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hidePivotFieldList="1" defaultThemeVersion="166925"/>
  <xr:revisionPtr revIDLastSave="0" documentId="8_{C1A5692C-56EB-4FDE-82C2-9A98571AD722}" xr6:coauthVersionLast="45" xr6:coauthVersionMax="45" xr10:uidLastSave="{00000000-0000-0000-0000-000000000000}"/>
  <bookViews>
    <workbookView xWindow="30180" yWindow="2760" windowWidth="14370" windowHeight="10410"/>
  </bookViews>
  <sheets>
    <sheet name="Índice " sheetId="10" r:id="rId1"/>
    <sheet name="C-1" sheetId="17" r:id="rId2"/>
    <sheet name="C-2" sheetId="12" r:id="rId3"/>
    <sheet name="C-3" sheetId="13" r:id="rId4"/>
    <sheet name="C-4" sheetId="14" r:id="rId5"/>
    <sheet name="C-5" sheetId="18" r:id="rId6"/>
  </sheets>
  <externalReferences>
    <externalReference r:id="rId7"/>
    <externalReference r:id="rId8"/>
  </externalReferences>
  <definedNames>
    <definedName name="_xlnm._FilterDatabase" localSheetId="5" hidden="1">'C-5'!#REF!</definedName>
    <definedName name="_xlnm.Print_Area" localSheetId="3">'C-3'!#REF!</definedName>
    <definedName name="ddd" localSheetId="5">[1]c30!#REF!</definedName>
    <definedName name="ddd">[1]c30!#REF!</definedName>
    <definedName name="Excel_BuiltIn__FilterDatabase_1" localSheetId="5">#REF!</definedName>
    <definedName name="Excel_BuiltIn__FilterDatabase_1">#REF!</definedName>
    <definedName name="Excel_BuiltIn__FilterDatabase_3" localSheetId="5">#REF!</definedName>
    <definedName name="Excel_BuiltIn__FilterDatabase_3">#REF!</definedName>
    <definedName name="Excel_BuiltIn__FilterDatabase_4" localSheetId="5">[2]C4!#REF!</definedName>
    <definedName name="Excel_BuiltIn__FilterDatabase_4">[2]C4!#REF!</definedName>
    <definedName name="Excel_BuiltIn_Print_Area_1" localSheetId="5">[1]c30!#REF!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5">#REF!</definedName>
    <definedName name="FOFO1">#REF!</definedName>
    <definedName name="Nuevo" localSheetId="5">#REF!</definedName>
    <definedName name="Nuev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7" l="1"/>
  <c r="C10" i="17"/>
  <c r="D10" i="17"/>
  <c r="E10" i="17"/>
  <c r="F12" i="17"/>
  <c r="F10" i="17" s="1"/>
  <c r="F13" i="17"/>
  <c r="F14" i="17"/>
  <c r="F15" i="17"/>
  <c r="F16" i="17"/>
  <c r="F17" i="17"/>
  <c r="F18" i="17"/>
  <c r="F19" i="17"/>
  <c r="F20" i="17"/>
  <c r="C12" i="12"/>
  <c r="D12" i="12"/>
  <c r="E12" i="12"/>
  <c r="F12" i="12"/>
  <c r="G12" i="12"/>
  <c r="H12" i="12"/>
  <c r="I12" i="12"/>
  <c r="J12" i="12"/>
  <c r="K12" i="12"/>
  <c r="B14" i="12"/>
  <c r="B12" i="12" s="1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C13" i="13"/>
  <c r="D13" i="13"/>
  <c r="E13" i="13"/>
  <c r="F13" i="13"/>
  <c r="G13" i="13"/>
  <c r="H13" i="13"/>
  <c r="I13" i="13"/>
  <c r="J13" i="13"/>
  <c r="K13" i="13"/>
  <c r="B15" i="13"/>
  <c r="B13" i="13" s="1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C13" i="14"/>
  <c r="D13" i="14"/>
  <c r="E13" i="14"/>
  <c r="F13" i="14"/>
  <c r="G13" i="14"/>
  <c r="H13" i="14"/>
  <c r="I13" i="14"/>
  <c r="J13" i="14"/>
  <c r="K13" i="14"/>
  <c r="B15" i="14"/>
  <c r="B13" i="14" s="1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11" i="18"/>
  <c r="B9" i="18" s="1"/>
  <c r="E11" i="18"/>
  <c r="B24" i="18"/>
  <c r="E24" i="18"/>
  <c r="E36" i="18"/>
  <c r="B44" i="18"/>
  <c r="E45" i="18"/>
  <c r="B53" i="18"/>
  <c r="E53" i="18"/>
  <c r="B63" i="18"/>
  <c r="E64" i="18"/>
  <c r="B72" i="18"/>
  <c r="E72" i="18"/>
  <c r="B81" i="18"/>
  <c r="E81" i="18"/>
  <c r="B88" i="18"/>
  <c r="E89" i="18"/>
</calcChain>
</file>

<file path=xl/comments1.xml><?xml version="1.0" encoding="utf-8"?>
<comments xmlns="http://schemas.openxmlformats.org/spreadsheetml/2006/main">
  <authors>
    <author>Maureen Camacho Brizuela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</rPr>
          <t>Maureen Camacho Brizuela:</t>
        </r>
        <r>
          <rPr>
            <sz val="9"/>
            <color indexed="81"/>
            <rFont val="Tahoma"/>
            <family val="2"/>
          </rPr>
          <t xml:space="preserve">
1 Resuelve conflicto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Maureen Camacho Brizuela:</t>
        </r>
        <r>
          <rPr>
            <sz val="9"/>
            <color indexed="81"/>
            <rFont val="Tahoma"/>
            <family val="2"/>
          </rPr>
          <t xml:space="preserve">
1 Resuelve conflicto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Maureen Camacho Brizuela:</t>
        </r>
        <r>
          <rPr>
            <sz val="9"/>
            <color indexed="81"/>
            <rFont val="Tahoma"/>
            <family val="2"/>
          </rPr>
          <t xml:space="preserve">
4 Resuelve conflicto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Maureen Camacho Brizuela:</t>
        </r>
        <r>
          <rPr>
            <sz val="9"/>
            <color indexed="81"/>
            <rFont val="Tahoma"/>
            <family val="2"/>
          </rPr>
          <t xml:space="preserve">
3 Otra razón 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>Maureen Camacho Brizuela:</t>
        </r>
        <r>
          <rPr>
            <sz val="9"/>
            <color indexed="81"/>
            <rFont val="Tahoma"/>
            <family val="2"/>
          </rPr>
          <t xml:space="preserve">
 9. Ejecución cumplida</t>
        </r>
      </text>
    </comment>
  </commentList>
</comments>
</file>

<file path=xl/sharedStrings.xml><?xml version="1.0" encoding="utf-8"?>
<sst xmlns="http://schemas.openxmlformats.org/spreadsheetml/2006/main" count="321" uniqueCount="263">
  <si>
    <t>CUADRO N° 1</t>
  </si>
  <si>
    <t>TRIBUNAL</t>
  </si>
  <si>
    <t>VARIABLE</t>
  </si>
  <si>
    <t>Casos entrados</t>
  </si>
  <si>
    <t>Casos reentrados</t>
  </si>
  <si>
    <t>Casos terminados</t>
  </si>
  <si>
    <t>Total</t>
  </si>
  <si>
    <t>Tribunal de Cartago</t>
  </si>
  <si>
    <t>Tribunal de Heredia</t>
  </si>
  <si>
    <t>CUADRO N° 2</t>
  </si>
  <si>
    <t>TOTAL</t>
  </si>
  <si>
    <t>Zona Sur</t>
  </si>
  <si>
    <t>Alajuela</t>
  </si>
  <si>
    <t>Cartago</t>
  </si>
  <si>
    <t>Heredia</t>
  </si>
  <si>
    <t>Guanacaste</t>
  </si>
  <si>
    <t>Puntarenas</t>
  </si>
  <si>
    <t>Zona Atlántica</t>
  </si>
  <si>
    <t>Apelación por inadmisión</t>
  </si>
  <si>
    <t>Otro tipo de resolución</t>
  </si>
  <si>
    <t>CUADRO N° 3</t>
  </si>
  <si>
    <t>TIPO DE CASO</t>
  </si>
  <si>
    <t>Otro tipo de asuntos</t>
  </si>
  <si>
    <t>CUADRO N° 4</t>
  </si>
  <si>
    <t>Confirmatorias</t>
  </si>
  <si>
    <t>Revocatorias</t>
  </si>
  <si>
    <t>Modificatorias</t>
  </si>
  <si>
    <t>Anulaciones</t>
  </si>
  <si>
    <t>Resolver competencia</t>
  </si>
  <si>
    <t>CUADRO N° 5</t>
  </si>
  <si>
    <t>Tribunales Civiles y Laborales</t>
  </si>
  <si>
    <t>Tribunal de Puntarenas</t>
  </si>
  <si>
    <t>Primer Circuito Judicial de San José</t>
  </si>
  <si>
    <t>Segundo Circuito Judicial de San José</t>
  </si>
  <si>
    <t>Tercer Circuito Judicial de San José</t>
  </si>
  <si>
    <t xml:space="preserve">Juzgado Civil, Trab., y Fam. Hatillo, San Seb. y Alajuelita </t>
  </si>
  <si>
    <t>Juzgado Civil y Trabajo del III Circ. Jud. De San José</t>
  </si>
  <si>
    <t>Primer Circuito Judicial de Alajuela</t>
  </si>
  <si>
    <t>Segundo Circuito Judicial de Alajuela</t>
  </si>
  <si>
    <t>Juzgado Civil y de Trabajo del II Cir. Jud. de Alajuela</t>
  </si>
  <si>
    <t>Circuito Judicial de Cartago</t>
  </si>
  <si>
    <t>Juzgado Civil, Trabajo y Agrario de Turrialba</t>
  </si>
  <si>
    <t>Circuito Judicial de Heredia</t>
  </si>
  <si>
    <t>Primer Circuito Judicial de Guanacaste</t>
  </si>
  <si>
    <t>Juzgado Civil y Trabajo I Circ. Jud. Guanacaste</t>
  </si>
  <si>
    <t>Juzgado Civil y Trabajo de Cañas</t>
  </si>
  <si>
    <t>Segundo Circuito Judicial de Guanacaste</t>
  </si>
  <si>
    <t>Juzgado Civil y Trabajo de Santa Cruz</t>
  </si>
  <si>
    <t>Circuito Judicial de Puntarenas</t>
  </si>
  <si>
    <t>Primer Circuito Judicial de la Zona Sur</t>
  </si>
  <si>
    <t>Juzg. Civil, Trabajo y Familia de Buenos Aires</t>
  </si>
  <si>
    <t>Segundo Circuito Judicial de la Zona Sur</t>
  </si>
  <si>
    <t>Juzgado Civil y Trabajo del II Circ. Jud. Zona Sur</t>
  </si>
  <si>
    <t>Juzgado Civil, Trabajo y Familia de Golfito</t>
  </si>
  <si>
    <t>Juzgado Civil, Trabajo y Familia de Osa</t>
  </si>
  <si>
    <t>Primer Circuito Judicial de la Zona Atlántica</t>
  </si>
  <si>
    <t>Segundo Circuito Judicial de la Zona Atlántica</t>
  </si>
  <si>
    <t>TIPO DE RESOLUCIÓN DICTADA</t>
  </si>
  <si>
    <t>1-/ Personal judicial del despacho no realizó el registro de la información correspondiente al tipo de resolución apelada en el Sistema Costarricense de Gestión de Despachos Judiciales.</t>
  </si>
  <si>
    <t>POR: TRIBUNAL</t>
  </si>
  <si>
    <t>SEGÚN: TRIBUNAL</t>
  </si>
  <si>
    <t xml:space="preserve">MATERIA CIVIL EN INSTANCIA SUPERIOR: CASOS ENTRADOS   </t>
  </si>
  <si>
    <t>MATERIA CIVIL EN INSTANCIA SUPERIOR: CASOS ENTRADOS</t>
  </si>
  <si>
    <t>MOVIMIENTO DE TRABAJO: MATERIA CIVIL EN INSTANCIA SUPERIOR</t>
  </si>
  <si>
    <t>Tribunal Primero Civil</t>
  </si>
  <si>
    <t xml:space="preserve">Tribunal Segundo Civil                   </t>
  </si>
  <si>
    <t xml:space="preserve">SEGÚN: TIPO DE CASO </t>
  </si>
  <si>
    <t xml:space="preserve"> TOTAL</t>
  </si>
  <si>
    <t>Primero Civil</t>
  </si>
  <si>
    <t>Segundo Civil</t>
  </si>
  <si>
    <t xml:space="preserve">            Total</t>
  </si>
  <si>
    <t>Abreviados</t>
  </si>
  <si>
    <t>Convenio Preventivo</t>
  </si>
  <si>
    <t>Desahucios</t>
  </si>
  <si>
    <t>Ejecución sentencia</t>
  </si>
  <si>
    <t>Embargo preventivo</t>
  </si>
  <si>
    <t>Incidentes</t>
  </si>
  <si>
    <t>Información posesoria</t>
  </si>
  <si>
    <t>Interdictos</t>
  </si>
  <si>
    <t>Monitorio</t>
  </si>
  <si>
    <t>Monitorio arrendaticio</t>
  </si>
  <si>
    <t>Ordinarios</t>
  </si>
  <si>
    <t>Quiebras e insolvencias</t>
  </si>
  <si>
    <t>Sucesiones</t>
  </si>
  <si>
    <t xml:space="preserve"> MATERIA CIVIL EN INSTANCIA SUPERIOR: CASOS TERMINADOS </t>
  </si>
  <si>
    <t xml:space="preserve">SEGÚN: TIPO DE RESOLUCIÓN DICTADA </t>
  </si>
  <si>
    <t>Desistidas (mediante voto)</t>
  </si>
  <si>
    <t>Con lugar (Apel. por inadmisión)</t>
  </si>
  <si>
    <t>Sin lugar (Apel. por inadmisión)</t>
  </si>
  <si>
    <t xml:space="preserve"> MATERIA CIVIL EN INSTANCIA SUPERIOR: CASOS ENTRADOS 
RESOLUCIÓN APELADA O CONSULTADA Y POR TRIBUNALES COMPETENTE </t>
  </si>
  <si>
    <t>SEGÚN: RESOLUCIÓN APELADA O CONSULTADA</t>
  </si>
  <si>
    <t>RESOLUCIÓN APELADA O CONSULTADA</t>
  </si>
  <si>
    <t>Auto</t>
  </si>
  <si>
    <t>Auto-Sentencia</t>
  </si>
  <si>
    <t>Sentencia</t>
  </si>
  <si>
    <t>Conflicto competencia</t>
  </si>
  <si>
    <r>
      <t>No indica</t>
    </r>
    <r>
      <rPr>
        <vertAlign val="superscript"/>
        <sz val="12"/>
        <rFont val="Times New Roman"/>
        <family val="1"/>
      </rPr>
      <t>(1)</t>
    </r>
  </si>
  <si>
    <t>SEGÚN: CIRCUITO JUDICIAL Y OFICINA DE PROCEDENCIA</t>
  </si>
  <si>
    <t>CIRCUITO JUDICIAL Y OFICINA DE PROCEDENCIA</t>
  </si>
  <si>
    <t>Tribunal  Primero Civil de San José</t>
  </si>
  <si>
    <t>Juzgado Civil de Cartago</t>
  </si>
  <si>
    <t>Tribunal  Segundo Civil de San José</t>
  </si>
  <si>
    <t>Juzgado Cobro de Cartago</t>
  </si>
  <si>
    <t>Juzgado Civil de Menor Cuantía de Cartago</t>
  </si>
  <si>
    <t>Juzgado Civil de Heredia</t>
  </si>
  <si>
    <t>Juzgado Civil, Laboral y Familia de Sarapiquí</t>
  </si>
  <si>
    <t>Juzgado Primero Civil de San José</t>
  </si>
  <si>
    <t>Juzgado Segundo Civil de San José</t>
  </si>
  <si>
    <t>Juzgado Tercero Civil de San José</t>
  </si>
  <si>
    <t>Juzgado Cuarto Civil de San José</t>
  </si>
  <si>
    <t>Juzgado Concursal</t>
  </si>
  <si>
    <t>Juzgado Primero Civil de Menor Cuantía de San José</t>
  </si>
  <si>
    <t>Juzgado Segundo Civil de Menor Cuantía de San José</t>
  </si>
  <si>
    <t>Juzgado Primero de Cobro de San José</t>
  </si>
  <si>
    <t>Juzgado Segundo de Cobro de San José</t>
  </si>
  <si>
    <t>Juzgado Tercero de Cobro de San José</t>
  </si>
  <si>
    <t>Juzgado Civil y Trabajo de Nicoya</t>
  </si>
  <si>
    <t>Juzgado de Menor Cuantía y Tránsito de Nicoya</t>
  </si>
  <si>
    <t>Juzgado Contravencional y Menor Cuantía San Sebastián</t>
  </si>
  <si>
    <t>Juzgado Contravencional y Menor Cuantía Escazú</t>
  </si>
  <si>
    <t>Juzgado Civil y Agrario Puntarenas</t>
  </si>
  <si>
    <t>Juzgado de Cobros de Puntarenas</t>
  </si>
  <si>
    <t>Juzgado Civil  Menor Cuantía  del III Circ. Jud. De San José</t>
  </si>
  <si>
    <t>Juzgado Contravencional y Menor Cuantía Hatillo</t>
  </si>
  <si>
    <t>Juzgado Contravencional y Menor Cuantía Alajuelita</t>
  </si>
  <si>
    <t>Juzgado Cobro de Golfito</t>
  </si>
  <si>
    <t>Juzgado Civil I Circuito Jud. Alajuela</t>
  </si>
  <si>
    <t>Juzgado Civil del I Circ. Jud. de la Zona Atlántica</t>
  </si>
  <si>
    <t>Juzgado de Cobro I Circ. Jud. de la Zona Atlántica</t>
  </si>
  <si>
    <t>Juzgado Civil del II Circ. Jud. De la Zona Atlántica</t>
  </si>
  <si>
    <t>Juzgado Civil y de Trabajo de Upala</t>
  </si>
  <si>
    <t>Tercer Circuito Judicial de Alajuela San Ramón</t>
  </si>
  <si>
    <t>Juzgado Civil, Trab., y Agrario III Circ. Jud. Alajuela (San Ramón)</t>
  </si>
  <si>
    <t>Tercer Circuito Judicial de Alajuela Grecia</t>
  </si>
  <si>
    <t>Juzgado Civil y de Trabajo de Mayor Cuantía de Grecia</t>
  </si>
  <si>
    <t>Devuelto por trámite incompleto</t>
  </si>
  <si>
    <t>Acumulación</t>
  </si>
  <si>
    <t>Adición y aclaración</t>
  </si>
  <si>
    <t>Devuelto por solicitud de otro despacho</t>
  </si>
  <si>
    <t>Juzgado Contravencional y Menor Cuantía de Atenas</t>
  </si>
  <si>
    <t>Juzgado Agrario del II Circ. Jud. de Alajuela</t>
  </si>
  <si>
    <t>Juzgado Contravencional y Menor Cuantía Garabito</t>
  </si>
  <si>
    <t>Juzg. Esp. De Cobro II Circ. Jud. San José</t>
  </si>
  <si>
    <t>Juzgado Contravencional y Menor Cuantía Esparza</t>
  </si>
  <si>
    <t>Juzgado Civil  Menor Cuantía II Circ. Jud. San José</t>
  </si>
  <si>
    <t>Juzgado Civil II Circ. Jud. San José</t>
  </si>
  <si>
    <t>Tribunal del I Circ. Jud. de la Zona Atlántica</t>
  </si>
  <si>
    <t>Tribunal I Circ. Jud. de Guanacaste</t>
  </si>
  <si>
    <t xml:space="preserve">Tribunal I Circ. Jud. de Alajuela </t>
  </si>
  <si>
    <t>Tribunal del I Circ. Jud. de la Zona Sur</t>
  </si>
  <si>
    <t>Sentencia en II Instancia</t>
  </si>
  <si>
    <t>Juzgado Contr. y Menor Cuant. Siquirres</t>
  </si>
  <si>
    <t>Juzgado de Cobro y Menor Cuantía del II Circ. Jud. de Alajuela (cobro)</t>
  </si>
  <si>
    <t>Juzgado de Cobro y Menor Cuantía del II Circ. Jud. de Alajuela (civil)</t>
  </si>
  <si>
    <t>Juzgado de Cobro de III Circ. Jud. Alajuela (San Ramón) (civil)</t>
  </si>
  <si>
    <t>Juzgado de Cobro de III Circ. Jud. Alajuela (San Ramón) (cobro)</t>
  </si>
  <si>
    <t>Juzgado de Cobro y Menor Cuantía de Heredia (cobro)</t>
  </si>
  <si>
    <t>Juzgado de Cobro y Menor Cuantía de Heredia (civil)</t>
  </si>
  <si>
    <t>Juzgado Civil, Trabajo del I Circ. Jud. de la Zona Atlántica (cobro)</t>
  </si>
  <si>
    <t>Juzgado Cobro II Circuito Judicial San José, Sección I</t>
  </si>
  <si>
    <t>Juzgado Cobro II Circuito Judicial San José, Sección II</t>
  </si>
  <si>
    <t>Juzgado Cobro II Circuito Judicial San José, Sección III</t>
  </si>
  <si>
    <t>Tercería de dominio</t>
  </si>
  <si>
    <t>Desierta, mal admitida</t>
  </si>
  <si>
    <t>Elaborado por: Subproceso de Estadística, Dirección de Planificación.</t>
  </si>
  <si>
    <t>Devuelto al A-QUO</t>
  </si>
  <si>
    <t>Enviado a la Sala</t>
  </si>
  <si>
    <t>Se rechaza apelación</t>
  </si>
  <si>
    <t>Juzgado de Cobro, Menor Cuantía y Contravencional de Grecia (cobro)</t>
  </si>
  <si>
    <t>Juzgado de Cobro, Menor Cuantía y Contravencional de Grecia (civil)</t>
  </si>
  <si>
    <t>Sentencia en Principal</t>
  </si>
  <si>
    <t>Juzgado Civil del III Circuito Judicial de San José ( Desamparados)</t>
  </si>
  <si>
    <t>Juzgado Contravencional y Menor Cuantía de Quepos</t>
  </si>
  <si>
    <t>Juzgado Contravencional de Orotina (materia civil)</t>
  </si>
  <si>
    <t>Ejecución hipotecaria</t>
  </si>
  <si>
    <t>Ejecución prendaria</t>
  </si>
  <si>
    <t>Ejecución simple</t>
  </si>
  <si>
    <t>Juzgado Contravencional y Menor Cuantía de Tarrazú, Dota y León Cortés</t>
  </si>
  <si>
    <t>Juzgado de Cobro Menor Cuantía del I Circ. Jud. de Alajuela (cobro)</t>
  </si>
  <si>
    <t>Juzgado de Cobro Menor Cuantía del I Circ. Jud. de Alajuela (civil)</t>
  </si>
  <si>
    <t>Juzgado Civil y Trabajo, Familia Puriscal (civil)</t>
  </si>
  <si>
    <t>Juzgado Contravencional y Menor Cuantía Santa Ana</t>
  </si>
  <si>
    <t>Juzgado de Cobros y Tránsito II Circ. Jud. Guanacaste (Santa Cruz)  (cobro)</t>
  </si>
  <si>
    <t>Juzgado de Cobro y Menor Cuantía de Pococí (civil)</t>
  </si>
  <si>
    <t>Juzgado de Cobro y Menor Cuantía de Pococí (cobro)</t>
  </si>
  <si>
    <t>Juzgado Civil y Trabajo del I Circ. Jud. de la Zona Sur (civil)</t>
  </si>
  <si>
    <t>Juzgado Cobro de I Circ. Jud. de la Zona Sur (materia civil)</t>
  </si>
  <si>
    <t>Juzgado Cobro de I Circ. Jud. de la Zona Sur (materia cobro)</t>
  </si>
  <si>
    <t>Juzgado Civil y Trabajo Quepos</t>
  </si>
  <si>
    <t>Adhesiones</t>
  </si>
  <si>
    <t>Concurso Civil de Acreedores</t>
  </si>
  <si>
    <t>Actividad Judicial no Contenciosa</t>
  </si>
  <si>
    <t>Confesión, Prueba Anticipada</t>
  </si>
  <si>
    <t>Declaratoria de Ausencia</t>
  </si>
  <si>
    <t>Defensa Efectiva del Consumidor</t>
  </si>
  <si>
    <t>Disolución de Asociaciones</t>
  </si>
  <si>
    <t>Medida Cautelar (atípica)</t>
  </si>
  <si>
    <t>Pruebas Anticipadas Mixtas</t>
  </si>
  <si>
    <t>Reposesión de Garantías Mobiliarias</t>
  </si>
  <si>
    <t xml:space="preserve">Tribunal Primer Circuito Judicial de Guanacaste (Liberia) </t>
  </si>
  <si>
    <t xml:space="preserve">Tribunal de Primer Circuito Judicial de Alajuela </t>
  </si>
  <si>
    <t xml:space="preserve">Tribunal de Puntarenas  </t>
  </si>
  <si>
    <t xml:space="preserve">Tribunal Primer Circuito Judicial de la Zona Atlántica </t>
  </si>
  <si>
    <t>Juzgado Contr. y Menor Cuantía de San Rafael</t>
  </si>
  <si>
    <t>DURANTE: 2018</t>
  </si>
  <si>
    <t xml:space="preserve">Tribunal Primer Circuito Judicial Zona Sur </t>
  </si>
  <si>
    <t xml:space="preserve"> DURANTE: 2018</t>
  </si>
  <si>
    <t>Juzgado Contravencional y Menor Cuantía Aserrí</t>
  </si>
  <si>
    <t>Juzgado Civil, Trabajo y Familia de Quepos</t>
  </si>
  <si>
    <t>Rechazado de plano</t>
  </si>
  <si>
    <t>Juzgado Contr. y Men. Cuant. Cañas</t>
  </si>
  <si>
    <t>Juzgado de Cobros I Circ. Jud. Guanacaste (materia cobro)</t>
  </si>
  <si>
    <t>Juzgado de Cobros I Circ. Jud. Guanacaste (materia civil)</t>
  </si>
  <si>
    <t>Juzgado Contravencional I Circuito Judicial de la Zona Atlántica</t>
  </si>
  <si>
    <t>Juzgado Contravencional y Menor Cuantía de Naranjo (materia civil)</t>
  </si>
  <si>
    <t xml:space="preserve">Circuito Primero </t>
  </si>
  <si>
    <t>Circuito Primero</t>
  </si>
  <si>
    <t>Número</t>
  </si>
  <si>
    <t>Nombre del Cuadro</t>
  </si>
  <si>
    <r>
      <t>Materia Civil en Instancia Superior:</t>
    </r>
    <r>
      <rPr>
        <sz val="12"/>
        <rFont val="Times New Roman"/>
        <family val="1"/>
      </rPr>
      <t xml:space="preserve"> Movimiento de Trabajo</t>
    </r>
  </si>
  <si>
    <r>
      <t>Según</t>
    </r>
    <r>
      <rPr>
        <sz val="12"/>
        <rFont val="Times New Roman"/>
        <family val="1"/>
      </rPr>
      <t>: Tribunal</t>
    </r>
  </si>
  <si>
    <r>
      <t>Materia Civil En Instancia Superior:</t>
    </r>
    <r>
      <rPr>
        <sz val="12"/>
        <rFont val="Times New Roman"/>
        <family val="1"/>
      </rPr>
      <t xml:space="preserve"> Casos Entrados   </t>
    </r>
  </si>
  <si>
    <r>
      <t>Según</t>
    </r>
    <r>
      <rPr>
        <sz val="12"/>
        <rFont val="Times New Roman"/>
        <family val="1"/>
      </rPr>
      <t xml:space="preserve">: Tipo de Asunto </t>
    </r>
  </si>
  <si>
    <r>
      <t>Por</t>
    </r>
    <r>
      <rPr>
        <sz val="12"/>
        <rFont val="Times New Roman"/>
        <family val="1"/>
      </rPr>
      <t>: Tribunal</t>
    </r>
  </si>
  <si>
    <r>
      <t>Materia Civil En Instancia Superior:</t>
    </r>
    <r>
      <rPr>
        <sz val="12"/>
        <rFont val="Times New Roman"/>
        <family val="1"/>
      </rPr>
      <t xml:space="preserve"> Casos Terminados</t>
    </r>
  </si>
  <si>
    <r>
      <t>Según</t>
    </r>
    <r>
      <rPr>
        <sz val="12"/>
        <rFont val="Times New Roman"/>
        <family val="1"/>
      </rPr>
      <t>: Tipo de Resolución Dictada</t>
    </r>
  </si>
  <si>
    <r>
      <t>Materia Civil En Instancia Superior:</t>
    </r>
    <r>
      <rPr>
        <sz val="12"/>
        <rFont val="Times New Roman"/>
        <family val="1"/>
      </rPr>
      <t xml:space="preserve"> Casos Entrados</t>
    </r>
  </si>
  <si>
    <r>
      <t>Según</t>
    </r>
    <r>
      <rPr>
        <sz val="12"/>
        <rFont val="Times New Roman"/>
        <family val="1"/>
      </rPr>
      <t>: Resolución Apelada o Consultada</t>
    </r>
  </si>
  <si>
    <r>
      <t>Según</t>
    </r>
    <r>
      <rPr>
        <sz val="12"/>
        <rFont val="Times New Roman"/>
        <family val="1"/>
      </rPr>
      <t xml:space="preserve">: Circuito Judicial y Oficina de Procedencia </t>
    </r>
  </si>
  <si>
    <t>Índice de Cuadros Estadísticos</t>
  </si>
  <si>
    <t xml:space="preserve"> Tribunales Civiles </t>
  </si>
  <si>
    <t>Resolución múltiple</t>
  </si>
  <si>
    <t>Juzgado Contr. y Menor Cuantía de San Joaquín</t>
  </si>
  <si>
    <t>Juzgado Contravencional y Menor Cuantía de Sarapiquí</t>
  </si>
  <si>
    <t>Sentencia en Ejecución</t>
  </si>
  <si>
    <t>Sentencia en Incidente</t>
  </si>
  <si>
    <t>Interlocutorio</t>
  </si>
  <si>
    <t>Sentencia Oral</t>
  </si>
  <si>
    <t>Resoluciones</t>
  </si>
  <si>
    <t>Tribunal de Heredia (materia laboral)</t>
  </si>
  <si>
    <t>Tribunal Primero Colegiado Primera Instancia Civil I Circuito Judicial San José</t>
  </si>
  <si>
    <t>Juzgado Contr. y Menor Cuantía de Paraíso</t>
  </si>
  <si>
    <t>Administración Regional de Cartago</t>
  </si>
  <si>
    <t>Juzgado Contr. y Menor Cuantía de San Isidro</t>
  </si>
  <si>
    <t>Juzgado de Trabajo de Puntarenas</t>
  </si>
  <si>
    <t>Juzgado Agrario II Circuito Judicial Zona Sur (Corredores</t>
  </si>
  <si>
    <t>Juzgado de Cobro I Circ. Jud. de la Zona Atlántica materia civil</t>
  </si>
  <si>
    <t>Tribunal Segundo Colegiado Primera Instancia Civil I Circuito Judicial San José</t>
  </si>
  <si>
    <t>Sumarios</t>
  </si>
  <si>
    <t>Ejecución de Garantías Mobiliarias</t>
  </si>
  <si>
    <t>Tribunal Colegiado Primera Instancia Civil II Circuito Judicial Guanacaste (Nicoya)</t>
  </si>
  <si>
    <t>Tribunal Colegiado Primera Instancia Civil I Circuito Judicial Guanacaste (Liberia)</t>
  </si>
  <si>
    <t>Tribunal Colegiado Primera Instancia Civil de Puntarenas</t>
  </si>
  <si>
    <t>Tribunal Colegiado Primera Instancia Civil de Cartago</t>
  </si>
  <si>
    <t>Tribunal Colegiado Primera Instancia Civil de Heredia</t>
  </si>
  <si>
    <t xml:space="preserve">Tribunal Colegiado Primera Instancia Civil III Circuito Judicial Alajuela (San Ramón) </t>
  </si>
  <si>
    <t>Tribunal Colegiado Primera Instancia Civil I Circuito Judicial Alajuela</t>
  </si>
  <si>
    <t>Tribunal Colegiado Primera Instancia Civil I Circuito Judicial De La Zona Sur (Pérez Zeledón)</t>
  </si>
  <si>
    <t>Tribunal Colegiado Primera Instancia Civil III Circuito Judicial De San José (Hatillo)</t>
  </si>
  <si>
    <t>Durante: 2018</t>
  </si>
  <si>
    <r>
      <t>Durante</t>
    </r>
    <r>
      <rPr>
        <sz val="12"/>
        <rFont val="Times New Roman"/>
        <family val="1"/>
      </rPr>
      <t>: 2018</t>
    </r>
  </si>
  <si>
    <t>Existencia al Iniciar Periodo</t>
  </si>
  <si>
    <t>Existencia al Finalizar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</si>
</sst>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([$€]* #,##0.00_);_([$€]* \(#,##0.00\);_([$€]* \-??_);_(@_)"/>
  </numFmts>
  <fonts count="22" x14ac:knownFonts="1">
    <font>
      <sz val="10"/>
      <name val="Arial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2" fillId="0" borderId="0" applyNumberFormat="0" applyFill="0" applyBorder="0" applyProtection="0">
      <alignment horizontal="left"/>
    </xf>
    <xf numFmtId="180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2" fillId="0" borderId="0"/>
    <xf numFmtId="0" fontId="1" fillId="0" borderId="0"/>
    <xf numFmtId="0" fontId="1" fillId="0" borderId="0"/>
    <xf numFmtId="0" fontId="12" fillId="20" borderId="5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3" fillId="0" borderId="0" xfId="33" applyFont="1" applyFill="1" applyBorder="1" applyAlignment="1" applyProtection="1">
      <alignment horizontal="left" vertical="center" wrapText="1"/>
      <protection hidden="1"/>
    </xf>
    <xf numFmtId="0" fontId="3" fillId="0" borderId="0" xfId="33" applyFont="1" applyFill="1" applyBorder="1" applyAlignment="1" applyProtection="1">
      <alignment horizontal="center" vertical="center" wrapText="1"/>
    </xf>
    <xf numFmtId="0" fontId="3" fillId="0" borderId="0" xfId="33" applyFont="1" applyFill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0" xfId="33" applyFont="1" applyFill="1" applyAlignment="1" applyProtection="1">
      <alignment horizontal="left" vertical="center" wrapText="1"/>
      <protection hidden="1"/>
    </xf>
    <xf numFmtId="0" fontId="14" fillId="0" borderId="0" xfId="33" applyFont="1" applyFill="1" applyBorder="1" applyAlignment="1" applyProtection="1">
      <alignment horizontal="center" vertical="center" wrapText="1"/>
      <protection hidden="1"/>
    </xf>
    <xf numFmtId="0" fontId="14" fillId="0" borderId="7" xfId="33" applyFont="1" applyFill="1" applyBorder="1" applyAlignment="1" applyProtection="1">
      <alignment horizontal="center" vertical="center" wrapText="1"/>
      <protection hidden="1"/>
    </xf>
    <xf numFmtId="0" fontId="14" fillId="0" borderId="8" xfId="33" applyFont="1" applyFill="1" applyBorder="1" applyAlignment="1" applyProtection="1">
      <alignment horizontal="center" vertical="center" wrapText="1"/>
      <protection hidden="1"/>
    </xf>
    <xf numFmtId="0" fontId="14" fillId="0" borderId="9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quotePrefix="1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4" fillId="0" borderId="0" xfId="0" quotePrefix="1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4" xfId="0" quotePrefix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 vertical="center" wrapText="1"/>
    </xf>
    <xf numFmtId="0" fontId="17" fillId="0" borderId="18" xfId="35" applyFont="1" applyFill="1" applyBorder="1" applyAlignment="1">
      <alignment horizontal="center" vertical="center" wrapText="1"/>
    </xf>
    <xf numFmtId="0" fontId="15" fillId="0" borderId="0" xfId="35" applyFont="1" applyFill="1" applyBorder="1" applyAlignment="1">
      <alignment horizontal="center" vertical="center" wrapText="1"/>
    </xf>
    <xf numFmtId="0" fontId="17" fillId="0" borderId="0" xfId="35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/>
    <xf numFmtId="0" fontId="14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4" xfId="0" quotePrefix="1" applyFont="1" applyFill="1" applyBorder="1" applyAlignment="1" applyProtection="1">
      <alignment horizontal="center" vertical="center" wrapText="1"/>
    </xf>
    <xf numFmtId="0" fontId="18" fillId="21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quotePrefix="1" applyFont="1" applyFill="1" applyBorder="1" applyAlignment="1">
      <alignment horizontal="center" vertical="center" wrapText="1"/>
    </xf>
    <xf numFmtId="0" fontId="15" fillId="0" borderId="10" xfId="0" quotePrefix="1" applyFont="1" applyFill="1" applyBorder="1" applyAlignment="1" applyProtection="1">
      <alignment horizontal="center" vertical="center" wrapText="1"/>
      <protection locked="0"/>
    </xf>
    <xf numFmtId="0" fontId="15" fillId="0" borderId="11" xfId="0" quotePrefix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left" vertical="center" wrapText="1"/>
    </xf>
    <xf numFmtId="0" fontId="14" fillId="0" borderId="12" xfId="33" applyFont="1" applyFill="1" applyBorder="1" applyAlignment="1" applyProtection="1">
      <alignment horizontal="center" vertical="center" wrapText="1"/>
      <protection hidden="1"/>
    </xf>
    <xf numFmtId="0" fontId="3" fillId="0" borderId="12" xfId="33" applyFont="1" applyFill="1" applyBorder="1" applyAlignment="1" applyProtection="1">
      <alignment horizontal="center" vertical="center" wrapText="1"/>
    </xf>
    <xf numFmtId="0" fontId="3" fillId="0" borderId="14" xfId="33" applyFont="1" applyFill="1" applyBorder="1" applyAlignment="1" applyProtection="1">
      <alignment horizontal="center" vertical="center" wrapText="1"/>
    </xf>
    <xf numFmtId="0" fontId="3" fillId="0" borderId="14" xfId="33" quotePrefix="1" applyFont="1" applyFill="1" applyBorder="1" applyAlignment="1" applyProtection="1">
      <alignment horizontal="center" vertical="center" wrapText="1"/>
    </xf>
    <xf numFmtId="0" fontId="21" fillId="0" borderId="11" xfId="33" applyFont="1" applyFill="1" applyBorder="1" applyAlignment="1" applyProtection="1">
      <alignment horizontal="center" vertical="center" wrapText="1"/>
      <protection hidden="1"/>
    </xf>
    <xf numFmtId="0" fontId="14" fillId="21" borderId="0" xfId="0" applyFont="1" applyFill="1" applyBorder="1" applyAlignment="1">
      <alignment horizontal="center" vertical="center" wrapText="1"/>
    </xf>
    <xf numFmtId="0" fontId="15" fillId="21" borderId="0" xfId="35" applyFont="1" applyFill="1" applyBorder="1" applyAlignment="1">
      <alignment horizontal="center" vertical="center" wrapText="1"/>
    </xf>
    <xf numFmtId="0" fontId="21" fillId="0" borderId="0" xfId="33" applyFont="1" applyFill="1" applyBorder="1" applyAlignment="1" applyProtection="1">
      <alignment horizontal="center" vertical="center" wrapText="1"/>
      <protection hidden="1"/>
    </xf>
    <xf numFmtId="0" fontId="21" fillId="0" borderId="19" xfId="33" applyFont="1" applyFill="1" applyBorder="1" applyAlignment="1" applyProtection="1">
      <alignment horizontal="center" vertical="center" wrapText="1"/>
      <protection hidden="1"/>
    </xf>
    <xf numFmtId="0" fontId="21" fillId="0" borderId="20" xfId="33" applyFont="1" applyFill="1" applyBorder="1" applyAlignment="1" applyProtection="1">
      <alignment horizontal="center" vertical="center" wrapText="1"/>
      <protection hidden="1"/>
    </xf>
    <xf numFmtId="0" fontId="14" fillId="0" borderId="21" xfId="0" quotePrefix="1" applyFont="1" applyFill="1" applyBorder="1" applyAlignment="1">
      <alignment horizontal="center" vertical="center" wrapText="1"/>
    </xf>
    <xf numFmtId="0" fontId="14" fillId="0" borderId="21" xfId="0" quotePrefix="1" applyFont="1" applyFill="1" applyBorder="1" applyAlignment="1">
      <alignment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/>
    <xf numFmtId="0" fontId="14" fillId="21" borderId="13" xfId="0" applyFont="1" applyFill="1" applyBorder="1" applyAlignment="1">
      <alignment horizontal="center" vertical="center" wrapText="1"/>
    </xf>
    <xf numFmtId="0" fontId="14" fillId="22" borderId="6" xfId="0" applyFont="1" applyFill="1" applyBorder="1" applyAlignment="1">
      <alignment horizontal="center" vertical="center" wrapText="1"/>
    </xf>
    <xf numFmtId="0" fontId="3" fillId="22" borderId="12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22" borderId="0" xfId="0" applyFont="1" applyFill="1" applyBorder="1"/>
    <xf numFmtId="0" fontId="3" fillId="22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" fillId="0" borderId="17" xfId="33" applyFont="1" applyFill="1" applyBorder="1" applyAlignment="1" applyProtection="1">
      <alignment horizontal="left" vertical="center" wrapText="1"/>
      <protection hidden="1"/>
    </xf>
    <xf numFmtId="0" fontId="14" fillId="0" borderId="0" xfId="33" applyFont="1" applyFill="1" applyAlignment="1" applyProtection="1">
      <alignment horizontal="left" vertical="center" wrapText="1"/>
      <protection hidden="1"/>
    </xf>
    <xf numFmtId="0" fontId="14" fillId="0" borderId="0" xfId="33" applyFont="1" applyFill="1" applyBorder="1" applyAlignment="1" applyProtection="1">
      <alignment horizontal="center" vertical="center" wrapText="1"/>
      <protection hidden="1"/>
    </xf>
    <xf numFmtId="0" fontId="14" fillId="0" borderId="0" xfId="33" applyFont="1" applyFill="1" applyAlignment="1">
      <alignment horizontal="center"/>
    </xf>
    <xf numFmtId="0" fontId="14" fillId="0" borderId="22" xfId="33" applyFont="1" applyFill="1" applyBorder="1" applyAlignment="1" applyProtection="1">
      <alignment horizontal="center" vertical="center" wrapText="1"/>
      <protection hidden="1"/>
    </xf>
    <xf numFmtId="0" fontId="14" fillId="0" borderId="23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0" xfId="33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24" xfId="0" quotePrefix="1" applyFont="1" applyFill="1" applyBorder="1" applyAlignment="1" applyProtection="1">
      <alignment horizontal="center" vertical="center" wrapText="1"/>
    </xf>
    <xf numFmtId="0" fontId="14" fillId="0" borderId="15" xfId="0" quotePrefix="1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ategoría del Piloto de Datos" xfId="27"/>
    <cellStyle name="Euro" xfId="28"/>
    <cellStyle name="Explanatory Text" xfId="29"/>
    <cellStyle name="Heading 1" xfId="30"/>
    <cellStyle name="Heading 2" xfId="31"/>
    <cellStyle name="Heading 3" xfId="32"/>
    <cellStyle name="Normal" xfId="0" builtinId="0"/>
    <cellStyle name="Normal 2" xfId="33"/>
    <cellStyle name="Normal 3" xfId="34"/>
    <cellStyle name="Normal_08-Tribunal Contencioso Administrativo  1098-PLA-08 y 064-est-08" xfId="35"/>
    <cellStyle name="Output" xfId="36"/>
    <cellStyle name="Piloto de Datos Ángulo" xfId="37"/>
    <cellStyle name="Piloto de Datos Campo" xfId="38"/>
    <cellStyle name="Piloto de Datos Resultado" xfId="39"/>
    <cellStyle name="Piloto de Datos Título" xfId="40"/>
    <cellStyle name="Piloto de Datos Valor" xfId="41"/>
    <cellStyle name="Title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B7" sqref="B7"/>
    </sheetView>
  </sheetViews>
  <sheetFormatPr baseColWidth="10" defaultColWidth="0" defaultRowHeight="12.75" customHeight="1" zeroHeight="1" x14ac:dyDescent="0.25"/>
  <cols>
    <col min="1" max="1" width="10.85546875" style="1" bestFit="1" customWidth="1"/>
    <col min="2" max="2" width="76.28515625" style="1" bestFit="1" customWidth="1"/>
    <col min="3" max="16384" width="0" style="1" hidden="1"/>
  </cols>
  <sheetData>
    <row r="1" spans="1:2" ht="15.75" customHeight="1" x14ac:dyDescent="0.25">
      <c r="A1" s="104" t="s">
        <v>229</v>
      </c>
      <c r="B1" s="104"/>
    </row>
    <row r="2" spans="1:2" ht="15.75" customHeight="1" x14ac:dyDescent="0.25">
      <c r="A2" s="104" t="s">
        <v>230</v>
      </c>
      <c r="B2" s="104"/>
    </row>
    <row r="3" spans="1:2" ht="15.75" customHeight="1" x14ac:dyDescent="0.25">
      <c r="A3" s="104" t="s">
        <v>259</v>
      </c>
      <c r="B3" s="104"/>
    </row>
    <row r="4" spans="1:2" s="2" customFormat="1" ht="15.75" x14ac:dyDescent="0.25">
      <c r="A4" s="75"/>
      <c r="B4" s="75"/>
    </row>
    <row r="5" spans="1:2" ht="15.75" x14ac:dyDescent="0.25">
      <c r="A5" s="71" t="s">
        <v>217</v>
      </c>
      <c r="B5" s="71" t="s">
        <v>218</v>
      </c>
    </row>
    <row r="6" spans="1:2" ht="15.75" x14ac:dyDescent="0.25">
      <c r="A6" s="74"/>
      <c r="B6" s="74"/>
    </row>
    <row r="7" spans="1:2" ht="15.75" x14ac:dyDescent="0.25">
      <c r="A7" s="102">
        <v>1</v>
      </c>
      <c r="B7" s="72" t="s">
        <v>219</v>
      </c>
    </row>
    <row r="8" spans="1:2" ht="15.75" x14ac:dyDescent="0.25">
      <c r="A8" s="102"/>
      <c r="B8" s="72" t="s">
        <v>220</v>
      </c>
    </row>
    <row r="9" spans="1:2" ht="15.75" x14ac:dyDescent="0.25">
      <c r="A9" s="103"/>
      <c r="B9" s="73" t="s">
        <v>260</v>
      </c>
    </row>
    <row r="10" spans="1:2" ht="15.75" x14ac:dyDescent="0.25">
      <c r="A10" s="102">
        <v>2</v>
      </c>
      <c r="B10" s="72" t="s">
        <v>221</v>
      </c>
    </row>
    <row r="11" spans="1:2" ht="15.75" x14ac:dyDescent="0.25">
      <c r="A11" s="102"/>
      <c r="B11" s="72" t="s">
        <v>222</v>
      </c>
    </row>
    <row r="12" spans="1:2" ht="15.75" x14ac:dyDescent="0.25">
      <c r="A12" s="102"/>
      <c r="B12" s="72" t="s">
        <v>223</v>
      </c>
    </row>
    <row r="13" spans="1:2" ht="15.75" x14ac:dyDescent="0.25">
      <c r="A13" s="103"/>
      <c r="B13" s="73" t="s">
        <v>260</v>
      </c>
    </row>
    <row r="14" spans="1:2" ht="15.75" x14ac:dyDescent="0.25">
      <c r="A14" s="102">
        <v>3</v>
      </c>
      <c r="B14" s="72" t="s">
        <v>224</v>
      </c>
    </row>
    <row r="15" spans="1:2" ht="15.75" x14ac:dyDescent="0.25">
      <c r="A15" s="102"/>
      <c r="B15" s="72" t="s">
        <v>225</v>
      </c>
    </row>
    <row r="16" spans="1:2" ht="15.75" x14ac:dyDescent="0.25">
      <c r="A16" s="102"/>
      <c r="B16" s="72" t="s">
        <v>223</v>
      </c>
    </row>
    <row r="17" spans="1:2" ht="15.75" x14ac:dyDescent="0.25">
      <c r="A17" s="103"/>
      <c r="B17" s="73" t="s">
        <v>260</v>
      </c>
    </row>
    <row r="18" spans="1:2" ht="15.75" x14ac:dyDescent="0.25">
      <c r="A18" s="102">
        <v>4</v>
      </c>
      <c r="B18" s="72" t="s">
        <v>226</v>
      </c>
    </row>
    <row r="19" spans="1:2" ht="15.75" x14ac:dyDescent="0.25">
      <c r="A19" s="102"/>
      <c r="B19" s="72" t="s">
        <v>227</v>
      </c>
    </row>
    <row r="20" spans="1:2" ht="15.75" x14ac:dyDescent="0.25">
      <c r="A20" s="102"/>
      <c r="B20" s="72" t="s">
        <v>223</v>
      </c>
    </row>
    <row r="21" spans="1:2" ht="15.75" x14ac:dyDescent="0.25">
      <c r="A21" s="103"/>
      <c r="B21" s="73" t="s">
        <v>260</v>
      </c>
    </row>
    <row r="22" spans="1:2" ht="15.75" x14ac:dyDescent="0.25">
      <c r="A22" s="102">
        <v>5</v>
      </c>
      <c r="B22" s="72" t="s">
        <v>226</v>
      </c>
    </row>
    <row r="23" spans="1:2" ht="15.75" x14ac:dyDescent="0.25">
      <c r="A23" s="102"/>
      <c r="B23" s="72" t="s">
        <v>228</v>
      </c>
    </row>
    <row r="24" spans="1:2" ht="15.75" x14ac:dyDescent="0.25">
      <c r="A24" s="103"/>
      <c r="B24" s="73" t="s">
        <v>260</v>
      </c>
    </row>
  </sheetData>
  <mergeCells count="8">
    <mergeCell ref="A22:A24"/>
    <mergeCell ref="A1:B1"/>
    <mergeCell ref="A7:A9"/>
    <mergeCell ref="A10:A13"/>
    <mergeCell ref="A14:A17"/>
    <mergeCell ref="A18:A21"/>
    <mergeCell ref="A3:B3"/>
    <mergeCell ref="A2:B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zoomScale="60" zoomScaleNormal="60" workbookViewId="0">
      <selection activeCell="E16" sqref="E16"/>
    </sheetView>
  </sheetViews>
  <sheetFormatPr baseColWidth="10" defaultColWidth="0" defaultRowHeight="15.75" zeroHeight="1" x14ac:dyDescent="0.25"/>
  <cols>
    <col min="1" max="1" width="63.42578125" style="11" customWidth="1"/>
    <col min="2" max="2" width="18.85546875" style="11" customWidth="1"/>
    <col min="3" max="6" width="20.7109375" style="11" customWidth="1"/>
    <col min="7" max="7" width="39.28515625" style="11" hidden="1" customWidth="1"/>
    <col min="8" max="8" width="18.7109375" style="11" hidden="1" customWidth="1"/>
    <col min="9" max="9" width="17.28515625" style="11" hidden="1" customWidth="1"/>
    <col min="10" max="10" width="20.28515625" style="11" hidden="1" customWidth="1"/>
    <col min="11" max="11" width="16.140625" style="11" hidden="1" customWidth="1"/>
    <col min="12" max="12" width="13.7109375" style="11" hidden="1" customWidth="1"/>
    <col min="13" max="16384" width="0" style="11" hidden="1"/>
  </cols>
  <sheetData>
    <row r="1" spans="1:7" x14ac:dyDescent="0.25">
      <c r="A1" s="106" t="s">
        <v>0</v>
      </c>
      <c r="B1" s="106"/>
      <c r="C1" s="106"/>
      <c r="D1" s="106"/>
      <c r="E1" s="106"/>
      <c r="F1" s="106"/>
    </row>
    <row r="2" spans="1:7" x14ac:dyDescent="0.25">
      <c r="A2" s="15"/>
      <c r="B2" s="15"/>
      <c r="C2" s="15"/>
      <c r="D2" s="15"/>
      <c r="E2" s="15"/>
      <c r="F2" s="15"/>
    </row>
    <row r="3" spans="1:7" x14ac:dyDescent="0.25">
      <c r="A3" s="107" t="s">
        <v>63</v>
      </c>
      <c r="B3" s="107"/>
      <c r="C3" s="107"/>
      <c r="D3" s="107"/>
      <c r="E3" s="107"/>
      <c r="F3" s="107"/>
    </row>
    <row r="4" spans="1:7" x14ac:dyDescent="0.25">
      <c r="A4" s="107" t="s">
        <v>60</v>
      </c>
      <c r="B4" s="107"/>
      <c r="C4" s="107"/>
      <c r="D4" s="107"/>
      <c r="E4" s="107"/>
      <c r="F4" s="107"/>
    </row>
    <row r="5" spans="1:7" x14ac:dyDescent="0.25">
      <c r="A5" s="108" t="s">
        <v>204</v>
      </c>
      <c r="B5" s="108"/>
      <c r="C5" s="108"/>
      <c r="D5" s="108"/>
      <c r="E5" s="108"/>
      <c r="F5" s="108"/>
    </row>
    <row r="6" spans="1:7" x14ac:dyDescent="0.25">
      <c r="A6" s="107"/>
      <c r="B6" s="107"/>
      <c r="C6" s="107"/>
      <c r="D6" s="107"/>
      <c r="E6" s="107"/>
      <c r="F6" s="107"/>
    </row>
    <row r="7" spans="1:7" x14ac:dyDescent="0.25">
      <c r="A7" s="109" t="s">
        <v>1</v>
      </c>
      <c r="B7" s="110" t="s">
        <v>2</v>
      </c>
      <c r="C7" s="110"/>
      <c r="D7" s="110"/>
      <c r="E7" s="110"/>
      <c r="F7" s="110"/>
    </row>
    <row r="8" spans="1:7" ht="56.25" customHeight="1" x14ac:dyDescent="0.25">
      <c r="A8" s="109"/>
      <c r="B8" s="17" t="s">
        <v>261</v>
      </c>
      <c r="C8" s="17" t="s">
        <v>3</v>
      </c>
      <c r="D8" s="18" t="s">
        <v>4</v>
      </c>
      <c r="E8" s="17" t="s">
        <v>5</v>
      </c>
      <c r="F8" s="19" t="s">
        <v>262</v>
      </c>
    </row>
    <row r="9" spans="1:7" x14ac:dyDescent="0.25">
      <c r="A9" s="16"/>
      <c r="B9" s="91"/>
      <c r="C9" s="86"/>
      <c r="D9" s="90"/>
      <c r="E9" s="90"/>
      <c r="F9" s="89"/>
      <c r="G9" s="89"/>
    </row>
    <row r="10" spans="1:7" x14ac:dyDescent="0.25">
      <c r="A10" s="16" t="s">
        <v>6</v>
      </c>
      <c r="B10" s="82">
        <f>SUM(B12:B20)</f>
        <v>2332</v>
      </c>
      <c r="C10" s="82">
        <f>SUM(C12:C20)</f>
        <v>4865</v>
      </c>
      <c r="D10" s="82">
        <f>SUM(D12:D20)</f>
        <v>224</v>
      </c>
      <c r="E10" s="82">
        <f>SUM(E12:E20)</f>
        <v>5321</v>
      </c>
      <c r="F10" s="16">
        <f>SUM(F12:F20)</f>
        <v>2100</v>
      </c>
    </row>
    <row r="11" spans="1:7" x14ac:dyDescent="0.25">
      <c r="A11" s="16"/>
      <c r="B11" s="82"/>
      <c r="C11" s="82"/>
      <c r="D11" s="82"/>
      <c r="E11" s="82"/>
      <c r="F11" s="16"/>
    </row>
    <row r="12" spans="1:7" x14ac:dyDescent="0.25">
      <c r="A12" s="9" t="s">
        <v>64</v>
      </c>
      <c r="B12" s="83">
        <v>807</v>
      </c>
      <c r="C12" s="83">
        <v>2202</v>
      </c>
      <c r="D12" s="83">
        <v>28</v>
      </c>
      <c r="E12" s="83">
        <v>1961</v>
      </c>
      <c r="F12" s="10">
        <f t="shared" ref="F12:F20" si="0">+B12+C12+D12-E12</f>
        <v>1076</v>
      </c>
    </row>
    <row r="13" spans="1:7" x14ac:dyDescent="0.25">
      <c r="A13" s="9" t="s">
        <v>65</v>
      </c>
      <c r="B13" s="83">
        <v>342</v>
      </c>
      <c r="C13" s="83">
        <v>508</v>
      </c>
      <c r="D13" s="83">
        <v>122</v>
      </c>
      <c r="E13" s="83">
        <v>726</v>
      </c>
      <c r="F13" s="10">
        <f t="shared" si="0"/>
        <v>246</v>
      </c>
    </row>
    <row r="14" spans="1:7" x14ac:dyDescent="0.25">
      <c r="A14" s="9" t="s">
        <v>205</v>
      </c>
      <c r="B14" s="83">
        <v>128</v>
      </c>
      <c r="C14" s="83">
        <v>246</v>
      </c>
      <c r="D14" s="83">
        <v>4</v>
      </c>
      <c r="E14" s="83">
        <v>332</v>
      </c>
      <c r="F14" s="10">
        <f t="shared" si="0"/>
        <v>46</v>
      </c>
    </row>
    <row r="15" spans="1:7" x14ac:dyDescent="0.25">
      <c r="A15" s="2" t="s">
        <v>200</v>
      </c>
      <c r="B15" s="83">
        <v>299</v>
      </c>
      <c r="C15" s="83">
        <v>601</v>
      </c>
      <c r="D15" s="83">
        <v>54</v>
      </c>
      <c r="E15" s="83">
        <v>659</v>
      </c>
      <c r="F15" s="10">
        <f t="shared" si="0"/>
        <v>295</v>
      </c>
    </row>
    <row r="16" spans="1:7" x14ac:dyDescent="0.25">
      <c r="A16" s="9" t="s">
        <v>7</v>
      </c>
      <c r="B16" s="83">
        <v>168</v>
      </c>
      <c r="C16" s="83">
        <v>337</v>
      </c>
      <c r="D16" s="83">
        <v>7</v>
      </c>
      <c r="E16" s="83">
        <v>462</v>
      </c>
      <c r="F16" s="10">
        <f t="shared" si="0"/>
        <v>50</v>
      </c>
    </row>
    <row r="17" spans="1:6" x14ac:dyDescent="0.25">
      <c r="A17" s="9" t="s">
        <v>8</v>
      </c>
      <c r="B17" s="83">
        <v>203</v>
      </c>
      <c r="C17" s="83">
        <v>386</v>
      </c>
      <c r="D17" s="83">
        <v>1</v>
      </c>
      <c r="E17" s="83">
        <v>481</v>
      </c>
      <c r="F17" s="10">
        <f t="shared" si="0"/>
        <v>109</v>
      </c>
    </row>
    <row r="18" spans="1:6" x14ac:dyDescent="0.25">
      <c r="A18" s="2" t="s">
        <v>199</v>
      </c>
      <c r="B18" s="83">
        <v>84</v>
      </c>
      <c r="C18" s="83">
        <v>223</v>
      </c>
      <c r="D18" s="83">
        <v>3</v>
      </c>
      <c r="E18" s="83">
        <v>235</v>
      </c>
      <c r="F18" s="10">
        <f t="shared" si="0"/>
        <v>75</v>
      </c>
    </row>
    <row r="19" spans="1:6" x14ac:dyDescent="0.25">
      <c r="A19" s="2" t="s">
        <v>201</v>
      </c>
      <c r="B19" s="83">
        <v>202</v>
      </c>
      <c r="C19" s="83">
        <v>189</v>
      </c>
      <c r="D19" s="83">
        <v>4</v>
      </c>
      <c r="E19" s="83">
        <v>257</v>
      </c>
      <c r="F19" s="10">
        <f t="shared" si="0"/>
        <v>138</v>
      </c>
    </row>
    <row r="20" spans="1:6" x14ac:dyDescent="0.25">
      <c r="A20" s="9" t="s">
        <v>202</v>
      </c>
      <c r="B20" s="83">
        <v>99</v>
      </c>
      <c r="C20" s="83">
        <v>173</v>
      </c>
      <c r="D20" s="83">
        <v>1</v>
      </c>
      <c r="E20" s="83">
        <v>208</v>
      </c>
      <c r="F20" s="10">
        <f t="shared" si="0"/>
        <v>65</v>
      </c>
    </row>
    <row r="21" spans="1:6" x14ac:dyDescent="0.25">
      <c r="A21" s="9"/>
      <c r="B21" s="84"/>
      <c r="C21" s="84"/>
      <c r="D21" s="85"/>
      <c r="E21" s="84"/>
      <c r="F21" s="10"/>
    </row>
    <row r="22" spans="1:6" x14ac:dyDescent="0.25">
      <c r="A22" s="105" t="s">
        <v>164</v>
      </c>
      <c r="B22" s="105"/>
      <c r="C22" s="105"/>
      <c r="D22" s="105"/>
      <c r="E22" s="105"/>
      <c r="F22" s="105"/>
    </row>
  </sheetData>
  <mergeCells count="8">
    <mergeCell ref="A22:F22"/>
    <mergeCell ref="A1:F1"/>
    <mergeCell ref="A3:F3"/>
    <mergeCell ref="A4:F4"/>
    <mergeCell ref="A5:F5"/>
    <mergeCell ref="A6:F6"/>
    <mergeCell ref="A7:A8"/>
    <mergeCell ref="B7:F7"/>
  </mergeCells>
  <pageMargins left="0.75" right="0.75" top="1" bottom="1" header="0" footer="0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9"/>
  <sheetViews>
    <sheetView zoomScale="59" zoomScaleNormal="59" workbookViewId="0">
      <selection activeCell="C35" sqref="C35"/>
    </sheetView>
  </sheetViews>
  <sheetFormatPr baseColWidth="10" defaultColWidth="0" defaultRowHeight="15.75" zeroHeight="1" x14ac:dyDescent="0.25"/>
  <cols>
    <col min="1" max="1" width="38.7109375" style="2" customWidth="1"/>
    <col min="2" max="2" width="15.7109375" style="2" customWidth="1"/>
    <col min="3" max="3" width="28.7109375" style="2" customWidth="1"/>
    <col min="4" max="4" width="16.28515625" style="2" bestFit="1" customWidth="1"/>
    <col min="5" max="5" width="16" style="2" bestFit="1" customWidth="1"/>
    <col min="6" max="6" width="16.28515625" style="2" customWidth="1"/>
    <col min="7" max="7" width="21.85546875" style="2" customWidth="1"/>
    <col min="8" max="8" width="17.140625" style="2" customWidth="1"/>
    <col min="9" max="9" width="17.42578125" style="2" customWidth="1"/>
    <col min="10" max="11" width="16.85546875" style="2" customWidth="1"/>
    <col min="12" max="12" width="24.28515625" style="54" hidden="1" customWidth="1"/>
    <col min="13" max="14" width="16" style="54" hidden="1" customWidth="1"/>
    <col min="15" max="29" width="23.7109375" style="2" hidden="1" customWidth="1"/>
    <col min="30" max="16384" width="0" style="2" hidden="1"/>
  </cols>
  <sheetData>
    <row r="1" spans="1:11" x14ac:dyDescent="0.25">
      <c r="A1" s="112" t="s">
        <v>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111" t="s">
        <v>61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x14ac:dyDescent="0.25">
      <c r="A4" s="111" t="s">
        <v>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x14ac:dyDescent="0.25">
      <c r="A5" s="111" t="s">
        <v>59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x14ac:dyDescent="0.25">
      <c r="A6" s="111" t="s">
        <v>204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x14ac:dyDescent="0.25">
      <c r="A7" s="113" t="s">
        <v>21</v>
      </c>
      <c r="B7" s="116" t="s">
        <v>67</v>
      </c>
      <c r="C7" s="119" t="s">
        <v>1</v>
      </c>
      <c r="D7" s="119"/>
      <c r="E7" s="119"/>
      <c r="F7" s="119"/>
      <c r="G7" s="119"/>
      <c r="H7" s="119"/>
      <c r="I7" s="119"/>
      <c r="J7" s="119"/>
      <c r="K7" s="119"/>
    </row>
    <row r="8" spans="1:11" ht="51" customHeight="1" x14ac:dyDescent="0.25">
      <c r="A8" s="114"/>
      <c r="B8" s="117"/>
      <c r="C8" s="120" t="s">
        <v>68</v>
      </c>
      <c r="D8" s="123" t="s">
        <v>69</v>
      </c>
      <c r="E8" s="92" t="s">
        <v>11</v>
      </c>
      <c r="F8" s="92" t="s">
        <v>12</v>
      </c>
      <c r="G8" s="123" t="s">
        <v>13</v>
      </c>
      <c r="H8" s="123" t="s">
        <v>14</v>
      </c>
      <c r="I8" s="92" t="s">
        <v>15</v>
      </c>
      <c r="J8" s="123" t="s">
        <v>16</v>
      </c>
      <c r="K8" s="92" t="s">
        <v>17</v>
      </c>
    </row>
    <row r="9" spans="1:11" x14ac:dyDescent="0.25">
      <c r="A9" s="114"/>
      <c r="B9" s="117"/>
      <c r="C9" s="121"/>
      <c r="D9" s="124"/>
      <c r="E9" s="123" t="s">
        <v>215</v>
      </c>
      <c r="F9" s="123" t="s">
        <v>215</v>
      </c>
      <c r="G9" s="124"/>
      <c r="H9" s="124"/>
      <c r="I9" s="123" t="s">
        <v>216</v>
      </c>
      <c r="J9" s="124"/>
      <c r="K9" s="120" t="s">
        <v>215</v>
      </c>
    </row>
    <row r="10" spans="1:11" ht="17.25" customHeight="1" x14ac:dyDescent="0.25">
      <c r="A10" s="115"/>
      <c r="B10" s="118"/>
      <c r="C10" s="122"/>
      <c r="D10" s="125"/>
      <c r="E10" s="125"/>
      <c r="F10" s="125"/>
      <c r="G10" s="125"/>
      <c r="H10" s="125"/>
      <c r="I10" s="125"/>
      <c r="J10" s="125"/>
      <c r="K10" s="122"/>
    </row>
    <row r="11" spans="1:11" x14ac:dyDescent="0.25">
      <c r="A11" s="3"/>
      <c r="B11" s="79"/>
      <c r="C11" s="80"/>
      <c r="D11" s="80"/>
      <c r="E11" s="80"/>
      <c r="F11" s="80"/>
      <c r="G11" s="80"/>
      <c r="H11" s="80"/>
      <c r="I11" s="80"/>
      <c r="J11" s="80"/>
      <c r="K11" s="79"/>
    </row>
    <row r="12" spans="1:11" x14ac:dyDescent="0.25">
      <c r="A12" s="12" t="s">
        <v>70</v>
      </c>
      <c r="B12" s="23">
        <f t="shared" ref="B12:K12" si="0">SUM(B14:B43)</f>
        <v>4865</v>
      </c>
      <c r="C12" s="24">
        <f t="shared" si="0"/>
        <v>2202</v>
      </c>
      <c r="D12" s="24">
        <f t="shared" si="0"/>
        <v>508</v>
      </c>
      <c r="E12" s="24">
        <f t="shared" si="0"/>
        <v>246</v>
      </c>
      <c r="F12" s="24">
        <f t="shared" si="0"/>
        <v>601</v>
      </c>
      <c r="G12" s="24">
        <f t="shared" si="0"/>
        <v>337</v>
      </c>
      <c r="H12" s="24">
        <f t="shared" si="0"/>
        <v>386</v>
      </c>
      <c r="I12" s="24">
        <f t="shared" si="0"/>
        <v>223</v>
      </c>
      <c r="J12" s="24">
        <f t="shared" si="0"/>
        <v>189</v>
      </c>
      <c r="K12" s="23">
        <f t="shared" si="0"/>
        <v>173</v>
      </c>
    </row>
    <row r="13" spans="1:11" x14ac:dyDescent="0.25">
      <c r="A13" s="12"/>
      <c r="B13" s="23"/>
      <c r="C13" s="24"/>
      <c r="D13" s="24"/>
      <c r="E13" s="24"/>
      <c r="F13" s="24"/>
      <c r="G13" s="24"/>
      <c r="H13" s="24"/>
      <c r="I13" s="24"/>
      <c r="J13" s="24"/>
      <c r="K13" s="23"/>
    </row>
    <row r="14" spans="1:11" x14ac:dyDescent="0.25">
      <c r="A14" s="28" t="s">
        <v>71</v>
      </c>
      <c r="B14" s="23">
        <f t="shared" ref="B14:B43" si="1">SUM(C14:K14)</f>
        <v>78</v>
      </c>
      <c r="C14" s="41">
        <v>2</v>
      </c>
      <c r="D14" s="41">
        <v>39</v>
      </c>
      <c r="E14" s="41">
        <v>3</v>
      </c>
      <c r="F14" s="41">
        <v>4</v>
      </c>
      <c r="G14" s="41">
        <v>13</v>
      </c>
      <c r="H14" s="41">
        <v>3</v>
      </c>
      <c r="I14" s="41">
        <v>7</v>
      </c>
      <c r="J14" s="41">
        <v>6</v>
      </c>
      <c r="K14" s="4">
        <v>1</v>
      </c>
    </row>
    <row r="15" spans="1:11" x14ac:dyDescent="0.25">
      <c r="A15" s="28" t="s">
        <v>191</v>
      </c>
      <c r="B15" s="23">
        <f t="shared" si="1"/>
        <v>15</v>
      </c>
      <c r="C15" s="41">
        <v>2</v>
      </c>
      <c r="D15" s="41">
        <v>1</v>
      </c>
      <c r="E15" s="41">
        <v>2</v>
      </c>
      <c r="F15" s="41">
        <v>2</v>
      </c>
      <c r="G15" s="41">
        <v>1</v>
      </c>
      <c r="H15" s="41">
        <v>2</v>
      </c>
      <c r="I15" s="41">
        <v>2</v>
      </c>
      <c r="J15" s="41">
        <v>1</v>
      </c>
      <c r="K15" s="4">
        <v>2</v>
      </c>
    </row>
    <row r="16" spans="1:11" x14ac:dyDescent="0.25">
      <c r="A16" s="28" t="s">
        <v>18</v>
      </c>
      <c r="B16" s="23">
        <f t="shared" si="1"/>
        <v>166</v>
      </c>
      <c r="C16" s="41">
        <v>53</v>
      </c>
      <c r="D16" s="41">
        <v>4</v>
      </c>
      <c r="E16" s="41">
        <v>17</v>
      </c>
      <c r="F16" s="41">
        <v>33</v>
      </c>
      <c r="G16" s="41">
        <v>34</v>
      </c>
      <c r="H16" s="41">
        <v>0</v>
      </c>
      <c r="I16" s="41">
        <v>13</v>
      </c>
      <c r="J16" s="41">
        <v>10</v>
      </c>
      <c r="K16" s="4">
        <v>2</v>
      </c>
    </row>
    <row r="17" spans="1:11" x14ac:dyDescent="0.25">
      <c r="A17" s="28" t="s">
        <v>190</v>
      </c>
      <c r="B17" s="23">
        <f t="shared" si="1"/>
        <v>8</v>
      </c>
      <c r="C17" s="41">
        <v>0</v>
      </c>
      <c r="D17" s="41">
        <v>8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">
        <v>0</v>
      </c>
    </row>
    <row r="18" spans="1:11" x14ac:dyDescent="0.25">
      <c r="A18" s="28" t="s">
        <v>192</v>
      </c>
      <c r="B18" s="23">
        <f t="shared" si="1"/>
        <v>5</v>
      </c>
      <c r="C18" s="41">
        <v>3</v>
      </c>
      <c r="D18" s="41">
        <v>0</v>
      </c>
      <c r="E18" s="41">
        <v>0</v>
      </c>
      <c r="F18" s="41">
        <v>1</v>
      </c>
      <c r="G18" s="41">
        <v>1</v>
      </c>
      <c r="H18" s="41">
        <v>0</v>
      </c>
      <c r="I18" s="41">
        <v>0</v>
      </c>
      <c r="J18" s="41">
        <v>0</v>
      </c>
      <c r="K18" s="4">
        <v>0</v>
      </c>
    </row>
    <row r="19" spans="1:11" x14ac:dyDescent="0.25">
      <c r="A19" s="28" t="s">
        <v>72</v>
      </c>
      <c r="B19" s="23">
        <f t="shared" si="1"/>
        <v>10</v>
      </c>
      <c r="C19" s="41">
        <v>0</v>
      </c>
      <c r="D19" s="41">
        <v>10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">
        <v>0</v>
      </c>
    </row>
    <row r="20" spans="1:11" x14ac:dyDescent="0.25">
      <c r="A20" s="28" t="s">
        <v>193</v>
      </c>
      <c r="B20" s="23">
        <f t="shared" si="1"/>
        <v>2</v>
      </c>
      <c r="C20" s="41">
        <v>1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1</v>
      </c>
      <c r="K20" s="4">
        <v>0</v>
      </c>
    </row>
    <row r="21" spans="1:11" x14ac:dyDescent="0.25">
      <c r="A21" s="28" t="s">
        <v>194</v>
      </c>
      <c r="B21" s="23">
        <f t="shared" si="1"/>
        <v>19</v>
      </c>
      <c r="C21" s="41">
        <v>12</v>
      </c>
      <c r="D21" s="41">
        <v>1</v>
      </c>
      <c r="E21" s="41">
        <v>0</v>
      </c>
      <c r="F21" s="41">
        <v>3</v>
      </c>
      <c r="G21" s="41">
        <v>1</v>
      </c>
      <c r="H21" s="41">
        <v>1</v>
      </c>
      <c r="I21" s="41">
        <v>1</v>
      </c>
      <c r="J21" s="41">
        <v>0</v>
      </c>
      <c r="K21" s="4">
        <v>0</v>
      </c>
    </row>
    <row r="22" spans="1:11" x14ac:dyDescent="0.25">
      <c r="A22" s="28" t="s">
        <v>73</v>
      </c>
      <c r="B22" s="23">
        <f t="shared" si="1"/>
        <v>6</v>
      </c>
      <c r="C22" s="41">
        <v>1</v>
      </c>
      <c r="D22" s="41">
        <v>0</v>
      </c>
      <c r="E22" s="41">
        <v>1</v>
      </c>
      <c r="F22" s="41">
        <v>0</v>
      </c>
      <c r="G22" s="41">
        <v>1</v>
      </c>
      <c r="H22" s="41">
        <v>2</v>
      </c>
      <c r="I22" s="41">
        <v>0</v>
      </c>
      <c r="J22" s="41">
        <v>1</v>
      </c>
      <c r="K22" s="4">
        <v>0</v>
      </c>
    </row>
    <row r="23" spans="1:11" x14ac:dyDescent="0.25">
      <c r="A23" s="28" t="s">
        <v>195</v>
      </c>
      <c r="B23" s="23">
        <f t="shared" si="1"/>
        <v>1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1</v>
      </c>
      <c r="I23" s="41">
        <v>0</v>
      </c>
      <c r="J23" s="41">
        <v>0</v>
      </c>
      <c r="K23" s="4">
        <v>0</v>
      </c>
    </row>
    <row r="24" spans="1:11" x14ac:dyDescent="0.25">
      <c r="A24" s="28" t="s">
        <v>249</v>
      </c>
      <c r="B24" s="23">
        <f t="shared" si="1"/>
        <v>3</v>
      </c>
      <c r="C24" s="41">
        <v>2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">
        <v>1</v>
      </c>
    </row>
    <row r="25" spans="1:11" x14ac:dyDescent="0.25">
      <c r="A25" s="28" t="s">
        <v>74</v>
      </c>
      <c r="B25" s="23">
        <f t="shared" si="1"/>
        <v>96</v>
      </c>
      <c r="C25" s="41">
        <v>33</v>
      </c>
      <c r="D25" s="41">
        <v>8</v>
      </c>
      <c r="E25" s="41">
        <v>5</v>
      </c>
      <c r="F25" s="41">
        <v>16</v>
      </c>
      <c r="G25" s="41">
        <v>7</v>
      </c>
      <c r="H25" s="41">
        <v>16</v>
      </c>
      <c r="I25" s="41">
        <v>5</v>
      </c>
      <c r="J25" s="41">
        <v>4</v>
      </c>
      <c r="K25" s="4">
        <v>2</v>
      </c>
    </row>
    <row r="26" spans="1:11" x14ac:dyDescent="0.25">
      <c r="A26" s="28" t="s">
        <v>174</v>
      </c>
      <c r="B26" s="23">
        <f t="shared" si="1"/>
        <v>755</v>
      </c>
      <c r="C26" s="41">
        <v>327</v>
      </c>
      <c r="D26" s="41">
        <v>0</v>
      </c>
      <c r="E26" s="41">
        <v>84</v>
      </c>
      <c r="F26" s="41">
        <v>122</v>
      </c>
      <c r="G26" s="41">
        <v>72</v>
      </c>
      <c r="H26" s="41">
        <v>86</v>
      </c>
      <c r="I26" s="41">
        <v>39</v>
      </c>
      <c r="J26" s="41">
        <v>24</v>
      </c>
      <c r="K26" s="4">
        <v>1</v>
      </c>
    </row>
    <row r="27" spans="1:11" x14ac:dyDescent="0.25">
      <c r="A27" s="28" t="s">
        <v>175</v>
      </c>
      <c r="B27" s="23">
        <f t="shared" si="1"/>
        <v>94</v>
      </c>
      <c r="C27" s="41">
        <v>71</v>
      </c>
      <c r="D27" s="41">
        <v>0</v>
      </c>
      <c r="E27" s="41">
        <v>3</v>
      </c>
      <c r="F27" s="41">
        <v>10</v>
      </c>
      <c r="G27" s="41">
        <v>7</v>
      </c>
      <c r="H27" s="41">
        <v>1</v>
      </c>
      <c r="I27" s="41">
        <v>2</v>
      </c>
      <c r="J27" s="41">
        <v>0</v>
      </c>
      <c r="K27" s="4">
        <v>0</v>
      </c>
    </row>
    <row r="28" spans="1:11" x14ac:dyDescent="0.25">
      <c r="A28" s="28" t="s">
        <v>176</v>
      </c>
      <c r="B28" s="23">
        <f t="shared" si="1"/>
        <v>85</v>
      </c>
      <c r="C28" s="41">
        <v>72</v>
      </c>
      <c r="D28" s="41">
        <v>0</v>
      </c>
      <c r="E28" s="41">
        <v>0</v>
      </c>
      <c r="F28" s="41">
        <v>0</v>
      </c>
      <c r="G28" s="41">
        <v>0</v>
      </c>
      <c r="H28" s="41">
        <v>13</v>
      </c>
      <c r="I28" s="41">
        <v>0</v>
      </c>
      <c r="J28" s="41">
        <v>0</v>
      </c>
      <c r="K28" s="4">
        <v>0</v>
      </c>
    </row>
    <row r="29" spans="1:11" x14ac:dyDescent="0.25">
      <c r="A29" s="28" t="s">
        <v>75</v>
      </c>
      <c r="B29" s="23">
        <f t="shared" si="1"/>
        <v>8</v>
      </c>
      <c r="C29" s="41">
        <v>2</v>
      </c>
      <c r="D29" s="41">
        <v>1</v>
      </c>
      <c r="E29" s="41">
        <v>0</v>
      </c>
      <c r="F29" s="41">
        <v>1</v>
      </c>
      <c r="G29" s="41">
        <v>1</v>
      </c>
      <c r="H29" s="41">
        <v>1</v>
      </c>
      <c r="I29" s="41">
        <v>0</v>
      </c>
      <c r="J29" s="41">
        <v>1</v>
      </c>
      <c r="K29" s="4">
        <v>1</v>
      </c>
    </row>
    <row r="30" spans="1:11" x14ac:dyDescent="0.25">
      <c r="A30" s="28" t="s">
        <v>76</v>
      </c>
      <c r="B30" s="23">
        <f t="shared" si="1"/>
        <v>495</v>
      </c>
      <c r="C30" s="41">
        <v>407</v>
      </c>
      <c r="D30" s="41">
        <v>9</v>
      </c>
      <c r="E30" s="41">
        <v>1</v>
      </c>
      <c r="F30" s="41">
        <v>29</v>
      </c>
      <c r="G30" s="41">
        <v>15</v>
      </c>
      <c r="H30" s="41">
        <v>7</v>
      </c>
      <c r="I30" s="41">
        <v>11</v>
      </c>
      <c r="J30" s="41">
        <v>13</v>
      </c>
      <c r="K30" s="4">
        <v>3</v>
      </c>
    </row>
    <row r="31" spans="1:11" x14ac:dyDescent="0.25">
      <c r="A31" s="28" t="s">
        <v>77</v>
      </c>
      <c r="B31" s="23">
        <f t="shared" si="1"/>
        <v>60</v>
      </c>
      <c r="C31" s="41">
        <v>12</v>
      </c>
      <c r="D31" s="41">
        <v>0</v>
      </c>
      <c r="E31" s="41">
        <v>10</v>
      </c>
      <c r="F31" s="41">
        <v>8</v>
      </c>
      <c r="G31" s="41">
        <v>1</v>
      </c>
      <c r="H31" s="41">
        <v>2</v>
      </c>
      <c r="I31" s="41">
        <v>21</v>
      </c>
      <c r="J31" s="41">
        <v>3</v>
      </c>
      <c r="K31" s="4">
        <v>3</v>
      </c>
    </row>
    <row r="32" spans="1:11" x14ac:dyDescent="0.25">
      <c r="A32" s="28" t="s">
        <v>78</v>
      </c>
      <c r="B32" s="23">
        <f t="shared" si="1"/>
        <v>43</v>
      </c>
      <c r="C32" s="41">
        <v>8</v>
      </c>
      <c r="D32" s="41">
        <v>3</v>
      </c>
      <c r="E32" s="41">
        <v>4</v>
      </c>
      <c r="F32" s="41">
        <v>7</v>
      </c>
      <c r="G32" s="41">
        <v>5</v>
      </c>
      <c r="H32" s="41">
        <v>7</v>
      </c>
      <c r="I32" s="41">
        <v>5</v>
      </c>
      <c r="J32" s="41">
        <v>4</v>
      </c>
      <c r="K32" s="4">
        <v>0</v>
      </c>
    </row>
    <row r="33" spans="1:14" x14ac:dyDescent="0.25">
      <c r="A33" s="28" t="s">
        <v>196</v>
      </c>
      <c r="B33" s="23">
        <f t="shared" si="1"/>
        <v>8</v>
      </c>
      <c r="C33" s="41">
        <v>2</v>
      </c>
      <c r="D33" s="41">
        <v>1</v>
      </c>
      <c r="E33" s="41">
        <v>0</v>
      </c>
      <c r="F33" s="41">
        <v>3</v>
      </c>
      <c r="G33" s="41">
        <v>0</v>
      </c>
      <c r="H33" s="41">
        <v>0</v>
      </c>
      <c r="I33" s="41">
        <v>0</v>
      </c>
      <c r="J33" s="41">
        <v>2</v>
      </c>
      <c r="K33" s="4">
        <v>0</v>
      </c>
    </row>
    <row r="34" spans="1:14" s="101" customFormat="1" x14ac:dyDescent="0.25">
      <c r="A34" s="28" t="s">
        <v>79</v>
      </c>
      <c r="B34" s="97">
        <f t="shared" si="1"/>
        <v>1661</v>
      </c>
      <c r="C34" s="98">
        <v>1050</v>
      </c>
      <c r="D34" s="98">
        <v>6</v>
      </c>
      <c r="E34" s="98">
        <v>66</v>
      </c>
      <c r="F34" s="98">
        <v>208</v>
      </c>
      <c r="G34" s="98">
        <v>83</v>
      </c>
      <c r="H34" s="98">
        <v>109</v>
      </c>
      <c r="I34" s="98">
        <v>35</v>
      </c>
      <c r="J34" s="98">
        <v>14</v>
      </c>
      <c r="K34" s="99">
        <v>90</v>
      </c>
      <c r="L34" s="100"/>
      <c r="M34" s="100"/>
      <c r="N34" s="100"/>
    </row>
    <row r="35" spans="1:14" x14ac:dyDescent="0.25">
      <c r="A35" s="28" t="s">
        <v>80</v>
      </c>
      <c r="B35" s="23">
        <f t="shared" si="1"/>
        <v>91</v>
      </c>
      <c r="C35" s="41">
        <v>58</v>
      </c>
      <c r="D35" s="41">
        <v>0</v>
      </c>
      <c r="E35" s="41">
        <v>3</v>
      </c>
      <c r="F35" s="41">
        <v>0</v>
      </c>
      <c r="G35" s="41">
        <v>0</v>
      </c>
      <c r="H35" s="41">
        <v>16</v>
      </c>
      <c r="I35" s="41">
        <v>5</v>
      </c>
      <c r="J35" s="41">
        <v>6</v>
      </c>
      <c r="K35" s="4">
        <v>3</v>
      </c>
    </row>
    <row r="36" spans="1:14" x14ac:dyDescent="0.25">
      <c r="A36" s="28" t="s">
        <v>81</v>
      </c>
      <c r="B36" s="97">
        <f t="shared" si="1"/>
        <v>914</v>
      </c>
      <c r="C36" s="98">
        <v>0</v>
      </c>
      <c r="D36" s="98">
        <v>399</v>
      </c>
      <c r="E36" s="98">
        <v>39</v>
      </c>
      <c r="F36" s="98">
        <v>123</v>
      </c>
      <c r="G36" s="98">
        <v>81</v>
      </c>
      <c r="H36" s="98">
        <v>74</v>
      </c>
      <c r="I36" s="98">
        <v>54</v>
      </c>
      <c r="J36" s="98">
        <v>88</v>
      </c>
      <c r="K36" s="99">
        <v>56</v>
      </c>
    </row>
    <row r="37" spans="1:14" x14ac:dyDescent="0.25">
      <c r="A37" s="28" t="s">
        <v>197</v>
      </c>
      <c r="B37" s="23">
        <f t="shared" si="1"/>
        <v>17</v>
      </c>
      <c r="C37" s="41">
        <v>7</v>
      </c>
      <c r="D37" s="41">
        <v>1</v>
      </c>
      <c r="E37" s="41">
        <v>0</v>
      </c>
      <c r="F37" s="41">
        <v>2</v>
      </c>
      <c r="G37" s="41">
        <v>1</v>
      </c>
      <c r="H37" s="41">
        <v>4</v>
      </c>
      <c r="I37" s="41">
        <v>2</v>
      </c>
      <c r="J37" s="41">
        <v>0</v>
      </c>
      <c r="K37" s="4">
        <v>0</v>
      </c>
    </row>
    <row r="38" spans="1:14" x14ac:dyDescent="0.25">
      <c r="A38" s="28" t="s">
        <v>82</v>
      </c>
      <c r="B38" s="23">
        <f t="shared" si="1"/>
        <v>2</v>
      </c>
      <c r="C38" s="41">
        <v>0</v>
      </c>
      <c r="D38" s="41">
        <v>2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">
        <v>0</v>
      </c>
    </row>
    <row r="39" spans="1:14" x14ac:dyDescent="0.25">
      <c r="A39" s="28" t="s">
        <v>198</v>
      </c>
      <c r="B39" s="23">
        <f t="shared" si="1"/>
        <v>5</v>
      </c>
      <c r="C39" s="41">
        <v>4</v>
      </c>
      <c r="D39" s="41">
        <v>0</v>
      </c>
      <c r="E39" s="41">
        <v>0</v>
      </c>
      <c r="F39" s="41">
        <v>0</v>
      </c>
      <c r="G39" s="41">
        <v>0</v>
      </c>
      <c r="H39" s="41">
        <v>1</v>
      </c>
      <c r="I39" s="41">
        <v>0</v>
      </c>
      <c r="J39" s="41">
        <v>0</v>
      </c>
      <c r="K39" s="4">
        <v>0</v>
      </c>
    </row>
    <row r="40" spans="1:14" x14ac:dyDescent="0.25">
      <c r="A40" s="28" t="s">
        <v>83</v>
      </c>
      <c r="B40" s="23">
        <f t="shared" si="1"/>
        <v>142</v>
      </c>
      <c r="C40" s="41">
        <v>41</v>
      </c>
      <c r="D40" s="41">
        <v>1</v>
      </c>
      <c r="E40" s="41">
        <v>7</v>
      </c>
      <c r="F40" s="41">
        <v>24</v>
      </c>
      <c r="G40" s="41">
        <v>10</v>
      </c>
      <c r="H40" s="41">
        <v>26</v>
      </c>
      <c r="I40" s="41">
        <v>20</v>
      </c>
      <c r="J40" s="41">
        <v>7</v>
      </c>
      <c r="K40" s="4">
        <v>6</v>
      </c>
    </row>
    <row r="41" spans="1:14" x14ac:dyDescent="0.25">
      <c r="A41" s="28" t="s">
        <v>248</v>
      </c>
      <c r="B41" s="23">
        <f t="shared" si="1"/>
        <v>23</v>
      </c>
      <c r="C41" s="41">
        <v>12</v>
      </c>
      <c r="D41" s="41">
        <v>2</v>
      </c>
      <c r="E41" s="41">
        <v>0</v>
      </c>
      <c r="F41" s="41">
        <v>1</v>
      </c>
      <c r="G41" s="41">
        <v>0</v>
      </c>
      <c r="H41" s="41">
        <v>8</v>
      </c>
      <c r="I41" s="41">
        <v>0</v>
      </c>
      <c r="J41" s="41">
        <v>0</v>
      </c>
      <c r="K41" s="4">
        <v>0</v>
      </c>
    </row>
    <row r="42" spans="1:14" x14ac:dyDescent="0.25">
      <c r="A42" s="28" t="s">
        <v>162</v>
      </c>
      <c r="B42" s="23">
        <f t="shared" si="1"/>
        <v>18</v>
      </c>
      <c r="C42" s="41">
        <v>11</v>
      </c>
      <c r="D42" s="41">
        <v>0</v>
      </c>
      <c r="E42" s="41">
        <v>1</v>
      </c>
      <c r="F42" s="41">
        <v>3</v>
      </c>
      <c r="G42" s="41">
        <v>2</v>
      </c>
      <c r="H42" s="41">
        <v>0</v>
      </c>
      <c r="I42" s="41">
        <v>0</v>
      </c>
      <c r="J42" s="41">
        <v>1</v>
      </c>
      <c r="K42" s="4">
        <v>0</v>
      </c>
    </row>
    <row r="43" spans="1:14" x14ac:dyDescent="0.25">
      <c r="A43" s="28" t="s">
        <v>22</v>
      </c>
      <c r="B43" s="23">
        <f t="shared" si="1"/>
        <v>35</v>
      </c>
      <c r="C43" s="41">
        <v>9</v>
      </c>
      <c r="D43" s="41">
        <v>12</v>
      </c>
      <c r="E43" s="41">
        <v>0</v>
      </c>
      <c r="F43" s="41">
        <v>1</v>
      </c>
      <c r="G43" s="41">
        <v>1</v>
      </c>
      <c r="H43" s="41">
        <v>6</v>
      </c>
      <c r="I43" s="41">
        <v>1</v>
      </c>
      <c r="J43" s="41">
        <v>3</v>
      </c>
      <c r="K43" s="4">
        <v>2</v>
      </c>
    </row>
    <row r="44" spans="1:14" x14ac:dyDescent="0.25">
      <c r="A44" s="29"/>
      <c r="B44" s="26"/>
      <c r="C44" s="44"/>
      <c r="D44" s="44"/>
      <c r="E44" s="44"/>
      <c r="F44" s="44"/>
      <c r="G44" s="44"/>
      <c r="H44" s="44"/>
      <c r="I44" s="46"/>
      <c r="J44" s="46"/>
      <c r="K44" s="30"/>
    </row>
    <row r="45" spans="1:14" x14ac:dyDescent="0.25">
      <c r="A45" s="126" t="s">
        <v>164</v>
      </c>
      <c r="B45" s="126"/>
      <c r="C45" s="126"/>
      <c r="D45" s="126"/>
      <c r="E45" s="126"/>
      <c r="F45" s="3"/>
      <c r="G45" s="3"/>
      <c r="H45" s="3"/>
      <c r="I45" s="78"/>
      <c r="J45" s="78"/>
      <c r="K45" s="3"/>
    </row>
    <row r="46" spans="1:14" hidden="1" x14ac:dyDescent="0.25"/>
    <row r="47" spans="1:14" hidden="1" x14ac:dyDescent="0.25"/>
    <row r="48" spans="1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</sheetData>
  <mergeCells count="18">
    <mergeCell ref="K9:K10"/>
    <mergeCell ref="G8:G10"/>
    <mergeCell ref="H8:H10"/>
    <mergeCell ref="J8:J10"/>
    <mergeCell ref="A45:E45"/>
    <mergeCell ref="E9:E10"/>
    <mergeCell ref="F9:F10"/>
    <mergeCell ref="I9:I10"/>
    <mergeCell ref="A5:K5"/>
    <mergeCell ref="A4:K4"/>
    <mergeCell ref="A6:K6"/>
    <mergeCell ref="A1:K1"/>
    <mergeCell ref="A3:K3"/>
    <mergeCell ref="A7:A10"/>
    <mergeCell ref="B7:B10"/>
    <mergeCell ref="C7:K7"/>
    <mergeCell ref="C8:C10"/>
    <mergeCell ref="D8:D10"/>
  </mergeCells>
  <pageMargins left="0.75" right="0.75" top="1" bottom="1" header="0" footer="0"/>
  <pageSetup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71"/>
  <sheetViews>
    <sheetView zoomScale="60" zoomScaleNormal="60" workbookViewId="0">
      <selection activeCell="A4" sqref="A4:K4"/>
    </sheetView>
  </sheetViews>
  <sheetFormatPr baseColWidth="10" defaultColWidth="0" defaultRowHeight="17.45" customHeight="1" zeroHeight="1" x14ac:dyDescent="0.25"/>
  <cols>
    <col min="1" max="1" width="64.5703125" style="2" customWidth="1"/>
    <col min="2" max="2" width="10.42578125" style="2" customWidth="1"/>
    <col min="3" max="3" width="19" style="2" customWidth="1"/>
    <col min="4" max="4" width="20.7109375" style="2" customWidth="1"/>
    <col min="5" max="10" width="19" style="2" customWidth="1"/>
    <col min="11" max="11" width="19" style="2" bestFit="1" customWidth="1"/>
    <col min="12" max="26" width="18.7109375" style="2" hidden="1" customWidth="1"/>
    <col min="27" max="16384" width="0" style="2" hidden="1"/>
  </cols>
  <sheetData>
    <row r="1" spans="1:12" ht="17.45" customHeight="1" x14ac:dyDescent="0.25">
      <c r="A1" s="112" t="s">
        <v>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2" ht="17.45" customHeight="1" x14ac:dyDescent="0.25">
      <c r="A2" s="20"/>
      <c r="B2" s="32"/>
      <c r="C2" s="20"/>
      <c r="D2" s="20"/>
      <c r="E2" s="20"/>
      <c r="F2" s="20"/>
      <c r="G2" s="20"/>
      <c r="H2" s="20"/>
      <c r="I2" s="20"/>
      <c r="J2" s="20"/>
      <c r="K2" s="20"/>
    </row>
    <row r="3" spans="1:12" ht="17.45" customHeight="1" x14ac:dyDescent="0.25">
      <c r="A3" s="127" t="s">
        <v>84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 ht="17.45" customHeight="1" x14ac:dyDescent="0.25">
      <c r="A4" s="127" t="s">
        <v>85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2" ht="17.45" customHeight="1" x14ac:dyDescent="0.25">
      <c r="A5" s="127" t="s">
        <v>59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2" ht="17.45" customHeight="1" x14ac:dyDescent="0.25">
      <c r="A6" s="127" t="s">
        <v>206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</row>
    <row r="7" spans="1:12" ht="17.4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ht="17.45" customHeight="1" x14ac:dyDescent="0.25">
      <c r="A8" s="129" t="s">
        <v>57</v>
      </c>
      <c r="B8" s="116" t="s">
        <v>67</v>
      </c>
      <c r="C8" s="119" t="s">
        <v>1</v>
      </c>
      <c r="D8" s="119"/>
      <c r="E8" s="119"/>
      <c r="F8" s="119"/>
      <c r="G8" s="119"/>
      <c r="H8" s="119"/>
      <c r="I8" s="119"/>
      <c r="J8" s="119"/>
      <c r="K8" s="119"/>
    </row>
    <row r="9" spans="1:12" ht="49.5" customHeight="1" x14ac:dyDescent="0.25">
      <c r="A9" s="130"/>
      <c r="B9" s="132"/>
      <c r="C9" s="120" t="s">
        <v>68</v>
      </c>
      <c r="D9" s="123" t="s">
        <v>69</v>
      </c>
      <c r="E9" s="92" t="s">
        <v>11</v>
      </c>
      <c r="F9" s="92" t="s">
        <v>12</v>
      </c>
      <c r="G9" s="123" t="s">
        <v>13</v>
      </c>
      <c r="H9" s="123" t="s">
        <v>14</v>
      </c>
      <c r="I9" s="92" t="s">
        <v>15</v>
      </c>
      <c r="J9" s="123" t="s">
        <v>16</v>
      </c>
      <c r="K9" s="92" t="s">
        <v>17</v>
      </c>
    </row>
    <row r="10" spans="1:12" ht="17.45" customHeight="1" x14ac:dyDescent="0.25">
      <c r="A10" s="130"/>
      <c r="B10" s="132"/>
      <c r="C10" s="121"/>
      <c r="D10" s="124"/>
      <c r="E10" s="123" t="s">
        <v>215</v>
      </c>
      <c r="F10" s="123" t="s">
        <v>215</v>
      </c>
      <c r="G10" s="124"/>
      <c r="H10" s="124"/>
      <c r="I10" s="123" t="s">
        <v>216</v>
      </c>
      <c r="J10" s="124"/>
      <c r="K10" s="120" t="s">
        <v>215</v>
      </c>
    </row>
    <row r="11" spans="1:12" ht="17.45" customHeight="1" x14ac:dyDescent="0.25">
      <c r="A11" s="131"/>
      <c r="B11" s="133"/>
      <c r="C11" s="122"/>
      <c r="D11" s="125"/>
      <c r="E11" s="125"/>
      <c r="F11" s="125"/>
      <c r="G11" s="125"/>
      <c r="H11" s="125"/>
      <c r="I11" s="125"/>
      <c r="J11" s="125"/>
      <c r="K11" s="122"/>
    </row>
    <row r="12" spans="1:12" ht="17.45" customHeight="1" x14ac:dyDescent="0.25">
      <c r="A12" s="34"/>
      <c r="B12" s="35"/>
      <c r="C12" s="22"/>
      <c r="D12" s="22"/>
      <c r="E12" s="22"/>
      <c r="F12" s="22"/>
      <c r="G12" s="22"/>
      <c r="H12" s="22"/>
      <c r="I12" s="22"/>
      <c r="J12" s="22"/>
      <c r="K12" s="21"/>
      <c r="L12" s="54"/>
    </row>
    <row r="13" spans="1:12" ht="17.45" customHeight="1" x14ac:dyDescent="0.25">
      <c r="A13" s="8" t="s">
        <v>6</v>
      </c>
      <c r="B13" s="6">
        <f t="shared" ref="B13:K13" si="0">SUM(B15:B34)</f>
        <v>5321</v>
      </c>
      <c r="C13" s="39">
        <f t="shared" si="0"/>
        <v>1961</v>
      </c>
      <c r="D13" s="39">
        <f t="shared" si="0"/>
        <v>726</v>
      </c>
      <c r="E13" s="39">
        <f t="shared" si="0"/>
        <v>332</v>
      </c>
      <c r="F13" s="39">
        <f t="shared" si="0"/>
        <v>659</v>
      </c>
      <c r="G13" s="39">
        <f t="shared" si="0"/>
        <v>462</v>
      </c>
      <c r="H13" s="39">
        <f t="shared" si="0"/>
        <v>481</v>
      </c>
      <c r="I13" s="39">
        <f t="shared" si="0"/>
        <v>235</v>
      </c>
      <c r="J13" s="39">
        <f t="shared" si="0"/>
        <v>257</v>
      </c>
      <c r="K13" s="6">
        <f t="shared" si="0"/>
        <v>208</v>
      </c>
    </row>
    <row r="14" spans="1:12" ht="17.45" customHeight="1" x14ac:dyDescent="0.25">
      <c r="A14" s="8"/>
      <c r="B14" s="6"/>
      <c r="C14" s="39"/>
      <c r="D14" s="39"/>
      <c r="E14" s="39"/>
      <c r="F14" s="39"/>
      <c r="G14" s="39"/>
      <c r="H14" s="39"/>
      <c r="I14" s="39"/>
      <c r="J14" s="39"/>
      <c r="K14" s="6"/>
    </row>
    <row r="15" spans="1:12" ht="17.45" customHeight="1" x14ac:dyDescent="0.25">
      <c r="A15" s="5" t="s">
        <v>136</v>
      </c>
      <c r="B15" s="6">
        <f t="shared" ref="B15:B34" si="1">SUM(C15:K15)</f>
        <v>32</v>
      </c>
      <c r="C15" s="41">
        <v>9</v>
      </c>
      <c r="D15" s="41">
        <v>0</v>
      </c>
      <c r="E15" s="41">
        <v>0</v>
      </c>
      <c r="F15" s="41">
        <v>23</v>
      </c>
      <c r="G15" s="41">
        <v>0</v>
      </c>
      <c r="H15" s="41">
        <v>0</v>
      </c>
      <c r="I15" s="41">
        <v>0</v>
      </c>
      <c r="J15" s="41">
        <v>0</v>
      </c>
      <c r="K15" s="4">
        <v>0</v>
      </c>
    </row>
    <row r="16" spans="1:12" ht="17.45" customHeight="1" x14ac:dyDescent="0.25">
      <c r="A16" s="5" t="s">
        <v>189</v>
      </c>
      <c r="B16" s="6">
        <f t="shared" si="1"/>
        <v>17</v>
      </c>
      <c r="C16" s="41">
        <v>0</v>
      </c>
      <c r="D16" s="41">
        <v>17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">
        <v>0</v>
      </c>
    </row>
    <row r="17" spans="1:11" ht="17.45" customHeight="1" x14ac:dyDescent="0.25">
      <c r="A17" s="5" t="s">
        <v>163</v>
      </c>
      <c r="B17" s="6">
        <f t="shared" si="1"/>
        <v>538</v>
      </c>
      <c r="C17" s="41">
        <v>285</v>
      </c>
      <c r="D17" s="41">
        <v>66</v>
      </c>
      <c r="E17" s="41">
        <v>34</v>
      </c>
      <c r="F17" s="41">
        <v>63</v>
      </c>
      <c r="G17" s="41">
        <v>9</v>
      </c>
      <c r="H17" s="41">
        <v>50</v>
      </c>
      <c r="I17" s="41">
        <v>15</v>
      </c>
      <c r="J17" s="41">
        <v>13</v>
      </c>
      <c r="K17" s="4">
        <v>3</v>
      </c>
    </row>
    <row r="18" spans="1:11" ht="17.45" customHeight="1" x14ac:dyDescent="0.25">
      <c r="A18" s="5" t="s">
        <v>167</v>
      </c>
      <c r="B18" s="6">
        <f t="shared" si="1"/>
        <v>147</v>
      </c>
      <c r="C18" s="41">
        <v>1</v>
      </c>
      <c r="D18" s="41">
        <v>3</v>
      </c>
      <c r="E18" s="41">
        <v>15</v>
      </c>
      <c r="F18" s="41">
        <v>55</v>
      </c>
      <c r="G18" s="41">
        <v>39</v>
      </c>
      <c r="H18" s="41">
        <v>7</v>
      </c>
      <c r="I18" s="41">
        <v>1</v>
      </c>
      <c r="J18" s="41">
        <v>11</v>
      </c>
      <c r="K18" s="4">
        <v>15</v>
      </c>
    </row>
    <row r="19" spans="1:11" ht="17.45" customHeight="1" x14ac:dyDescent="0.25">
      <c r="A19" s="5" t="s">
        <v>24</v>
      </c>
      <c r="B19" s="6">
        <f t="shared" si="1"/>
        <v>2526</v>
      </c>
      <c r="C19" s="41">
        <v>1037</v>
      </c>
      <c r="D19" s="41">
        <v>261</v>
      </c>
      <c r="E19" s="41">
        <v>137</v>
      </c>
      <c r="F19" s="41">
        <v>237</v>
      </c>
      <c r="G19" s="41">
        <v>230</v>
      </c>
      <c r="H19" s="41">
        <v>270</v>
      </c>
      <c r="I19" s="41">
        <v>133</v>
      </c>
      <c r="J19" s="41">
        <v>104</v>
      </c>
      <c r="K19" s="4">
        <v>117</v>
      </c>
    </row>
    <row r="20" spans="1:11" ht="17.45" customHeight="1" x14ac:dyDescent="0.25">
      <c r="A20" s="5" t="s">
        <v>25</v>
      </c>
      <c r="B20" s="6">
        <f t="shared" si="1"/>
        <v>597</v>
      </c>
      <c r="C20" s="41">
        <v>184</v>
      </c>
      <c r="D20" s="41">
        <v>53</v>
      </c>
      <c r="E20" s="41">
        <v>61</v>
      </c>
      <c r="F20" s="41">
        <v>68</v>
      </c>
      <c r="G20" s="41">
        <v>49</v>
      </c>
      <c r="H20" s="41">
        <v>66</v>
      </c>
      <c r="I20" s="41">
        <v>17</v>
      </c>
      <c r="J20" s="41">
        <v>62</v>
      </c>
      <c r="K20" s="4">
        <v>37</v>
      </c>
    </row>
    <row r="21" spans="1:11" ht="17.45" customHeight="1" x14ac:dyDescent="0.25">
      <c r="A21" s="5" t="s">
        <v>26</v>
      </c>
      <c r="B21" s="6">
        <f t="shared" si="1"/>
        <v>68</v>
      </c>
      <c r="C21" s="41">
        <v>15</v>
      </c>
      <c r="D21" s="41">
        <v>8</v>
      </c>
      <c r="E21" s="41">
        <v>2</v>
      </c>
      <c r="F21" s="41">
        <v>2</v>
      </c>
      <c r="G21" s="41">
        <v>19</v>
      </c>
      <c r="H21" s="41">
        <v>1</v>
      </c>
      <c r="I21" s="41">
        <v>0</v>
      </c>
      <c r="J21" s="41">
        <v>15</v>
      </c>
      <c r="K21" s="4">
        <v>6</v>
      </c>
    </row>
    <row r="22" spans="1:11" ht="17.45" customHeight="1" x14ac:dyDescent="0.25">
      <c r="A22" s="5" t="s">
        <v>27</v>
      </c>
      <c r="B22" s="6">
        <f t="shared" si="1"/>
        <v>579</v>
      </c>
      <c r="C22" s="41">
        <v>137</v>
      </c>
      <c r="D22" s="41">
        <v>158</v>
      </c>
      <c r="E22" s="41">
        <v>44</v>
      </c>
      <c r="F22" s="41">
        <v>64</v>
      </c>
      <c r="G22" s="41">
        <v>35</v>
      </c>
      <c r="H22" s="41">
        <v>49</v>
      </c>
      <c r="I22" s="41">
        <v>47</v>
      </c>
      <c r="J22" s="41">
        <v>22</v>
      </c>
      <c r="K22" s="4">
        <v>23</v>
      </c>
    </row>
    <row r="23" spans="1:11" ht="17.45" customHeight="1" x14ac:dyDescent="0.25">
      <c r="A23" s="5" t="s">
        <v>86</v>
      </c>
      <c r="B23" s="6">
        <f t="shared" si="1"/>
        <v>75</v>
      </c>
      <c r="C23" s="41">
        <v>30</v>
      </c>
      <c r="D23" s="41">
        <v>6</v>
      </c>
      <c r="E23" s="41">
        <v>6</v>
      </c>
      <c r="F23" s="41">
        <v>16</v>
      </c>
      <c r="G23" s="41">
        <v>5</v>
      </c>
      <c r="H23" s="41">
        <v>7</v>
      </c>
      <c r="I23" s="41">
        <v>0</v>
      </c>
      <c r="J23" s="41">
        <v>4</v>
      </c>
      <c r="K23" s="4">
        <v>1</v>
      </c>
    </row>
    <row r="24" spans="1:11" ht="17.45" customHeight="1" x14ac:dyDescent="0.25">
      <c r="A24" s="5" t="s">
        <v>28</v>
      </c>
      <c r="B24" s="6">
        <f t="shared" si="1"/>
        <v>55</v>
      </c>
      <c r="C24" s="41">
        <v>12</v>
      </c>
      <c r="D24" s="41">
        <v>23</v>
      </c>
      <c r="E24" s="41">
        <v>3</v>
      </c>
      <c r="F24" s="41">
        <v>5</v>
      </c>
      <c r="G24" s="41">
        <v>3</v>
      </c>
      <c r="H24" s="41">
        <v>4</v>
      </c>
      <c r="I24" s="41">
        <v>0</v>
      </c>
      <c r="J24" s="41">
        <v>1</v>
      </c>
      <c r="K24" s="4">
        <v>4</v>
      </c>
    </row>
    <row r="25" spans="1:11" ht="17.45" customHeight="1" x14ac:dyDescent="0.25">
      <c r="A25" s="5" t="s">
        <v>87</v>
      </c>
      <c r="B25" s="6">
        <f t="shared" si="1"/>
        <v>24</v>
      </c>
      <c r="C25" s="41">
        <v>11</v>
      </c>
      <c r="D25" s="41">
        <v>4</v>
      </c>
      <c r="E25" s="41">
        <v>0</v>
      </c>
      <c r="F25" s="41">
        <v>3</v>
      </c>
      <c r="G25" s="41">
        <v>2</v>
      </c>
      <c r="H25" s="41">
        <v>0</v>
      </c>
      <c r="I25" s="41">
        <v>1</v>
      </c>
      <c r="J25" s="41">
        <v>3</v>
      </c>
      <c r="K25" s="4">
        <v>0</v>
      </c>
    </row>
    <row r="26" spans="1:11" ht="17.45" customHeight="1" x14ac:dyDescent="0.25">
      <c r="A26" s="5" t="s">
        <v>88</v>
      </c>
      <c r="B26" s="6">
        <f t="shared" si="1"/>
        <v>228</v>
      </c>
      <c r="C26" s="41">
        <v>81</v>
      </c>
      <c r="D26" s="41">
        <v>26</v>
      </c>
      <c r="E26" s="41">
        <v>4</v>
      </c>
      <c r="F26" s="41">
        <v>53</v>
      </c>
      <c r="G26" s="41">
        <v>27</v>
      </c>
      <c r="H26" s="41">
        <v>17</v>
      </c>
      <c r="I26" s="41">
        <v>8</v>
      </c>
      <c r="J26" s="41">
        <v>12</v>
      </c>
      <c r="K26" s="4">
        <v>0</v>
      </c>
    </row>
    <row r="27" spans="1:11" ht="17.45" customHeight="1" x14ac:dyDescent="0.25">
      <c r="A27" s="5" t="s">
        <v>135</v>
      </c>
      <c r="B27" s="6">
        <f t="shared" si="1"/>
        <v>34</v>
      </c>
      <c r="C27" s="41">
        <v>1</v>
      </c>
      <c r="D27" s="41">
        <v>7</v>
      </c>
      <c r="E27" s="41">
        <v>20</v>
      </c>
      <c r="F27" s="41">
        <v>4</v>
      </c>
      <c r="G27" s="41">
        <v>0</v>
      </c>
      <c r="H27" s="41">
        <v>2</v>
      </c>
      <c r="I27" s="41">
        <v>0</v>
      </c>
      <c r="J27" s="41">
        <v>0</v>
      </c>
      <c r="K27" s="4">
        <v>0</v>
      </c>
    </row>
    <row r="28" spans="1:11" ht="17.45" customHeight="1" x14ac:dyDescent="0.25">
      <c r="A28" s="5" t="s">
        <v>137</v>
      </c>
      <c r="B28" s="6">
        <f t="shared" si="1"/>
        <v>27</v>
      </c>
      <c r="C28" s="41">
        <v>2</v>
      </c>
      <c r="D28" s="41">
        <v>23</v>
      </c>
      <c r="E28" s="41">
        <v>0</v>
      </c>
      <c r="F28" s="41">
        <v>0</v>
      </c>
      <c r="G28" s="41">
        <v>2</v>
      </c>
      <c r="H28" s="41">
        <v>0</v>
      </c>
      <c r="I28" s="41">
        <v>0</v>
      </c>
      <c r="J28" s="41">
        <v>0</v>
      </c>
      <c r="K28" s="4">
        <v>0</v>
      </c>
    </row>
    <row r="29" spans="1:11" ht="17.45" customHeight="1" x14ac:dyDescent="0.25">
      <c r="A29" s="5" t="s">
        <v>165</v>
      </c>
      <c r="B29" s="6">
        <f t="shared" si="1"/>
        <v>122</v>
      </c>
      <c r="C29" s="41">
        <v>83</v>
      </c>
      <c r="D29" s="41">
        <v>5</v>
      </c>
      <c r="E29" s="41">
        <v>0</v>
      </c>
      <c r="F29" s="41">
        <v>6</v>
      </c>
      <c r="G29" s="41">
        <v>18</v>
      </c>
      <c r="H29" s="41">
        <v>0</v>
      </c>
      <c r="I29" s="41">
        <v>5</v>
      </c>
      <c r="J29" s="41">
        <v>4</v>
      </c>
      <c r="K29" s="4">
        <v>1</v>
      </c>
    </row>
    <row r="30" spans="1:11" ht="17.45" customHeight="1" x14ac:dyDescent="0.25">
      <c r="A30" s="5" t="s">
        <v>166</v>
      </c>
      <c r="B30" s="6">
        <f t="shared" si="1"/>
        <v>35</v>
      </c>
      <c r="C30" s="41">
        <v>13</v>
      </c>
      <c r="D30" s="41">
        <v>4</v>
      </c>
      <c r="E30" s="41">
        <v>0</v>
      </c>
      <c r="F30" s="41">
        <v>1</v>
      </c>
      <c r="G30" s="41">
        <v>11</v>
      </c>
      <c r="H30" s="41">
        <v>2</v>
      </c>
      <c r="I30" s="41">
        <v>2</v>
      </c>
      <c r="J30" s="41">
        <v>2</v>
      </c>
      <c r="K30" s="4">
        <v>0</v>
      </c>
    </row>
    <row r="31" spans="1:11" ht="17.45" customHeight="1" x14ac:dyDescent="0.25">
      <c r="A31" s="5" t="s">
        <v>138</v>
      </c>
      <c r="B31" s="6">
        <f t="shared" si="1"/>
        <v>2</v>
      </c>
      <c r="C31" s="41">
        <v>0</v>
      </c>
      <c r="D31" s="41">
        <v>0</v>
      </c>
      <c r="E31" s="41">
        <v>0</v>
      </c>
      <c r="F31" s="41">
        <v>1</v>
      </c>
      <c r="G31" s="41">
        <v>1</v>
      </c>
      <c r="H31" s="41">
        <v>0</v>
      </c>
      <c r="I31" s="41">
        <v>0</v>
      </c>
      <c r="J31" s="41">
        <v>0</v>
      </c>
      <c r="K31" s="4">
        <v>0</v>
      </c>
    </row>
    <row r="32" spans="1:11" ht="17.45" customHeight="1" x14ac:dyDescent="0.25">
      <c r="A32" s="5" t="s">
        <v>209</v>
      </c>
      <c r="B32" s="6">
        <f t="shared" si="1"/>
        <v>79</v>
      </c>
      <c r="C32" s="41">
        <v>32</v>
      </c>
      <c r="D32" s="41">
        <v>15</v>
      </c>
      <c r="E32" s="41">
        <v>5</v>
      </c>
      <c r="F32" s="41">
        <v>11</v>
      </c>
      <c r="G32" s="41">
        <v>7</v>
      </c>
      <c r="H32" s="41">
        <v>2</v>
      </c>
      <c r="I32" s="41">
        <v>3</v>
      </c>
      <c r="J32" s="41">
        <v>3</v>
      </c>
      <c r="K32" s="4">
        <v>1</v>
      </c>
    </row>
    <row r="33" spans="1:11" ht="17.45" customHeight="1" x14ac:dyDescent="0.25">
      <c r="A33" s="5" t="s">
        <v>231</v>
      </c>
      <c r="B33" s="6">
        <f t="shared" si="1"/>
        <v>88</v>
      </c>
      <c r="C33" s="41">
        <v>24</v>
      </c>
      <c r="D33" s="41">
        <v>47</v>
      </c>
      <c r="E33" s="41">
        <v>0</v>
      </c>
      <c r="F33" s="41">
        <v>13</v>
      </c>
      <c r="G33" s="41">
        <v>4</v>
      </c>
      <c r="H33" s="41">
        <v>0</v>
      </c>
      <c r="I33" s="41">
        <v>0</v>
      </c>
      <c r="J33" s="41">
        <v>0</v>
      </c>
      <c r="K33" s="4">
        <v>0</v>
      </c>
    </row>
    <row r="34" spans="1:11" ht="17.45" customHeight="1" x14ac:dyDescent="0.25">
      <c r="A34" s="5" t="s">
        <v>19</v>
      </c>
      <c r="B34" s="6">
        <f t="shared" si="1"/>
        <v>48</v>
      </c>
      <c r="C34" s="41">
        <v>4</v>
      </c>
      <c r="D34" s="41">
        <v>0</v>
      </c>
      <c r="E34" s="41">
        <v>1</v>
      </c>
      <c r="F34" s="41">
        <v>34</v>
      </c>
      <c r="G34" s="41">
        <v>1</v>
      </c>
      <c r="H34" s="41">
        <v>4</v>
      </c>
      <c r="I34" s="41">
        <v>3</v>
      </c>
      <c r="J34" s="41">
        <v>1</v>
      </c>
      <c r="K34" s="4">
        <v>0</v>
      </c>
    </row>
    <row r="35" spans="1:11" ht="17.45" customHeight="1" x14ac:dyDescent="0.25">
      <c r="A35" s="37"/>
      <c r="B35" s="38"/>
      <c r="C35" s="30"/>
      <c r="D35" s="25"/>
      <c r="E35" s="40"/>
      <c r="F35" s="40"/>
      <c r="G35" s="40"/>
      <c r="H35" s="40"/>
      <c r="I35" s="40"/>
      <c r="J35" s="40"/>
      <c r="K35" s="31"/>
    </row>
    <row r="36" spans="1:11" ht="17.45" customHeight="1" x14ac:dyDescent="0.25">
      <c r="A36" s="128" t="s">
        <v>164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ht="17.45" hidden="1" customHeight="1" x14ac:dyDescent="0.25"/>
    <row r="38" spans="1:11" ht="17.45" hidden="1" customHeight="1" x14ac:dyDescent="0.25"/>
    <row r="39" spans="1:11" ht="17.45" hidden="1" customHeight="1" x14ac:dyDescent="0.25"/>
    <row r="40" spans="1:11" ht="17.45" hidden="1" customHeight="1" x14ac:dyDescent="0.25"/>
    <row r="41" spans="1:11" ht="17.45" hidden="1" customHeight="1" x14ac:dyDescent="0.25"/>
    <row r="42" spans="1:11" ht="17.45" hidden="1" customHeight="1" x14ac:dyDescent="0.25"/>
    <row r="43" spans="1:11" ht="17.45" hidden="1" customHeight="1" x14ac:dyDescent="0.25"/>
    <row r="44" spans="1:11" ht="17.45" hidden="1" customHeight="1" x14ac:dyDescent="0.25"/>
    <row r="45" spans="1:11" ht="17.45" hidden="1" customHeight="1" x14ac:dyDescent="0.25"/>
    <row r="46" spans="1:11" ht="17.45" hidden="1" customHeight="1" x14ac:dyDescent="0.25"/>
    <row r="47" spans="1:11" ht="17.45" hidden="1" customHeight="1" x14ac:dyDescent="0.25"/>
    <row r="48" spans="1:11" ht="17.45" hidden="1" customHeight="1" x14ac:dyDescent="0.25"/>
    <row r="49" ht="17.45" hidden="1" customHeight="1" x14ac:dyDescent="0.25"/>
    <row r="50" ht="17.45" hidden="1" customHeight="1" x14ac:dyDescent="0.25"/>
    <row r="51" ht="17.45" hidden="1" customHeight="1" x14ac:dyDescent="0.25"/>
    <row r="52" ht="17.45" hidden="1" customHeight="1" x14ac:dyDescent="0.25"/>
    <row r="53" ht="17.45" hidden="1" customHeight="1" x14ac:dyDescent="0.25"/>
    <row r="54" ht="17.45" hidden="1" customHeight="1" x14ac:dyDescent="0.25"/>
    <row r="55" ht="17.45" hidden="1" customHeight="1" x14ac:dyDescent="0.25"/>
    <row r="56" ht="17.45" hidden="1" customHeight="1" x14ac:dyDescent="0.25"/>
    <row r="57" ht="17.45" hidden="1" customHeight="1" x14ac:dyDescent="0.25"/>
    <row r="58" ht="17.45" hidden="1" customHeight="1" x14ac:dyDescent="0.25"/>
    <row r="59" ht="17.45" hidden="1" customHeight="1" x14ac:dyDescent="0.25"/>
    <row r="60" ht="17.45" hidden="1" customHeight="1" x14ac:dyDescent="0.25"/>
    <row r="61" ht="17.45" hidden="1" customHeight="1" x14ac:dyDescent="0.25"/>
    <row r="62" ht="17.45" hidden="1" customHeight="1" x14ac:dyDescent="0.25"/>
    <row r="63" ht="17.45" hidden="1" customHeight="1" x14ac:dyDescent="0.25"/>
    <row r="64" ht="17.45" hidden="1" customHeight="1" x14ac:dyDescent="0.25"/>
    <row r="65" ht="17.45" hidden="1" customHeight="1" x14ac:dyDescent="0.25"/>
    <row r="66" ht="17.45" hidden="1" customHeight="1" x14ac:dyDescent="0.25"/>
    <row r="67" ht="17.45" hidden="1" customHeight="1" x14ac:dyDescent="0.25"/>
    <row r="68" ht="17.45" hidden="1" customHeight="1" x14ac:dyDescent="0.25"/>
    <row r="69" ht="17.45" hidden="1" customHeight="1" x14ac:dyDescent="0.25"/>
    <row r="70" ht="17.45" hidden="1" customHeight="1" x14ac:dyDescent="0.25"/>
    <row r="71" ht="17.45" hidden="1" customHeight="1" x14ac:dyDescent="0.25"/>
    <row r="72" ht="17.45" hidden="1" customHeight="1" x14ac:dyDescent="0.25"/>
    <row r="73" ht="17.45" hidden="1" customHeight="1" x14ac:dyDescent="0.25"/>
    <row r="74" ht="17.45" hidden="1" customHeight="1" x14ac:dyDescent="0.25"/>
    <row r="75" ht="17.45" hidden="1" customHeight="1" x14ac:dyDescent="0.25"/>
    <row r="76" ht="17.45" hidden="1" customHeight="1" x14ac:dyDescent="0.25"/>
    <row r="77" ht="17.45" hidden="1" customHeight="1" x14ac:dyDescent="0.25"/>
    <row r="78" ht="17.45" hidden="1" customHeight="1" x14ac:dyDescent="0.25"/>
    <row r="79" ht="17.45" hidden="1" customHeight="1" x14ac:dyDescent="0.25"/>
    <row r="80" ht="17.45" hidden="1" customHeight="1" x14ac:dyDescent="0.25"/>
    <row r="81" ht="17.45" hidden="1" customHeight="1" x14ac:dyDescent="0.25"/>
    <row r="82" ht="17.45" hidden="1" customHeight="1" x14ac:dyDescent="0.25"/>
    <row r="83" ht="17.45" hidden="1" customHeight="1" x14ac:dyDescent="0.25"/>
    <row r="84" ht="17.45" hidden="1" customHeight="1" x14ac:dyDescent="0.25"/>
    <row r="85" ht="17.45" hidden="1" customHeight="1" x14ac:dyDescent="0.25"/>
    <row r="86" ht="17.45" hidden="1" customHeight="1" x14ac:dyDescent="0.25"/>
    <row r="87" ht="17.45" hidden="1" customHeight="1" x14ac:dyDescent="0.25"/>
    <row r="88" ht="17.45" hidden="1" customHeight="1" x14ac:dyDescent="0.25"/>
    <row r="89" ht="17.45" hidden="1" customHeight="1" x14ac:dyDescent="0.25"/>
    <row r="90" ht="17.45" hidden="1" customHeight="1" x14ac:dyDescent="0.25"/>
    <row r="91" ht="17.45" hidden="1" customHeight="1" x14ac:dyDescent="0.25"/>
    <row r="92" ht="17.45" hidden="1" customHeight="1" x14ac:dyDescent="0.25"/>
    <row r="93" ht="17.45" hidden="1" customHeight="1" x14ac:dyDescent="0.25"/>
    <row r="94" ht="17.45" hidden="1" customHeight="1" x14ac:dyDescent="0.25"/>
    <row r="95" ht="17.45" hidden="1" customHeight="1" x14ac:dyDescent="0.25"/>
    <row r="96" ht="17.45" hidden="1" customHeight="1" x14ac:dyDescent="0.25"/>
    <row r="97" ht="17.45" hidden="1" customHeight="1" x14ac:dyDescent="0.25"/>
    <row r="98" ht="17.45" hidden="1" customHeight="1" x14ac:dyDescent="0.25"/>
    <row r="99" ht="17.45" hidden="1" customHeight="1" x14ac:dyDescent="0.25"/>
    <row r="100" ht="17.45" hidden="1" customHeight="1" x14ac:dyDescent="0.25"/>
    <row r="101" ht="17.45" hidden="1" customHeight="1" x14ac:dyDescent="0.25"/>
    <row r="102" ht="17.45" hidden="1" customHeight="1" x14ac:dyDescent="0.25"/>
    <row r="103" ht="17.45" hidden="1" customHeight="1" x14ac:dyDescent="0.25"/>
    <row r="104" ht="17.45" hidden="1" customHeight="1" x14ac:dyDescent="0.25"/>
    <row r="105" ht="17.45" hidden="1" customHeight="1" x14ac:dyDescent="0.25"/>
    <row r="106" ht="17.45" hidden="1" customHeight="1" x14ac:dyDescent="0.25"/>
    <row r="107" ht="17.45" hidden="1" customHeight="1" x14ac:dyDescent="0.25"/>
    <row r="108" ht="17.45" hidden="1" customHeight="1" x14ac:dyDescent="0.25"/>
    <row r="109" ht="17.45" hidden="1" customHeight="1" x14ac:dyDescent="0.25"/>
    <row r="110" ht="17.45" hidden="1" customHeight="1" x14ac:dyDescent="0.25"/>
    <row r="111" ht="17.45" hidden="1" customHeight="1" x14ac:dyDescent="0.25"/>
    <row r="112" ht="17.45" hidden="1" customHeight="1" x14ac:dyDescent="0.25"/>
    <row r="113" ht="17.45" hidden="1" customHeight="1" x14ac:dyDescent="0.25"/>
    <row r="114" ht="17.45" hidden="1" customHeight="1" x14ac:dyDescent="0.25"/>
    <row r="115" ht="17.45" hidden="1" customHeight="1" x14ac:dyDescent="0.25"/>
    <row r="116" ht="17.45" hidden="1" customHeight="1" x14ac:dyDescent="0.25"/>
    <row r="117" ht="17.45" hidden="1" customHeight="1" x14ac:dyDescent="0.25"/>
    <row r="118" ht="17.45" hidden="1" customHeight="1" x14ac:dyDescent="0.25"/>
    <row r="119" ht="17.45" hidden="1" customHeight="1" x14ac:dyDescent="0.25"/>
    <row r="120" ht="17.45" hidden="1" customHeight="1" x14ac:dyDescent="0.25"/>
    <row r="121" ht="17.45" hidden="1" customHeight="1" x14ac:dyDescent="0.25"/>
    <row r="122" ht="17.45" hidden="1" customHeight="1" x14ac:dyDescent="0.25"/>
    <row r="123" ht="17.45" hidden="1" customHeight="1" x14ac:dyDescent="0.25"/>
    <row r="124" ht="17.45" hidden="1" customHeight="1" x14ac:dyDescent="0.25"/>
    <row r="125" ht="17.45" hidden="1" customHeight="1" x14ac:dyDescent="0.25"/>
    <row r="126" ht="17.45" hidden="1" customHeight="1" x14ac:dyDescent="0.25"/>
    <row r="127" ht="17.45" hidden="1" customHeight="1" x14ac:dyDescent="0.25"/>
    <row r="128" ht="17.45" hidden="1" customHeight="1" x14ac:dyDescent="0.25"/>
    <row r="129" ht="17.45" hidden="1" customHeight="1" x14ac:dyDescent="0.25"/>
    <row r="130" ht="17.45" hidden="1" customHeight="1" x14ac:dyDescent="0.25"/>
    <row r="131" ht="17.45" hidden="1" customHeight="1" x14ac:dyDescent="0.25"/>
    <row r="132" ht="17.45" hidden="1" customHeight="1" x14ac:dyDescent="0.25"/>
    <row r="133" ht="17.45" hidden="1" customHeight="1" x14ac:dyDescent="0.25"/>
    <row r="134" ht="17.45" hidden="1" customHeight="1" x14ac:dyDescent="0.25"/>
    <row r="135" ht="17.45" hidden="1" customHeight="1" x14ac:dyDescent="0.25"/>
    <row r="136" ht="17.45" hidden="1" customHeight="1" x14ac:dyDescent="0.25"/>
    <row r="137" ht="17.45" hidden="1" customHeight="1" x14ac:dyDescent="0.25"/>
    <row r="138" ht="17.45" hidden="1" customHeight="1" x14ac:dyDescent="0.25"/>
    <row r="139" ht="17.45" hidden="1" customHeight="1" x14ac:dyDescent="0.25"/>
    <row r="140" ht="17.45" hidden="1" customHeight="1" x14ac:dyDescent="0.25"/>
    <row r="141" ht="17.45" hidden="1" customHeight="1" x14ac:dyDescent="0.25"/>
    <row r="142" ht="17.45" hidden="1" customHeight="1" x14ac:dyDescent="0.25"/>
    <row r="143" ht="17.45" hidden="1" customHeight="1" x14ac:dyDescent="0.25"/>
    <row r="144" ht="17.45" hidden="1" customHeight="1" x14ac:dyDescent="0.25"/>
    <row r="145" ht="17.45" hidden="1" customHeight="1" x14ac:dyDescent="0.25"/>
    <row r="146" ht="17.45" hidden="1" customHeight="1" x14ac:dyDescent="0.25"/>
    <row r="147" ht="17.45" hidden="1" customHeight="1" x14ac:dyDescent="0.25"/>
    <row r="148" ht="17.45" hidden="1" customHeight="1" x14ac:dyDescent="0.25"/>
    <row r="149" ht="17.45" hidden="1" customHeight="1" x14ac:dyDescent="0.25"/>
    <row r="150" ht="17.45" hidden="1" customHeight="1" x14ac:dyDescent="0.25"/>
    <row r="151" ht="17.45" hidden="1" customHeight="1" x14ac:dyDescent="0.25"/>
    <row r="152" ht="17.45" hidden="1" customHeight="1" x14ac:dyDescent="0.25"/>
    <row r="153" ht="17.45" hidden="1" customHeight="1" x14ac:dyDescent="0.25"/>
    <row r="154" ht="17.45" hidden="1" customHeight="1" x14ac:dyDescent="0.25"/>
    <row r="155" ht="17.45" hidden="1" customHeight="1" x14ac:dyDescent="0.25"/>
    <row r="156" ht="17.45" hidden="1" customHeight="1" x14ac:dyDescent="0.25"/>
    <row r="157" ht="17.45" hidden="1" customHeight="1" x14ac:dyDescent="0.25"/>
    <row r="158" ht="17.45" hidden="1" customHeight="1" x14ac:dyDescent="0.25"/>
    <row r="159" ht="17.45" hidden="1" customHeight="1" x14ac:dyDescent="0.25"/>
    <row r="160" ht="17.45" hidden="1" customHeight="1" x14ac:dyDescent="0.25"/>
    <row r="161" ht="17.45" hidden="1" customHeight="1" x14ac:dyDescent="0.25"/>
    <row r="162" ht="17.45" hidden="1" customHeight="1" x14ac:dyDescent="0.25"/>
    <row r="163" ht="17.45" hidden="1" customHeight="1" x14ac:dyDescent="0.25"/>
    <row r="164" ht="17.45" hidden="1" customHeight="1" x14ac:dyDescent="0.25"/>
    <row r="165" ht="17.45" hidden="1" customHeight="1" x14ac:dyDescent="0.25"/>
    <row r="166" ht="17.45" hidden="1" customHeight="1" x14ac:dyDescent="0.25"/>
    <row r="167" ht="17.45" hidden="1" customHeight="1" x14ac:dyDescent="0.25"/>
    <row r="168" ht="17.45" hidden="1" customHeight="1" x14ac:dyDescent="0.25"/>
    <row r="169" ht="17.45" hidden="1" customHeight="1" x14ac:dyDescent="0.25"/>
    <row r="170" ht="17.45" hidden="1" customHeight="1" x14ac:dyDescent="0.25"/>
    <row r="171" ht="17.45" hidden="1" customHeight="1" x14ac:dyDescent="0.25"/>
    <row r="172" ht="17.45" hidden="1" customHeight="1" x14ac:dyDescent="0.25"/>
    <row r="173" ht="17.45" hidden="1" customHeight="1" x14ac:dyDescent="0.25"/>
    <row r="174" ht="17.45" hidden="1" customHeight="1" x14ac:dyDescent="0.25"/>
    <row r="175" ht="17.45" hidden="1" customHeight="1" x14ac:dyDescent="0.25"/>
    <row r="176" ht="17.45" hidden="1" customHeight="1" x14ac:dyDescent="0.25"/>
    <row r="177" ht="17.45" hidden="1" customHeight="1" x14ac:dyDescent="0.25"/>
    <row r="178" ht="17.45" hidden="1" customHeight="1" x14ac:dyDescent="0.25"/>
    <row r="179" ht="17.45" hidden="1" customHeight="1" x14ac:dyDescent="0.25"/>
    <row r="180" ht="17.45" hidden="1" customHeight="1" x14ac:dyDescent="0.25"/>
    <row r="181" ht="17.45" hidden="1" customHeight="1" x14ac:dyDescent="0.25"/>
    <row r="182" ht="17.45" hidden="1" customHeight="1" x14ac:dyDescent="0.25"/>
    <row r="183" ht="17.45" hidden="1" customHeight="1" x14ac:dyDescent="0.25"/>
    <row r="184" ht="17.45" hidden="1" customHeight="1" x14ac:dyDescent="0.25"/>
    <row r="185" ht="17.45" hidden="1" customHeight="1" x14ac:dyDescent="0.25"/>
    <row r="186" ht="17.45" hidden="1" customHeight="1" x14ac:dyDescent="0.25"/>
    <row r="187" ht="17.45" hidden="1" customHeight="1" x14ac:dyDescent="0.25"/>
    <row r="188" ht="17.45" hidden="1" customHeight="1" x14ac:dyDescent="0.25"/>
    <row r="189" ht="17.45" hidden="1" customHeight="1" x14ac:dyDescent="0.25"/>
    <row r="190" ht="17.45" hidden="1" customHeight="1" x14ac:dyDescent="0.25"/>
    <row r="191" ht="17.45" hidden="1" customHeight="1" x14ac:dyDescent="0.25"/>
    <row r="192" ht="17.45" hidden="1" customHeight="1" x14ac:dyDescent="0.25"/>
    <row r="193" ht="17.45" hidden="1" customHeight="1" x14ac:dyDescent="0.25"/>
    <row r="194" ht="17.45" hidden="1" customHeight="1" x14ac:dyDescent="0.25"/>
    <row r="195" ht="17.45" hidden="1" customHeight="1" x14ac:dyDescent="0.25"/>
    <row r="196" ht="17.45" hidden="1" customHeight="1" x14ac:dyDescent="0.25"/>
    <row r="197" ht="17.45" hidden="1" customHeight="1" x14ac:dyDescent="0.25"/>
    <row r="198" ht="17.45" hidden="1" customHeight="1" x14ac:dyDescent="0.25"/>
    <row r="199" ht="17.45" hidden="1" customHeight="1" x14ac:dyDescent="0.25"/>
    <row r="200" ht="17.45" hidden="1" customHeight="1" x14ac:dyDescent="0.25"/>
    <row r="201" ht="17.45" hidden="1" customHeight="1" x14ac:dyDescent="0.25"/>
    <row r="202" ht="17.45" hidden="1" customHeight="1" x14ac:dyDescent="0.25"/>
    <row r="203" ht="17.45" hidden="1" customHeight="1" x14ac:dyDescent="0.25"/>
    <row r="204" ht="17.45" hidden="1" customHeight="1" x14ac:dyDescent="0.25"/>
    <row r="205" ht="17.45" hidden="1" customHeight="1" x14ac:dyDescent="0.25"/>
    <row r="206" ht="17.45" hidden="1" customHeight="1" x14ac:dyDescent="0.25"/>
    <row r="207" ht="17.45" hidden="1" customHeight="1" x14ac:dyDescent="0.25"/>
    <row r="208" ht="17.45" hidden="1" customHeight="1" x14ac:dyDescent="0.25"/>
    <row r="209" ht="17.45" hidden="1" customHeight="1" x14ac:dyDescent="0.25"/>
    <row r="210" ht="17.45" hidden="1" customHeight="1" x14ac:dyDescent="0.25"/>
    <row r="211" ht="17.45" hidden="1" customHeight="1" x14ac:dyDescent="0.25"/>
    <row r="212" ht="17.45" hidden="1" customHeight="1" x14ac:dyDescent="0.25"/>
    <row r="213" ht="17.45" hidden="1" customHeight="1" x14ac:dyDescent="0.25"/>
    <row r="214" ht="17.45" hidden="1" customHeight="1" x14ac:dyDescent="0.25"/>
    <row r="215" ht="17.45" hidden="1" customHeight="1" x14ac:dyDescent="0.25"/>
    <row r="216" ht="17.45" hidden="1" customHeight="1" x14ac:dyDescent="0.25"/>
    <row r="217" ht="17.45" hidden="1" customHeight="1" x14ac:dyDescent="0.25"/>
    <row r="218" ht="17.45" hidden="1" customHeight="1" x14ac:dyDescent="0.25"/>
    <row r="219" ht="17.45" hidden="1" customHeight="1" x14ac:dyDescent="0.25"/>
    <row r="220" ht="17.45" hidden="1" customHeight="1" x14ac:dyDescent="0.25"/>
    <row r="221" ht="17.45" hidden="1" customHeight="1" x14ac:dyDescent="0.25"/>
    <row r="222" ht="17.45" hidden="1" customHeight="1" x14ac:dyDescent="0.25"/>
    <row r="223" ht="17.45" hidden="1" customHeight="1" x14ac:dyDescent="0.25"/>
    <row r="224" ht="17.45" hidden="1" customHeight="1" x14ac:dyDescent="0.25"/>
    <row r="225" ht="17.45" hidden="1" customHeight="1" x14ac:dyDescent="0.25"/>
    <row r="226" ht="17.45" hidden="1" customHeight="1" x14ac:dyDescent="0.25"/>
    <row r="227" ht="17.45" hidden="1" customHeight="1" x14ac:dyDescent="0.25"/>
    <row r="228" ht="17.45" hidden="1" customHeight="1" x14ac:dyDescent="0.25"/>
    <row r="229" ht="17.45" hidden="1" customHeight="1" x14ac:dyDescent="0.25"/>
    <row r="230" ht="17.45" hidden="1" customHeight="1" x14ac:dyDescent="0.25"/>
    <row r="231" ht="17.45" hidden="1" customHeight="1" x14ac:dyDescent="0.25"/>
    <row r="232" ht="17.45" hidden="1" customHeight="1" x14ac:dyDescent="0.25"/>
    <row r="233" ht="17.45" hidden="1" customHeight="1" x14ac:dyDescent="0.25"/>
    <row r="234" ht="17.45" hidden="1" customHeight="1" x14ac:dyDescent="0.25"/>
    <row r="235" ht="17.45" hidden="1" customHeight="1" x14ac:dyDescent="0.25"/>
    <row r="236" ht="17.45" hidden="1" customHeight="1" x14ac:dyDescent="0.25"/>
    <row r="237" ht="17.45" hidden="1" customHeight="1" x14ac:dyDescent="0.25"/>
    <row r="238" ht="17.45" hidden="1" customHeight="1" x14ac:dyDescent="0.25"/>
    <row r="239" ht="17.45" hidden="1" customHeight="1" x14ac:dyDescent="0.25"/>
    <row r="240" ht="17.45" hidden="1" customHeight="1" x14ac:dyDescent="0.25"/>
    <row r="241" ht="17.45" hidden="1" customHeight="1" x14ac:dyDescent="0.25"/>
    <row r="242" ht="17.45" hidden="1" customHeight="1" x14ac:dyDescent="0.25"/>
    <row r="243" ht="17.45" hidden="1" customHeight="1" x14ac:dyDescent="0.25"/>
    <row r="244" ht="17.45" hidden="1" customHeight="1" x14ac:dyDescent="0.25"/>
    <row r="245" ht="17.45" hidden="1" customHeight="1" x14ac:dyDescent="0.25"/>
    <row r="246" ht="17.45" hidden="1" customHeight="1" x14ac:dyDescent="0.25"/>
    <row r="247" ht="17.45" hidden="1" customHeight="1" x14ac:dyDescent="0.25"/>
    <row r="248" ht="17.45" hidden="1" customHeight="1" x14ac:dyDescent="0.25"/>
    <row r="249" ht="17.45" hidden="1" customHeight="1" x14ac:dyDescent="0.25"/>
    <row r="250" ht="17.45" hidden="1" customHeight="1" x14ac:dyDescent="0.25"/>
    <row r="251" ht="17.45" hidden="1" customHeight="1" x14ac:dyDescent="0.25"/>
    <row r="252" ht="17.45" hidden="1" customHeight="1" x14ac:dyDescent="0.25"/>
    <row r="253" ht="17.45" hidden="1" customHeight="1" x14ac:dyDescent="0.25"/>
    <row r="254" ht="17.45" hidden="1" customHeight="1" x14ac:dyDescent="0.25"/>
    <row r="255" ht="17.45" hidden="1" customHeight="1" x14ac:dyDescent="0.25"/>
    <row r="256" ht="17.45" hidden="1" customHeight="1" x14ac:dyDescent="0.25"/>
    <row r="257" ht="17.45" hidden="1" customHeight="1" x14ac:dyDescent="0.25"/>
    <row r="258" ht="17.45" hidden="1" customHeight="1" x14ac:dyDescent="0.25"/>
    <row r="259" ht="17.45" hidden="1" customHeight="1" x14ac:dyDescent="0.25"/>
    <row r="260" ht="17.45" hidden="1" customHeight="1" x14ac:dyDescent="0.25"/>
    <row r="261" ht="17.45" hidden="1" customHeight="1" x14ac:dyDescent="0.25"/>
    <row r="262" ht="17.45" hidden="1" customHeight="1" x14ac:dyDescent="0.25"/>
    <row r="263" ht="17.45" hidden="1" customHeight="1" x14ac:dyDescent="0.25"/>
    <row r="264" ht="17.45" hidden="1" customHeight="1" x14ac:dyDescent="0.25"/>
    <row r="265" ht="17.45" hidden="1" customHeight="1" x14ac:dyDescent="0.25"/>
    <row r="266" ht="17.45" hidden="1" customHeight="1" x14ac:dyDescent="0.25"/>
    <row r="267" ht="17.45" hidden="1" customHeight="1" x14ac:dyDescent="0.25"/>
    <row r="268" ht="17.45" hidden="1" customHeight="1" x14ac:dyDescent="0.25"/>
    <row r="269" ht="17.45" hidden="1" customHeight="1" x14ac:dyDescent="0.25"/>
    <row r="270" ht="17.45" hidden="1" customHeight="1" x14ac:dyDescent="0.25"/>
    <row r="271" ht="17.45" hidden="1" customHeight="1" x14ac:dyDescent="0.25"/>
    <row r="272" ht="17.45" hidden="1" customHeight="1" x14ac:dyDescent="0.25"/>
    <row r="273" ht="17.45" hidden="1" customHeight="1" x14ac:dyDescent="0.25"/>
    <row r="274" ht="17.45" hidden="1" customHeight="1" x14ac:dyDescent="0.25"/>
    <row r="275" ht="17.45" hidden="1" customHeight="1" x14ac:dyDescent="0.25"/>
    <row r="276" ht="17.45" hidden="1" customHeight="1" x14ac:dyDescent="0.25"/>
    <row r="277" ht="17.45" hidden="1" customHeight="1" x14ac:dyDescent="0.25"/>
    <row r="278" ht="17.45" hidden="1" customHeight="1" x14ac:dyDescent="0.25"/>
    <row r="279" ht="17.45" hidden="1" customHeight="1" x14ac:dyDescent="0.25"/>
    <row r="280" ht="17.45" hidden="1" customHeight="1" x14ac:dyDescent="0.25"/>
    <row r="281" ht="17.45" hidden="1" customHeight="1" x14ac:dyDescent="0.25"/>
    <row r="282" ht="17.45" hidden="1" customHeight="1" x14ac:dyDescent="0.25"/>
    <row r="283" ht="17.45" hidden="1" customHeight="1" x14ac:dyDescent="0.25"/>
    <row r="284" ht="17.45" hidden="1" customHeight="1" x14ac:dyDescent="0.25"/>
    <row r="285" ht="17.45" hidden="1" customHeight="1" x14ac:dyDescent="0.25"/>
    <row r="286" ht="17.45" hidden="1" customHeight="1" x14ac:dyDescent="0.25"/>
    <row r="287" ht="17.45" hidden="1" customHeight="1" x14ac:dyDescent="0.25"/>
    <row r="288" ht="17.45" hidden="1" customHeight="1" x14ac:dyDescent="0.25"/>
    <row r="289" ht="17.45" hidden="1" customHeight="1" x14ac:dyDescent="0.25"/>
    <row r="290" ht="17.45" hidden="1" customHeight="1" x14ac:dyDescent="0.25"/>
    <row r="291" ht="17.45" hidden="1" customHeight="1" x14ac:dyDescent="0.25"/>
    <row r="292" ht="17.45" hidden="1" customHeight="1" x14ac:dyDescent="0.25"/>
    <row r="293" ht="17.45" hidden="1" customHeight="1" x14ac:dyDescent="0.25"/>
    <row r="294" ht="17.45" hidden="1" customHeight="1" x14ac:dyDescent="0.25"/>
    <row r="295" ht="17.45" hidden="1" customHeight="1" x14ac:dyDescent="0.25"/>
    <row r="296" ht="17.45" hidden="1" customHeight="1" x14ac:dyDescent="0.25"/>
    <row r="297" ht="17.45" hidden="1" customHeight="1" x14ac:dyDescent="0.25"/>
    <row r="298" ht="17.45" hidden="1" customHeight="1" x14ac:dyDescent="0.25"/>
    <row r="299" ht="17.45" hidden="1" customHeight="1" x14ac:dyDescent="0.25"/>
    <row r="300" ht="17.45" hidden="1" customHeight="1" x14ac:dyDescent="0.25"/>
    <row r="301" ht="17.45" hidden="1" customHeight="1" x14ac:dyDescent="0.25"/>
    <row r="302" ht="17.45" hidden="1" customHeight="1" x14ac:dyDescent="0.25"/>
    <row r="303" ht="17.45" hidden="1" customHeight="1" x14ac:dyDescent="0.25"/>
    <row r="304" ht="17.45" hidden="1" customHeight="1" x14ac:dyDescent="0.25"/>
    <row r="305" ht="17.45" hidden="1" customHeight="1" x14ac:dyDescent="0.25"/>
    <row r="306" ht="17.45" hidden="1" customHeight="1" x14ac:dyDescent="0.25"/>
    <row r="307" ht="17.45" hidden="1" customHeight="1" x14ac:dyDescent="0.25"/>
    <row r="308" ht="17.45" hidden="1" customHeight="1" x14ac:dyDescent="0.25"/>
    <row r="309" ht="17.45" hidden="1" customHeight="1" x14ac:dyDescent="0.25"/>
    <row r="310" ht="17.45" hidden="1" customHeight="1" x14ac:dyDescent="0.25"/>
    <row r="311" ht="17.45" hidden="1" customHeight="1" x14ac:dyDescent="0.25"/>
    <row r="312" ht="17.45" hidden="1" customHeight="1" x14ac:dyDescent="0.25"/>
    <row r="313" ht="17.45" hidden="1" customHeight="1" x14ac:dyDescent="0.25"/>
    <row r="314" ht="17.45" hidden="1" customHeight="1" x14ac:dyDescent="0.25"/>
    <row r="315" ht="17.45" hidden="1" customHeight="1" x14ac:dyDescent="0.25"/>
    <row r="316" ht="17.45" hidden="1" customHeight="1" x14ac:dyDescent="0.25"/>
    <row r="317" ht="17.45" hidden="1" customHeight="1" x14ac:dyDescent="0.25"/>
    <row r="318" ht="17.45" hidden="1" customHeight="1" x14ac:dyDescent="0.25"/>
    <row r="319" ht="17.45" hidden="1" customHeight="1" x14ac:dyDescent="0.25"/>
    <row r="320" ht="17.45" hidden="1" customHeight="1" x14ac:dyDescent="0.25"/>
    <row r="321" ht="17.45" hidden="1" customHeight="1" x14ac:dyDescent="0.25"/>
    <row r="322" ht="17.45" hidden="1" customHeight="1" x14ac:dyDescent="0.25"/>
    <row r="323" ht="17.45" hidden="1" customHeight="1" x14ac:dyDescent="0.25"/>
    <row r="324" ht="17.45" hidden="1" customHeight="1" x14ac:dyDescent="0.25"/>
    <row r="325" ht="17.45" hidden="1" customHeight="1" x14ac:dyDescent="0.25"/>
    <row r="326" ht="17.45" hidden="1" customHeight="1" x14ac:dyDescent="0.25"/>
    <row r="327" ht="17.45" hidden="1" customHeight="1" x14ac:dyDescent="0.25"/>
    <row r="328" ht="17.45" hidden="1" customHeight="1" x14ac:dyDescent="0.25"/>
    <row r="329" ht="17.45" hidden="1" customHeight="1" x14ac:dyDescent="0.25"/>
    <row r="330" ht="17.45" hidden="1" customHeight="1" x14ac:dyDescent="0.25"/>
    <row r="331" ht="17.45" hidden="1" customHeight="1" x14ac:dyDescent="0.25"/>
    <row r="332" ht="17.45" hidden="1" customHeight="1" x14ac:dyDescent="0.25"/>
    <row r="333" ht="17.45" hidden="1" customHeight="1" x14ac:dyDescent="0.25"/>
    <row r="334" ht="17.45" hidden="1" customHeight="1" x14ac:dyDescent="0.25"/>
    <row r="335" ht="17.45" hidden="1" customHeight="1" x14ac:dyDescent="0.25"/>
    <row r="336" ht="17.45" hidden="1" customHeight="1" x14ac:dyDescent="0.25"/>
    <row r="337" ht="17.45" hidden="1" customHeight="1" x14ac:dyDescent="0.25"/>
    <row r="338" ht="17.45" hidden="1" customHeight="1" x14ac:dyDescent="0.25"/>
    <row r="339" ht="17.45" hidden="1" customHeight="1" x14ac:dyDescent="0.25"/>
    <row r="340" ht="17.45" hidden="1" customHeight="1" x14ac:dyDescent="0.25"/>
    <row r="341" ht="17.45" hidden="1" customHeight="1" x14ac:dyDescent="0.25"/>
    <row r="342" ht="17.45" hidden="1" customHeight="1" x14ac:dyDescent="0.25"/>
    <row r="343" ht="17.45" hidden="1" customHeight="1" x14ac:dyDescent="0.25"/>
    <row r="344" ht="17.45" hidden="1" customHeight="1" x14ac:dyDescent="0.25"/>
    <row r="345" ht="17.45" hidden="1" customHeight="1" x14ac:dyDescent="0.25"/>
    <row r="346" ht="17.45" hidden="1" customHeight="1" x14ac:dyDescent="0.25"/>
    <row r="347" ht="17.45" hidden="1" customHeight="1" x14ac:dyDescent="0.25"/>
    <row r="348" ht="17.45" hidden="1" customHeight="1" x14ac:dyDescent="0.25"/>
    <row r="349" ht="17.45" hidden="1" customHeight="1" x14ac:dyDescent="0.25"/>
    <row r="350" ht="17.45" hidden="1" customHeight="1" x14ac:dyDescent="0.25"/>
    <row r="351" ht="17.45" hidden="1" customHeight="1" x14ac:dyDescent="0.25"/>
    <row r="352" ht="17.45" hidden="1" customHeight="1" x14ac:dyDescent="0.25"/>
    <row r="353" ht="17.45" hidden="1" customHeight="1" x14ac:dyDescent="0.25"/>
    <row r="354" ht="17.45" hidden="1" customHeight="1" x14ac:dyDescent="0.25"/>
    <row r="355" ht="17.45" hidden="1" customHeight="1" x14ac:dyDescent="0.25"/>
    <row r="356" ht="17.45" hidden="1" customHeight="1" x14ac:dyDescent="0.25"/>
    <row r="357" ht="17.45" hidden="1" customHeight="1" x14ac:dyDescent="0.25"/>
    <row r="358" ht="17.45" hidden="1" customHeight="1" x14ac:dyDescent="0.25"/>
    <row r="359" ht="17.45" hidden="1" customHeight="1" x14ac:dyDescent="0.25"/>
    <row r="360" ht="17.45" hidden="1" customHeight="1" x14ac:dyDescent="0.25"/>
    <row r="361" ht="17.45" hidden="1" customHeight="1" x14ac:dyDescent="0.25"/>
    <row r="362" ht="17.45" hidden="1" customHeight="1" x14ac:dyDescent="0.25"/>
    <row r="363" ht="17.45" hidden="1" customHeight="1" x14ac:dyDescent="0.25"/>
    <row r="364" ht="17.45" hidden="1" customHeight="1" x14ac:dyDescent="0.25"/>
    <row r="365" ht="17.45" hidden="1" customHeight="1" x14ac:dyDescent="0.25"/>
    <row r="366" ht="17.45" hidden="1" customHeight="1" x14ac:dyDescent="0.25"/>
    <row r="367" ht="17.45" hidden="1" customHeight="1" x14ac:dyDescent="0.25"/>
    <row r="368" ht="17.45" hidden="1" customHeight="1" x14ac:dyDescent="0.25"/>
    <row r="369" ht="17.45" hidden="1" customHeight="1" x14ac:dyDescent="0.25"/>
    <row r="370" ht="17.45" hidden="1" customHeight="1" x14ac:dyDescent="0.25"/>
    <row r="371" ht="17.45" hidden="1" customHeight="1" x14ac:dyDescent="0.25"/>
    <row r="372" ht="17.45" hidden="1" customHeight="1" x14ac:dyDescent="0.25"/>
    <row r="373" ht="17.45" hidden="1" customHeight="1" x14ac:dyDescent="0.25"/>
    <row r="374" ht="17.45" hidden="1" customHeight="1" x14ac:dyDescent="0.25"/>
    <row r="375" ht="17.45" hidden="1" customHeight="1" x14ac:dyDescent="0.25"/>
    <row r="376" ht="17.45" hidden="1" customHeight="1" x14ac:dyDescent="0.25"/>
    <row r="377" ht="17.45" hidden="1" customHeight="1" x14ac:dyDescent="0.25"/>
    <row r="378" ht="17.45" hidden="1" customHeight="1" x14ac:dyDescent="0.25"/>
    <row r="379" ht="17.45" hidden="1" customHeight="1" x14ac:dyDescent="0.25"/>
    <row r="380" ht="17.45" hidden="1" customHeight="1" x14ac:dyDescent="0.25"/>
    <row r="381" ht="17.45" hidden="1" customHeight="1" x14ac:dyDescent="0.25"/>
    <row r="382" ht="17.45" hidden="1" customHeight="1" x14ac:dyDescent="0.25"/>
    <row r="383" ht="17.45" hidden="1" customHeight="1" x14ac:dyDescent="0.25"/>
    <row r="384" ht="17.45" hidden="1" customHeight="1" x14ac:dyDescent="0.25"/>
    <row r="385" ht="17.45" hidden="1" customHeight="1" x14ac:dyDescent="0.25"/>
    <row r="386" ht="17.45" hidden="1" customHeight="1" x14ac:dyDescent="0.25"/>
    <row r="387" ht="17.45" hidden="1" customHeight="1" x14ac:dyDescent="0.25"/>
    <row r="388" ht="17.45" hidden="1" customHeight="1" x14ac:dyDescent="0.25"/>
    <row r="389" ht="17.45" hidden="1" customHeight="1" x14ac:dyDescent="0.25"/>
    <row r="390" ht="17.45" hidden="1" customHeight="1" x14ac:dyDescent="0.25"/>
    <row r="391" ht="17.45" hidden="1" customHeight="1" x14ac:dyDescent="0.25"/>
    <row r="392" ht="17.45" hidden="1" customHeight="1" x14ac:dyDescent="0.25"/>
    <row r="393" ht="17.45" hidden="1" customHeight="1" x14ac:dyDescent="0.25"/>
    <row r="394" ht="17.45" hidden="1" customHeight="1" x14ac:dyDescent="0.25"/>
    <row r="395" ht="17.45" hidden="1" customHeight="1" x14ac:dyDescent="0.25"/>
    <row r="396" ht="17.45" hidden="1" customHeight="1" x14ac:dyDescent="0.25"/>
    <row r="397" ht="17.45" hidden="1" customHeight="1" x14ac:dyDescent="0.25"/>
    <row r="398" ht="17.45" hidden="1" customHeight="1" x14ac:dyDescent="0.25"/>
    <row r="399" ht="17.45" hidden="1" customHeight="1" x14ac:dyDescent="0.25"/>
    <row r="400" ht="17.45" hidden="1" customHeight="1" x14ac:dyDescent="0.25"/>
    <row r="401" ht="17.45" hidden="1" customHeight="1" x14ac:dyDescent="0.25"/>
    <row r="402" ht="17.45" hidden="1" customHeight="1" x14ac:dyDescent="0.25"/>
    <row r="403" ht="17.45" hidden="1" customHeight="1" x14ac:dyDescent="0.25"/>
    <row r="404" ht="17.45" hidden="1" customHeight="1" x14ac:dyDescent="0.25"/>
    <row r="405" ht="17.45" hidden="1" customHeight="1" x14ac:dyDescent="0.25"/>
    <row r="406" ht="17.45" hidden="1" customHeight="1" x14ac:dyDescent="0.25"/>
    <row r="407" ht="17.45" hidden="1" customHeight="1" x14ac:dyDescent="0.25"/>
    <row r="408" ht="17.45" hidden="1" customHeight="1" x14ac:dyDescent="0.25"/>
    <row r="409" ht="17.45" hidden="1" customHeight="1" x14ac:dyDescent="0.25"/>
    <row r="410" ht="17.45" hidden="1" customHeight="1" x14ac:dyDescent="0.25"/>
    <row r="411" ht="17.45" hidden="1" customHeight="1" x14ac:dyDescent="0.25"/>
    <row r="412" ht="17.45" hidden="1" customHeight="1" x14ac:dyDescent="0.25"/>
    <row r="413" ht="17.45" hidden="1" customHeight="1" x14ac:dyDescent="0.25"/>
    <row r="414" ht="17.45" hidden="1" customHeight="1" x14ac:dyDescent="0.25"/>
    <row r="415" ht="17.45" hidden="1" customHeight="1" x14ac:dyDescent="0.25"/>
    <row r="416" ht="17.45" hidden="1" customHeight="1" x14ac:dyDescent="0.25"/>
    <row r="417" ht="17.45" hidden="1" customHeight="1" x14ac:dyDescent="0.25"/>
    <row r="418" ht="17.45" hidden="1" customHeight="1" x14ac:dyDescent="0.25"/>
    <row r="419" ht="17.45" hidden="1" customHeight="1" x14ac:dyDescent="0.25"/>
    <row r="420" ht="17.45" hidden="1" customHeight="1" x14ac:dyDescent="0.25"/>
    <row r="421" ht="17.45" hidden="1" customHeight="1" x14ac:dyDescent="0.25"/>
    <row r="422" ht="17.45" hidden="1" customHeight="1" x14ac:dyDescent="0.25"/>
    <row r="423" ht="17.45" hidden="1" customHeight="1" x14ac:dyDescent="0.25"/>
    <row r="424" ht="17.45" hidden="1" customHeight="1" x14ac:dyDescent="0.25"/>
    <row r="425" ht="17.45" hidden="1" customHeight="1" x14ac:dyDescent="0.25"/>
    <row r="426" ht="17.45" hidden="1" customHeight="1" x14ac:dyDescent="0.25"/>
    <row r="427" ht="17.45" hidden="1" customHeight="1" x14ac:dyDescent="0.25"/>
    <row r="428" ht="17.45" hidden="1" customHeight="1" x14ac:dyDescent="0.25"/>
    <row r="429" ht="17.45" hidden="1" customHeight="1" x14ac:dyDescent="0.25"/>
    <row r="430" ht="17.45" hidden="1" customHeight="1" x14ac:dyDescent="0.25"/>
    <row r="431" ht="17.45" hidden="1" customHeight="1" x14ac:dyDescent="0.25"/>
    <row r="432" ht="17.45" hidden="1" customHeight="1" x14ac:dyDescent="0.25"/>
    <row r="433" ht="17.45" hidden="1" customHeight="1" x14ac:dyDescent="0.25"/>
    <row r="434" ht="17.45" hidden="1" customHeight="1" x14ac:dyDescent="0.25"/>
    <row r="435" ht="17.45" hidden="1" customHeight="1" x14ac:dyDescent="0.25"/>
    <row r="436" ht="17.45" hidden="1" customHeight="1" x14ac:dyDescent="0.25"/>
    <row r="437" ht="17.45" hidden="1" customHeight="1" x14ac:dyDescent="0.25"/>
    <row r="438" ht="17.45" hidden="1" customHeight="1" x14ac:dyDescent="0.25"/>
    <row r="439" ht="17.45" hidden="1" customHeight="1" x14ac:dyDescent="0.25"/>
    <row r="440" ht="17.45" hidden="1" customHeight="1" x14ac:dyDescent="0.25"/>
    <row r="441" ht="17.45" hidden="1" customHeight="1" x14ac:dyDescent="0.25"/>
    <row r="442" ht="17.45" hidden="1" customHeight="1" x14ac:dyDescent="0.25"/>
    <row r="443" ht="17.45" hidden="1" customHeight="1" x14ac:dyDescent="0.25"/>
    <row r="444" ht="17.45" hidden="1" customHeight="1" x14ac:dyDescent="0.25"/>
    <row r="445" ht="17.45" hidden="1" customHeight="1" x14ac:dyDescent="0.25"/>
    <row r="446" ht="17.45" hidden="1" customHeight="1" x14ac:dyDescent="0.25"/>
    <row r="447" ht="17.45" hidden="1" customHeight="1" x14ac:dyDescent="0.25"/>
    <row r="448" ht="17.45" hidden="1" customHeight="1" x14ac:dyDescent="0.25"/>
    <row r="449" ht="17.45" hidden="1" customHeight="1" x14ac:dyDescent="0.25"/>
    <row r="450" ht="17.45" hidden="1" customHeight="1" x14ac:dyDescent="0.25"/>
    <row r="451" ht="17.45" hidden="1" customHeight="1" x14ac:dyDescent="0.25"/>
    <row r="452" ht="17.45" hidden="1" customHeight="1" x14ac:dyDescent="0.25"/>
    <row r="453" ht="17.45" hidden="1" customHeight="1" x14ac:dyDescent="0.25"/>
    <row r="454" ht="17.45" hidden="1" customHeight="1" x14ac:dyDescent="0.25"/>
    <row r="455" ht="17.45" hidden="1" customHeight="1" x14ac:dyDescent="0.25"/>
    <row r="456" ht="17.45" hidden="1" customHeight="1" x14ac:dyDescent="0.25"/>
    <row r="457" ht="17.45" hidden="1" customHeight="1" x14ac:dyDescent="0.25"/>
    <row r="458" ht="17.45" hidden="1" customHeight="1" x14ac:dyDescent="0.25"/>
    <row r="459" ht="17.45" hidden="1" customHeight="1" x14ac:dyDescent="0.25"/>
    <row r="460" ht="17.45" hidden="1" customHeight="1" x14ac:dyDescent="0.25"/>
    <row r="461" ht="17.45" hidden="1" customHeight="1" x14ac:dyDescent="0.25"/>
    <row r="462" ht="17.45" hidden="1" customHeight="1" x14ac:dyDescent="0.25"/>
    <row r="463" ht="17.45" hidden="1" customHeight="1" x14ac:dyDescent="0.25"/>
    <row r="464" ht="17.45" hidden="1" customHeight="1" x14ac:dyDescent="0.25"/>
    <row r="465" ht="17.45" hidden="1" customHeight="1" x14ac:dyDescent="0.25"/>
    <row r="466" ht="17.45" hidden="1" customHeight="1" x14ac:dyDescent="0.25"/>
    <row r="467" ht="17.45" hidden="1" customHeight="1" x14ac:dyDescent="0.25"/>
    <row r="468" ht="17.45" hidden="1" customHeight="1" x14ac:dyDescent="0.25"/>
    <row r="469" ht="17.45" hidden="1" customHeight="1" x14ac:dyDescent="0.25"/>
    <row r="470" ht="17.45" hidden="1" customHeight="1" x14ac:dyDescent="0.25"/>
    <row r="471" ht="17.45" hidden="1" customHeight="1" x14ac:dyDescent="0.25"/>
    <row r="472" ht="17.45" hidden="1" customHeight="1" x14ac:dyDescent="0.25"/>
    <row r="473" ht="17.45" hidden="1" customHeight="1" x14ac:dyDescent="0.25"/>
    <row r="474" ht="17.45" hidden="1" customHeight="1" x14ac:dyDescent="0.25"/>
    <row r="475" ht="17.45" hidden="1" customHeight="1" x14ac:dyDescent="0.25"/>
    <row r="476" ht="17.45" hidden="1" customHeight="1" x14ac:dyDescent="0.25"/>
    <row r="477" ht="17.45" hidden="1" customHeight="1" x14ac:dyDescent="0.25"/>
    <row r="478" ht="17.45" hidden="1" customHeight="1" x14ac:dyDescent="0.25"/>
    <row r="479" ht="17.45" hidden="1" customHeight="1" x14ac:dyDescent="0.25"/>
    <row r="480" ht="17.45" hidden="1" customHeight="1" x14ac:dyDescent="0.25"/>
    <row r="481" ht="17.45" hidden="1" customHeight="1" x14ac:dyDescent="0.25"/>
    <row r="482" ht="17.45" hidden="1" customHeight="1" x14ac:dyDescent="0.25"/>
    <row r="483" ht="17.45" hidden="1" customHeight="1" x14ac:dyDescent="0.25"/>
    <row r="484" ht="17.45" hidden="1" customHeight="1" x14ac:dyDescent="0.25"/>
    <row r="485" ht="17.45" hidden="1" customHeight="1" x14ac:dyDescent="0.25"/>
    <row r="486" ht="17.45" hidden="1" customHeight="1" x14ac:dyDescent="0.25"/>
    <row r="487" ht="17.45" hidden="1" customHeight="1" x14ac:dyDescent="0.25"/>
    <row r="488" ht="17.45" hidden="1" customHeight="1" x14ac:dyDescent="0.25"/>
    <row r="489" ht="17.45" hidden="1" customHeight="1" x14ac:dyDescent="0.25"/>
    <row r="490" ht="17.45" hidden="1" customHeight="1" x14ac:dyDescent="0.25"/>
    <row r="491" ht="17.45" hidden="1" customHeight="1" x14ac:dyDescent="0.25"/>
    <row r="492" ht="17.45" hidden="1" customHeight="1" x14ac:dyDescent="0.25"/>
    <row r="493" ht="17.45" hidden="1" customHeight="1" x14ac:dyDescent="0.25"/>
    <row r="494" ht="17.45" hidden="1" customHeight="1" x14ac:dyDescent="0.25"/>
    <row r="495" ht="17.45" hidden="1" customHeight="1" x14ac:dyDescent="0.25"/>
    <row r="496" ht="17.45" hidden="1" customHeight="1" x14ac:dyDescent="0.25"/>
    <row r="497" ht="17.45" hidden="1" customHeight="1" x14ac:dyDescent="0.25"/>
    <row r="498" ht="17.45" hidden="1" customHeight="1" x14ac:dyDescent="0.25"/>
    <row r="499" ht="17.45" hidden="1" customHeight="1" x14ac:dyDescent="0.25"/>
    <row r="500" ht="17.45" hidden="1" customHeight="1" x14ac:dyDescent="0.25"/>
    <row r="501" ht="17.45" hidden="1" customHeight="1" x14ac:dyDescent="0.25"/>
    <row r="502" ht="17.45" hidden="1" customHeight="1" x14ac:dyDescent="0.25"/>
    <row r="503" ht="17.45" hidden="1" customHeight="1" x14ac:dyDescent="0.25"/>
    <row r="504" ht="17.45" hidden="1" customHeight="1" x14ac:dyDescent="0.25"/>
    <row r="505" ht="17.45" hidden="1" customHeight="1" x14ac:dyDescent="0.25"/>
    <row r="506" ht="17.45" hidden="1" customHeight="1" x14ac:dyDescent="0.25"/>
    <row r="507" ht="17.45" hidden="1" customHeight="1" x14ac:dyDescent="0.25"/>
    <row r="508" ht="17.45" hidden="1" customHeight="1" x14ac:dyDescent="0.25"/>
    <row r="509" ht="17.45" hidden="1" customHeight="1" x14ac:dyDescent="0.25"/>
    <row r="510" ht="17.45" hidden="1" customHeight="1" x14ac:dyDescent="0.25"/>
    <row r="511" ht="17.45" hidden="1" customHeight="1" x14ac:dyDescent="0.25"/>
    <row r="512" ht="17.45" hidden="1" customHeight="1" x14ac:dyDescent="0.25"/>
    <row r="513" ht="17.45" hidden="1" customHeight="1" x14ac:dyDescent="0.25"/>
    <row r="514" ht="17.45" hidden="1" customHeight="1" x14ac:dyDescent="0.25"/>
    <row r="515" ht="17.45" hidden="1" customHeight="1" x14ac:dyDescent="0.25"/>
    <row r="516" ht="17.45" hidden="1" customHeight="1" x14ac:dyDescent="0.25"/>
    <row r="517" ht="17.45" hidden="1" customHeight="1" x14ac:dyDescent="0.25"/>
    <row r="518" ht="17.45" hidden="1" customHeight="1" x14ac:dyDescent="0.25"/>
    <row r="519" ht="17.45" hidden="1" customHeight="1" x14ac:dyDescent="0.25"/>
    <row r="520" ht="17.45" hidden="1" customHeight="1" x14ac:dyDescent="0.25"/>
    <row r="521" ht="17.45" hidden="1" customHeight="1" x14ac:dyDescent="0.25"/>
    <row r="522" ht="17.45" hidden="1" customHeight="1" x14ac:dyDescent="0.25"/>
    <row r="523" ht="17.45" hidden="1" customHeight="1" x14ac:dyDescent="0.25"/>
    <row r="524" ht="17.45" hidden="1" customHeight="1" x14ac:dyDescent="0.25"/>
    <row r="525" ht="17.45" hidden="1" customHeight="1" x14ac:dyDescent="0.25"/>
    <row r="526" ht="17.45" hidden="1" customHeight="1" x14ac:dyDescent="0.25"/>
    <row r="527" ht="17.45" hidden="1" customHeight="1" x14ac:dyDescent="0.25"/>
    <row r="528" ht="17.45" hidden="1" customHeight="1" x14ac:dyDescent="0.25"/>
    <row r="529" ht="17.45" hidden="1" customHeight="1" x14ac:dyDescent="0.25"/>
    <row r="530" ht="17.45" hidden="1" customHeight="1" x14ac:dyDescent="0.25"/>
    <row r="531" ht="17.45" hidden="1" customHeight="1" x14ac:dyDescent="0.25"/>
    <row r="532" ht="17.45" hidden="1" customHeight="1" x14ac:dyDescent="0.25"/>
    <row r="533" ht="17.45" hidden="1" customHeight="1" x14ac:dyDescent="0.25"/>
    <row r="534" ht="17.45" hidden="1" customHeight="1" x14ac:dyDescent="0.25"/>
    <row r="535" ht="17.45" hidden="1" customHeight="1" x14ac:dyDescent="0.25"/>
    <row r="536" ht="17.45" hidden="1" customHeight="1" x14ac:dyDescent="0.25"/>
    <row r="537" ht="17.45" hidden="1" customHeight="1" x14ac:dyDescent="0.25"/>
    <row r="538" ht="17.45" hidden="1" customHeight="1" x14ac:dyDescent="0.25"/>
    <row r="539" ht="17.45" hidden="1" customHeight="1" x14ac:dyDescent="0.25"/>
    <row r="540" ht="17.45" hidden="1" customHeight="1" x14ac:dyDescent="0.25"/>
    <row r="541" ht="17.45" hidden="1" customHeight="1" x14ac:dyDescent="0.25"/>
    <row r="542" ht="17.45" hidden="1" customHeight="1" x14ac:dyDescent="0.25"/>
    <row r="543" ht="17.45" hidden="1" customHeight="1" x14ac:dyDescent="0.25"/>
    <row r="544" ht="17.45" hidden="1" customHeight="1" x14ac:dyDescent="0.25"/>
    <row r="545" ht="17.45" hidden="1" customHeight="1" x14ac:dyDescent="0.25"/>
    <row r="546" ht="17.45" hidden="1" customHeight="1" x14ac:dyDescent="0.25"/>
    <row r="547" ht="17.45" hidden="1" customHeight="1" x14ac:dyDescent="0.25"/>
    <row r="548" ht="17.45" hidden="1" customHeight="1" x14ac:dyDescent="0.25"/>
    <row r="549" ht="17.45" hidden="1" customHeight="1" x14ac:dyDescent="0.25"/>
    <row r="550" ht="17.45" hidden="1" customHeight="1" x14ac:dyDescent="0.25"/>
    <row r="551" ht="17.45" hidden="1" customHeight="1" x14ac:dyDescent="0.25"/>
    <row r="552" ht="17.45" hidden="1" customHeight="1" x14ac:dyDescent="0.25"/>
    <row r="553" ht="17.45" hidden="1" customHeight="1" x14ac:dyDescent="0.25"/>
    <row r="554" ht="17.45" hidden="1" customHeight="1" x14ac:dyDescent="0.25"/>
    <row r="555" ht="17.45" hidden="1" customHeight="1" x14ac:dyDescent="0.25"/>
    <row r="556" ht="17.45" hidden="1" customHeight="1" x14ac:dyDescent="0.25"/>
    <row r="557" ht="17.45" hidden="1" customHeight="1" x14ac:dyDescent="0.25"/>
    <row r="558" ht="17.45" hidden="1" customHeight="1" x14ac:dyDescent="0.25"/>
    <row r="559" ht="17.45" hidden="1" customHeight="1" x14ac:dyDescent="0.25"/>
    <row r="560" ht="17.45" hidden="1" customHeight="1" x14ac:dyDescent="0.25"/>
    <row r="561" ht="17.45" hidden="1" customHeight="1" x14ac:dyDescent="0.25"/>
    <row r="562" ht="17.45" hidden="1" customHeight="1" x14ac:dyDescent="0.25"/>
    <row r="563" ht="17.45" hidden="1" customHeight="1" x14ac:dyDescent="0.25"/>
    <row r="564" ht="17.45" hidden="1" customHeight="1" x14ac:dyDescent="0.25"/>
    <row r="565" ht="17.45" hidden="1" customHeight="1" x14ac:dyDescent="0.25"/>
    <row r="566" ht="17.45" hidden="1" customHeight="1" x14ac:dyDescent="0.25"/>
    <row r="567" ht="17.45" hidden="1" customHeight="1" x14ac:dyDescent="0.25"/>
    <row r="568" ht="17.45" hidden="1" customHeight="1" x14ac:dyDescent="0.25"/>
    <row r="569" ht="17.45" hidden="1" customHeight="1" x14ac:dyDescent="0.25"/>
    <row r="570" ht="17.45" hidden="1" customHeight="1" x14ac:dyDescent="0.25"/>
    <row r="571" ht="17.45" hidden="1" customHeight="1" x14ac:dyDescent="0.25"/>
  </sheetData>
  <mergeCells count="18">
    <mergeCell ref="A36:K36"/>
    <mergeCell ref="G9:G11"/>
    <mergeCell ref="H9:H11"/>
    <mergeCell ref="J9:J11"/>
    <mergeCell ref="A8:A11"/>
    <mergeCell ref="B8:B11"/>
    <mergeCell ref="C8:K8"/>
    <mergeCell ref="F10:F11"/>
    <mergeCell ref="I10:I11"/>
    <mergeCell ref="K10:K11"/>
    <mergeCell ref="D9:D11"/>
    <mergeCell ref="A1:K1"/>
    <mergeCell ref="A3:K3"/>
    <mergeCell ref="A4:K4"/>
    <mergeCell ref="A5:K5"/>
    <mergeCell ref="A6:K6"/>
    <mergeCell ref="E10:E11"/>
    <mergeCell ref="C9:C11"/>
  </mergeCells>
  <pageMargins left="0.75" right="0.75" top="1" bottom="1" header="0" footer="0"/>
  <pageSetup scale="4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396"/>
  <sheetViews>
    <sheetView zoomScale="64" zoomScaleNormal="64" workbookViewId="0">
      <selection activeCell="A5" sqref="A5:K5"/>
    </sheetView>
  </sheetViews>
  <sheetFormatPr baseColWidth="10" defaultColWidth="0" defaultRowHeight="15.75" zeroHeight="1" x14ac:dyDescent="0.25"/>
  <cols>
    <col min="1" max="1" width="46.42578125" style="76" bestFit="1" customWidth="1"/>
    <col min="2" max="2" width="12.7109375" style="76" customWidth="1"/>
    <col min="3" max="3" width="21.28515625" style="76" customWidth="1"/>
    <col min="4" max="4" width="19.7109375" style="76" customWidth="1"/>
    <col min="5" max="6" width="24.140625" style="76" customWidth="1"/>
    <col min="7" max="7" width="20" style="76" customWidth="1"/>
    <col min="8" max="8" width="22.7109375" style="76" customWidth="1"/>
    <col min="9" max="9" width="24.7109375" style="76" customWidth="1"/>
    <col min="10" max="10" width="23.7109375" style="77" customWidth="1"/>
    <col min="11" max="11" width="27" style="76" customWidth="1"/>
    <col min="12" max="12" width="38.85546875" style="54" hidden="1" customWidth="1"/>
    <col min="13" max="16384" width="0" style="2" hidden="1"/>
  </cols>
  <sheetData>
    <row r="1" spans="1:11" x14ac:dyDescent="0.25">
      <c r="A1" s="135" t="s">
        <v>23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x14ac:dyDescent="0.25">
      <c r="A3" s="134" t="s">
        <v>89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5">
      <c r="A4" s="134" t="s">
        <v>90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x14ac:dyDescent="0.25">
      <c r="A5" s="134" t="s">
        <v>59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5">
      <c r="A6" s="134" t="s">
        <v>206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136" t="s">
        <v>91</v>
      </c>
      <c r="B8" s="116" t="s">
        <v>67</v>
      </c>
      <c r="C8" s="139" t="s">
        <v>1</v>
      </c>
      <c r="D8" s="119"/>
      <c r="E8" s="119"/>
      <c r="F8" s="119"/>
      <c r="G8" s="119"/>
      <c r="H8" s="119"/>
      <c r="I8" s="119"/>
      <c r="J8" s="119"/>
      <c r="K8" s="119"/>
    </row>
    <row r="9" spans="1:11" x14ac:dyDescent="0.25">
      <c r="A9" s="137"/>
      <c r="B9" s="132"/>
      <c r="C9" s="123" t="s">
        <v>68</v>
      </c>
      <c r="D9" s="123" t="s">
        <v>69</v>
      </c>
      <c r="E9" s="93" t="s">
        <v>11</v>
      </c>
      <c r="F9" s="93" t="s">
        <v>12</v>
      </c>
      <c r="G9" s="123" t="s">
        <v>13</v>
      </c>
      <c r="H9" s="123" t="s">
        <v>14</v>
      </c>
      <c r="I9" s="93" t="s">
        <v>15</v>
      </c>
      <c r="J9" s="123" t="s">
        <v>16</v>
      </c>
      <c r="K9" s="93" t="s">
        <v>17</v>
      </c>
    </row>
    <row r="10" spans="1:11" ht="30.75" customHeight="1" x14ac:dyDescent="0.25">
      <c r="A10" s="137"/>
      <c r="B10" s="132"/>
      <c r="C10" s="124"/>
      <c r="D10" s="124"/>
      <c r="E10" s="123" t="s">
        <v>215</v>
      </c>
      <c r="F10" s="123" t="s">
        <v>215</v>
      </c>
      <c r="G10" s="124"/>
      <c r="H10" s="124"/>
      <c r="I10" s="123" t="s">
        <v>216</v>
      </c>
      <c r="J10" s="124"/>
      <c r="K10" s="120" t="s">
        <v>215</v>
      </c>
    </row>
    <row r="11" spans="1:11" x14ac:dyDescent="0.25">
      <c r="A11" s="138"/>
      <c r="B11" s="133"/>
      <c r="C11" s="125"/>
      <c r="D11" s="125"/>
      <c r="E11" s="125"/>
      <c r="F11" s="125"/>
      <c r="G11" s="125"/>
      <c r="H11" s="125"/>
      <c r="I11" s="125"/>
      <c r="J11" s="125"/>
      <c r="K11" s="122"/>
    </row>
    <row r="12" spans="1:11" x14ac:dyDescent="0.25">
      <c r="A12" s="49"/>
      <c r="B12" s="27"/>
      <c r="C12" s="42"/>
      <c r="D12" s="42"/>
      <c r="E12" s="42"/>
      <c r="F12" s="42"/>
      <c r="G12" s="42"/>
      <c r="H12" s="42"/>
      <c r="I12" s="42"/>
      <c r="J12" s="42"/>
      <c r="K12" s="36"/>
    </row>
    <row r="13" spans="1:11" x14ac:dyDescent="0.25">
      <c r="A13" s="50" t="s">
        <v>70</v>
      </c>
      <c r="B13" s="6">
        <f t="shared" ref="B13:K13" si="0">SUM(B15:B28)</f>
        <v>4865</v>
      </c>
      <c r="C13" s="6">
        <f t="shared" si="0"/>
        <v>2202</v>
      </c>
      <c r="D13" s="6">
        <f t="shared" si="0"/>
        <v>508</v>
      </c>
      <c r="E13" s="6">
        <f t="shared" si="0"/>
        <v>246</v>
      </c>
      <c r="F13" s="6">
        <f t="shared" si="0"/>
        <v>601</v>
      </c>
      <c r="G13" s="6">
        <f t="shared" si="0"/>
        <v>337</v>
      </c>
      <c r="H13" s="6">
        <f t="shared" si="0"/>
        <v>386</v>
      </c>
      <c r="I13" s="6">
        <f t="shared" si="0"/>
        <v>223</v>
      </c>
      <c r="J13" s="6">
        <f t="shared" si="0"/>
        <v>189</v>
      </c>
      <c r="K13" s="6">
        <f t="shared" si="0"/>
        <v>173</v>
      </c>
    </row>
    <row r="14" spans="1:11" x14ac:dyDescent="0.25">
      <c r="A14" s="50"/>
      <c r="B14" s="6"/>
      <c r="C14" s="39"/>
      <c r="D14" s="39"/>
      <c r="E14" s="39"/>
      <c r="F14" s="39"/>
      <c r="G14" s="39"/>
      <c r="H14" s="39"/>
      <c r="I14" s="39"/>
      <c r="J14" s="39"/>
      <c r="K14" s="6"/>
    </row>
    <row r="15" spans="1:11" x14ac:dyDescent="0.25">
      <c r="A15" s="51" t="s">
        <v>92</v>
      </c>
      <c r="B15" s="6">
        <f t="shared" ref="B15:B28" si="1">SUM(C15:K15)</f>
        <v>1974</v>
      </c>
      <c r="C15" s="43">
        <v>1164</v>
      </c>
      <c r="D15" s="43">
        <v>120</v>
      </c>
      <c r="E15" s="43">
        <v>92</v>
      </c>
      <c r="F15" s="43">
        <v>351</v>
      </c>
      <c r="G15" s="43">
        <v>1</v>
      </c>
      <c r="H15" s="43">
        <v>132</v>
      </c>
      <c r="I15" s="43">
        <v>79</v>
      </c>
      <c r="J15" s="43">
        <v>17</v>
      </c>
      <c r="K15" s="7">
        <v>18</v>
      </c>
    </row>
    <row r="16" spans="1:11" x14ac:dyDescent="0.25">
      <c r="A16" s="51" t="s">
        <v>93</v>
      </c>
      <c r="B16" s="6">
        <f t="shared" si="1"/>
        <v>568</v>
      </c>
      <c r="C16" s="43">
        <v>414</v>
      </c>
      <c r="D16" s="43">
        <v>10</v>
      </c>
      <c r="E16" s="43">
        <v>25</v>
      </c>
      <c r="F16" s="43">
        <v>48</v>
      </c>
      <c r="G16" s="43">
        <v>46</v>
      </c>
      <c r="H16" s="43">
        <v>0</v>
      </c>
      <c r="I16" s="43">
        <v>0</v>
      </c>
      <c r="J16" s="43">
        <v>10</v>
      </c>
      <c r="K16" s="7">
        <v>15</v>
      </c>
    </row>
    <row r="17" spans="1:11" x14ac:dyDescent="0.25">
      <c r="A17" s="51" t="s">
        <v>236</v>
      </c>
      <c r="B17" s="6">
        <f t="shared" si="1"/>
        <v>22</v>
      </c>
      <c r="C17" s="43">
        <v>6</v>
      </c>
      <c r="D17" s="43">
        <v>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7">
        <v>0</v>
      </c>
    </row>
    <row r="18" spans="1:11" x14ac:dyDescent="0.25">
      <c r="A18" s="51" t="s">
        <v>94</v>
      </c>
      <c r="B18" s="6">
        <f t="shared" si="1"/>
        <v>817</v>
      </c>
      <c r="C18" s="43">
        <v>139</v>
      </c>
      <c r="D18" s="43">
        <v>103</v>
      </c>
      <c r="E18" s="43">
        <v>30</v>
      </c>
      <c r="F18" s="43">
        <v>176</v>
      </c>
      <c r="G18" s="43">
        <v>119</v>
      </c>
      <c r="H18" s="43">
        <v>116</v>
      </c>
      <c r="I18" s="43">
        <v>66</v>
      </c>
      <c r="J18" s="43">
        <v>23</v>
      </c>
      <c r="K18" s="7">
        <v>45</v>
      </c>
    </row>
    <row r="19" spans="1:11" x14ac:dyDescent="0.25">
      <c r="A19" s="51" t="s">
        <v>170</v>
      </c>
      <c r="B19" s="6">
        <f t="shared" si="1"/>
        <v>275</v>
      </c>
      <c r="C19" s="43">
        <v>162</v>
      </c>
      <c r="D19" s="43">
        <v>46</v>
      </c>
      <c r="E19" s="43">
        <v>9</v>
      </c>
      <c r="F19" s="43">
        <v>1</v>
      </c>
      <c r="G19" s="43">
        <v>0</v>
      </c>
      <c r="H19" s="43">
        <v>28</v>
      </c>
      <c r="I19" s="43">
        <v>12</v>
      </c>
      <c r="J19" s="43">
        <v>17</v>
      </c>
      <c r="K19" s="7">
        <v>0</v>
      </c>
    </row>
    <row r="20" spans="1:11" x14ac:dyDescent="0.25">
      <c r="A20" s="51" t="s">
        <v>150</v>
      </c>
      <c r="B20" s="6">
        <f t="shared" si="1"/>
        <v>231</v>
      </c>
      <c r="C20" s="43">
        <v>37</v>
      </c>
      <c r="D20" s="43">
        <v>14</v>
      </c>
      <c r="E20" s="43">
        <v>86</v>
      </c>
      <c r="F20" s="43">
        <v>0</v>
      </c>
      <c r="G20" s="43">
        <v>3</v>
      </c>
      <c r="H20" s="43">
        <v>33</v>
      </c>
      <c r="I20" s="43">
        <v>49</v>
      </c>
      <c r="J20" s="43">
        <v>9</v>
      </c>
      <c r="K20" s="7">
        <v>0</v>
      </c>
    </row>
    <row r="21" spans="1:11" x14ac:dyDescent="0.25">
      <c r="A21" s="51" t="s">
        <v>234</v>
      </c>
      <c r="B21" s="6">
        <f t="shared" si="1"/>
        <v>3</v>
      </c>
      <c r="C21" s="43">
        <v>0</v>
      </c>
      <c r="D21" s="43">
        <v>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</v>
      </c>
      <c r="K21" s="7">
        <v>0</v>
      </c>
    </row>
    <row r="22" spans="1:11" x14ac:dyDescent="0.25">
      <c r="A22" s="51" t="s">
        <v>235</v>
      </c>
      <c r="B22" s="6">
        <f t="shared" si="1"/>
        <v>15</v>
      </c>
      <c r="C22" s="43">
        <v>0</v>
      </c>
      <c r="D22" s="43">
        <v>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12</v>
      </c>
      <c r="K22" s="7">
        <v>0</v>
      </c>
    </row>
    <row r="23" spans="1:11" x14ac:dyDescent="0.25">
      <c r="A23" s="51" t="s">
        <v>237</v>
      </c>
      <c r="B23" s="6">
        <f t="shared" si="1"/>
        <v>17</v>
      </c>
      <c r="C23" s="43">
        <v>13</v>
      </c>
      <c r="D23" s="43">
        <v>1</v>
      </c>
      <c r="E23" s="43">
        <v>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7">
        <v>0</v>
      </c>
    </row>
    <row r="24" spans="1:11" x14ac:dyDescent="0.25">
      <c r="A24" s="51" t="s">
        <v>95</v>
      </c>
      <c r="B24" s="6">
        <f t="shared" si="1"/>
        <v>6</v>
      </c>
      <c r="C24" s="43">
        <v>5</v>
      </c>
      <c r="D24" s="43">
        <v>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7">
        <v>0</v>
      </c>
    </row>
    <row r="25" spans="1:11" x14ac:dyDescent="0.25">
      <c r="A25" s="51" t="s">
        <v>18</v>
      </c>
      <c r="B25" s="6">
        <f t="shared" si="1"/>
        <v>29</v>
      </c>
      <c r="C25" s="43">
        <v>29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7">
        <v>0</v>
      </c>
    </row>
    <row r="26" spans="1:11" x14ac:dyDescent="0.25">
      <c r="A26" s="51" t="s">
        <v>19</v>
      </c>
      <c r="B26" s="6">
        <f t="shared" si="1"/>
        <v>149</v>
      </c>
      <c r="C26" s="43">
        <v>13</v>
      </c>
      <c r="D26" s="43">
        <v>66</v>
      </c>
      <c r="E26" s="43">
        <v>0</v>
      </c>
      <c r="F26" s="43">
        <v>0</v>
      </c>
      <c r="G26" s="43">
        <v>29</v>
      </c>
      <c r="H26" s="43">
        <v>0</v>
      </c>
      <c r="I26" s="43">
        <v>0</v>
      </c>
      <c r="J26" s="43">
        <v>11</v>
      </c>
      <c r="K26" s="7">
        <v>30</v>
      </c>
    </row>
    <row r="27" spans="1:11" x14ac:dyDescent="0.25">
      <c r="A27" s="51" t="s">
        <v>238</v>
      </c>
      <c r="B27" s="6">
        <f t="shared" si="1"/>
        <v>147</v>
      </c>
      <c r="C27" s="43">
        <v>67</v>
      </c>
      <c r="D27" s="43">
        <v>4</v>
      </c>
      <c r="E27" s="43">
        <v>0</v>
      </c>
      <c r="F27" s="43">
        <v>0</v>
      </c>
      <c r="G27" s="43">
        <v>44</v>
      </c>
      <c r="H27" s="43">
        <v>4</v>
      </c>
      <c r="I27" s="43">
        <v>0</v>
      </c>
      <c r="J27" s="43">
        <v>0</v>
      </c>
      <c r="K27" s="7">
        <v>28</v>
      </c>
    </row>
    <row r="28" spans="1:11" ht="18.75" x14ac:dyDescent="0.25">
      <c r="A28" s="51" t="s">
        <v>96</v>
      </c>
      <c r="B28" s="6">
        <f t="shared" si="1"/>
        <v>612</v>
      </c>
      <c r="C28" s="43">
        <v>153</v>
      </c>
      <c r="D28" s="43">
        <v>122</v>
      </c>
      <c r="E28" s="43">
        <v>1</v>
      </c>
      <c r="F28" s="43">
        <v>25</v>
      </c>
      <c r="G28" s="43">
        <v>95</v>
      </c>
      <c r="H28" s="43">
        <v>73</v>
      </c>
      <c r="I28" s="43">
        <v>17</v>
      </c>
      <c r="J28" s="43">
        <v>89</v>
      </c>
      <c r="K28" s="7">
        <v>37</v>
      </c>
    </row>
    <row r="29" spans="1:11" x14ac:dyDescent="0.25">
      <c r="A29" s="52"/>
      <c r="B29" s="45"/>
      <c r="C29" s="45"/>
      <c r="D29" s="45"/>
      <c r="E29" s="45"/>
      <c r="F29" s="45"/>
      <c r="G29" s="70"/>
      <c r="H29" s="45"/>
      <c r="I29" s="45"/>
      <c r="J29" s="70"/>
      <c r="K29" s="94"/>
    </row>
    <row r="30" spans="1:11" x14ac:dyDescent="0.25">
      <c r="A30" s="128" t="s">
        <v>58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x14ac:dyDescent="0.25">
      <c r="A31" s="128" t="s">
        <v>164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</sheetData>
  <mergeCells count="19">
    <mergeCell ref="A1:K1"/>
    <mergeCell ref="A31:K31"/>
    <mergeCell ref="G9:G11"/>
    <mergeCell ref="H9:H11"/>
    <mergeCell ref="J9:J11"/>
    <mergeCell ref="A8:A11"/>
    <mergeCell ref="B8:B11"/>
    <mergeCell ref="C8:K8"/>
    <mergeCell ref="K10:K11"/>
    <mergeCell ref="E10:E11"/>
    <mergeCell ref="A30:K30"/>
    <mergeCell ref="A6:K6"/>
    <mergeCell ref="A3:K3"/>
    <mergeCell ref="A4:K4"/>
    <mergeCell ref="A5:K5"/>
    <mergeCell ref="C9:C11"/>
    <mergeCell ref="D9:D11"/>
    <mergeCell ref="F10:F11"/>
    <mergeCell ref="I10:I11"/>
  </mergeCells>
  <pageMargins left="0.75" right="0.75" top="1" bottom="1" header="0" footer="0"/>
  <pageSetup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zoomScale="68" zoomScaleNormal="68" workbookViewId="0">
      <selection activeCell="B26" sqref="B26"/>
    </sheetView>
  </sheetViews>
  <sheetFormatPr baseColWidth="10" defaultColWidth="0" defaultRowHeight="15.75" zeroHeight="1" x14ac:dyDescent="0.25"/>
  <cols>
    <col min="1" max="1" width="85.28515625" style="2" bestFit="1" customWidth="1"/>
    <col min="2" max="2" width="18" style="2" customWidth="1"/>
    <col min="3" max="3" width="11" style="2" customWidth="1"/>
    <col min="4" max="4" width="95.140625" style="2" bestFit="1" customWidth="1"/>
    <col min="5" max="5" width="13.5703125" style="14" customWidth="1"/>
    <col min="6" max="6" width="15.42578125" style="2" hidden="1" customWidth="1"/>
    <col min="7" max="16384" width="0" style="2" hidden="1"/>
  </cols>
  <sheetData>
    <row r="1" spans="1:5" x14ac:dyDescent="0.25">
      <c r="A1" s="53" t="s">
        <v>29</v>
      </c>
      <c r="B1" s="13"/>
      <c r="C1" s="13"/>
      <c r="D1" s="54"/>
      <c r="E1" s="55"/>
    </row>
    <row r="2" spans="1:5" x14ac:dyDescent="0.25"/>
    <row r="3" spans="1:5" ht="18.75" customHeight="1" x14ac:dyDescent="0.25">
      <c r="A3" s="127" t="s">
        <v>62</v>
      </c>
      <c r="B3" s="127"/>
      <c r="C3" s="127"/>
      <c r="D3" s="127"/>
      <c r="E3" s="127"/>
    </row>
    <row r="4" spans="1:5" x14ac:dyDescent="0.25">
      <c r="A4" s="127" t="s">
        <v>97</v>
      </c>
      <c r="B4" s="127"/>
      <c r="C4" s="127"/>
      <c r="D4" s="127"/>
      <c r="E4" s="127"/>
    </row>
    <row r="5" spans="1:5" x14ac:dyDescent="0.25">
      <c r="A5" s="127" t="s">
        <v>204</v>
      </c>
      <c r="B5" s="127"/>
      <c r="C5" s="127"/>
      <c r="D5" s="127"/>
      <c r="E5" s="127"/>
    </row>
    <row r="6" spans="1:5" x14ac:dyDescent="0.25">
      <c r="B6" s="81"/>
      <c r="C6" s="81"/>
    </row>
    <row r="7" spans="1:5" x14ac:dyDescent="0.25">
      <c r="A7" s="56" t="s">
        <v>98</v>
      </c>
      <c r="B7" s="57" t="s">
        <v>10</v>
      </c>
      <c r="C7" s="57"/>
      <c r="D7" s="56" t="s">
        <v>98</v>
      </c>
      <c r="E7" s="57" t="s">
        <v>10</v>
      </c>
    </row>
    <row r="8" spans="1:5" x14ac:dyDescent="0.25">
      <c r="A8" s="12"/>
      <c r="B8" s="58"/>
      <c r="C8" s="88"/>
      <c r="E8" s="59"/>
    </row>
    <row r="9" spans="1:5" x14ac:dyDescent="0.25">
      <c r="A9" s="12" t="s">
        <v>6</v>
      </c>
      <c r="B9" s="12">
        <f>+B11+B24+B44+B53+B63+B72+B81+B88+E11+E24+E36+E45+E53+E64+E72+E81+E89</f>
        <v>4865</v>
      </c>
      <c r="C9" s="87"/>
      <c r="D9" s="12"/>
      <c r="E9" s="59"/>
    </row>
    <row r="10" spans="1:5" x14ac:dyDescent="0.25">
      <c r="A10" s="12"/>
      <c r="B10" s="12"/>
      <c r="C10" s="87"/>
      <c r="D10" s="12"/>
      <c r="E10" s="12"/>
    </row>
    <row r="11" spans="1:5" x14ac:dyDescent="0.25">
      <c r="A11" s="12" t="s">
        <v>30</v>
      </c>
      <c r="B11" s="12">
        <f>+B13+B14+B15+B16+B17+B18+B19+B20+B21+B22</f>
        <v>243</v>
      </c>
      <c r="C11" s="87"/>
      <c r="D11" s="13" t="s">
        <v>40</v>
      </c>
      <c r="E11" s="13">
        <f>+E13+E14+E15+E16+E17+E18+E19+E20</f>
        <v>317</v>
      </c>
    </row>
    <row r="12" spans="1:5" x14ac:dyDescent="0.25">
      <c r="C12" s="87"/>
    </row>
    <row r="13" spans="1:5" x14ac:dyDescent="0.25">
      <c r="A13" s="60" t="s">
        <v>99</v>
      </c>
      <c r="B13" s="3">
        <v>38</v>
      </c>
      <c r="C13" s="87"/>
      <c r="D13" s="62" t="s">
        <v>100</v>
      </c>
      <c r="E13" s="55">
        <v>106</v>
      </c>
    </row>
    <row r="14" spans="1:5" x14ac:dyDescent="0.25">
      <c r="A14" s="63" t="s">
        <v>101</v>
      </c>
      <c r="B14" s="3">
        <v>9</v>
      </c>
      <c r="C14" s="87"/>
      <c r="D14" s="64" t="s">
        <v>41</v>
      </c>
      <c r="E14" s="55">
        <v>20</v>
      </c>
    </row>
    <row r="15" spans="1:5" x14ac:dyDescent="0.25">
      <c r="A15" s="63" t="s">
        <v>149</v>
      </c>
      <c r="B15" s="3">
        <v>20</v>
      </c>
      <c r="C15" s="87"/>
      <c r="D15" s="64" t="s">
        <v>177</v>
      </c>
      <c r="E15" s="55">
        <v>1</v>
      </c>
    </row>
    <row r="16" spans="1:5" x14ac:dyDescent="0.25">
      <c r="A16" s="63" t="s">
        <v>148</v>
      </c>
      <c r="B16" s="3">
        <v>97</v>
      </c>
      <c r="C16" s="87"/>
      <c r="D16" s="64" t="s">
        <v>102</v>
      </c>
      <c r="E16" s="55">
        <v>163</v>
      </c>
    </row>
    <row r="17" spans="1:5" x14ac:dyDescent="0.25">
      <c r="A17" s="63" t="s">
        <v>7</v>
      </c>
      <c r="B17" s="3">
        <v>21</v>
      </c>
      <c r="C17" s="87"/>
      <c r="D17" s="64" t="s">
        <v>241</v>
      </c>
      <c r="E17" s="55">
        <v>1</v>
      </c>
    </row>
    <row r="18" spans="1:5" x14ac:dyDescent="0.25">
      <c r="A18" s="63" t="s">
        <v>8</v>
      </c>
      <c r="B18" s="3">
        <v>29</v>
      </c>
      <c r="C18" s="87"/>
      <c r="D18" s="64" t="s">
        <v>103</v>
      </c>
      <c r="E18" s="55">
        <v>9</v>
      </c>
    </row>
    <row r="19" spans="1:5" x14ac:dyDescent="0.25">
      <c r="A19" s="63" t="s">
        <v>239</v>
      </c>
      <c r="B19" s="3">
        <v>2</v>
      </c>
      <c r="C19" s="87"/>
      <c r="D19" s="64" t="s">
        <v>242</v>
      </c>
      <c r="E19" s="55">
        <v>1</v>
      </c>
    </row>
    <row r="20" spans="1:5" x14ac:dyDescent="0.25">
      <c r="A20" s="63" t="s">
        <v>31</v>
      </c>
      <c r="B20" s="3">
        <v>7</v>
      </c>
      <c r="C20" s="87"/>
      <c r="D20" s="64" t="s">
        <v>253</v>
      </c>
      <c r="E20" s="55">
        <v>16</v>
      </c>
    </row>
    <row r="21" spans="1:5" x14ac:dyDescent="0.25">
      <c r="A21" s="63" t="s">
        <v>147</v>
      </c>
      <c r="B21" s="3">
        <v>14</v>
      </c>
      <c r="C21" s="87"/>
    </row>
    <row r="22" spans="1:5" x14ac:dyDescent="0.25">
      <c r="A22" s="63" t="s">
        <v>146</v>
      </c>
      <c r="B22" s="3">
        <v>6</v>
      </c>
      <c r="C22" s="87"/>
    </row>
    <row r="23" spans="1:5" x14ac:dyDescent="0.25">
      <c r="C23" s="87"/>
      <c r="E23" s="13"/>
    </row>
    <row r="24" spans="1:5" x14ac:dyDescent="0.25">
      <c r="A24" s="67" t="s">
        <v>32</v>
      </c>
      <c r="B24" s="12">
        <f>SUM(B26:B42)</f>
        <v>1131</v>
      </c>
      <c r="C24" s="87"/>
      <c r="D24" s="65" t="s">
        <v>42</v>
      </c>
      <c r="E24" s="13">
        <f>+E26+E27+E28+E29+E30+E31+E32+E33+E34</f>
        <v>355</v>
      </c>
    </row>
    <row r="25" spans="1:5" x14ac:dyDescent="0.25">
      <c r="C25" s="87"/>
      <c r="D25" s="65"/>
      <c r="E25" s="13"/>
    </row>
    <row r="26" spans="1:5" x14ac:dyDescent="0.25">
      <c r="A26" s="62" t="s">
        <v>106</v>
      </c>
      <c r="B26" s="3">
        <v>94</v>
      </c>
      <c r="C26" s="87"/>
      <c r="D26" s="62" t="s">
        <v>104</v>
      </c>
      <c r="E26" s="55">
        <v>137</v>
      </c>
    </row>
    <row r="27" spans="1:5" x14ac:dyDescent="0.25">
      <c r="A27" s="64" t="s">
        <v>107</v>
      </c>
      <c r="B27" s="3">
        <v>130</v>
      </c>
      <c r="C27" s="87"/>
      <c r="D27" s="66" t="s">
        <v>156</v>
      </c>
      <c r="E27" s="55">
        <v>144</v>
      </c>
    </row>
    <row r="28" spans="1:5" x14ac:dyDescent="0.25">
      <c r="A28" s="64" t="s">
        <v>108</v>
      </c>
      <c r="B28" s="3">
        <v>68</v>
      </c>
      <c r="C28" s="87"/>
      <c r="D28" s="66" t="s">
        <v>157</v>
      </c>
      <c r="E28" s="55">
        <v>43</v>
      </c>
    </row>
    <row r="29" spans="1:5" x14ac:dyDescent="0.25">
      <c r="A29" s="64" t="s">
        <v>109</v>
      </c>
      <c r="B29" s="3">
        <v>99</v>
      </c>
      <c r="C29" s="87"/>
      <c r="D29" s="64" t="s">
        <v>232</v>
      </c>
      <c r="E29" s="55">
        <v>1</v>
      </c>
    </row>
    <row r="30" spans="1:5" x14ac:dyDescent="0.25">
      <c r="A30" s="64" t="s">
        <v>110</v>
      </c>
      <c r="B30" s="3">
        <v>29</v>
      </c>
      <c r="C30" s="87"/>
      <c r="D30" s="64" t="s">
        <v>203</v>
      </c>
      <c r="E30" s="55">
        <v>3</v>
      </c>
    </row>
    <row r="31" spans="1:5" x14ac:dyDescent="0.25">
      <c r="A31" s="64" t="s">
        <v>111</v>
      </c>
      <c r="B31" s="3">
        <v>14</v>
      </c>
      <c r="C31" s="87"/>
      <c r="D31" s="66" t="s">
        <v>105</v>
      </c>
      <c r="E31" s="55">
        <v>6</v>
      </c>
    </row>
    <row r="32" spans="1:5" x14ac:dyDescent="0.25">
      <c r="A32" s="64" t="s">
        <v>112</v>
      </c>
      <c r="B32" s="3">
        <v>3</v>
      </c>
      <c r="C32" s="87"/>
      <c r="D32" s="2" t="s">
        <v>233</v>
      </c>
      <c r="E32" s="55">
        <v>1</v>
      </c>
    </row>
    <row r="33" spans="1:5" x14ac:dyDescent="0.25">
      <c r="A33" s="64" t="s">
        <v>113</v>
      </c>
      <c r="B33" s="3">
        <v>182</v>
      </c>
      <c r="C33" s="87"/>
      <c r="D33" s="64" t="s">
        <v>243</v>
      </c>
      <c r="E33" s="55">
        <v>1</v>
      </c>
    </row>
    <row r="34" spans="1:5" x14ac:dyDescent="0.25">
      <c r="A34" s="64" t="s">
        <v>114</v>
      </c>
      <c r="B34" s="3">
        <v>142</v>
      </c>
      <c r="C34" s="87"/>
      <c r="D34" s="2" t="s">
        <v>254</v>
      </c>
      <c r="E34" s="55">
        <v>19</v>
      </c>
    </row>
    <row r="35" spans="1:5" x14ac:dyDescent="0.25">
      <c r="A35" s="64" t="s">
        <v>115</v>
      </c>
      <c r="B35" s="3">
        <v>232</v>
      </c>
      <c r="C35" s="87"/>
      <c r="E35" s="13"/>
    </row>
    <row r="36" spans="1:5" x14ac:dyDescent="0.25">
      <c r="A36" s="64" t="s">
        <v>240</v>
      </c>
      <c r="B36" s="3">
        <v>66</v>
      </c>
      <c r="C36" s="87"/>
      <c r="D36" s="65" t="s">
        <v>43</v>
      </c>
      <c r="E36" s="13">
        <f>+E38+E39+E40+E41+E42+E43</f>
        <v>75</v>
      </c>
    </row>
    <row r="37" spans="1:5" x14ac:dyDescent="0.25">
      <c r="A37" s="64" t="s">
        <v>247</v>
      </c>
      <c r="B37" s="3">
        <v>44</v>
      </c>
      <c r="C37" s="87"/>
      <c r="D37" s="65"/>
      <c r="E37" s="13"/>
    </row>
    <row r="38" spans="1:5" x14ac:dyDescent="0.25">
      <c r="A38" s="64" t="s">
        <v>180</v>
      </c>
      <c r="B38" s="3">
        <v>16</v>
      </c>
      <c r="C38" s="87"/>
      <c r="D38" s="62" t="s">
        <v>44</v>
      </c>
      <c r="E38" s="55">
        <v>20</v>
      </c>
    </row>
    <row r="39" spans="1:5" x14ac:dyDescent="0.25">
      <c r="A39" s="64" t="s">
        <v>207</v>
      </c>
      <c r="B39" s="3">
        <v>1</v>
      </c>
      <c r="C39" s="87"/>
      <c r="D39" s="64" t="s">
        <v>45</v>
      </c>
      <c r="E39" s="55">
        <v>23</v>
      </c>
    </row>
    <row r="40" spans="1:5" x14ac:dyDescent="0.25">
      <c r="A40" s="64" t="s">
        <v>118</v>
      </c>
      <c r="B40" s="3">
        <v>2</v>
      </c>
      <c r="C40" s="87"/>
      <c r="D40" s="64" t="s">
        <v>210</v>
      </c>
      <c r="E40" s="55">
        <v>5</v>
      </c>
    </row>
    <row r="41" spans="1:5" x14ac:dyDescent="0.25">
      <c r="A41" s="64" t="s">
        <v>119</v>
      </c>
      <c r="B41" s="3">
        <v>5</v>
      </c>
      <c r="C41" s="87"/>
      <c r="D41" s="64" t="s">
        <v>211</v>
      </c>
      <c r="E41" s="55">
        <v>19</v>
      </c>
    </row>
    <row r="42" spans="1:5" ht="14.25" customHeight="1" x14ac:dyDescent="0.25">
      <c r="A42" s="64" t="s">
        <v>181</v>
      </c>
      <c r="B42" s="3">
        <v>4</v>
      </c>
      <c r="C42" s="87"/>
      <c r="D42" s="64" t="s">
        <v>212</v>
      </c>
      <c r="E42" s="55">
        <v>3</v>
      </c>
    </row>
    <row r="43" spans="1:5" x14ac:dyDescent="0.25">
      <c r="C43" s="87"/>
      <c r="D43" s="2" t="s">
        <v>251</v>
      </c>
      <c r="E43" s="55">
        <v>5</v>
      </c>
    </row>
    <row r="44" spans="1:5" x14ac:dyDescent="0.25">
      <c r="A44" s="13" t="s">
        <v>33</v>
      </c>
      <c r="B44" s="12">
        <f>+B46+B47+B48+B49+B50+B51</f>
        <v>1476</v>
      </c>
      <c r="C44" s="87"/>
    </row>
    <row r="45" spans="1:5" x14ac:dyDescent="0.25">
      <c r="C45" s="87"/>
      <c r="D45" s="65" t="s">
        <v>46</v>
      </c>
      <c r="E45" s="13">
        <f>+E47+E48+E49+E50+E51</f>
        <v>129</v>
      </c>
    </row>
    <row r="46" spans="1:5" x14ac:dyDescent="0.25">
      <c r="A46" s="62" t="s">
        <v>145</v>
      </c>
      <c r="B46" s="3">
        <v>113</v>
      </c>
      <c r="C46" s="87"/>
      <c r="E46" s="13"/>
    </row>
    <row r="47" spans="1:5" x14ac:dyDescent="0.25">
      <c r="A47" s="66" t="s">
        <v>144</v>
      </c>
      <c r="B47" s="3">
        <v>26</v>
      </c>
      <c r="C47" s="87"/>
      <c r="D47" s="64" t="s">
        <v>47</v>
      </c>
      <c r="E47" s="55">
        <v>49</v>
      </c>
    </row>
    <row r="48" spans="1:5" x14ac:dyDescent="0.25">
      <c r="A48" s="66" t="s">
        <v>142</v>
      </c>
      <c r="B48" s="3">
        <v>1</v>
      </c>
      <c r="C48" s="87"/>
      <c r="D48" s="64" t="s">
        <v>116</v>
      </c>
      <c r="E48" s="55">
        <v>27</v>
      </c>
    </row>
    <row r="49" spans="1:5" x14ac:dyDescent="0.25">
      <c r="A49" s="66" t="s">
        <v>159</v>
      </c>
      <c r="B49" s="3">
        <v>496</v>
      </c>
      <c r="C49" s="87"/>
      <c r="D49" s="64" t="s">
        <v>182</v>
      </c>
      <c r="E49" s="55">
        <v>48</v>
      </c>
    </row>
    <row r="50" spans="1:5" x14ac:dyDescent="0.25">
      <c r="A50" s="66" t="s">
        <v>160</v>
      </c>
      <c r="B50" s="3">
        <v>552</v>
      </c>
      <c r="C50" s="87"/>
      <c r="D50" s="66" t="s">
        <v>117</v>
      </c>
      <c r="E50" s="55">
        <v>1</v>
      </c>
    </row>
    <row r="51" spans="1:5" x14ac:dyDescent="0.25">
      <c r="A51" s="66" t="s">
        <v>161</v>
      </c>
      <c r="B51" s="3">
        <v>288</v>
      </c>
      <c r="C51" s="87"/>
      <c r="D51" s="2" t="s">
        <v>250</v>
      </c>
      <c r="E51" s="55">
        <v>4</v>
      </c>
    </row>
    <row r="52" spans="1:5" x14ac:dyDescent="0.25">
      <c r="C52" s="87"/>
    </row>
    <row r="53" spans="1:5" x14ac:dyDescent="0.25">
      <c r="A53" s="13" t="s">
        <v>34</v>
      </c>
      <c r="B53" s="12">
        <f>+B55+B56+B57+B58+B59+B60+B61</f>
        <v>52</v>
      </c>
      <c r="C53" s="87"/>
      <c r="D53" s="13" t="s">
        <v>48</v>
      </c>
      <c r="E53" s="13">
        <f>+E55+E56+E57+E58+E59+E60+E61+E62</f>
        <v>176</v>
      </c>
    </row>
    <row r="54" spans="1:5" x14ac:dyDescent="0.25">
      <c r="A54" s="13"/>
      <c r="B54" s="12"/>
      <c r="C54" s="87"/>
    </row>
    <row r="55" spans="1:5" x14ac:dyDescent="0.25">
      <c r="A55" s="62" t="s">
        <v>36</v>
      </c>
      <c r="B55" s="3">
        <v>12</v>
      </c>
      <c r="C55" s="87"/>
      <c r="D55" s="62" t="s">
        <v>120</v>
      </c>
      <c r="E55" s="55">
        <v>81</v>
      </c>
    </row>
    <row r="56" spans="1:5" x14ac:dyDescent="0.25">
      <c r="A56" s="64" t="s">
        <v>35</v>
      </c>
      <c r="B56" s="3">
        <v>10</v>
      </c>
      <c r="C56" s="87"/>
      <c r="D56" s="64" t="s">
        <v>208</v>
      </c>
      <c r="E56" s="55">
        <v>12</v>
      </c>
    </row>
    <row r="57" spans="1:5" x14ac:dyDescent="0.25">
      <c r="A57" s="64" t="s">
        <v>122</v>
      </c>
      <c r="B57" s="3">
        <v>5</v>
      </c>
      <c r="C57" s="87"/>
      <c r="D57" s="64" t="s">
        <v>244</v>
      </c>
      <c r="E57" s="55">
        <v>4</v>
      </c>
    </row>
    <row r="58" spans="1:5" x14ac:dyDescent="0.25">
      <c r="A58" s="64" t="s">
        <v>258</v>
      </c>
      <c r="B58" s="3">
        <v>9</v>
      </c>
      <c r="C58" s="87"/>
      <c r="D58" s="64" t="s">
        <v>143</v>
      </c>
      <c r="E58" s="55">
        <v>6</v>
      </c>
    </row>
    <row r="59" spans="1:5" x14ac:dyDescent="0.25">
      <c r="A59" s="64" t="s">
        <v>171</v>
      </c>
      <c r="B59" s="3">
        <v>12</v>
      </c>
      <c r="C59" s="87"/>
      <c r="D59" s="64" t="s">
        <v>121</v>
      </c>
      <c r="E59" s="55">
        <v>48</v>
      </c>
    </row>
    <row r="60" spans="1:5" x14ac:dyDescent="0.25">
      <c r="A60" s="64" t="s">
        <v>123</v>
      </c>
      <c r="B60" s="3">
        <v>2</v>
      </c>
      <c r="C60" s="87"/>
      <c r="D60" s="64" t="s">
        <v>141</v>
      </c>
      <c r="E60" s="55">
        <v>2</v>
      </c>
    </row>
    <row r="61" spans="1:5" x14ac:dyDescent="0.25">
      <c r="A61" s="64" t="s">
        <v>124</v>
      </c>
      <c r="B61" s="3">
        <v>2</v>
      </c>
      <c r="C61" s="87"/>
      <c r="D61" s="64" t="s">
        <v>172</v>
      </c>
      <c r="E61" s="55">
        <v>1</v>
      </c>
    </row>
    <row r="62" spans="1:5" x14ac:dyDescent="0.25">
      <c r="C62" s="87"/>
      <c r="D62" s="2" t="s">
        <v>252</v>
      </c>
      <c r="E62" s="55">
        <v>22</v>
      </c>
    </row>
    <row r="63" spans="1:5" x14ac:dyDescent="0.25">
      <c r="A63" s="13" t="s">
        <v>37</v>
      </c>
      <c r="B63" s="12">
        <f>+B65+B66+B67+B68+B69+B70</f>
        <v>264</v>
      </c>
      <c r="C63" s="87"/>
    </row>
    <row r="64" spans="1:5" x14ac:dyDescent="0.25">
      <c r="C64" s="87"/>
      <c r="D64" s="65" t="s">
        <v>49</v>
      </c>
      <c r="E64" s="13">
        <f>+E66+E67+E68+E69+E70</f>
        <v>174</v>
      </c>
    </row>
    <row r="65" spans="1:5" x14ac:dyDescent="0.25">
      <c r="A65" s="62" t="s">
        <v>126</v>
      </c>
      <c r="B65" s="3">
        <v>94</v>
      </c>
      <c r="C65" s="87"/>
    </row>
    <row r="66" spans="1:5" x14ac:dyDescent="0.25">
      <c r="A66" s="64" t="s">
        <v>178</v>
      </c>
      <c r="B66" s="3">
        <v>119</v>
      </c>
      <c r="C66" s="87"/>
      <c r="D66" s="62" t="s">
        <v>185</v>
      </c>
      <c r="E66" s="55">
        <v>37</v>
      </c>
    </row>
    <row r="67" spans="1:5" x14ac:dyDescent="0.25">
      <c r="A67" s="64" t="s">
        <v>179</v>
      </c>
      <c r="B67" s="3">
        <v>38</v>
      </c>
      <c r="C67" s="87"/>
      <c r="D67" s="64" t="s">
        <v>187</v>
      </c>
      <c r="E67" s="55">
        <v>128</v>
      </c>
    </row>
    <row r="68" spans="1:5" x14ac:dyDescent="0.25">
      <c r="A68" s="64" t="s">
        <v>139</v>
      </c>
      <c r="B68" s="3">
        <v>1</v>
      </c>
      <c r="C68" s="87"/>
      <c r="D68" s="64" t="s">
        <v>186</v>
      </c>
      <c r="E68" s="55">
        <v>1</v>
      </c>
    </row>
    <row r="69" spans="1:5" x14ac:dyDescent="0.25">
      <c r="A69" s="2" t="s">
        <v>173</v>
      </c>
      <c r="B69" s="3">
        <v>1</v>
      </c>
      <c r="C69" s="87"/>
      <c r="D69" s="64" t="s">
        <v>50</v>
      </c>
      <c r="E69" s="55">
        <v>1</v>
      </c>
    </row>
    <row r="70" spans="1:5" x14ac:dyDescent="0.25">
      <c r="A70" s="2" t="s">
        <v>256</v>
      </c>
      <c r="B70" s="3">
        <v>11</v>
      </c>
      <c r="C70" s="87"/>
      <c r="D70" s="64" t="s">
        <v>257</v>
      </c>
      <c r="E70" s="55">
        <v>7</v>
      </c>
    </row>
    <row r="71" spans="1:5" x14ac:dyDescent="0.25">
      <c r="C71" s="87"/>
      <c r="D71" s="62"/>
      <c r="E71" s="55"/>
    </row>
    <row r="72" spans="1:5" x14ac:dyDescent="0.25">
      <c r="A72" s="65" t="s">
        <v>38</v>
      </c>
      <c r="B72" s="12">
        <f>+B74+B75+B76+B77+B78+B79</f>
        <v>85</v>
      </c>
      <c r="C72" s="87"/>
      <c r="D72" s="65" t="s">
        <v>51</v>
      </c>
      <c r="E72" s="13">
        <f>+E74+E75+E76+E77+E78+E79</f>
        <v>60</v>
      </c>
    </row>
    <row r="73" spans="1:5" x14ac:dyDescent="0.25">
      <c r="A73" s="65"/>
      <c r="B73" s="12"/>
      <c r="C73" s="87"/>
    </row>
    <row r="74" spans="1:5" x14ac:dyDescent="0.25">
      <c r="A74" s="62" t="s">
        <v>39</v>
      </c>
      <c r="B74" s="3">
        <v>36</v>
      </c>
      <c r="C74" s="87"/>
      <c r="D74" s="62" t="s">
        <v>52</v>
      </c>
      <c r="E74" s="55">
        <v>14</v>
      </c>
    </row>
    <row r="75" spans="1:5" x14ac:dyDescent="0.25">
      <c r="A75" s="62" t="s">
        <v>140</v>
      </c>
      <c r="B75" s="3">
        <v>1</v>
      </c>
      <c r="C75" s="87"/>
      <c r="D75" s="64" t="s">
        <v>53</v>
      </c>
      <c r="E75" s="55">
        <v>10</v>
      </c>
    </row>
    <row r="76" spans="1:5" x14ac:dyDescent="0.25">
      <c r="A76" s="64" t="s">
        <v>152</v>
      </c>
      <c r="B76" s="3">
        <v>37</v>
      </c>
      <c r="C76" s="87"/>
      <c r="D76" s="64" t="s">
        <v>54</v>
      </c>
      <c r="E76" s="55">
        <v>4</v>
      </c>
    </row>
    <row r="77" spans="1:5" x14ac:dyDescent="0.25">
      <c r="A77" s="64" t="s">
        <v>214</v>
      </c>
      <c r="B77" s="3">
        <v>4</v>
      </c>
      <c r="C77" s="87"/>
      <c r="D77" s="64" t="s">
        <v>125</v>
      </c>
      <c r="E77" s="55">
        <v>23</v>
      </c>
    </row>
    <row r="78" spans="1:5" x14ac:dyDescent="0.25">
      <c r="A78" s="64" t="s">
        <v>153</v>
      </c>
      <c r="B78" s="3">
        <v>1</v>
      </c>
      <c r="C78" s="87"/>
      <c r="D78" s="2" t="s">
        <v>188</v>
      </c>
      <c r="E78" s="55">
        <v>8</v>
      </c>
    </row>
    <row r="79" spans="1:5" x14ac:dyDescent="0.25">
      <c r="A79" s="62" t="s">
        <v>130</v>
      </c>
      <c r="B79" s="3">
        <v>6</v>
      </c>
      <c r="C79" s="87"/>
      <c r="D79" s="64" t="s">
        <v>245</v>
      </c>
      <c r="E79" s="55">
        <v>1</v>
      </c>
    </row>
    <row r="80" spans="1:5" x14ac:dyDescent="0.25">
      <c r="C80" s="87"/>
    </row>
    <row r="81" spans="1:5" x14ac:dyDescent="0.25">
      <c r="A81" s="65" t="s">
        <v>131</v>
      </c>
      <c r="B81" s="12">
        <f>+B83+B84+B85+B86</f>
        <v>75</v>
      </c>
      <c r="C81" s="87"/>
      <c r="D81" s="65" t="s">
        <v>55</v>
      </c>
      <c r="E81" s="13">
        <f>+E83+E84+E85+E86+E87</f>
        <v>121</v>
      </c>
    </row>
    <row r="82" spans="1:5" x14ac:dyDescent="0.25">
      <c r="C82" s="87"/>
    </row>
    <row r="83" spans="1:5" x14ac:dyDescent="0.25">
      <c r="A83" s="62" t="s">
        <v>132</v>
      </c>
      <c r="B83" s="3">
        <v>29</v>
      </c>
      <c r="C83" s="87"/>
      <c r="D83" s="62" t="s">
        <v>127</v>
      </c>
      <c r="E83" s="55">
        <v>44</v>
      </c>
    </row>
    <row r="84" spans="1:5" x14ac:dyDescent="0.25">
      <c r="A84" s="64" t="s">
        <v>154</v>
      </c>
      <c r="B84" s="3">
        <v>1</v>
      </c>
      <c r="C84" s="87"/>
      <c r="D84" s="64" t="s">
        <v>128</v>
      </c>
      <c r="E84" s="55">
        <v>53</v>
      </c>
    </row>
    <row r="85" spans="1:5" x14ac:dyDescent="0.25">
      <c r="A85" s="64" t="s">
        <v>155</v>
      </c>
      <c r="B85" s="3">
        <v>30</v>
      </c>
      <c r="C85" s="87"/>
      <c r="D85" s="62" t="s">
        <v>158</v>
      </c>
      <c r="E85" s="55">
        <v>22</v>
      </c>
    </row>
    <row r="86" spans="1:5" x14ac:dyDescent="0.25">
      <c r="A86" s="2" t="s">
        <v>255</v>
      </c>
      <c r="B86" s="3">
        <v>15</v>
      </c>
      <c r="C86" s="87"/>
      <c r="D86" s="2" t="s">
        <v>213</v>
      </c>
      <c r="E86" s="55">
        <v>1</v>
      </c>
    </row>
    <row r="87" spans="1:5" x14ac:dyDescent="0.25">
      <c r="C87" s="87"/>
      <c r="D87" s="64" t="s">
        <v>246</v>
      </c>
      <c r="E87" s="55">
        <v>1</v>
      </c>
    </row>
    <row r="88" spans="1:5" x14ac:dyDescent="0.25">
      <c r="A88" s="65" t="s">
        <v>133</v>
      </c>
      <c r="B88" s="12">
        <f>+B90+B91+B92</f>
        <v>86</v>
      </c>
      <c r="C88" s="87"/>
    </row>
    <row r="89" spans="1:5" x14ac:dyDescent="0.25">
      <c r="C89" s="87"/>
      <c r="D89" s="65" t="s">
        <v>56</v>
      </c>
      <c r="E89" s="13">
        <f>+E91+E92+E93+E94</f>
        <v>46</v>
      </c>
    </row>
    <row r="90" spans="1:5" x14ac:dyDescent="0.25">
      <c r="A90" s="54" t="s">
        <v>134</v>
      </c>
      <c r="B90" s="3">
        <v>24</v>
      </c>
      <c r="C90" s="87"/>
    </row>
    <row r="91" spans="1:5" x14ac:dyDescent="0.25">
      <c r="A91" s="64" t="s">
        <v>168</v>
      </c>
      <c r="B91" s="3">
        <v>42</v>
      </c>
      <c r="C91" s="87"/>
      <c r="D91" s="62" t="s">
        <v>129</v>
      </c>
      <c r="E91" s="55">
        <v>26</v>
      </c>
    </row>
    <row r="92" spans="1:5" x14ac:dyDescent="0.25">
      <c r="A92" s="64" t="s">
        <v>169</v>
      </c>
      <c r="B92" s="3">
        <v>20</v>
      </c>
      <c r="C92" s="87"/>
      <c r="D92" s="64" t="s">
        <v>184</v>
      </c>
      <c r="E92" s="55">
        <v>12</v>
      </c>
    </row>
    <row r="93" spans="1:5" x14ac:dyDescent="0.25">
      <c r="C93" s="87"/>
      <c r="D93" s="64" t="s">
        <v>183</v>
      </c>
      <c r="E93" s="55">
        <v>6</v>
      </c>
    </row>
    <row r="94" spans="1:5" x14ac:dyDescent="0.25">
      <c r="C94" s="87"/>
      <c r="D94" s="54" t="s">
        <v>151</v>
      </c>
      <c r="E94" s="55">
        <v>2</v>
      </c>
    </row>
    <row r="95" spans="1:5" x14ac:dyDescent="0.25">
      <c r="A95" s="95"/>
      <c r="B95" s="25"/>
      <c r="C95" s="96"/>
      <c r="D95" s="68"/>
      <c r="E95" s="69"/>
    </row>
    <row r="96" spans="1:5" x14ac:dyDescent="0.25">
      <c r="A96" s="61" t="s">
        <v>164</v>
      </c>
      <c r="B96" s="3"/>
      <c r="C96" s="12"/>
    </row>
    <row r="97" spans="4:17" hidden="1" x14ac:dyDescent="0.25">
      <c r="D97" s="54"/>
      <c r="E97" s="55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</row>
    <row r="98" spans="4:17" hidden="1" x14ac:dyDescent="0.25">
      <c r="D98" s="54"/>
      <c r="E98" s="55"/>
    </row>
    <row r="99" spans="4:17" hidden="1" x14ac:dyDescent="0.25">
      <c r="D99" s="54"/>
      <c r="E99" s="55"/>
    </row>
    <row r="100" spans="4:17" hidden="1" x14ac:dyDescent="0.25">
      <c r="D100" s="54"/>
      <c r="E100" s="55"/>
    </row>
    <row r="101" spans="4:17" hidden="1" x14ac:dyDescent="0.25">
      <c r="D101" s="54"/>
      <c r="E101" s="55"/>
    </row>
    <row r="102" spans="4:17" hidden="1" x14ac:dyDescent="0.25"/>
    <row r="103" spans="4:17" hidden="1" x14ac:dyDescent="0.25"/>
    <row r="104" spans="4:17" hidden="1" x14ac:dyDescent="0.25"/>
    <row r="105" spans="4:17" hidden="1" x14ac:dyDescent="0.25"/>
    <row r="106" spans="4:17" hidden="1" x14ac:dyDescent="0.25"/>
    <row r="107" spans="4:17" hidden="1" x14ac:dyDescent="0.25"/>
    <row r="108" spans="4:17" hidden="1" x14ac:dyDescent="0.25"/>
    <row r="109" spans="4:17" hidden="1" x14ac:dyDescent="0.25"/>
    <row r="110" spans="4:17" hidden="1" x14ac:dyDescent="0.25"/>
    <row r="111" spans="4:17" hidden="1" x14ac:dyDescent="0.25"/>
    <row r="112" spans="4:1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spans="5:5" hidden="1" x14ac:dyDescent="0.25"/>
    <row r="226" spans="5:5" hidden="1" x14ac:dyDescent="0.25"/>
    <row r="227" spans="5:5" hidden="1" x14ac:dyDescent="0.25"/>
    <row r="228" spans="5:5" hidden="1" x14ac:dyDescent="0.25"/>
    <row r="229" spans="5:5" ht="36.75" hidden="1" customHeight="1" x14ac:dyDescent="0.25"/>
    <row r="230" spans="5:5" hidden="1" x14ac:dyDescent="0.25"/>
    <row r="231" spans="5:5" hidden="1" x14ac:dyDescent="0.25"/>
    <row r="232" spans="5:5" hidden="1" x14ac:dyDescent="0.25"/>
    <row r="233" spans="5:5" hidden="1" x14ac:dyDescent="0.25"/>
    <row r="234" spans="5:5" hidden="1" x14ac:dyDescent="0.25"/>
    <row r="235" spans="5:5" hidden="1" x14ac:dyDescent="0.25"/>
    <row r="236" spans="5:5" hidden="1" x14ac:dyDescent="0.25"/>
    <row r="237" spans="5:5" hidden="1" x14ac:dyDescent="0.25"/>
    <row r="238" spans="5:5" hidden="1" x14ac:dyDescent="0.25">
      <c r="E238" s="2"/>
    </row>
    <row r="239" spans="5:5" hidden="1" x14ac:dyDescent="0.25"/>
    <row r="240" spans="5:5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</sheetData>
  <mergeCells count="3">
    <mergeCell ref="A3:E3"/>
    <mergeCell ref="A4:E4"/>
    <mergeCell ref="A5:E5"/>
  </mergeCells>
  <pageMargins left="0.75" right="0.75" top="1" bottom="1" header="0" footer="0"/>
  <pageSetup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 </vt:lpstr>
      <vt:lpstr>C-1</vt:lpstr>
      <vt:lpstr>C-2</vt:lpstr>
      <vt:lpstr>C-3</vt:lpstr>
      <vt:lpstr>C-4</vt:lpstr>
      <vt:lpstr>C-5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</dc:creator>
  <cp:lastModifiedBy>mvargasb</cp:lastModifiedBy>
  <dcterms:created xsi:type="dcterms:W3CDTF">2016-06-14T05:45:00Z</dcterms:created>
  <dcterms:modified xsi:type="dcterms:W3CDTF">2019-11-05T18:09:20Z</dcterms:modified>
</cp:coreProperties>
</file>