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0/UNIDAD DE CALIDAD DEL DATO/Cuadros 2020/Oficinas especiales/IV Trim y Anual 2020/OCJ/"/>
    </mc:Choice>
  </mc:AlternateContent>
  <xr:revisionPtr revIDLastSave="109" documentId="8_{471F5942-3687-44F3-978D-FE4DD1596E11}" xr6:coauthVersionLast="47" xr6:coauthVersionMax="47" xr10:uidLastSave="{A9F5321B-4500-493E-A916-A5E30576B4F8}"/>
  <bookViews>
    <workbookView xWindow="-108" yWindow="-108" windowWidth="23256" windowHeight="12576" xr2:uid="{00000000-000D-0000-FFFF-FFFF00000000}"/>
    <workbookView minimized="1" xWindow="-27465" yWindow="420" windowWidth="21600" windowHeight="11325" activeTab="5" xr2:uid="{5B37C04A-A1E0-413D-8C87-15AB5D7D647F}"/>
  </bookViews>
  <sheets>
    <sheet name="Índice" sheetId="9" r:id="rId1"/>
    <sheet name="C-1" sheetId="7" r:id="rId2"/>
    <sheet name="C-2" sheetId="6" r:id="rId3"/>
    <sheet name="C-3" sheetId="8" r:id="rId4"/>
    <sheet name="C-4" sheetId="1" r:id="rId5"/>
    <sheet name="C-5" sheetId="3" r:id="rId6"/>
    <sheet name="C-6" sheetId="12" r:id="rId7"/>
  </sheets>
  <definedNames>
    <definedName name="_xlnm.Print_Area" localSheetId="1">'C-1'!#REF!</definedName>
    <definedName name="_xlnm.Print_Area" localSheetId="2">'C-2'!#REF!</definedName>
    <definedName name="_xlnm.Print_Area" localSheetId="3">'C-3'!#REF!</definedName>
    <definedName name="_xlnm.Print_Area" localSheetId="4">'C-4'!#REF!</definedName>
    <definedName name="_xlnm.Print_Area" localSheetId="5">'C-5'!#REF!</definedName>
    <definedName name="_xlnm.Print_Area" localSheetId="6">'C-6'!#REF!</definedName>
    <definedName name="Excel_BuiltIn_Print_Area_1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4" i="1" s="1"/>
  <c r="W11" i="3" l="1"/>
  <c r="T11" i="3"/>
  <c r="Q11" i="3"/>
  <c r="N11" i="3"/>
  <c r="K11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F11" i="3"/>
  <c r="BD12" i="8"/>
  <c r="BC12" i="8"/>
  <c r="AA39" i="8" l="1"/>
  <c r="BE32" i="8"/>
  <c r="BE33" i="8"/>
  <c r="BE34" i="8"/>
  <c r="BE35" i="8"/>
  <c r="BE36" i="8"/>
  <c r="BE37" i="8"/>
  <c r="BE38" i="8"/>
  <c r="BE39" i="8"/>
  <c r="BE15" i="8"/>
  <c r="BE16" i="8"/>
  <c r="BE17" i="8"/>
  <c r="BE18" i="8"/>
  <c r="BE19" i="8"/>
  <c r="BE20" i="8"/>
  <c r="BE21" i="8"/>
  <c r="BE22" i="8"/>
  <c r="BE23" i="8"/>
  <c r="BE24" i="8"/>
  <c r="BE25" i="8"/>
  <c r="BE26" i="8"/>
  <c r="BE27" i="8"/>
  <c r="BE28" i="8"/>
  <c r="BE29" i="8"/>
  <c r="BE30" i="8"/>
  <c r="BE31" i="8"/>
  <c r="BB12" i="8"/>
  <c r="BE14" i="8"/>
  <c r="BA12" i="8"/>
  <c r="BE12" i="8" l="1"/>
  <c r="B127" i="12" l="1"/>
  <c r="B36" i="12" l="1"/>
  <c r="C22" i="1"/>
  <c r="C34" i="1"/>
  <c r="C38" i="1"/>
  <c r="C22" i="7"/>
  <c r="B22" i="7" s="1"/>
  <c r="AK32" i="8"/>
  <c r="C19" i="7"/>
  <c r="C16" i="7"/>
  <c r="AZ23" i="8"/>
  <c r="C34" i="7"/>
  <c r="E30" i="3" l="1"/>
  <c r="E11" i="3" s="1"/>
  <c r="H11" i="3"/>
  <c r="G11" i="3"/>
  <c r="D30" i="3"/>
  <c r="AZ31" i="8"/>
  <c r="AF15" i="8"/>
  <c r="L12" i="6"/>
  <c r="AZ39" i="8"/>
  <c r="G39" i="8"/>
  <c r="AU16" i="8"/>
  <c r="L36" i="8"/>
  <c r="L15" i="8"/>
  <c r="AK27" i="8"/>
  <c r="AK17" i="8"/>
  <c r="V30" i="8"/>
  <c r="AK38" i="8"/>
  <c r="V38" i="8"/>
  <c r="Q38" i="8"/>
  <c r="L38" i="8"/>
  <c r="V37" i="8"/>
  <c r="V28" i="8"/>
  <c r="V25" i="8"/>
  <c r="C15" i="7"/>
  <c r="B15" i="7" s="1"/>
  <c r="C24" i="7"/>
  <c r="AA27" i="8"/>
  <c r="AA34" i="8"/>
  <c r="C18" i="1"/>
  <c r="B18" i="1" s="1"/>
  <c r="C21" i="7"/>
  <c r="B21" i="7" s="1"/>
  <c r="G20" i="8"/>
  <c r="AP24" i="8"/>
  <c r="C40" i="7"/>
  <c r="B40" i="7" s="1"/>
  <c r="AP39" i="8"/>
  <c r="Q26" i="8"/>
  <c r="C30" i="7"/>
  <c r="B30" i="7" s="1"/>
  <c r="AF21" i="8"/>
  <c r="AK19" i="8"/>
  <c r="AK31" i="8"/>
  <c r="C32" i="1"/>
  <c r="B32" i="1" s="1"/>
  <c r="AU35" i="8"/>
  <c r="C28" i="1"/>
  <c r="B28" i="1" s="1"/>
  <c r="AP28" i="8"/>
  <c r="AP37" i="8"/>
  <c r="C16" i="1"/>
  <c r="B16" i="1" s="1"/>
  <c r="V14" i="8"/>
  <c r="S12" i="8"/>
  <c r="Q15" i="8"/>
  <c r="AA20" i="8"/>
  <c r="G24" i="8"/>
  <c r="AP26" i="8"/>
  <c r="V26" i="8"/>
  <c r="C26" i="1"/>
  <c r="B26" i="1" s="1"/>
  <c r="V29" i="8"/>
  <c r="AF19" i="8"/>
  <c r="C30" i="1"/>
  <c r="B30" i="1" s="1"/>
  <c r="AA30" i="8"/>
  <c r="V39" i="8"/>
  <c r="B90" i="12"/>
  <c r="V35" i="8"/>
  <c r="C17" i="7"/>
  <c r="B17" i="7" s="1"/>
  <c r="C29" i="7"/>
  <c r="B29" i="7" s="1"/>
  <c r="C38" i="7"/>
  <c r="B38" i="7" s="1"/>
  <c r="AF27" i="8"/>
  <c r="C26" i="7"/>
  <c r="B26" i="7" s="1"/>
  <c r="AU25" i="8"/>
  <c r="V34" i="8"/>
  <c r="K12" i="8"/>
  <c r="V33" i="8"/>
  <c r="B34" i="7"/>
  <c r="AP33" i="8"/>
  <c r="AU32" i="8"/>
  <c r="AU24" i="8"/>
  <c r="L39" i="8"/>
  <c r="L34" i="8"/>
  <c r="L30" i="8"/>
  <c r="L26" i="8"/>
  <c r="L22" i="8"/>
  <c r="AK24" i="8"/>
  <c r="AP16" i="8"/>
  <c r="G30" i="8"/>
  <c r="G18" i="8"/>
  <c r="L35" i="8"/>
  <c r="Q39" i="8"/>
  <c r="Q35" i="8"/>
  <c r="Q25" i="8"/>
  <c r="AA33" i="8"/>
  <c r="AA31" i="8"/>
  <c r="AF39" i="8"/>
  <c r="AP17" i="8"/>
  <c r="B80" i="12"/>
  <c r="AR12" i="8"/>
  <c r="AF23" i="8"/>
  <c r="AA23" i="8"/>
  <c r="R12" i="8"/>
  <c r="Q23" i="8"/>
  <c r="AB12" i="8"/>
  <c r="B56" i="12"/>
  <c r="B79" i="12"/>
  <c r="B118" i="12"/>
  <c r="B34" i="12"/>
  <c r="B35" i="12"/>
  <c r="B74" i="12"/>
  <c r="B91" i="12"/>
  <c r="B92" i="12"/>
  <c r="B114" i="12"/>
  <c r="B105" i="12"/>
  <c r="B119" i="12"/>
  <c r="B55" i="12"/>
  <c r="B61" i="12"/>
  <c r="B89" i="12"/>
  <c r="B52" i="12"/>
  <c r="B21" i="12"/>
  <c r="B30" i="12"/>
  <c r="B29" i="12" s="1"/>
  <c r="B33" i="12"/>
  <c r="B67" i="12"/>
  <c r="B66" i="12" s="1"/>
  <c r="B113" i="12"/>
  <c r="B83" i="12"/>
  <c r="B120" i="12"/>
  <c r="B39" i="12"/>
  <c r="B38" i="12" s="1"/>
  <c r="B64" i="12"/>
  <c r="B63" i="12" s="1"/>
  <c r="B95" i="12"/>
  <c r="B117" i="12"/>
  <c r="B17" i="12"/>
  <c r="B16" i="12" s="1"/>
  <c r="B27" i="12"/>
  <c r="B26" i="12" s="1"/>
  <c r="B44" i="12"/>
  <c r="B50" i="12"/>
  <c r="B51" i="12"/>
  <c r="B59" i="12"/>
  <c r="B60" i="12"/>
  <c r="B77" i="12"/>
  <c r="B78" i="12"/>
  <c r="B85" i="12"/>
  <c r="B104" i="12"/>
  <c r="B108" i="12"/>
  <c r="B107" i="12" s="1"/>
  <c r="B112" i="12"/>
  <c r="B22" i="12"/>
  <c r="B42" i="12"/>
  <c r="B43" i="12"/>
  <c r="B73" i="12"/>
  <c r="B96" i="12"/>
  <c r="B99" i="12"/>
  <c r="B121" i="12"/>
  <c r="B128" i="12"/>
  <c r="B20" i="12"/>
  <c r="B24" i="12"/>
  <c r="B47" i="12"/>
  <c r="B46" i="12" s="1"/>
  <c r="B84" i="12"/>
  <c r="B86" i="12"/>
  <c r="B103" i="12"/>
  <c r="B126" i="12"/>
  <c r="B125" i="12"/>
  <c r="B111" i="12"/>
  <c r="B100" i="12"/>
  <c r="B70" i="12"/>
  <c r="B69" i="12" s="1"/>
  <c r="B23" i="12"/>
  <c r="B14" i="12"/>
  <c r="B13" i="12" s="1"/>
  <c r="C35" i="3"/>
  <c r="C33" i="3"/>
  <c r="C26" i="3"/>
  <c r="C22" i="3"/>
  <c r="C18" i="3"/>
  <c r="X11" i="3"/>
  <c r="C15" i="3"/>
  <c r="Z11" i="3"/>
  <c r="J11" i="3"/>
  <c r="L11" i="3"/>
  <c r="V11" i="3"/>
  <c r="C21" i="3"/>
  <c r="C20" i="3"/>
  <c r="C19" i="3"/>
  <c r="C37" i="3"/>
  <c r="C38" i="3"/>
  <c r="C36" i="3"/>
  <c r="C34" i="3"/>
  <c r="C32" i="3"/>
  <c r="C29" i="3"/>
  <c r="C25" i="3"/>
  <c r="C24" i="3"/>
  <c r="C31" i="3"/>
  <c r="C28" i="3"/>
  <c r="C23" i="3"/>
  <c r="C17" i="3"/>
  <c r="Y11" i="3"/>
  <c r="U11" i="3"/>
  <c r="M11" i="3"/>
  <c r="I11" i="3"/>
  <c r="R11" i="3"/>
  <c r="C14" i="3"/>
  <c r="S11" i="3"/>
  <c r="C13" i="3"/>
  <c r="C30" i="3"/>
  <c r="C27" i="3"/>
  <c r="C16" i="3"/>
  <c r="P11" i="3"/>
  <c r="O11" i="3"/>
  <c r="C23" i="1"/>
  <c r="B23" i="1" s="1"/>
  <c r="B38" i="1"/>
  <c r="B34" i="1"/>
  <c r="B22" i="1"/>
  <c r="C37" i="1"/>
  <c r="B37" i="1" s="1"/>
  <c r="C33" i="1"/>
  <c r="B33" i="1" s="1"/>
  <c r="C29" i="1"/>
  <c r="B29" i="1" s="1"/>
  <c r="C25" i="1"/>
  <c r="B25" i="1" s="1"/>
  <c r="C21" i="1"/>
  <c r="B21" i="1" s="1"/>
  <c r="C27" i="1"/>
  <c r="B27" i="1" s="1"/>
  <c r="F12" i="1"/>
  <c r="C39" i="1"/>
  <c r="B39" i="1" s="1"/>
  <c r="C35" i="1"/>
  <c r="B35" i="1" s="1"/>
  <c r="C19" i="1"/>
  <c r="B19" i="1" s="1"/>
  <c r="C20" i="1"/>
  <c r="B20" i="1" s="1"/>
  <c r="C15" i="1"/>
  <c r="B15" i="1" s="1"/>
  <c r="C17" i="1"/>
  <c r="B17" i="1" s="1"/>
  <c r="C24" i="1"/>
  <c r="B24" i="1" s="1"/>
  <c r="C36" i="1"/>
  <c r="B36" i="1" s="1"/>
  <c r="E12" i="1"/>
  <c r="C31" i="1"/>
  <c r="B31" i="1" s="1"/>
  <c r="D12" i="1"/>
  <c r="F12" i="8"/>
  <c r="AJ12" i="8"/>
  <c r="AZ25" i="8"/>
  <c r="AZ29" i="8"/>
  <c r="AU14" i="8"/>
  <c r="AP36" i="8"/>
  <c r="AP32" i="8"/>
  <c r="AU19" i="8"/>
  <c r="AK30" i="8"/>
  <c r="AK18" i="8"/>
  <c r="Q17" i="8"/>
  <c r="AZ17" i="8"/>
  <c r="U12" i="8"/>
  <c r="G33" i="8"/>
  <c r="G29" i="8"/>
  <c r="L14" i="8"/>
  <c r="AA14" i="8"/>
  <c r="AP14" i="8"/>
  <c r="AV12" i="8"/>
  <c r="L37" i="8"/>
  <c r="L33" i="8"/>
  <c r="L31" i="8"/>
  <c r="L27" i="8"/>
  <c r="L25" i="8"/>
  <c r="L23" i="8"/>
  <c r="L19" i="8"/>
  <c r="Q31" i="8"/>
  <c r="Q19" i="8"/>
  <c r="AA35" i="8"/>
  <c r="AA29" i="8"/>
  <c r="AZ26" i="8"/>
  <c r="AZ22" i="8"/>
  <c r="AK37" i="8"/>
  <c r="G31" i="8"/>
  <c r="G27" i="8"/>
  <c r="G23" i="8"/>
  <c r="Q34" i="8"/>
  <c r="Q30" i="8"/>
  <c r="Q22" i="8"/>
  <c r="AZ37" i="8"/>
  <c r="AZ35" i="8"/>
  <c r="AK28" i="8"/>
  <c r="AK20" i="8"/>
  <c r="G34" i="8"/>
  <c r="G26" i="8"/>
  <c r="L18" i="8"/>
  <c r="AU20" i="8"/>
  <c r="V36" i="8"/>
  <c r="V15" i="8"/>
  <c r="H12" i="8"/>
  <c r="Q37" i="8"/>
  <c r="AA21" i="8"/>
  <c r="AP34" i="8"/>
  <c r="AP22" i="8"/>
  <c r="AP18" i="8"/>
  <c r="AU15" i="8"/>
  <c r="AZ21" i="8"/>
  <c r="AK39" i="8"/>
  <c r="AK34" i="8"/>
  <c r="G36" i="8"/>
  <c r="J12" i="8"/>
  <c r="AA32" i="8"/>
  <c r="AA24" i="8"/>
  <c r="AF28" i="8"/>
  <c r="AF20" i="8"/>
  <c r="AI12" i="8"/>
  <c r="AK35" i="8"/>
  <c r="AK23" i="8"/>
  <c r="AZ32" i="8"/>
  <c r="AZ20" i="8"/>
  <c r="AX12" i="8"/>
  <c r="L28" i="8"/>
  <c r="L20" i="8"/>
  <c r="Q18" i="8"/>
  <c r="AF26" i="8"/>
  <c r="AK26" i="8"/>
  <c r="AK22" i="8"/>
  <c r="AG12" i="8"/>
  <c r="AK33" i="8"/>
  <c r="AH12" i="8"/>
  <c r="AY12" i="8"/>
  <c r="V21" i="8"/>
  <c r="V20" i="8"/>
  <c r="V18" i="8"/>
  <c r="T12" i="8"/>
  <c r="Q33" i="8"/>
  <c r="Q21" i="8"/>
  <c r="AF35" i="8"/>
  <c r="AP35" i="8"/>
  <c r="AP31" i="8"/>
  <c r="AP19" i="8"/>
  <c r="AU36" i="8"/>
  <c r="AU34" i="8"/>
  <c r="AU30" i="8"/>
  <c r="AU26" i="8"/>
  <c r="AZ30" i="8"/>
  <c r="AK36" i="8"/>
  <c r="AU17" i="8"/>
  <c r="V27" i="8"/>
  <c r="AZ38" i="8"/>
  <c r="AU38" i="8"/>
  <c r="AP38" i="8"/>
  <c r="AA38" i="8"/>
  <c r="G38" i="8"/>
  <c r="L16" i="8"/>
  <c r="AF16" i="8"/>
  <c r="AW12" i="8"/>
  <c r="AZ15" i="8"/>
  <c r="AK29" i="8"/>
  <c r="L17" i="8"/>
  <c r="AA36" i="8"/>
  <c r="X12" i="8"/>
  <c r="AF32" i="8"/>
  <c r="V32" i="8"/>
  <c r="V23" i="8"/>
  <c r="V16" i="8"/>
  <c r="I12" i="8"/>
  <c r="AQ12" i="8"/>
  <c r="Q36" i="8"/>
  <c r="G25" i="8"/>
  <c r="G21" i="8"/>
  <c r="C12" i="8"/>
  <c r="G22" i="8"/>
  <c r="AK14" i="8"/>
  <c r="L29" i="8"/>
  <c r="L21" i="8"/>
  <c r="Q28" i="8"/>
  <c r="Q20" i="8"/>
  <c r="AA22" i="8"/>
  <c r="W12" i="8"/>
  <c r="AF37" i="8"/>
  <c r="AF33" i="8"/>
  <c r="AF31" i="8"/>
  <c r="AF25" i="8"/>
  <c r="AC12" i="8"/>
  <c r="AP29" i="8"/>
  <c r="AP27" i="8"/>
  <c r="AP25" i="8"/>
  <c r="AP23" i="8"/>
  <c r="AU39" i="8"/>
  <c r="AU28" i="8"/>
  <c r="AU21" i="8"/>
  <c r="AU18" i="8"/>
  <c r="AZ34" i="8"/>
  <c r="AZ28" i="8"/>
  <c r="AZ24" i="8"/>
  <c r="AZ19" i="8"/>
  <c r="AZ16" i="8"/>
  <c r="AZ36" i="8"/>
  <c r="AA37" i="8"/>
  <c r="AA17" i="8"/>
  <c r="AF38" i="8"/>
  <c r="G28" i="8"/>
  <c r="AF14" i="8"/>
  <c r="L32" i="8"/>
  <c r="L24" i="8"/>
  <c r="Q32" i="8"/>
  <c r="Q29" i="8"/>
  <c r="Q27" i="8"/>
  <c r="AA28" i="8"/>
  <c r="AA26" i="8"/>
  <c r="AA19" i="8"/>
  <c r="AF36" i="8"/>
  <c r="AF34" i="8"/>
  <c r="AF24" i="8"/>
  <c r="AF22" i="8"/>
  <c r="AP30" i="8"/>
  <c r="AU33" i="8"/>
  <c r="AU22" i="8"/>
  <c r="AZ33" i="8"/>
  <c r="AZ27" i="8"/>
  <c r="AZ18" i="8"/>
  <c r="AK25" i="8"/>
  <c r="AK21" i="8"/>
  <c r="AK16" i="8"/>
  <c r="AF17" i="8"/>
  <c r="G32" i="8"/>
  <c r="Q24" i="8"/>
  <c r="Q16" i="8"/>
  <c r="Z12" i="8"/>
  <c r="AE12" i="8"/>
  <c r="AO12" i="8"/>
  <c r="E12" i="8"/>
  <c r="G15" i="8"/>
  <c r="AD12" i="8"/>
  <c r="AU29" i="8"/>
  <c r="AS12" i="8"/>
  <c r="V31" i="8"/>
  <c r="V24" i="8"/>
  <c r="V22" i="8"/>
  <c r="G37" i="8"/>
  <c r="G35" i="8"/>
  <c r="G19" i="8"/>
  <c r="D12" i="8"/>
  <c r="Q14" i="8"/>
  <c r="AA25" i="8"/>
  <c r="AA18" i="8"/>
  <c r="AF29" i="8"/>
  <c r="AP20" i="8"/>
  <c r="AP15" i="8"/>
  <c r="AU37" i="8"/>
  <c r="AU31" i="8"/>
  <c r="AU27" i="8"/>
  <c r="AU23" i="8"/>
  <c r="AK15" i="8"/>
  <c r="G17" i="8"/>
  <c r="AT12" i="8"/>
  <c r="O12" i="8"/>
  <c r="AF30" i="8"/>
  <c r="AF18" i="8"/>
  <c r="AP21" i="8"/>
  <c r="AN12" i="8"/>
  <c r="V19" i="8"/>
  <c r="V17" i="8"/>
  <c r="AZ14" i="8"/>
  <c r="AM12" i="8"/>
  <c r="AL12" i="8"/>
  <c r="AA15" i="8"/>
  <c r="AA16" i="8"/>
  <c r="Y12" i="8"/>
  <c r="M12" i="8"/>
  <c r="P12" i="8"/>
  <c r="N12" i="8"/>
  <c r="G14" i="8"/>
  <c r="G16" i="8"/>
  <c r="B24" i="7"/>
  <c r="C39" i="7"/>
  <c r="B39" i="7" s="1"/>
  <c r="C35" i="7"/>
  <c r="B35" i="7" s="1"/>
  <c r="C31" i="7"/>
  <c r="B31" i="7" s="1"/>
  <c r="C27" i="7"/>
  <c r="B27" i="7" s="1"/>
  <c r="C37" i="7"/>
  <c r="B37" i="7" s="1"/>
  <c r="C33" i="7"/>
  <c r="B33" i="7" s="1"/>
  <c r="C25" i="7"/>
  <c r="B25" i="7" s="1"/>
  <c r="C20" i="7"/>
  <c r="B20" i="7" s="1"/>
  <c r="B19" i="7"/>
  <c r="C18" i="7"/>
  <c r="B18" i="7" s="1"/>
  <c r="C32" i="7"/>
  <c r="B32" i="7" s="1"/>
  <c r="D13" i="7"/>
  <c r="E13" i="7"/>
  <c r="B16" i="7"/>
  <c r="C36" i="7"/>
  <c r="B36" i="7" s="1"/>
  <c r="C28" i="7"/>
  <c r="B28" i="7" s="1"/>
  <c r="C23" i="7"/>
  <c r="B23" i="7" s="1"/>
  <c r="G13" i="7"/>
  <c r="F13" i="7"/>
  <c r="C11" i="3" l="1"/>
  <c r="B13" i="3"/>
  <c r="B14" i="8"/>
  <c r="B16" i="8"/>
  <c r="B22" i="8"/>
  <c r="B25" i="8"/>
  <c r="B17" i="8"/>
  <c r="B27" i="8"/>
  <c r="B33" i="8"/>
  <c r="B23" i="8"/>
  <c r="B36" i="8"/>
  <c r="B34" i="8"/>
  <c r="B18" i="8"/>
  <c r="D11" i="3"/>
  <c r="B20" i="8"/>
  <c r="B24" i="8"/>
  <c r="B39" i="8"/>
  <c r="B26" i="8"/>
  <c r="B29" i="8"/>
  <c r="B21" i="8"/>
  <c r="B19" i="8"/>
  <c r="B31" i="8"/>
  <c r="B32" i="8"/>
  <c r="B15" i="8"/>
  <c r="B30" i="8"/>
  <c r="B38" i="8"/>
  <c r="B35" i="8"/>
  <c r="B28" i="8"/>
  <c r="B37" i="8"/>
  <c r="B39" i="6"/>
  <c r="B27" i="3"/>
  <c r="B38" i="3"/>
  <c r="B21" i="3"/>
  <c r="B24" i="6"/>
  <c r="B20" i="3"/>
  <c r="B32" i="12"/>
  <c r="B18" i="3"/>
  <c r="B30" i="3"/>
  <c r="B37" i="3"/>
  <c r="B37" i="6"/>
  <c r="B17" i="6"/>
  <c r="B16" i="3"/>
  <c r="B32" i="3"/>
  <c r="B34" i="6"/>
  <c r="B19" i="3"/>
  <c r="B22" i="3"/>
  <c r="B17" i="3"/>
  <c r="B18" i="6"/>
  <c r="Q12" i="8"/>
  <c r="B41" i="12"/>
  <c r="B72" i="12"/>
  <c r="K11" i="12"/>
  <c r="O11" i="12"/>
  <c r="G11" i="12"/>
  <c r="B102" i="12"/>
  <c r="B58" i="12"/>
  <c r="N11" i="12"/>
  <c r="M11" i="12"/>
  <c r="B54" i="12"/>
  <c r="F11" i="12"/>
  <c r="L11" i="12"/>
  <c r="E11" i="12"/>
  <c r="J11" i="12"/>
  <c r="B19" i="12"/>
  <c r="B110" i="12"/>
  <c r="H11" i="12"/>
  <c r="B49" i="12"/>
  <c r="B94" i="12"/>
  <c r="B88" i="12"/>
  <c r="D11" i="12"/>
  <c r="B98" i="12"/>
  <c r="B116" i="12"/>
  <c r="B82" i="12"/>
  <c r="I11" i="12"/>
  <c r="B124" i="12"/>
  <c r="B76" i="12"/>
  <c r="C11" i="12"/>
  <c r="B15" i="3"/>
  <c r="B25" i="3"/>
  <c r="B33" i="3"/>
  <c r="B35" i="3"/>
  <c r="B14" i="3"/>
  <c r="B31" i="3"/>
  <c r="B34" i="3"/>
  <c r="B26" i="3"/>
  <c r="B23" i="3"/>
  <c r="B29" i="3"/>
  <c r="B28" i="3"/>
  <c r="B36" i="3"/>
  <c r="B24" i="3"/>
  <c r="C12" i="1"/>
  <c r="B12" i="1"/>
  <c r="B36" i="6"/>
  <c r="H12" i="6"/>
  <c r="B22" i="6"/>
  <c r="AP12" i="8"/>
  <c r="V12" i="8"/>
  <c r="B29" i="6"/>
  <c r="B21" i="6"/>
  <c r="G12" i="6"/>
  <c r="B26" i="6"/>
  <c r="AU12" i="8"/>
  <c r="B30" i="6"/>
  <c r="B32" i="6"/>
  <c r="B33" i="6"/>
  <c r="B20" i="6"/>
  <c r="B23" i="6"/>
  <c r="AF12" i="8"/>
  <c r="B35" i="6"/>
  <c r="I12" i="6"/>
  <c r="AK12" i="8"/>
  <c r="B28" i="6"/>
  <c r="L12" i="8"/>
  <c r="AZ12" i="8"/>
  <c r="B19" i="6"/>
  <c r="B31" i="6"/>
  <c r="F12" i="6"/>
  <c r="K12" i="6"/>
  <c r="M12" i="6"/>
  <c r="B16" i="6"/>
  <c r="J12" i="6"/>
  <c r="B25" i="6"/>
  <c r="AA12" i="8"/>
  <c r="B27" i="6"/>
  <c r="G12" i="8"/>
  <c r="B13" i="7"/>
  <c r="C13" i="7"/>
  <c r="B12" i="8" l="1"/>
  <c r="E12" i="6"/>
  <c r="B38" i="6"/>
  <c r="D12" i="6"/>
  <c r="B14" i="6"/>
  <c r="B15" i="6"/>
  <c r="B11" i="12"/>
  <c r="B11" i="3"/>
  <c r="C12" i="6"/>
  <c r="B12" i="6" l="1"/>
</calcChain>
</file>

<file path=xl/sharedStrings.xml><?xml version="1.0" encoding="utf-8"?>
<sst xmlns="http://schemas.openxmlformats.org/spreadsheetml/2006/main" count="441" uniqueCount="135">
  <si>
    <t>Total</t>
  </si>
  <si>
    <t>Positivas</t>
  </si>
  <si>
    <t>Negativas</t>
  </si>
  <si>
    <t>I Circuito Judicial de San José</t>
  </si>
  <si>
    <t>I Circuito Judicial de Alajuela</t>
  </si>
  <si>
    <t>Cartago</t>
  </si>
  <si>
    <t>Heredia</t>
  </si>
  <si>
    <t xml:space="preserve"> Fax (cédulas)</t>
  </si>
  <si>
    <t>Estrados</t>
  </si>
  <si>
    <t>Otros</t>
  </si>
  <si>
    <t>TOTAL</t>
  </si>
  <si>
    <t>Golfito</t>
  </si>
  <si>
    <t>Santa Cruz</t>
  </si>
  <si>
    <t>CUADRO N° 1</t>
  </si>
  <si>
    <t>Casillero</t>
  </si>
  <si>
    <t>Grecia</t>
  </si>
  <si>
    <t>Puntarenas</t>
  </si>
  <si>
    <t>Turrialba</t>
  </si>
  <si>
    <t>No conocen al requerido</t>
  </si>
  <si>
    <t>Gestión en línea</t>
  </si>
  <si>
    <t>Puriscal</t>
  </si>
  <si>
    <t>CUADRO N° 2</t>
  </si>
  <si>
    <t>CUADRO N° 3</t>
  </si>
  <si>
    <t>Osa</t>
  </si>
  <si>
    <t>Orden mal confeccionada</t>
  </si>
  <si>
    <t>Extemporánea</t>
  </si>
  <si>
    <t>Persona inexistente</t>
  </si>
  <si>
    <t>Lugar señalado</t>
  </si>
  <si>
    <t>Dom Elect permanente</t>
  </si>
  <si>
    <t>OFICINA</t>
  </si>
  <si>
    <t>POR: ESTADO DE LA DILIGENCIA</t>
  </si>
  <si>
    <t>CITACIONES</t>
  </si>
  <si>
    <t>Pendientes</t>
  </si>
  <si>
    <t>LOCALIZACIONES</t>
  </si>
  <si>
    <t>PRESENTACIONES</t>
  </si>
  <si>
    <t>COMUNICACIONES</t>
  </si>
  <si>
    <t>Citaciones</t>
  </si>
  <si>
    <t>Total practicadas</t>
  </si>
  <si>
    <t>Diligenciadas</t>
  </si>
  <si>
    <t>No Diligenciadas</t>
  </si>
  <si>
    <t>OFICINAS DE COMUNICACIONES JUDICIALES: COMISIONES RECIBIDAS</t>
  </si>
  <si>
    <t>ESTADO DILIGENCIA</t>
  </si>
  <si>
    <t>TOTAL RECIBIDAS</t>
  </si>
  <si>
    <t>COMISIONES PRACTICADAS</t>
  </si>
  <si>
    <t xml:space="preserve">COMISIONES PENDIENTES </t>
  </si>
  <si>
    <t xml:space="preserve"> OFICINAS DE COMUNICACIONES JUDICIALES: CÉDULAS DE NOTIFICACIÓN </t>
  </si>
  <si>
    <t xml:space="preserve">Electrónico </t>
  </si>
  <si>
    <t>Personal</t>
  </si>
  <si>
    <t xml:space="preserve">Correo Electrónico </t>
  </si>
  <si>
    <t>Practicadas</t>
  </si>
  <si>
    <t>OFICINAS DE COMUNICACIONES JUDICIALES: CÉDULAS DE NOTIFICACIÓN</t>
  </si>
  <si>
    <t>Total Practicadas</t>
  </si>
  <si>
    <t>ESTADO DE LA DILIGENCIA</t>
  </si>
  <si>
    <t xml:space="preserve">TOTAL </t>
  </si>
  <si>
    <t xml:space="preserve">Total </t>
  </si>
  <si>
    <t>SEGÚN: OFICINA</t>
  </si>
  <si>
    <t>Cambio de domicilio</t>
  </si>
  <si>
    <t>No labora en el lugar</t>
  </si>
  <si>
    <t>Recluído en Centro Penitenciario</t>
  </si>
  <si>
    <t>Localizaciones</t>
  </si>
  <si>
    <t>Presentaciones</t>
  </si>
  <si>
    <t>Comunicaciones</t>
  </si>
  <si>
    <t xml:space="preserve">I Circuito Judicial de San José </t>
  </si>
  <si>
    <t xml:space="preserve">Puriscal </t>
  </si>
  <si>
    <t xml:space="preserve">Cartago </t>
  </si>
  <si>
    <t xml:space="preserve">Turrialba </t>
  </si>
  <si>
    <t>Fallecido</t>
  </si>
  <si>
    <t>II Circuito Judicial de Guanacaste (Nicoya)</t>
  </si>
  <si>
    <t>III Circuito Judicial de Alajuela (San Ramón)</t>
  </si>
  <si>
    <t>II Circuito Judicial de Alajuela (San Carlos)</t>
  </si>
  <si>
    <t>Quepos</t>
  </si>
  <si>
    <t>Upala-Guatuso</t>
  </si>
  <si>
    <t>Sarapiquí</t>
  </si>
  <si>
    <t>II Circuito Judicial de la Zona Sur (Corredores)</t>
  </si>
  <si>
    <t>I Circuito Judicial de la Zona Sur (Pérez Zeledón)</t>
  </si>
  <si>
    <t xml:space="preserve">II Circuito Judicial de San José </t>
  </si>
  <si>
    <t>I Circuito Judicial de Guanacaste (Liberia)</t>
  </si>
  <si>
    <t>I Circuito Judicial de la Zona Atlántica (Limón)</t>
  </si>
  <si>
    <t>II Circuito Judicial de la Zona Atlántica (Pococí)</t>
  </si>
  <si>
    <t>Elaborado por: Subproceso de Estadística; Dirección de Planificación</t>
  </si>
  <si>
    <t>II Circuito Judicial de San José ( Goicoechea)</t>
  </si>
  <si>
    <t>APREMIO</t>
  </si>
  <si>
    <t xml:space="preserve">RETENCIÓN </t>
  </si>
  <si>
    <t>Apremio</t>
  </si>
  <si>
    <t xml:space="preserve">No se registró motivo </t>
  </si>
  <si>
    <t xml:space="preserve">VERIFICACIÓN </t>
  </si>
  <si>
    <t xml:space="preserve">Verificación </t>
  </si>
  <si>
    <t>Retención</t>
  </si>
  <si>
    <t>POR: MEDIO DE NOTIFICACIÓN</t>
  </si>
  <si>
    <t>POR: OFICINA Y TIPO DE DILIGENCIA</t>
  </si>
  <si>
    <t>Diligen.</t>
  </si>
  <si>
    <t xml:space="preserve">No Diligenc. </t>
  </si>
  <si>
    <t>Verificación</t>
  </si>
  <si>
    <t>Medio de Notificación</t>
  </si>
  <si>
    <t>Domicilio Electrónico permanente</t>
  </si>
  <si>
    <r>
      <t xml:space="preserve">Coto Brus </t>
    </r>
    <r>
      <rPr>
        <vertAlign val="superscript"/>
        <sz val="12"/>
        <color indexed="8"/>
        <rFont val="Times New Roman"/>
        <family val="1"/>
      </rPr>
      <t>(2)</t>
    </r>
  </si>
  <si>
    <r>
      <t>Puriscal</t>
    </r>
    <r>
      <rPr>
        <vertAlign val="superscript"/>
        <sz val="12"/>
        <rFont val="Times New Roman"/>
        <family val="1"/>
      </rPr>
      <t xml:space="preserve"> (1)</t>
    </r>
  </si>
  <si>
    <t>POR: MEDIO DE NOTIFICACIÓN Y ESTADO DE LA DILIGENCIA</t>
  </si>
  <si>
    <t>CUADRO N° 5</t>
  </si>
  <si>
    <t>CIRCUITO JUDICIAL</t>
  </si>
  <si>
    <t xml:space="preserve"> OFICINAS DE COMUNICACIONES JUDICIALES: INFORME DE LABORES</t>
  </si>
  <si>
    <t>POR: TIPO DE DILIGENCIA Y RESULTADO</t>
  </si>
  <si>
    <t>Problemas de Dirección (inexacta, inexistente)</t>
  </si>
  <si>
    <t xml:space="preserve"> OFICINAS DE COMUNICACIONES JUDICIALES: CITACIONES, PRESENTACIONES Y LOCALIZACIONES</t>
  </si>
  <si>
    <t>SEGÚN: MOTIVOS DE LAS CITACIONES NEGATIVAS</t>
  </si>
  <si>
    <t>MOTIVOS DE LAS CITACIONES NEGATIVAS</t>
  </si>
  <si>
    <t>CUADRO N° 4</t>
  </si>
  <si>
    <t>No responden
en el lugar</t>
  </si>
  <si>
    <t>No se localiza
en el lugar</t>
  </si>
  <si>
    <t xml:space="preserve"> </t>
  </si>
  <si>
    <t>Coto Brus</t>
  </si>
  <si>
    <t>III Circuito Judicial de San José ( Desamparados)</t>
  </si>
  <si>
    <t>III Circuito Judicial de San José (Desamparados)</t>
  </si>
  <si>
    <t xml:space="preserve">Índice de Cuadros Estadísticos </t>
  </si>
  <si>
    <t xml:space="preserve">Oficinas de Comunicaciones Judiciales </t>
  </si>
  <si>
    <t>Número</t>
  </si>
  <si>
    <t xml:space="preserve">Nombre Del Cuadro </t>
  </si>
  <si>
    <r>
      <t xml:space="preserve">Oficinas de Comunicaciones Judiciales: </t>
    </r>
    <r>
      <rPr>
        <sz val="12"/>
        <rFont val="Times New Roman"/>
        <family val="1"/>
      </rPr>
      <t>Cédulas de Notificación</t>
    </r>
  </si>
  <si>
    <r>
      <t xml:space="preserve">Según: </t>
    </r>
    <r>
      <rPr>
        <sz val="12"/>
        <rFont val="Times New Roman"/>
        <family val="1"/>
      </rPr>
      <t>Oficina</t>
    </r>
  </si>
  <si>
    <r>
      <t xml:space="preserve">Por: </t>
    </r>
    <r>
      <rPr>
        <sz val="12"/>
        <rFont val="Times New Roman"/>
        <family val="1"/>
      </rPr>
      <t>Estado de la Diligencia</t>
    </r>
  </si>
  <si>
    <r>
      <t xml:space="preserve">Oficinas de Comunicaciones Judiciales: </t>
    </r>
    <r>
      <rPr>
        <sz val="12"/>
        <rFont val="Times New Roman"/>
        <family val="1"/>
      </rPr>
      <t xml:space="preserve">Cédulas de Notificación </t>
    </r>
  </si>
  <si>
    <r>
      <t xml:space="preserve">Por: </t>
    </r>
    <r>
      <rPr>
        <sz val="12"/>
        <rFont val="Times New Roman"/>
        <family val="1"/>
      </rPr>
      <t>Medio de Notificación</t>
    </r>
  </si>
  <si>
    <r>
      <t xml:space="preserve">Oficinas de Comunicaciones Judiciales: </t>
    </r>
    <r>
      <rPr>
        <sz val="12"/>
        <rFont val="Times New Roman"/>
        <family val="1"/>
      </rPr>
      <t>Comisiones Recibidas</t>
    </r>
  </si>
  <si>
    <r>
      <t>Oficinas de Comunicaciones Judiciales:</t>
    </r>
    <r>
      <rPr>
        <sz val="12"/>
        <rFont val="Times New Roman"/>
        <family val="1"/>
      </rPr>
      <t xml:space="preserve"> Informe de Labores</t>
    </r>
  </si>
  <si>
    <r>
      <t xml:space="preserve">Por: </t>
    </r>
    <r>
      <rPr>
        <sz val="12"/>
        <rFont val="Times New Roman"/>
        <family val="1"/>
      </rPr>
      <t>Tipo de Diligencia y Resultado</t>
    </r>
  </si>
  <si>
    <r>
      <t xml:space="preserve">Por: </t>
    </r>
    <r>
      <rPr>
        <sz val="12"/>
        <rFont val="Times New Roman"/>
        <family val="1"/>
      </rPr>
      <t>Oficina y Tipo de Diligencia</t>
    </r>
  </si>
  <si>
    <r>
      <t xml:space="preserve">Según: </t>
    </r>
    <r>
      <rPr>
        <sz val="12"/>
        <rFont val="Times New Roman"/>
        <family val="1"/>
      </rPr>
      <t>Motivos de las Diligencias Negativas</t>
    </r>
  </si>
  <si>
    <r>
      <t xml:space="preserve">Por: </t>
    </r>
    <r>
      <rPr>
        <sz val="12"/>
        <rFont val="Times New Roman"/>
        <family val="1"/>
      </rPr>
      <t>Medio de Notificación y Estado de la Diligencia</t>
    </r>
  </si>
  <si>
    <t>Rechazadas</t>
  </si>
  <si>
    <t>Edicto</t>
  </si>
  <si>
    <t>Siquirres</t>
  </si>
  <si>
    <t>DURANTE: 2020</t>
  </si>
  <si>
    <t>Durante: 2020</t>
  </si>
  <si>
    <r>
      <t xml:space="preserve">Durante: </t>
    </r>
    <r>
      <rPr>
        <sz val="12"/>
        <rFont val="Times New Roman"/>
        <family val="1"/>
      </rPr>
      <t>2020</t>
    </r>
  </si>
  <si>
    <t>CUADRO N°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</si>
</sst>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vertAlign val="superscript"/>
      <sz val="12"/>
      <color indexed="8"/>
      <name val="Times New Roman"/>
      <family val="1"/>
    </font>
    <font>
      <vertAlign val="superscript"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Border="1" applyAlignment="1"/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8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2" fillId="0" borderId="6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2" fillId="0" borderId="0" xfId="0" applyFont="1" applyFill="1"/>
    <xf numFmtId="0" fontId="2" fillId="0" borderId="7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/>
    </xf>
    <xf numFmtId="0" fontId="2" fillId="0" borderId="79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80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44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83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activeCell="B13" sqref="B13"/>
    </sheetView>
    <sheetView workbookViewId="1">
      <selection sqref="A1:B1"/>
    </sheetView>
  </sheetViews>
  <sheetFormatPr baseColWidth="10" defaultColWidth="0" defaultRowHeight="16.05" customHeight="1" zeroHeight="1" x14ac:dyDescent="0.25"/>
  <cols>
    <col min="1" max="1" width="8.77734375" bestFit="1" customWidth="1"/>
    <col min="2" max="2" width="63.5546875" customWidth="1"/>
    <col min="3" max="14" width="0" hidden="1" customWidth="1"/>
    <col min="15" max="256" width="11.44140625" hidden="1" customWidth="1"/>
    <col min="257" max="16384" width="11.44140625" hidden="1"/>
  </cols>
  <sheetData>
    <row r="1" spans="1:2" ht="16.05" customHeight="1" x14ac:dyDescent="0.25">
      <c r="A1" s="11" t="s">
        <v>113</v>
      </c>
      <c r="B1" s="11"/>
    </row>
    <row r="2" spans="1:2" ht="16.05" customHeight="1" x14ac:dyDescent="0.25">
      <c r="A2" s="11" t="s">
        <v>114</v>
      </c>
      <c r="B2" s="11"/>
    </row>
    <row r="3" spans="1:2" ht="16.05" customHeight="1" x14ac:dyDescent="0.25">
      <c r="A3" s="11" t="s">
        <v>132</v>
      </c>
      <c r="B3" s="11"/>
    </row>
    <row r="4" spans="1:2" ht="16.05" customHeight="1" x14ac:dyDescent="0.3">
      <c r="A4" s="5"/>
      <c r="B4" s="5"/>
    </row>
    <row r="5" spans="1:2" ht="16.05" customHeight="1" x14ac:dyDescent="0.25">
      <c r="A5" s="2" t="s">
        <v>115</v>
      </c>
      <c r="B5" s="3" t="s">
        <v>116</v>
      </c>
    </row>
    <row r="6" spans="1:2" ht="16.05" customHeight="1" x14ac:dyDescent="0.25">
      <c r="A6" s="14">
        <v>1</v>
      </c>
      <c r="B6" s="6" t="s">
        <v>117</v>
      </c>
    </row>
    <row r="7" spans="1:2" ht="16.05" customHeight="1" x14ac:dyDescent="0.25">
      <c r="A7" s="14"/>
      <c r="B7" s="6" t="s">
        <v>118</v>
      </c>
    </row>
    <row r="8" spans="1:2" ht="16.05" customHeight="1" x14ac:dyDescent="0.25">
      <c r="A8" s="14"/>
      <c r="B8" s="6" t="s">
        <v>119</v>
      </c>
    </row>
    <row r="9" spans="1:2" ht="16.05" customHeight="1" x14ac:dyDescent="0.25">
      <c r="A9" s="13"/>
      <c r="B9" s="8" t="s">
        <v>133</v>
      </c>
    </row>
    <row r="10" spans="1:2" ht="16.05" customHeight="1" x14ac:dyDescent="0.25">
      <c r="A10" s="12">
        <v>2</v>
      </c>
      <c r="B10" s="7" t="s">
        <v>120</v>
      </c>
    </row>
    <row r="11" spans="1:2" ht="16.05" customHeight="1" x14ac:dyDescent="0.25">
      <c r="A11" s="12"/>
      <c r="B11" s="7" t="s">
        <v>118</v>
      </c>
    </row>
    <row r="12" spans="1:2" ht="16.05" customHeight="1" x14ac:dyDescent="0.25">
      <c r="A12" s="12"/>
      <c r="B12" s="7" t="s">
        <v>121</v>
      </c>
    </row>
    <row r="13" spans="1:2" ht="16.05" customHeight="1" x14ac:dyDescent="0.25">
      <c r="A13" s="13"/>
      <c r="B13" s="8" t="s">
        <v>133</v>
      </c>
    </row>
    <row r="14" spans="1:2" ht="16.05" customHeight="1" x14ac:dyDescent="0.25">
      <c r="A14" s="12">
        <v>3</v>
      </c>
      <c r="B14" s="7" t="s">
        <v>120</v>
      </c>
    </row>
    <row r="15" spans="1:2" ht="16.05" customHeight="1" x14ac:dyDescent="0.25">
      <c r="A15" s="12"/>
      <c r="B15" s="7" t="s">
        <v>118</v>
      </c>
    </row>
    <row r="16" spans="1:2" ht="16.05" customHeight="1" x14ac:dyDescent="0.25">
      <c r="A16" s="12"/>
      <c r="B16" s="6" t="s">
        <v>127</v>
      </c>
    </row>
    <row r="17" spans="1:14" ht="16.05" customHeight="1" x14ac:dyDescent="0.25">
      <c r="A17" s="13"/>
      <c r="B17" s="8" t="s">
        <v>133</v>
      </c>
    </row>
    <row r="18" spans="1:14" ht="16.05" customHeight="1" x14ac:dyDescent="0.25">
      <c r="A18" s="12">
        <v>4</v>
      </c>
      <c r="B18" s="9" t="s">
        <v>122</v>
      </c>
    </row>
    <row r="19" spans="1:14" ht="16.05" customHeight="1" x14ac:dyDescent="0.25">
      <c r="A19" s="12"/>
      <c r="B19" s="9" t="s">
        <v>118</v>
      </c>
    </row>
    <row r="20" spans="1:14" ht="16.05" customHeight="1" x14ac:dyDescent="0.25">
      <c r="A20" s="12"/>
      <c r="B20" s="9" t="s">
        <v>119</v>
      </c>
    </row>
    <row r="21" spans="1:14" ht="16.05" customHeight="1" x14ac:dyDescent="0.25">
      <c r="A21" s="13"/>
      <c r="B21" s="8" t="s">
        <v>133</v>
      </c>
    </row>
    <row r="22" spans="1:14" ht="16.05" customHeight="1" x14ac:dyDescent="0.3">
      <c r="A22" s="12">
        <v>5</v>
      </c>
      <c r="B22" s="9" t="s">
        <v>123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6.05" customHeight="1" x14ac:dyDescent="0.3">
      <c r="A23" s="12"/>
      <c r="B23" s="9" t="s">
        <v>118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6.05" customHeight="1" x14ac:dyDescent="0.3">
      <c r="A24" s="12"/>
      <c r="B24" s="9" t="s">
        <v>124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6.05" customHeight="1" x14ac:dyDescent="0.3">
      <c r="A25" s="13"/>
      <c r="B25" s="8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6.05" customHeight="1" x14ac:dyDescent="0.3">
      <c r="A26" s="12">
        <v>6</v>
      </c>
      <c r="B26" s="9" t="s">
        <v>123</v>
      </c>
      <c r="C26" s="1"/>
      <c r="D26" s="1"/>
      <c r="E26" s="1"/>
      <c r="F26" s="1"/>
      <c r="G26" s="1"/>
      <c r="H26" s="1"/>
      <c r="I26" s="1"/>
    </row>
    <row r="27" spans="1:14" ht="16.05" customHeight="1" x14ac:dyDescent="0.3">
      <c r="A27" s="12"/>
      <c r="B27" s="9" t="s">
        <v>125</v>
      </c>
      <c r="C27" s="1"/>
      <c r="D27" s="1"/>
      <c r="E27" s="1"/>
      <c r="F27" s="1"/>
      <c r="G27" s="1"/>
      <c r="H27" s="1"/>
      <c r="I27" s="1"/>
    </row>
    <row r="28" spans="1:14" ht="16.05" customHeight="1" x14ac:dyDescent="0.3">
      <c r="A28" s="12"/>
      <c r="B28" s="9" t="s">
        <v>126</v>
      </c>
      <c r="C28" s="1"/>
      <c r="D28" s="1"/>
      <c r="E28" s="1"/>
      <c r="F28" s="1"/>
      <c r="G28" s="1"/>
      <c r="H28" s="1"/>
      <c r="I28" s="1"/>
    </row>
    <row r="29" spans="1:14" ht="16.05" customHeight="1" x14ac:dyDescent="0.3">
      <c r="A29" s="13"/>
      <c r="B29" s="8" t="s">
        <v>133</v>
      </c>
      <c r="C29" s="1"/>
      <c r="D29" s="1"/>
      <c r="E29" s="1"/>
      <c r="F29" s="1"/>
      <c r="G29" s="1"/>
      <c r="H29" s="1"/>
      <c r="I29" s="1"/>
    </row>
  </sheetData>
  <mergeCells count="9">
    <mergeCell ref="A3:B3"/>
    <mergeCell ref="A1:B1"/>
    <mergeCell ref="A2:B2"/>
    <mergeCell ref="A26:A29"/>
    <mergeCell ref="A18:A21"/>
    <mergeCell ref="A14:A17"/>
    <mergeCell ref="A22:A25"/>
    <mergeCell ref="A6:A9"/>
    <mergeCell ref="A10:A13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Q42"/>
  <sheetViews>
    <sheetView zoomScale="80" zoomScaleNormal="80" workbookViewId="0">
      <selection activeCell="A17" sqref="A17"/>
    </sheetView>
    <sheetView workbookViewId="1"/>
  </sheetViews>
  <sheetFormatPr baseColWidth="10" defaultColWidth="0" defaultRowHeight="15.6" zeroHeight="1" x14ac:dyDescent="0.3"/>
  <cols>
    <col min="1" max="1" width="62.77734375" style="17" customWidth="1"/>
    <col min="2" max="2" width="18" style="17" customWidth="1"/>
    <col min="3" max="3" width="25.5546875" style="17" bestFit="1" customWidth="1"/>
    <col min="4" max="4" width="22.77734375" style="17" customWidth="1"/>
    <col min="5" max="6" width="22.21875" style="17" customWidth="1"/>
    <col min="7" max="7" width="13.33203125" style="17" customWidth="1"/>
    <col min="8" max="8" width="13.33203125" style="19" hidden="1"/>
    <col min="9" max="225" width="13.33203125" style="17" hidden="1"/>
    <col min="226" max="16384" width="9.21875" style="17" hidden="1"/>
  </cols>
  <sheetData>
    <row r="1" spans="1:8" x14ac:dyDescent="0.3">
      <c r="A1" s="16" t="s">
        <v>13</v>
      </c>
      <c r="E1" s="18"/>
      <c r="F1" s="18"/>
      <c r="G1" s="18"/>
    </row>
    <row r="2" spans="1:8" x14ac:dyDescent="0.3">
      <c r="A2" s="20"/>
    </row>
    <row r="3" spans="1:8" x14ac:dyDescent="0.3">
      <c r="A3" s="21" t="s">
        <v>50</v>
      </c>
      <c r="B3" s="21"/>
      <c r="C3" s="21"/>
      <c r="D3" s="21"/>
      <c r="E3" s="21"/>
      <c r="F3" s="21"/>
      <c r="G3" s="21"/>
    </row>
    <row r="4" spans="1:8" x14ac:dyDescent="0.3">
      <c r="A4" s="21" t="s">
        <v>55</v>
      </c>
      <c r="B4" s="21"/>
      <c r="C4" s="21"/>
      <c r="D4" s="21"/>
      <c r="E4" s="21"/>
      <c r="F4" s="21"/>
      <c r="G4" s="21"/>
    </row>
    <row r="5" spans="1:8" x14ac:dyDescent="0.3">
      <c r="A5" s="21" t="s">
        <v>30</v>
      </c>
      <c r="B5" s="21"/>
      <c r="C5" s="21"/>
      <c r="D5" s="21"/>
      <c r="E5" s="21"/>
      <c r="F5" s="21"/>
      <c r="G5" s="21"/>
    </row>
    <row r="6" spans="1:8" x14ac:dyDescent="0.3">
      <c r="A6" s="21" t="s">
        <v>131</v>
      </c>
      <c r="B6" s="21"/>
      <c r="C6" s="21"/>
      <c r="D6" s="21"/>
      <c r="E6" s="21"/>
      <c r="F6" s="21"/>
      <c r="G6" s="21"/>
    </row>
    <row r="7" spans="1:8" x14ac:dyDescent="0.3">
      <c r="A7" s="22"/>
      <c r="B7" s="23"/>
      <c r="C7" s="23"/>
      <c r="D7" s="23"/>
      <c r="E7" s="23"/>
      <c r="F7" s="23"/>
      <c r="G7" s="23"/>
    </row>
    <row r="8" spans="1:8" x14ac:dyDescent="0.3">
      <c r="A8" s="24" t="s">
        <v>29</v>
      </c>
      <c r="B8" s="25" t="s">
        <v>10</v>
      </c>
      <c r="C8" s="25" t="s">
        <v>52</v>
      </c>
      <c r="D8" s="25"/>
      <c r="E8" s="25"/>
      <c r="F8" s="26"/>
      <c r="G8" s="25"/>
    </row>
    <row r="9" spans="1:8" x14ac:dyDescent="0.3">
      <c r="A9" s="24"/>
      <c r="B9" s="25"/>
      <c r="C9" s="27" t="s">
        <v>49</v>
      </c>
      <c r="D9" s="28"/>
      <c r="E9" s="29"/>
      <c r="F9" s="30" t="s">
        <v>32</v>
      </c>
      <c r="G9" s="31" t="s">
        <v>128</v>
      </c>
    </row>
    <row r="10" spans="1:8" s="35" customFormat="1" x14ac:dyDescent="0.25">
      <c r="A10" s="24"/>
      <c r="B10" s="25"/>
      <c r="C10" s="32" t="s">
        <v>51</v>
      </c>
      <c r="D10" s="24" t="s">
        <v>38</v>
      </c>
      <c r="E10" s="24" t="s">
        <v>39</v>
      </c>
      <c r="F10" s="30"/>
      <c r="G10" s="33"/>
      <c r="H10" s="34"/>
    </row>
    <row r="11" spans="1:8" x14ac:dyDescent="0.3">
      <c r="A11" s="24"/>
      <c r="B11" s="25"/>
      <c r="C11" s="36"/>
      <c r="D11" s="24"/>
      <c r="E11" s="24"/>
      <c r="F11" s="30"/>
      <c r="G11" s="37"/>
    </row>
    <row r="12" spans="1:8" x14ac:dyDescent="0.3">
      <c r="A12" s="38"/>
      <c r="B12" s="39"/>
      <c r="C12" s="39"/>
      <c r="D12" s="39"/>
      <c r="E12" s="39"/>
      <c r="F12" s="40"/>
      <c r="G12" s="41"/>
    </row>
    <row r="13" spans="1:8" x14ac:dyDescent="0.3">
      <c r="A13" s="38" t="s">
        <v>0</v>
      </c>
      <c r="B13" s="42">
        <f t="shared" ref="B13:G13" si="0">SUM(B15:B40)</f>
        <v>3875201</v>
      </c>
      <c r="C13" s="42">
        <f t="shared" si="0"/>
        <v>3809230</v>
      </c>
      <c r="D13" s="42">
        <f t="shared" si="0"/>
        <v>3561507</v>
      </c>
      <c r="E13" s="42">
        <f t="shared" si="0"/>
        <v>247723</v>
      </c>
      <c r="F13" s="43">
        <f t="shared" si="0"/>
        <v>60962</v>
      </c>
      <c r="G13" s="44">
        <f t="shared" si="0"/>
        <v>5009</v>
      </c>
    </row>
    <row r="14" spans="1:8" x14ac:dyDescent="0.3">
      <c r="A14" s="38"/>
      <c r="B14" s="42"/>
      <c r="C14" s="42"/>
      <c r="D14" s="42"/>
      <c r="E14" s="43"/>
      <c r="F14" s="43"/>
      <c r="G14" s="44"/>
    </row>
    <row r="15" spans="1:8" x14ac:dyDescent="0.3">
      <c r="A15" s="45" t="s">
        <v>3</v>
      </c>
      <c r="B15" s="46">
        <f>C15+F15+G15</f>
        <v>960021</v>
      </c>
      <c r="C15" s="46">
        <f>D15+E15</f>
        <v>955785</v>
      </c>
      <c r="D15" s="47">
        <v>908220</v>
      </c>
      <c r="E15" s="47">
        <v>47565</v>
      </c>
      <c r="F15" s="48">
        <v>3561</v>
      </c>
      <c r="G15" s="49">
        <v>675</v>
      </c>
    </row>
    <row r="16" spans="1:8" x14ac:dyDescent="0.3">
      <c r="A16" s="45" t="s">
        <v>20</v>
      </c>
      <c r="B16" s="46">
        <f t="shared" ref="B16:B40" si="1">C16+F16+G16</f>
        <v>24952</v>
      </c>
      <c r="C16" s="46">
        <f t="shared" ref="C16:C40" si="2">D16+E16</f>
        <v>24921</v>
      </c>
      <c r="D16" s="47">
        <v>23924</v>
      </c>
      <c r="E16" s="47">
        <v>997</v>
      </c>
      <c r="F16" s="48">
        <v>29</v>
      </c>
      <c r="G16" s="49">
        <v>2</v>
      </c>
    </row>
    <row r="17" spans="1:7" x14ac:dyDescent="0.3">
      <c r="A17" s="45" t="s">
        <v>80</v>
      </c>
      <c r="B17" s="46">
        <f t="shared" si="1"/>
        <v>589514</v>
      </c>
      <c r="C17" s="46">
        <f>D17+E17</f>
        <v>579064</v>
      </c>
      <c r="D17" s="47">
        <v>540030</v>
      </c>
      <c r="E17" s="47">
        <v>39034</v>
      </c>
      <c r="F17" s="48">
        <v>9332</v>
      </c>
      <c r="G17" s="49">
        <v>1118</v>
      </c>
    </row>
    <row r="18" spans="1:7" x14ac:dyDescent="0.3">
      <c r="A18" s="45" t="s">
        <v>111</v>
      </c>
      <c r="B18" s="46">
        <f t="shared" si="1"/>
        <v>176449</v>
      </c>
      <c r="C18" s="46">
        <f t="shared" si="2"/>
        <v>175409</v>
      </c>
      <c r="D18" s="47">
        <v>163516</v>
      </c>
      <c r="E18" s="47">
        <v>11893</v>
      </c>
      <c r="F18" s="48">
        <v>722</v>
      </c>
      <c r="G18" s="49">
        <v>318</v>
      </c>
    </row>
    <row r="19" spans="1:7" x14ac:dyDescent="0.3">
      <c r="A19" s="45" t="s">
        <v>4</v>
      </c>
      <c r="B19" s="46">
        <f t="shared" si="1"/>
        <v>247797</v>
      </c>
      <c r="C19" s="46">
        <f t="shared" si="2"/>
        <v>242766</v>
      </c>
      <c r="D19" s="47">
        <v>221675</v>
      </c>
      <c r="E19" s="47">
        <v>21091</v>
      </c>
      <c r="F19" s="48">
        <v>5031</v>
      </c>
      <c r="G19" s="49">
        <v>0</v>
      </c>
    </row>
    <row r="20" spans="1:7" x14ac:dyDescent="0.3">
      <c r="A20" s="45" t="s">
        <v>69</v>
      </c>
      <c r="B20" s="46">
        <f t="shared" si="1"/>
        <v>110117</v>
      </c>
      <c r="C20" s="46">
        <f t="shared" si="2"/>
        <v>109896</v>
      </c>
      <c r="D20" s="47">
        <v>105531</v>
      </c>
      <c r="E20" s="47">
        <v>4365</v>
      </c>
      <c r="F20" s="48">
        <v>1</v>
      </c>
      <c r="G20" s="49">
        <v>220</v>
      </c>
    </row>
    <row r="21" spans="1:7" x14ac:dyDescent="0.3">
      <c r="A21" s="45" t="s">
        <v>71</v>
      </c>
      <c r="B21" s="46">
        <f t="shared" si="1"/>
        <v>24703</v>
      </c>
      <c r="C21" s="46">
        <f t="shared" si="2"/>
        <v>24532</v>
      </c>
      <c r="D21" s="47">
        <v>22500</v>
      </c>
      <c r="E21" s="47">
        <v>2032</v>
      </c>
      <c r="F21" s="48">
        <v>112</v>
      </c>
      <c r="G21" s="49">
        <v>59</v>
      </c>
    </row>
    <row r="22" spans="1:7" x14ac:dyDescent="0.3">
      <c r="A22" s="45" t="s">
        <v>68</v>
      </c>
      <c r="B22" s="46">
        <f t="shared" si="1"/>
        <v>100963</v>
      </c>
      <c r="C22" s="46">
        <f t="shared" si="2"/>
        <v>98707</v>
      </c>
      <c r="D22" s="47">
        <v>92458</v>
      </c>
      <c r="E22" s="47">
        <v>6249</v>
      </c>
      <c r="F22" s="48">
        <v>2179</v>
      </c>
      <c r="G22" s="49">
        <v>77</v>
      </c>
    </row>
    <row r="23" spans="1:7" x14ac:dyDescent="0.3">
      <c r="A23" s="45" t="s">
        <v>15</v>
      </c>
      <c r="B23" s="46">
        <f t="shared" si="1"/>
        <v>125848</v>
      </c>
      <c r="C23" s="46">
        <f t="shared" si="2"/>
        <v>124284</v>
      </c>
      <c r="D23" s="47">
        <v>104819</v>
      </c>
      <c r="E23" s="47">
        <v>19465</v>
      </c>
      <c r="F23" s="48">
        <v>1561</v>
      </c>
      <c r="G23" s="49">
        <v>3</v>
      </c>
    </row>
    <row r="24" spans="1:7" x14ac:dyDescent="0.3">
      <c r="A24" s="45" t="s">
        <v>5</v>
      </c>
      <c r="B24" s="46">
        <f t="shared" si="1"/>
        <v>246924</v>
      </c>
      <c r="C24" s="46">
        <f t="shared" si="2"/>
        <v>246439</v>
      </c>
      <c r="D24" s="47">
        <v>236155</v>
      </c>
      <c r="E24" s="47">
        <v>10284</v>
      </c>
      <c r="F24" s="48">
        <v>485</v>
      </c>
      <c r="G24" s="49">
        <v>0</v>
      </c>
    </row>
    <row r="25" spans="1:7" x14ac:dyDescent="0.3">
      <c r="A25" s="45" t="s">
        <v>17</v>
      </c>
      <c r="B25" s="46">
        <f t="shared" si="1"/>
        <v>32750</v>
      </c>
      <c r="C25" s="46">
        <f t="shared" si="2"/>
        <v>32458</v>
      </c>
      <c r="D25" s="47">
        <v>29978</v>
      </c>
      <c r="E25" s="47">
        <v>2480</v>
      </c>
      <c r="F25" s="48">
        <v>292</v>
      </c>
      <c r="G25" s="49">
        <v>0</v>
      </c>
    </row>
    <row r="26" spans="1:7" x14ac:dyDescent="0.3">
      <c r="A26" s="45" t="s">
        <v>6</v>
      </c>
      <c r="B26" s="46">
        <f t="shared" si="1"/>
        <v>277482</v>
      </c>
      <c r="C26" s="46">
        <f t="shared" si="2"/>
        <v>267980</v>
      </c>
      <c r="D26" s="47">
        <v>251212</v>
      </c>
      <c r="E26" s="47">
        <v>16768</v>
      </c>
      <c r="F26" s="48">
        <v>8174</v>
      </c>
      <c r="G26" s="49">
        <v>1328</v>
      </c>
    </row>
    <row r="27" spans="1:7" x14ac:dyDescent="0.3">
      <c r="A27" s="45" t="s">
        <v>72</v>
      </c>
      <c r="B27" s="46">
        <f t="shared" si="1"/>
        <v>21788</v>
      </c>
      <c r="C27" s="46">
        <f t="shared" si="2"/>
        <v>21671</v>
      </c>
      <c r="D27" s="47">
        <v>19965</v>
      </c>
      <c r="E27" s="47">
        <v>1706</v>
      </c>
      <c r="F27" s="48">
        <v>117</v>
      </c>
      <c r="G27" s="49">
        <v>0</v>
      </c>
    </row>
    <row r="28" spans="1:7" x14ac:dyDescent="0.3">
      <c r="A28" s="45" t="s">
        <v>76</v>
      </c>
      <c r="B28" s="46">
        <f>C28+F28+G28</f>
        <v>97961</v>
      </c>
      <c r="C28" s="46">
        <f t="shared" si="2"/>
        <v>93811</v>
      </c>
      <c r="D28" s="47">
        <v>86943</v>
      </c>
      <c r="E28" s="47">
        <v>6868</v>
      </c>
      <c r="F28" s="48">
        <v>4150</v>
      </c>
      <c r="G28" s="49">
        <v>0</v>
      </c>
    </row>
    <row r="29" spans="1:7" x14ac:dyDescent="0.3">
      <c r="A29" s="45" t="s">
        <v>67</v>
      </c>
      <c r="B29" s="46">
        <f t="shared" si="1"/>
        <v>34310</v>
      </c>
      <c r="C29" s="46">
        <f t="shared" si="2"/>
        <v>33984</v>
      </c>
      <c r="D29" s="47">
        <v>29575</v>
      </c>
      <c r="E29" s="47">
        <v>4409</v>
      </c>
      <c r="F29" s="48">
        <v>326</v>
      </c>
      <c r="G29" s="49">
        <v>0</v>
      </c>
    </row>
    <row r="30" spans="1:7" x14ac:dyDescent="0.3">
      <c r="A30" s="45" t="s">
        <v>12</v>
      </c>
      <c r="B30" s="46">
        <f t="shared" si="1"/>
        <v>67806</v>
      </c>
      <c r="C30" s="46">
        <f t="shared" si="2"/>
        <v>65600</v>
      </c>
      <c r="D30" s="47">
        <v>61466</v>
      </c>
      <c r="E30" s="47">
        <v>4134</v>
      </c>
      <c r="F30" s="48">
        <v>2206</v>
      </c>
      <c r="G30" s="49">
        <v>0</v>
      </c>
    </row>
    <row r="31" spans="1:7" x14ac:dyDescent="0.3">
      <c r="A31" s="45" t="s">
        <v>16</v>
      </c>
      <c r="B31" s="46">
        <f t="shared" si="1"/>
        <v>155855</v>
      </c>
      <c r="C31" s="46">
        <f t="shared" si="2"/>
        <v>151561</v>
      </c>
      <c r="D31" s="47">
        <v>142397</v>
      </c>
      <c r="E31" s="47">
        <v>9164</v>
      </c>
      <c r="F31" s="48">
        <v>4294</v>
      </c>
      <c r="G31" s="49">
        <v>0</v>
      </c>
    </row>
    <row r="32" spans="1:7" x14ac:dyDescent="0.3">
      <c r="A32" s="45" t="s">
        <v>70</v>
      </c>
      <c r="B32" s="46">
        <f t="shared" si="1"/>
        <v>18502</v>
      </c>
      <c r="C32" s="46">
        <f t="shared" si="2"/>
        <v>18319</v>
      </c>
      <c r="D32" s="47">
        <v>17123</v>
      </c>
      <c r="E32" s="47">
        <v>1196</v>
      </c>
      <c r="F32" s="48">
        <v>162</v>
      </c>
      <c r="G32" s="49">
        <v>21</v>
      </c>
    </row>
    <row r="33" spans="1:7" x14ac:dyDescent="0.3">
      <c r="A33" s="45" t="s">
        <v>74</v>
      </c>
      <c r="B33" s="46">
        <f t="shared" si="1"/>
        <v>155328</v>
      </c>
      <c r="C33" s="46">
        <f t="shared" si="2"/>
        <v>150794</v>
      </c>
      <c r="D33" s="47">
        <v>140299</v>
      </c>
      <c r="E33" s="47">
        <v>10495</v>
      </c>
      <c r="F33" s="48">
        <v>4533</v>
      </c>
      <c r="G33" s="49">
        <v>1</v>
      </c>
    </row>
    <row r="34" spans="1:7" x14ac:dyDescent="0.3">
      <c r="A34" s="45" t="s">
        <v>73</v>
      </c>
      <c r="B34" s="46">
        <f t="shared" si="1"/>
        <v>33056</v>
      </c>
      <c r="C34" s="46">
        <f t="shared" si="2"/>
        <v>32872</v>
      </c>
      <c r="D34" s="47">
        <v>31258</v>
      </c>
      <c r="E34" s="47">
        <v>1614</v>
      </c>
      <c r="F34" s="48">
        <v>107</v>
      </c>
      <c r="G34" s="49">
        <v>77</v>
      </c>
    </row>
    <row r="35" spans="1:7" x14ac:dyDescent="0.3">
      <c r="A35" s="45" t="s">
        <v>11</v>
      </c>
      <c r="B35" s="46">
        <f t="shared" si="1"/>
        <v>50217</v>
      </c>
      <c r="C35" s="46">
        <f t="shared" si="2"/>
        <v>49007</v>
      </c>
      <c r="D35" s="47">
        <v>45500</v>
      </c>
      <c r="E35" s="47">
        <v>3507</v>
      </c>
      <c r="F35" s="48">
        <v>1051</v>
      </c>
      <c r="G35" s="49">
        <v>159</v>
      </c>
    </row>
    <row r="36" spans="1:7" x14ac:dyDescent="0.3">
      <c r="A36" s="45" t="s">
        <v>23</v>
      </c>
      <c r="B36" s="46">
        <f t="shared" si="1"/>
        <v>15684</v>
      </c>
      <c r="C36" s="46">
        <f t="shared" si="2"/>
        <v>15609</v>
      </c>
      <c r="D36" s="47">
        <v>15016</v>
      </c>
      <c r="E36" s="47">
        <v>593</v>
      </c>
      <c r="F36" s="48">
        <v>53</v>
      </c>
      <c r="G36" s="49">
        <v>22</v>
      </c>
    </row>
    <row r="37" spans="1:7" x14ac:dyDescent="0.3">
      <c r="A37" s="45" t="s">
        <v>110</v>
      </c>
      <c r="B37" s="46">
        <f t="shared" si="1"/>
        <v>10627</v>
      </c>
      <c r="C37" s="46">
        <f t="shared" si="2"/>
        <v>10354</v>
      </c>
      <c r="D37" s="47">
        <v>9216</v>
      </c>
      <c r="E37" s="47">
        <v>1138</v>
      </c>
      <c r="F37" s="48">
        <v>267</v>
      </c>
      <c r="G37" s="49">
        <v>6</v>
      </c>
    </row>
    <row r="38" spans="1:7" x14ac:dyDescent="0.3">
      <c r="A38" s="45" t="s">
        <v>77</v>
      </c>
      <c r="B38" s="46">
        <f t="shared" si="1"/>
        <v>144243</v>
      </c>
      <c r="C38" s="46">
        <f t="shared" si="2"/>
        <v>134560</v>
      </c>
      <c r="D38" s="47">
        <v>124495</v>
      </c>
      <c r="E38" s="47">
        <v>10065</v>
      </c>
      <c r="F38" s="48">
        <v>9447</v>
      </c>
      <c r="G38" s="49">
        <v>236</v>
      </c>
    </row>
    <row r="39" spans="1:7" x14ac:dyDescent="0.3">
      <c r="A39" s="45" t="s">
        <v>78</v>
      </c>
      <c r="B39" s="46">
        <f>C39+F39+G39</f>
        <v>108502</v>
      </c>
      <c r="C39" s="46">
        <f>D39+E39</f>
        <v>106594</v>
      </c>
      <c r="D39" s="47">
        <v>98853</v>
      </c>
      <c r="E39" s="47">
        <v>7741</v>
      </c>
      <c r="F39" s="48">
        <v>1396</v>
      </c>
      <c r="G39" s="49">
        <v>512</v>
      </c>
    </row>
    <row r="40" spans="1:7" x14ac:dyDescent="0.3">
      <c r="A40" s="45" t="s">
        <v>130</v>
      </c>
      <c r="B40" s="46">
        <f t="shared" si="1"/>
        <v>43802</v>
      </c>
      <c r="C40" s="46">
        <f t="shared" si="2"/>
        <v>42253</v>
      </c>
      <c r="D40" s="47">
        <v>39383</v>
      </c>
      <c r="E40" s="47">
        <v>2870</v>
      </c>
      <c r="F40" s="48">
        <v>1374</v>
      </c>
      <c r="G40" s="49">
        <v>175</v>
      </c>
    </row>
    <row r="41" spans="1:7" x14ac:dyDescent="0.3">
      <c r="A41" s="50"/>
      <c r="B41" s="51"/>
      <c r="C41" s="51"/>
      <c r="D41" s="51"/>
      <c r="E41" s="51"/>
      <c r="F41" s="52"/>
      <c r="G41" s="53"/>
    </row>
    <row r="42" spans="1:7" x14ac:dyDescent="0.3">
      <c r="A42" s="17" t="s">
        <v>79</v>
      </c>
    </row>
  </sheetData>
  <mergeCells count="13">
    <mergeCell ref="A6:G6"/>
    <mergeCell ref="A8:A11"/>
    <mergeCell ref="F9:F11"/>
    <mergeCell ref="B8:B11"/>
    <mergeCell ref="C8:G8"/>
    <mergeCell ref="C9:E9"/>
    <mergeCell ref="C10:C11"/>
    <mergeCell ref="G9:G11"/>
    <mergeCell ref="D10:D11"/>
    <mergeCell ref="E10:E11"/>
    <mergeCell ref="A3:G3"/>
    <mergeCell ref="A4:G4"/>
    <mergeCell ref="A5:G5"/>
  </mergeCells>
  <printOptions horizontalCentered="1" verticalCentered="1"/>
  <pageMargins left="0.39370078740157483" right="0.39370078740157483" top="0.6692913385826772" bottom="0.6692913385826772" header="0.78740157480314965" footer="0.78740157480314965"/>
  <pageSetup scale="43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Y41"/>
  <sheetViews>
    <sheetView zoomScale="90" zoomScaleNormal="90" workbookViewId="0">
      <selection activeCell="A42" sqref="A42:XFD1048576"/>
    </sheetView>
    <sheetView topLeftCell="A2" workbookViewId="1"/>
  </sheetViews>
  <sheetFormatPr baseColWidth="10" defaultColWidth="0" defaultRowHeight="15.6" zeroHeight="1" x14ac:dyDescent="0.3"/>
  <cols>
    <col min="1" max="1" width="64.109375" style="17" bestFit="1" customWidth="1"/>
    <col min="2" max="2" width="9.44140625" style="54" bestFit="1" customWidth="1"/>
    <col min="3" max="3" width="14.44140625" style="54" bestFit="1" customWidth="1"/>
    <col min="4" max="4" width="9.77734375" style="54" bestFit="1" customWidth="1"/>
    <col min="5" max="5" width="9.44140625" style="54" bestFit="1" customWidth="1"/>
    <col min="6" max="6" width="7.21875" style="54" bestFit="1" customWidth="1"/>
    <col min="7" max="7" width="9.5546875" style="54" bestFit="1" customWidth="1"/>
    <col min="8" max="8" width="10" style="54" customWidth="1"/>
    <col min="9" max="9" width="12.109375" style="54" bestFit="1" customWidth="1"/>
    <col min="10" max="10" width="13.21875" style="54" customWidth="1"/>
    <col min="11" max="11" width="16.88671875" style="54" bestFit="1" customWidth="1"/>
    <col min="12" max="12" width="11.5546875" style="54" customWidth="1"/>
    <col min="13" max="13" width="8.88671875" style="54" customWidth="1"/>
    <col min="14" max="14" width="6.21875" style="19" hidden="1"/>
    <col min="15" max="205" width="6.21875" style="17" hidden="1"/>
    <col min="206" max="206" width="9.21875" style="17" hidden="1"/>
    <col min="207" max="207" width="14.21875" style="17" hidden="1"/>
    <col min="208" max="16384" width="9.21875" style="17" hidden="1"/>
  </cols>
  <sheetData>
    <row r="1" spans="1:14" x14ac:dyDescent="0.3">
      <c r="A1" s="16" t="s">
        <v>21</v>
      </c>
      <c r="D1" s="55"/>
    </row>
    <row r="2" spans="1:14" x14ac:dyDescent="0.3">
      <c r="A2" s="20"/>
    </row>
    <row r="3" spans="1:14" x14ac:dyDescent="0.3">
      <c r="A3" s="21" t="s">
        <v>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x14ac:dyDescent="0.3">
      <c r="A4" s="21" t="s">
        <v>55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x14ac:dyDescent="0.3">
      <c r="A5" s="21" t="s">
        <v>88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 x14ac:dyDescent="0.3">
      <c r="A6" s="21" t="s">
        <v>131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 x14ac:dyDescent="0.3">
      <c r="A7" s="56"/>
      <c r="B7" s="57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4" x14ac:dyDescent="0.3">
      <c r="A8" s="58" t="s">
        <v>29</v>
      </c>
      <c r="B8" s="59" t="s">
        <v>53</v>
      </c>
      <c r="C8" s="60" t="s">
        <v>93</v>
      </c>
      <c r="D8" s="61"/>
      <c r="E8" s="61"/>
      <c r="F8" s="61"/>
      <c r="G8" s="61"/>
      <c r="H8" s="61"/>
      <c r="I8" s="61"/>
      <c r="J8" s="61"/>
      <c r="K8" s="61"/>
      <c r="L8" s="62"/>
      <c r="M8" s="63"/>
    </row>
    <row r="9" spans="1:14" s="35" customFormat="1" x14ac:dyDescent="0.25">
      <c r="A9" s="58"/>
      <c r="B9" s="59"/>
      <c r="C9" s="64" t="s">
        <v>7</v>
      </c>
      <c r="D9" s="65" t="s">
        <v>14</v>
      </c>
      <c r="E9" s="66" t="s">
        <v>47</v>
      </c>
      <c r="F9" s="66" t="s">
        <v>129</v>
      </c>
      <c r="G9" s="65" t="s">
        <v>8</v>
      </c>
      <c r="H9" s="65" t="s">
        <v>27</v>
      </c>
      <c r="I9" s="66" t="s">
        <v>46</v>
      </c>
      <c r="J9" s="66" t="s">
        <v>48</v>
      </c>
      <c r="K9" s="66" t="s">
        <v>19</v>
      </c>
      <c r="L9" s="32" t="s">
        <v>94</v>
      </c>
      <c r="M9" s="67" t="s">
        <v>9</v>
      </c>
      <c r="N9" s="34"/>
    </row>
    <row r="10" spans="1:14" x14ac:dyDescent="0.3">
      <c r="A10" s="58"/>
      <c r="B10" s="59"/>
      <c r="C10" s="64"/>
      <c r="D10" s="68"/>
      <c r="E10" s="69"/>
      <c r="F10" s="69"/>
      <c r="G10" s="68"/>
      <c r="H10" s="68"/>
      <c r="I10" s="69"/>
      <c r="J10" s="69"/>
      <c r="K10" s="69"/>
      <c r="L10" s="70"/>
      <c r="M10" s="64"/>
    </row>
    <row r="11" spans="1:14" x14ac:dyDescent="0.3">
      <c r="A11" s="22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2"/>
      <c r="M11" s="73"/>
    </row>
    <row r="12" spans="1:14" x14ac:dyDescent="0.3">
      <c r="A12" s="22" t="s">
        <v>0</v>
      </c>
      <c r="B12" s="74">
        <f t="shared" ref="B12:M12" si="0">SUM(B14:B39)</f>
        <v>3875205</v>
      </c>
      <c r="C12" s="75">
        <f t="shared" si="0"/>
        <v>537665</v>
      </c>
      <c r="D12" s="76">
        <f t="shared" si="0"/>
        <v>163957</v>
      </c>
      <c r="E12" s="76">
        <f t="shared" si="0"/>
        <v>186702</v>
      </c>
      <c r="F12" s="76">
        <f t="shared" si="0"/>
        <v>11</v>
      </c>
      <c r="G12" s="76">
        <f t="shared" si="0"/>
        <v>44229</v>
      </c>
      <c r="H12" s="76">
        <f t="shared" si="0"/>
        <v>51983</v>
      </c>
      <c r="I12" s="76">
        <f t="shared" si="0"/>
        <v>10479</v>
      </c>
      <c r="J12" s="76">
        <f t="shared" si="0"/>
        <v>2880036</v>
      </c>
      <c r="K12" s="74">
        <f t="shared" si="0"/>
        <v>10</v>
      </c>
      <c r="L12" s="42">
        <f t="shared" ref="L12" si="1">SUM(L14:L39)</f>
        <v>130</v>
      </c>
      <c r="M12" s="44">
        <f t="shared" si="0"/>
        <v>3</v>
      </c>
    </row>
    <row r="13" spans="1:14" x14ac:dyDescent="0.3">
      <c r="A13" s="22"/>
      <c r="B13" s="74"/>
      <c r="C13" s="75"/>
      <c r="D13" s="76"/>
      <c r="E13" s="76"/>
      <c r="F13" s="76"/>
      <c r="G13" s="76"/>
      <c r="H13" s="76"/>
      <c r="I13" s="76"/>
      <c r="J13" s="76"/>
      <c r="K13" s="74"/>
      <c r="L13" s="47"/>
      <c r="M13" s="49"/>
    </row>
    <row r="14" spans="1:14" x14ac:dyDescent="0.3">
      <c r="A14" s="77" t="s">
        <v>3</v>
      </c>
      <c r="B14" s="78">
        <f>SUM(C14:M14)</f>
        <v>960021</v>
      </c>
      <c r="C14" s="79">
        <v>115339</v>
      </c>
      <c r="D14" s="79">
        <v>34936</v>
      </c>
      <c r="E14" s="79">
        <v>23446</v>
      </c>
      <c r="F14" s="79">
        <v>0</v>
      </c>
      <c r="G14" s="79">
        <v>11739</v>
      </c>
      <c r="H14" s="79">
        <v>9901</v>
      </c>
      <c r="I14" s="79">
        <v>202</v>
      </c>
      <c r="J14" s="79">
        <v>764438</v>
      </c>
      <c r="K14" s="49">
        <v>5</v>
      </c>
      <c r="L14" s="47">
        <v>15</v>
      </c>
      <c r="M14" s="49">
        <v>0</v>
      </c>
    </row>
    <row r="15" spans="1:14" x14ac:dyDescent="0.3">
      <c r="A15" s="77" t="s">
        <v>20</v>
      </c>
      <c r="B15" s="78">
        <f t="shared" ref="B15:B39" si="2">SUM(C15:M15)</f>
        <v>24952</v>
      </c>
      <c r="C15" s="79">
        <v>4281</v>
      </c>
      <c r="D15" s="79">
        <v>0</v>
      </c>
      <c r="E15" s="79">
        <v>435</v>
      </c>
      <c r="F15" s="79">
        <v>0</v>
      </c>
      <c r="G15" s="79">
        <v>1098</v>
      </c>
      <c r="H15" s="79">
        <v>1513</v>
      </c>
      <c r="I15" s="79">
        <v>3</v>
      </c>
      <c r="J15" s="79">
        <v>17622</v>
      </c>
      <c r="K15" s="49">
        <v>0</v>
      </c>
      <c r="L15" s="47">
        <v>0</v>
      </c>
      <c r="M15" s="49">
        <v>0</v>
      </c>
    </row>
    <row r="16" spans="1:14" x14ac:dyDescent="0.3">
      <c r="A16" s="77" t="s">
        <v>80</v>
      </c>
      <c r="B16" s="78">
        <f t="shared" si="2"/>
        <v>589514</v>
      </c>
      <c r="C16" s="79">
        <v>93906</v>
      </c>
      <c r="D16" s="79">
        <v>75481</v>
      </c>
      <c r="E16" s="79">
        <v>20141</v>
      </c>
      <c r="F16" s="79">
        <v>0</v>
      </c>
      <c r="G16" s="79">
        <v>378</v>
      </c>
      <c r="H16" s="79">
        <v>5736</v>
      </c>
      <c r="I16" s="79">
        <v>24</v>
      </c>
      <c r="J16" s="79">
        <v>393801</v>
      </c>
      <c r="K16" s="49">
        <v>1</v>
      </c>
      <c r="L16" s="47">
        <v>46</v>
      </c>
      <c r="M16" s="49">
        <v>0</v>
      </c>
    </row>
    <row r="17" spans="1:13" x14ac:dyDescent="0.3">
      <c r="A17" s="10" t="s">
        <v>111</v>
      </c>
      <c r="B17" s="78">
        <f t="shared" si="2"/>
        <v>176449</v>
      </c>
      <c r="C17" s="79">
        <v>26331</v>
      </c>
      <c r="D17" s="79">
        <v>7</v>
      </c>
      <c r="E17" s="79">
        <v>10434</v>
      </c>
      <c r="F17" s="79">
        <v>4</v>
      </c>
      <c r="G17" s="79">
        <v>5853</v>
      </c>
      <c r="H17" s="79">
        <v>1387</v>
      </c>
      <c r="I17" s="79">
        <v>0</v>
      </c>
      <c r="J17" s="79">
        <v>132432</v>
      </c>
      <c r="K17" s="49">
        <v>0</v>
      </c>
      <c r="L17" s="47">
        <v>1</v>
      </c>
      <c r="M17" s="49">
        <v>0</v>
      </c>
    </row>
    <row r="18" spans="1:13" x14ac:dyDescent="0.3">
      <c r="A18" s="10" t="s">
        <v>4</v>
      </c>
      <c r="B18" s="78">
        <f t="shared" si="2"/>
        <v>247797</v>
      </c>
      <c r="C18" s="79">
        <v>37279</v>
      </c>
      <c r="D18" s="79">
        <v>2280</v>
      </c>
      <c r="E18" s="79">
        <v>18568</v>
      </c>
      <c r="F18" s="79">
        <v>5</v>
      </c>
      <c r="G18" s="79">
        <v>230</v>
      </c>
      <c r="H18" s="79">
        <v>2940</v>
      </c>
      <c r="I18" s="79">
        <v>661</v>
      </c>
      <c r="J18" s="79">
        <v>185834</v>
      </c>
      <c r="K18" s="49">
        <v>0</v>
      </c>
      <c r="L18" s="47">
        <v>0</v>
      </c>
      <c r="M18" s="49">
        <v>0</v>
      </c>
    </row>
    <row r="19" spans="1:13" x14ac:dyDescent="0.3">
      <c r="A19" s="10" t="s">
        <v>69</v>
      </c>
      <c r="B19" s="78">
        <f t="shared" si="2"/>
        <v>110117</v>
      </c>
      <c r="C19" s="79">
        <v>13668</v>
      </c>
      <c r="D19" s="79">
        <v>7195</v>
      </c>
      <c r="E19" s="79">
        <v>4090</v>
      </c>
      <c r="F19" s="79">
        <v>0</v>
      </c>
      <c r="G19" s="79">
        <v>300</v>
      </c>
      <c r="H19" s="79">
        <v>568</v>
      </c>
      <c r="I19" s="79">
        <v>576</v>
      </c>
      <c r="J19" s="79">
        <v>83719</v>
      </c>
      <c r="K19" s="49">
        <v>0</v>
      </c>
      <c r="L19" s="47">
        <v>1</v>
      </c>
      <c r="M19" s="49">
        <v>0</v>
      </c>
    </row>
    <row r="20" spans="1:13" x14ac:dyDescent="0.3">
      <c r="A20" s="10" t="s">
        <v>71</v>
      </c>
      <c r="B20" s="78">
        <f t="shared" si="2"/>
        <v>24703</v>
      </c>
      <c r="C20" s="79">
        <v>4782</v>
      </c>
      <c r="D20" s="79">
        <v>3</v>
      </c>
      <c r="E20" s="79">
        <v>3106</v>
      </c>
      <c r="F20" s="79">
        <v>0</v>
      </c>
      <c r="G20" s="79">
        <v>2498</v>
      </c>
      <c r="H20" s="79">
        <v>195</v>
      </c>
      <c r="I20" s="79">
        <v>0</v>
      </c>
      <c r="J20" s="79">
        <v>14119</v>
      </c>
      <c r="K20" s="49">
        <v>0</v>
      </c>
      <c r="L20" s="47">
        <v>0</v>
      </c>
      <c r="M20" s="49">
        <v>0</v>
      </c>
    </row>
    <row r="21" spans="1:13" x14ac:dyDescent="0.3">
      <c r="A21" s="10" t="s">
        <v>68</v>
      </c>
      <c r="B21" s="78">
        <f t="shared" si="2"/>
        <v>100963</v>
      </c>
      <c r="C21" s="79">
        <v>15188</v>
      </c>
      <c r="D21" s="79">
        <v>1636</v>
      </c>
      <c r="E21" s="79">
        <v>5980</v>
      </c>
      <c r="F21" s="79">
        <v>0</v>
      </c>
      <c r="G21" s="79">
        <v>65</v>
      </c>
      <c r="H21" s="79">
        <v>1751</v>
      </c>
      <c r="I21" s="79">
        <v>736</v>
      </c>
      <c r="J21" s="79">
        <v>75607</v>
      </c>
      <c r="K21" s="49">
        <v>0</v>
      </c>
      <c r="L21" s="47">
        <v>0</v>
      </c>
      <c r="M21" s="49">
        <v>0</v>
      </c>
    </row>
    <row r="22" spans="1:13" x14ac:dyDescent="0.3">
      <c r="A22" s="10" t="s">
        <v>15</v>
      </c>
      <c r="B22" s="78">
        <f t="shared" si="2"/>
        <v>125848</v>
      </c>
      <c r="C22" s="79">
        <v>24493</v>
      </c>
      <c r="D22" s="79">
        <v>248</v>
      </c>
      <c r="E22" s="79">
        <v>3670</v>
      </c>
      <c r="F22" s="79">
        <v>0</v>
      </c>
      <c r="G22" s="79">
        <v>773</v>
      </c>
      <c r="H22" s="79">
        <v>5524</v>
      </c>
      <c r="I22" s="79">
        <v>0</v>
      </c>
      <c r="J22" s="79">
        <v>91139</v>
      </c>
      <c r="K22" s="49">
        <v>0</v>
      </c>
      <c r="L22" s="47">
        <v>1</v>
      </c>
      <c r="M22" s="49">
        <v>0</v>
      </c>
    </row>
    <row r="23" spans="1:13" x14ac:dyDescent="0.3">
      <c r="A23" s="10" t="s">
        <v>5</v>
      </c>
      <c r="B23" s="78">
        <f t="shared" si="2"/>
        <v>246924</v>
      </c>
      <c r="C23" s="79">
        <v>35124</v>
      </c>
      <c r="D23" s="79">
        <v>12269</v>
      </c>
      <c r="E23" s="79">
        <v>494</v>
      </c>
      <c r="F23" s="79">
        <v>1</v>
      </c>
      <c r="G23" s="79">
        <v>3461</v>
      </c>
      <c r="H23" s="79">
        <v>1830</v>
      </c>
      <c r="I23" s="79">
        <v>56</v>
      </c>
      <c r="J23" s="79">
        <v>193682</v>
      </c>
      <c r="K23" s="49">
        <v>0</v>
      </c>
      <c r="L23" s="47">
        <v>7</v>
      </c>
      <c r="M23" s="49">
        <v>0</v>
      </c>
    </row>
    <row r="24" spans="1:13" x14ac:dyDescent="0.3">
      <c r="A24" s="10" t="s">
        <v>17</v>
      </c>
      <c r="B24" s="78">
        <f t="shared" si="2"/>
        <v>32750</v>
      </c>
      <c r="C24" s="79">
        <v>4791</v>
      </c>
      <c r="D24" s="79">
        <v>897</v>
      </c>
      <c r="E24" s="79">
        <v>474</v>
      </c>
      <c r="F24" s="79">
        <v>0</v>
      </c>
      <c r="G24" s="79">
        <v>261</v>
      </c>
      <c r="H24" s="79">
        <v>2498</v>
      </c>
      <c r="I24" s="79">
        <v>0</v>
      </c>
      <c r="J24" s="79">
        <v>23819</v>
      </c>
      <c r="K24" s="49">
        <v>0</v>
      </c>
      <c r="L24" s="47">
        <v>10</v>
      </c>
      <c r="M24" s="49">
        <v>0</v>
      </c>
    </row>
    <row r="25" spans="1:13" x14ac:dyDescent="0.3">
      <c r="A25" s="10" t="s">
        <v>6</v>
      </c>
      <c r="B25" s="78">
        <f t="shared" si="2"/>
        <v>277482</v>
      </c>
      <c r="C25" s="79">
        <v>39939</v>
      </c>
      <c r="D25" s="79">
        <v>13445</v>
      </c>
      <c r="E25" s="79">
        <v>18487</v>
      </c>
      <c r="F25" s="79">
        <v>0</v>
      </c>
      <c r="G25" s="79">
        <v>1751</v>
      </c>
      <c r="H25" s="79">
        <v>1685</v>
      </c>
      <c r="I25" s="79">
        <v>2</v>
      </c>
      <c r="J25" s="79">
        <v>202173</v>
      </c>
      <c r="K25" s="49">
        <v>0</v>
      </c>
      <c r="L25" s="47">
        <v>0</v>
      </c>
      <c r="M25" s="49">
        <v>0</v>
      </c>
    </row>
    <row r="26" spans="1:13" x14ac:dyDescent="0.3">
      <c r="A26" s="10" t="s">
        <v>72</v>
      </c>
      <c r="B26" s="78">
        <f t="shared" si="2"/>
        <v>21788</v>
      </c>
      <c r="C26" s="79">
        <v>3421</v>
      </c>
      <c r="D26" s="79">
        <v>11</v>
      </c>
      <c r="E26" s="79">
        <v>1683</v>
      </c>
      <c r="F26" s="79">
        <v>0</v>
      </c>
      <c r="G26" s="79">
        <v>59</v>
      </c>
      <c r="H26" s="79">
        <v>74</v>
      </c>
      <c r="I26" s="79">
        <v>0</v>
      </c>
      <c r="J26" s="79">
        <v>16540</v>
      </c>
      <c r="K26" s="49">
        <v>0</v>
      </c>
      <c r="L26" s="47">
        <v>0</v>
      </c>
      <c r="M26" s="49">
        <v>0</v>
      </c>
    </row>
    <row r="27" spans="1:13" x14ac:dyDescent="0.3">
      <c r="A27" s="10" t="s">
        <v>76</v>
      </c>
      <c r="B27" s="78">
        <f t="shared" si="2"/>
        <v>97961</v>
      </c>
      <c r="C27" s="79">
        <v>15642</v>
      </c>
      <c r="D27" s="79">
        <v>30</v>
      </c>
      <c r="E27" s="79">
        <v>9349</v>
      </c>
      <c r="F27" s="79">
        <v>0</v>
      </c>
      <c r="G27" s="79">
        <v>724</v>
      </c>
      <c r="H27" s="79">
        <v>1824</v>
      </c>
      <c r="I27" s="79">
        <v>1883</v>
      </c>
      <c r="J27" s="79">
        <v>68501</v>
      </c>
      <c r="K27" s="49">
        <v>2</v>
      </c>
      <c r="L27" s="47">
        <v>3</v>
      </c>
      <c r="M27" s="49">
        <v>3</v>
      </c>
    </row>
    <row r="28" spans="1:13" x14ac:dyDescent="0.3">
      <c r="A28" s="10" t="s">
        <v>67</v>
      </c>
      <c r="B28" s="78">
        <f t="shared" si="2"/>
        <v>34310</v>
      </c>
      <c r="C28" s="79">
        <v>3729</v>
      </c>
      <c r="D28" s="79">
        <v>151</v>
      </c>
      <c r="E28" s="79">
        <v>4200</v>
      </c>
      <c r="F28" s="79">
        <v>0</v>
      </c>
      <c r="G28" s="79">
        <v>1312</v>
      </c>
      <c r="H28" s="79">
        <v>2489</v>
      </c>
      <c r="I28" s="79">
        <v>1802</v>
      </c>
      <c r="J28" s="79">
        <v>20627</v>
      </c>
      <c r="K28" s="49">
        <v>0</v>
      </c>
      <c r="L28" s="47">
        <v>0</v>
      </c>
      <c r="M28" s="49">
        <v>0</v>
      </c>
    </row>
    <row r="29" spans="1:13" x14ac:dyDescent="0.3">
      <c r="A29" s="10" t="s">
        <v>12</v>
      </c>
      <c r="B29" s="78">
        <f t="shared" si="2"/>
        <v>67810</v>
      </c>
      <c r="C29" s="79">
        <v>9571</v>
      </c>
      <c r="D29" s="79">
        <v>371</v>
      </c>
      <c r="E29" s="79">
        <v>5525</v>
      </c>
      <c r="F29" s="79">
        <v>0</v>
      </c>
      <c r="G29" s="79">
        <v>187</v>
      </c>
      <c r="H29" s="79">
        <v>167</v>
      </c>
      <c r="I29" s="79">
        <v>2290</v>
      </c>
      <c r="J29" s="79">
        <v>49698</v>
      </c>
      <c r="K29" s="49">
        <v>0</v>
      </c>
      <c r="L29" s="47">
        <v>1</v>
      </c>
      <c r="M29" s="49">
        <v>0</v>
      </c>
    </row>
    <row r="30" spans="1:13" x14ac:dyDescent="0.3">
      <c r="A30" s="10" t="s">
        <v>16</v>
      </c>
      <c r="B30" s="78">
        <f t="shared" si="2"/>
        <v>155855</v>
      </c>
      <c r="C30" s="79">
        <v>19902</v>
      </c>
      <c r="D30" s="79">
        <v>3815</v>
      </c>
      <c r="E30" s="79">
        <v>11285</v>
      </c>
      <c r="F30" s="79">
        <v>0</v>
      </c>
      <c r="G30" s="79">
        <v>3241</v>
      </c>
      <c r="H30" s="79">
        <v>2911</v>
      </c>
      <c r="I30" s="79">
        <v>268</v>
      </c>
      <c r="J30" s="79">
        <v>114433</v>
      </c>
      <c r="K30" s="49">
        <v>0</v>
      </c>
      <c r="L30" s="47">
        <v>0</v>
      </c>
      <c r="M30" s="49">
        <v>0</v>
      </c>
    </row>
    <row r="31" spans="1:13" x14ac:dyDescent="0.3">
      <c r="A31" s="10" t="s">
        <v>70</v>
      </c>
      <c r="B31" s="78">
        <f t="shared" si="2"/>
        <v>18502</v>
      </c>
      <c r="C31" s="79">
        <v>2489</v>
      </c>
      <c r="D31" s="79">
        <v>6</v>
      </c>
      <c r="E31" s="79">
        <v>1408</v>
      </c>
      <c r="F31" s="79">
        <v>1</v>
      </c>
      <c r="G31" s="79">
        <v>1515</v>
      </c>
      <c r="H31" s="79">
        <v>770</v>
      </c>
      <c r="I31" s="79">
        <v>0</v>
      </c>
      <c r="J31" s="79">
        <v>12313</v>
      </c>
      <c r="K31" s="49">
        <v>0</v>
      </c>
      <c r="L31" s="47">
        <v>0</v>
      </c>
      <c r="M31" s="49">
        <v>0</v>
      </c>
    </row>
    <row r="32" spans="1:13" x14ac:dyDescent="0.3">
      <c r="A32" s="10" t="s">
        <v>74</v>
      </c>
      <c r="B32" s="78">
        <f t="shared" si="2"/>
        <v>155328</v>
      </c>
      <c r="C32" s="79">
        <v>18226</v>
      </c>
      <c r="D32" s="79">
        <v>2260</v>
      </c>
      <c r="E32" s="79">
        <v>10172</v>
      </c>
      <c r="F32" s="79">
        <v>0</v>
      </c>
      <c r="G32" s="79">
        <v>1075</v>
      </c>
      <c r="H32" s="79">
        <v>2015</v>
      </c>
      <c r="I32" s="79">
        <v>1078</v>
      </c>
      <c r="J32" s="79">
        <v>120499</v>
      </c>
      <c r="K32" s="49">
        <v>0</v>
      </c>
      <c r="L32" s="47">
        <v>3</v>
      </c>
      <c r="M32" s="49">
        <v>0</v>
      </c>
    </row>
    <row r="33" spans="1:13" x14ac:dyDescent="0.3">
      <c r="A33" s="10" t="s">
        <v>73</v>
      </c>
      <c r="B33" s="78">
        <f t="shared" si="2"/>
        <v>33056</v>
      </c>
      <c r="C33" s="79">
        <v>5740</v>
      </c>
      <c r="D33" s="79">
        <v>1142</v>
      </c>
      <c r="E33" s="79">
        <v>1991</v>
      </c>
      <c r="F33" s="79">
        <v>0</v>
      </c>
      <c r="G33" s="79">
        <v>144</v>
      </c>
      <c r="H33" s="79">
        <v>523</v>
      </c>
      <c r="I33" s="79">
        <v>0</v>
      </c>
      <c r="J33" s="79">
        <v>23499</v>
      </c>
      <c r="K33" s="49">
        <v>2</v>
      </c>
      <c r="L33" s="47">
        <v>15</v>
      </c>
      <c r="M33" s="49">
        <v>0</v>
      </c>
    </row>
    <row r="34" spans="1:13" x14ac:dyDescent="0.3">
      <c r="A34" s="10" t="s">
        <v>11</v>
      </c>
      <c r="B34" s="78">
        <f t="shared" si="2"/>
        <v>50217</v>
      </c>
      <c r="C34" s="79">
        <v>7341</v>
      </c>
      <c r="D34" s="79">
        <v>1949</v>
      </c>
      <c r="E34" s="79">
        <v>3733</v>
      </c>
      <c r="F34" s="79">
        <v>0</v>
      </c>
      <c r="G34" s="79">
        <v>1</v>
      </c>
      <c r="H34" s="79">
        <v>314</v>
      </c>
      <c r="I34" s="79">
        <v>193</v>
      </c>
      <c r="J34" s="79">
        <v>36681</v>
      </c>
      <c r="K34" s="49">
        <v>0</v>
      </c>
      <c r="L34" s="47">
        <v>5</v>
      </c>
      <c r="M34" s="49">
        <v>0</v>
      </c>
    </row>
    <row r="35" spans="1:13" x14ac:dyDescent="0.3">
      <c r="A35" s="10" t="s">
        <v>23</v>
      </c>
      <c r="B35" s="78">
        <f t="shared" si="2"/>
        <v>15684</v>
      </c>
      <c r="C35" s="79">
        <v>1644</v>
      </c>
      <c r="D35" s="79">
        <v>0</v>
      </c>
      <c r="E35" s="79">
        <v>945</v>
      </c>
      <c r="F35" s="79">
        <v>0</v>
      </c>
      <c r="G35" s="79">
        <v>12</v>
      </c>
      <c r="H35" s="79">
        <v>177</v>
      </c>
      <c r="I35" s="79">
        <v>0</v>
      </c>
      <c r="J35" s="79">
        <v>12906</v>
      </c>
      <c r="K35" s="49">
        <v>0</v>
      </c>
      <c r="L35" s="47">
        <v>0</v>
      </c>
      <c r="M35" s="49">
        <v>0</v>
      </c>
    </row>
    <row r="36" spans="1:13" x14ac:dyDescent="0.3">
      <c r="A36" s="10" t="s">
        <v>110</v>
      </c>
      <c r="B36" s="78">
        <f t="shared" si="2"/>
        <v>10627</v>
      </c>
      <c r="C36" s="79">
        <v>2086</v>
      </c>
      <c r="D36" s="79">
        <v>8</v>
      </c>
      <c r="E36" s="79">
        <v>25</v>
      </c>
      <c r="F36" s="79">
        <v>0</v>
      </c>
      <c r="G36" s="79">
        <v>235</v>
      </c>
      <c r="H36" s="79">
        <v>1456</v>
      </c>
      <c r="I36" s="79">
        <v>0</v>
      </c>
      <c r="J36" s="79">
        <v>6817</v>
      </c>
      <c r="K36" s="49">
        <v>0</v>
      </c>
      <c r="L36" s="47">
        <v>0</v>
      </c>
      <c r="M36" s="49">
        <v>0</v>
      </c>
    </row>
    <row r="37" spans="1:13" x14ac:dyDescent="0.3">
      <c r="A37" s="10" t="s">
        <v>77</v>
      </c>
      <c r="B37" s="78">
        <f t="shared" si="2"/>
        <v>144243</v>
      </c>
      <c r="C37" s="79">
        <v>14234</v>
      </c>
      <c r="D37" s="79">
        <v>5508</v>
      </c>
      <c r="E37" s="79">
        <v>16890</v>
      </c>
      <c r="F37" s="79">
        <v>0</v>
      </c>
      <c r="G37" s="79">
        <v>5935</v>
      </c>
      <c r="H37" s="79">
        <v>2830</v>
      </c>
      <c r="I37" s="79">
        <v>676</v>
      </c>
      <c r="J37" s="79">
        <v>98166</v>
      </c>
      <c r="K37" s="49">
        <v>0</v>
      </c>
      <c r="L37" s="47">
        <v>4</v>
      </c>
      <c r="M37" s="49">
        <v>0</v>
      </c>
    </row>
    <row r="38" spans="1:13" x14ac:dyDescent="0.3">
      <c r="A38" s="10" t="s">
        <v>78</v>
      </c>
      <c r="B38" s="78">
        <f>SUM(C38:M38)</f>
        <v>108502</v>
      </c>
      <c r="C38" s="79">
        <v>14419</v>
      </c>
      <c r="D38" s="79">
        <v>246</v>
      </c>
      <c r="E38" s="79">
        <v>5939</v>
      </c>
      <c r="F38" s="79">
        <v>0</v>
      </c>
      <c r="G38" s="79">
        <v>1359</v>
      </c>
      <c r="H38" s="79">
        <v>137</v>
      </c>
      <c r="I38" s="79">
        <v>29</v>
      </c>
      <c r="J38" s="79">
        <v>86355</v>
      </c>
      <c r="K38" s="49">
        <v>0</v>
      </c>
      <c r="L38" s="47">
        <v>18</v>
      </c>
      <c r="M38" s="49">
        <v>0</v>
      </c>
    </row>
    <row r="39" spans="1:13" x14ac:dyDescent="0.3">
      <c r="A39" s="10" t="s">
        <v>130</v>
      </c>
      <c r="B39" s="78">
        <f t="shared" si="2"/>
        <v>43802</v>
      </c>
      <c r="C39" s="79">
        <v>4100</v>
      </c>
      <c r="D39" s="79">
        <v>63</v>
      </c>
      <c r="E39" s="79">
        <v>4232</v>
      </c>
      <c r="F39" s="79">
        <v>0</v>
      </c>
      <c r="G39" s="79">
        <v>23</v>
      </c>
      <c r="H39" s="79">
        <v>768</v>
      </c>
      <c r="I39" s="79">
        <v>0</v>
      </c>
      <c r="J39" s="79">
        <v>34616</v>
      </c>
      <c r="K39" s="79">
        <v>0</v>
      </c>
      <c r="L39" s="79">
        <v>0</v>
      </c>
      <c r="M39" s="49">
        <v>0</v>
      </c>
    </row>
    <row r="40" spans="1:13" x14ac:dyDescent="0.3">
      <c r="A40" s="80"/>
      <c r="B40" s="81"/>
      <c r="C40" s="82"/>
      <c r="D40" s="83"/>
      <c r="E40" s="83"/>
      <c r="F40" s="83"/>
      <c r="G40" s="83"/>
      <c r="H40" s="83"/>
      <c r="I40" s="83"/>
      <c r="J40" s="83"/>
      <c r="K40" s="81"/>
      <c r="L40" s="84"/>
      <c r="M40" s="85"/>
    </row>
    <row r="41" spans="1:13" x14ac:dyDescent="0.3">
      <c r="A41" s="17" t="s">
        <v>79</v>
      </c>
    </row>
  </sheetData>
  <mergeCells count="18">
    <mergeCell ref="A3:M3"/>
    <mergeCell ref="A4:M4"/>
    <mergeCell ref="A5:M5"/>
    <mergeCell ref="A6:M6"/>
    <mergeCell ref="G9:G10"/>
    <mergeCell ref="H9:H10"/>
    <mergeCell ref="I9:I10"/>
    <mergeCell ref="J9:J10"/>
    <mergeCell ref="K9:K10"/>
    <mergeCell ref="M9:M10"/>
    <mergeCell ref="A8:A10"/>
    <mergeCell ref="B8:B10"/>
    <mergeCell ref="C8:M8"/>
    <mergeCell ref="C9:C10"/>
    <mergeCell ref="D9:D10"/>
    <mergeCell ref="E9:E10"/>
    <mergeCell ref="L9:L10"/>
    <mergeCell ref="F9:F10"/>
  </mergeCells>
  <printOptions horizontalCentered="1" verticalCentered="1"/>
  <pageMargins left="0.39370078740157483" right="0.39370078740157483" top="0.6692913385826772" bottom="0.6692913385826772" header="0.78740157480314965" footer="0.78740157480314965"/>
  <pageSetup scale="43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41"/>
  <sheetViews>
    <sheetView zoomScale="90" zoomScaleNormal="90" workbookViewId="0">
      <selection activeCell="B12" sqref="B12"/>
    </sheetView>
    <sheetView workbookViewId="1"/>
  </sheetViews>
  <sheetFormatPr baseColWidth="10" defaultColWidth="0" defaultRowHeight="15.6" zeroHeight="1" x14ac:dyDescent="0.3"/>
  <cols>
    <col min="1" max="1" width="51.77734375" style="17" customWidth="1"/>
    <col min="2" max="51" width="18.77734375" style="54" customWidth="1"/>
    <col min="52" max="52" width="18.77734375" style="86" customWidth="1"/>
    <col min="53" max="56" width="18.77734375" style="54" customWidth="1"/>
    <col min="57" max="57" width="18.77734375" style="86" customWidth="1"/>
    <col min="58" max="58" width="18.77734375" style="145" hidden="1"/>
    <col min="59" max="59" width="25.44140625" style="17" hidden="1"/>
    <col min="60" max="62" width="9.21875" style="17" hidden="1"/>
    <col min="63" max="65" width="15.77734375" style="17" hidden="1"/>
    <col min="66" max="16384" width="9.21875" style="17" hidden="1"/>
  </cols>
  <sheetData>
    <row r="1" spans="1:58" x14ac:dyDescent="0.3">
      <c r="A1" s="16" t="s">
        <v>22</v>
      </c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58" x14ac:dyDescent="0.3">
      <c r="A2" s="20"/>
    </row>
    <row r="3" spans="1:58" x14ac:dyDescent="0.3">
      <c r="A3" s="21" t="s">
        <v>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2"/>
      <c r="BB3" s="22"/>
      <c r="BC3" s="22"/>
      <c r="BD3" s="22"/>
      <c r="BE3" s="22"/>
      <c r="BF3" s="146"/>
    </row>
    <row r="4" spans="1:58" x14ac:dyDescent="0.3">
      <c r="A4" s="21" t="s">
        <v>55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2"/>
      <c r="BB4" s="22"/>
      <c r="BC4" s="22"/>
      <c r="BD4" s="22"/>
      <c r="BE4" s="22"/>
      <c r="BF4" s="146"/>
    </row>
    <row r="5" spans="1:58" x14ac:dyDescent="0.3">
      <c r="A5" s="21" t="s">
        <v>97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2"/>
      <c r="BB5" s="22"/>
      <c r="BC5" s="22"/>
      <c r="BD5" s="22"/>
      <c r="BE5" s="22"/>
      <c r="BF5" s="146"/>
    </row>
    <row r="6" spans="1:58" x14ac:dyDescent="0.3">
      <c r="A6" s="21" t="s">
        <v>131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2"/>
      <c r="BB6" s="22"/>
      <c r="BC6" s="22"/>
      <c r="BD6" s="22"/>
      <c r="BE6" s="22"/>
      <c r="BF6" s="146"/>
    </row>
    <row r="7" spans="1:58" x14ac:dyDescent="0.3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</row>
    <row r="8" spans="1:58" x14ac:dyDescent="0.3">
      <c r="A8" s="58" t="s">
        <v>29</v>
      </c>
      <c r="B8" s="87" t="s">
        <v>53</v>
      </c>
      <c r="C8" s="88" t="s">
        <v>7</v>
      </c>
      <c r="D8" s="89"/>
      <c r="E8" s="89"/>
      <c r="F8" s="89"/>
      <c r="G8" s="89"/>
      <c r="H8" s="90" t="s">
        <v>14</v>
      </c>
      <c r="I8" s="89"/>
      <c r="J8" s="89"/>
      <c r="K8" s="89"/>
      <c r="L8" s="91"/>
      <c r="M8" s="89" t="s">
        <v>47</v>
      </c>
      <c r="N8" s="89"/>
      <c r="O8" s="89"/>
      <c r="P8" s="89"/>
      <c r="Q8" s="89"/>
      <c r="R8" s="92" t="s">
        <v>129</v>
      </c>
      <c r="S8" s="93"/>
      <c r="T8" s="93"/>
      <c r="U8" s="93"/>
      <c r="V8" s="94"/>
      <c r="W8" s="89" t="s">
        <v>8</v>
      </c>
      <c r="X8" s="89"/>
      <c r="Y8" s="89"/>
      <c r="Z8" s="89"/>
      <c r="AA8" s="89"/>
      <c r="AB8" s="90" t="s">
        <v>27</v>
      </c>
      <c r="AC8" s="89"/>
      <c r="AD8" s="89"/>
      <c r="AE8" s="89"/>
      <c r="AF8" s="91"/>
      <c r="AG8" s="89" t="s">
        <v>46</v>
      </c>
      <c r="AH8" s="89"/>
      <c r="AI8" s="89"/>
      <c r="AJ8" s="89"/>
      <c r="AK8" s="89"/>
      <c r="AL8" s="90" t="s">
        <v>48</v>
      </c>
      <c r="AM8" s="89"/>
      <c r="AN8" s="89"/>
      <c r="AO8" s="89"/>
      <c r="AP8" s="91"/>
      <c r="AQ8" s="89" t="s">
        <v>19</v>
      </c>
      <c r="AR8" s="89"/>
      <c r="AS8" s="89"/>
      <c r="AT8" s="89"/>
      <c r="AU8" s="89"/>
      <c r="AV8" s="90" t="s">
        <v>28</v>
      </c>
      <c r="AW8" s="89"/>
      <c r="AX8" s="89"/>
      <c r="AY8" s="89"/>
      <c r="AZ8" s="91"/>
      <c r="BA8" s="90" t="s">
        <v>9</v>
      </c>
      <c r="BB8" s="89"/>
      <c r="BC8" s="89"/>
      <c r="BD8" s="89"/>
      <c r="BE8" s="91"/>
      <c r="BF8" s="95"/>
    </row>
    <row r="9" spans="1:58" x14ac:dyDescent="0.3">
      <c r="A9" s="58"/>
      <c r="B9" s="87"/>
      <c r="C9" s="96"/>
      <c r="D9" s="97"/>
      <c r="E9" s="97"/>
      <c r="F9" s="97"/>
      <c r="G9" s="97"/>
      <c r="H9" s="98"/>
      <c r="I9" s="97"/>
      <c r="J9" s="97"/>
      <c r="K9" s="97"/>
      <c r="L9" s="99"/>
      <c r="M9" s="97"/>
      <c r="N9" s="97"/>
      <c r="O9" s="97"/>
      <c r="P9" s="97"/>
      <c r="Q9" s="97"/>
      <c r="R9" s="100"/>
      <c r="S9" s="101"/>
      <c r="T9" s="101"/>
      <c r="U9" s="101"/>
      <c r="V9" s="102"/>
      <c r="W9" s="97"/>
      <c r="X9" s="97"/>
      <c r="Y9" s="97"/>
      <c r="Z9" s="97"/>
      <c r="AA9" s="97"/>
      <c r="AB9" s="98"/>
      <c r="AC9" s="97"/>
      <c r="AD9" s="97"/>
      <c r="AE9" s="97"/>
      <c r="AF9" s="99"/>
      <c r="AG9" s="97"/>
      <c r="AH9" s="97"/>
      <c r="AI9" s="97"/>
      <c r="AJ9" s="97"/>
      <c r="AK9" s="97"/>
      <c r="AL9" s="98"/>
      <c r="AM9" s="97"/>
      <c r="AN9" s="97"/>
      <c r="AO9" s="97"/>
      <c r="AP9" s="99"/>
      <c r="AQ9" s="97"/>
      <c r="AR9" s="97"/>
      <c r="AS9" s="97"/>
      <c r="AT9" s="97"/>
      <c r="AU9" s="97"/>
      <c r="AV9" s="98"/>
      <c r="AW9" s="97"/>
      <c r="AX9" s="97"/>
      <c r="AY9" s="97"/>
      <c r="AZ9" s="99"/>
      <c r="BA9" s="98"/>
      <c r="BB9" s="97"/>
      <c r="BC9" s="97"/>
      <c r="BD9" s="97"/>
      <c r="BE9" s="99"/>
      <c r="BF9" s="95"/>
    </row>
    <row r="10" spans="1:58" x14ac:dyDescent="0.3">
      <c r="A10" s="58"/>
      <c r="B10" s="87"/>
      <c r="C10" s="103" t="s">
        <v>90</v>
      </c>
      <c r="D10" s="104" t="s">
        <v>91</v>
      </c>
      <c r="E10" s="104"/>
      <c r="F10" s="104" t="s">
        <v>128</v>
      </c>
      <c r="G10" s="105" t="s">
        <v>54</v>
      </c>
      <c r="H10" s="106" t="s">
        <v>90</v>
      </c>
      <c r="I10" s="104" t="s">
        <v>91</v>
      </c>
      <c r="J10" s="103" t="s">
        <v>32</v>
      </c>
      <c r="K10" s="104" t="s">
        <v>128</v>
      </c>
      <c r="L10" s="107" t="s">
        <v>54</v>
      </c>
      <c r="M10" s="108" t="s">
        <v>90</v>
      </c>
      <c r="N10" s="104" t="s">
        <v>91</v>
      </c>
      <c r="O10" s="103" t="s">
        <v>32</v>
      </c>
      <c r="P10" s="104" t="s">
        <v>128</v>
      </c>
      <c r="Q10" s="105" t="s">
        <v>54</v>
      </c>
      <c r="R10" s="109" t="s">
        <v>90</v>
      </c>
      <c r="S10" s="110" t="s">
        <v>91</v>
      </c>
      <c r="T10" s="111" t="s">
        <v>32</v>
      </c>
      <c r="U10" s="110" t="s">
        <v>128</v>
      </c>
      <c r="V10" s="112" t="s">
        <v>54</v>
      </c>
      <c r="W10" s="108" t="s">
        <v>90</v>
      </c>
      <c r="X10" s="104" t="s">
        <v>91</v>
      </c>
      <c r="Y10" s="103" t="s">
        <v>32</v>
      </c>
      <c r="Z10" s="104" t="s">
        <v>128</v>
      </c>
      <c r="AA10" s="105" t="s">
        <v>54</v>
      </c>
      <c r="AB10" s="106" t="s">
        <v>90</v>
      </c>
      <c r="AC10" s="104" t="s">
        <v>91</v>
      </c>
      <c r="AD10" s="104" t="s">
        <v>32</v>
      </c>
      <c r="AE10" s="104" t="s">
        <v>128</v>
      </c>
      <c r="AF10" s="107" t="s">
        <v>54</v>
      </c>
      <c r="AG10" s="108" t="s">
        <v>90</v>
      </c>
      <c r="AH10" s="104" t="s">
        <v>91</v>
      </c>
      <c r="AI10" s="104" t="s">
        <v>32</v>
      </c>
      <c r="AJ10" s="104" t="s">
        <v>128</v>
      </c>
      <c r="AK10" s="105" t="s">
        <v>54</v>
      </c>
      <c r="AL10" s="106" t="s">
        <v>90</v>
      </c>
      <c r="AM10" s="104" t="s">
        <v>91</v>
      </c>
      <c r="AN10" s="104" t="s">
        <v>32</v>
      </c>
      <c r="AO10" s="104" t="s">
        <v>128</v>
      </c>
      <c r="AP10" s="107" t="s">
        <v>54</v>
      </c>
      <c r="AQ10" s="108" t="s">
        <v>90</v>
      </c>
      <c r="AR10" s="104" t="s">
        <v>91</v>
      </c>
      <c r="AS10" s="103" t="s">
        <v>32</v>
      </c>
      <c r="AT10" s="104" t="s">
        <v>128</v>
      </c>
      <c r="AU10" s="105" t="s">
        <v>54</v>
      </c>
      <c r="AV10" s="106" t="s">
        <v>90</v>
      </c>
      <c r="AW10" s="104" t="s">
        <v>91</v>
      </c>
      <c r="AX10" s="103" t="s">
        <v>32</v>
      </c>
      <c r="AY10" s="104" t="s">
        <v>128</v>
      </c>
      <c r="AZ10" s="107" t="s">
        <v>54</v>
      </c>
      <c r="BA10" s="106" t="s">
        <v>90</v>
      </c>
      <c r="BB10" s="104" t="s">
        <v>91</v>
      </c>
      <c r="BC10" s="103" t="s">
        <v>32</v>
      </c>
      <c r="BD10" s="104" t="s">
        <v>128</v>
      </c>
      <c r="BE10" s="105" t="s">
        <v>54</v>
      </c>
      <c r="BF10" s="95"/>
    </row>
    <row r="11" spans="1:58" x14ac:dyDescent="0.3">
      <c r="A11" s="22"/>
      <c r="B11" s="113"/>
      <c r="C11" s="114"/>
      <c r="D11" s="114"/>
      <c r="E11" s="114"/>
      <c r="F11" s="114"/>
      <c r="G11" s="71"/>
      <c r="H11" s="115"/>
      <c r="I11" s="114"/>
      <c r="J11" s="114"/>
      <c r="K11" s="114"/>
      <c r="L11" s="116"/>
      <c r="M11" s="117"/>
      <c r="N11" s="114"/>
      <c r="O11" s="114"/>
      <c r="P11" s="114"/>
      <c r="Q11" s="71"/>
      <c r="R11" s="118"/>
      <c r="S11" s="117"/>
      <c r="T11" s="117"/>
      <c r="U11" s="117"/>
      <c r="V11" s="119"/>
      <c r="W11" s="117"/>
      <c r="X11" s="114"/>
      <c r="Y11" s="114"/>
      <c r="Z11" s="114"/>
      <c r="AA11" s="71"/>
      <c r="AB11" s="115"/>
      <c r="AC11" s="114"/>
      <c r="AD11" s="114"/>
      <c r="AE11" s="114"/>
      <c r="AF11" s="116"/>
      <c r="AG11" s="117"/>
      <c r="AH11" s="114"/>
      <c r="AI11" s="114"/>
      <c r="AJ11" s="114"/>
      <c r="AK11" s="71"/>
      <c r="AL11" s="115"/>
      <c r="AM11" s="114"/>
      <c r="AN11" s="114"/>
      <c r="AO11" s="114"/>
      <c r="AP11" s="116"/>
      <c r="AQ11" s="117"/>
      <c r="AR11" s="114"/>
      <c r="AS11" s="114"/>
      <c r="AT11" s="114"/>
      <c r="AU11" s="71"/>
      <c r="AV11" s="115"/>
      <c r="AW11" s="114"/>
      <c r="AX11" s="114"/>
      <c r="AY11" s="114"/>
      <c r="AZ11" s="116"/>
      <c r="BA11" s="115"/>
      <c r="BB11" s="114"/>
      <c r="BC11" s="114"/>
      <c r="BD11" s="114"/>
      <c r="BE11" s="71"/>
      <c r="BF11" s="120"/>
    </row>
    <row r="12" spans="1:58" x14ac:dyDescent="0.3">
      <c r="A12" s="22" t="s">
        <v>0</v>
      </c>
      <c r="B12" s="76">
        <f>SUM(B14:B39)</f>
        <v>3875205</v>
      </c>
      <c r="C12" s="76">
        <f t="shared" ref="C12:AZ12" si="0">SUM(C14:C39)</f>
        <v>382566</v>
      </c>
      <c r="D12" s="76">
        <f t="shared" si="0"/>
        <v>154882</v>
      </c>
      <c r="E12" s="76">
        <f t="shared" si="0"/>
        <v>217</v>
      </c>
      <c r="F12" s="76">
        <f t="shared" si="0"/>
        <v>0</v>
      </c>
      <c r="G12" s="74">
        <f>SUM(G14:G39)</f>
        <v>537665</v>
      </c>
      <c r="H12" s="121">
        <f t="shared" si="0"/>
        <v>158537</v>
      </c>
      <c r="I12" s="76">
        <f t="shared" si="0"/>
        <v>2346</v>
      </c>
      <c r="J12" s="76">
        <f t="shared" si="0"/>
        <v>2858</v>
      </c>
      <c r="K12" s="76">
        <f>SUM(K14:K39)</f>
        <v>216</v>
      </c>
      <c r="L12" s="122">
        <f t="shared" si="0"/>
        <v>163957</v>
      </c>
      <c r="M12" s="123">
        <f t="shared" si="0"/>
        <v>64813</v>
      </c>
      <c r="N12" s="76">
        <f t="shared" si="0"/>
        <v>64934</v>
      </c>
      <c r="O12" s="76">
        <f t="shared" si="0"/>
        <v>52856</v>
      </c>
      <c r="P12" s="76">
        <f>SUM(P14:P39)</f>
        <v>4099</v>
      </c>
      <c r="Q12" s="74">
        <f t="shared" si="0"/>
        <v>186702</v>
      </c>
      <c r="R12" s="124">
        <f t="shared" si="0"/>
        <v>0</v>
      </c>
      <c r="S12" s="76">
        <f t="shared" si="0"/>
        <v>6</v>
      </c>
      <c r="T12" s="76">
        <f t="shared" si="0"/>
        <v>1</v>
      </c>
      <c r="U12" s="76">
        <f>SUM(U14:U39)</f>
        <v>4</v>
      </c>
      <c r="V12" s="125">
        <f t="shared" si="0"/>
        <v>11</v>
      </c>
      <c r="W12" s="123">
        <f t="shared" si="0"/>
        <v>38668</v>
      </c>
      <c r="X12" s="76">
        <f t="shared" si="0"/>
        <v>3819</v>
      </c>
      <c r="Y12" s="76">
        <f>SUM(Y14:Y39)</f>
        <v>1685</v>
      </c>
      <c r="Z12" s="76">
        <f>SUM(Z14:Z39)</f>
        <v>57</v>
      </c>
      <c r="AA12" s="74">
        <f t="shared" si="0"/>
        <v>44229</v>
      </c>
      <c r="AB12" s="121">
        <f t="shared" si="0"/>
        <v>31628</v>
      </c>
      <c r="AC12" s="76">
        <f t="shared" si="0"/>
        <v>16942</v>
      </c>
      <c r="AD12" s="76">
        <f>SUM(AD14:AD39)</f>
        <v>2826</v>
      </c>
      <c r="AE12" s="76">
        <f>SUM(AE14:AE39)</f>
        <v>587</v>
      </c>
      <c r="AF12" s="122">
        <f t="shared" si="0"/>
        <v>51983</v>
      </c>
      <c r="AG12" s="123">
        <f t="shared" si="0"/>
        <v>10479</v>
      </c>
      <c r="AH12" s="76">
        <f t="shared" si="0"/>
        <v>0</v>
      </c>
      <c r="AI12" s="76">
        <f>SUM(AI14:AI39)</f>
        <v>0</v>
      </c>
      <c r="AJ12" s="76">
        <f>SUM(AJ14:AJ39)</f>
        <v>0</v>
      </c>
      <c r="AK12" s="74">
        <f>SUM(AK14:AK39)</f>
        <v>10479</v>
      </c>
      <c r="AL12" s="121">
        <f t="shared" si="0"/>
        <v>2874163</v>
      </c>
      <c r="AM12" s="76">
        <f t="shared" si="0"/>
        <v>5330</v>
      </c>
      <c r="AN12" s="76">
        <f>SUM(AN14:AN39)</f>
        <v>543</v>
      </c>
      <c r="AO12" s="76">
        <f>SUM(AO14:AO39)</f>
        <v>0</v>
      </c>
      <c r="AP12" s="122">
        <f t="shared" si="0"/>
        <v>2880036</v>
      </c>
      <c r="AQ12" s="123">
        <f t="shared" si="0"/>
        <v>0</v>
      </c>
      <c r="AR12" s="76">
        <f t="shared" si="0"/>
        <v>7</v>
      </c>
      <c r="AS12" s="76">
        <f>SUM(AS14:AS39)</f>
        <v>2</v>
      </c>
      <c r="AT12" s="76">
        <f>SUM(AT14:AT39)</f>
        <v>1</v>
      </c>
      <c r="AU12" s="74">
        <f t="shared" si="0"/>
        <v>10</v>
      </c>
      <c r="AV12" s="121">
        <f t="shared" si="0"/>
        <v>61</v>
      </c>
      <c r="AW12" s="76">
        <f t="shared" si="0"/>
        <v>15</v>
      </c>
      <c r="AX12" s="76">
        <f>SUM(AX14:AX39)</f>
        <v>9</v>
      </c>
      <c r="AY12" s="76">
        <f>SUM(AY14:AY39)</f>
        <v>45</v>
      </c>
      <c r="AZ12" s="122">
        <f t="shared" si="0"/>
        <v>130</v>
      </c>
      <c r="BA12" s="121">
        <f t="shared" ref="BA12:BB12" si="1">SUM(BA14:BA39)</f>
        <v>0</v>
      </c>
      <c r="BB12" s="76">
        <f t="shared" si="1"/>
        <v>3</v>
      </c>
      <c r="BC12" s="76">
        <f>SUM(BC14:BC39)</f>
        <v>0</v>
      </c>
      <c r="BD12" s="76">
        <f>SUM(BD14:BD39)</f>
        <v>0</v>
      </c>
      <c r="BE12" s="74">
        <f t="shared" ref="BE12" si="2">SUM(BE14:BE39)</f>
        <v>3</v>
      </c>
      <c r="BF12" s="95"/>
    </row>
    <row r="13" spans="1:58" x14ac:dyDescent="0.3">
      <c r="A13" s="22"/>
      <c r="B13" s="76"/>
      <c r="C13" s="126"/>
      <c r="D13" s="126"/>
      <c r="E13" s="126"/>
      <c r="F13" s="126"/>
      <c r="G13" s="74"/>
      <c r="H13" s="127"/>
      <c r="I13" s="126"/>
      <c r="J13" s="126"/>
      <c r="K13" s="126"/>
      <c r="L13" s="122"/>
      <c r="M13" s="128"/>
      <c r="N13" s="126"/>
      <c r="O13" s="126"/>
      <c r="P13" s="126"/>
      <c r="Q13" s="74"/>
      <c r="R13" s="129"/>
      <c r="S13" s="42"/>
      <c r="T13" s="95"/>
      <c r="U13" s="42"/>
      <c r="V13" s="130"/>
      <c r="W13" s="128"/>
      <c r="X13" s="126"/>
      <c r="Y13" s="126"/>
      <c r="Z13" s="126"/>
      <c r="AA13" s="74"/>
      <c r="AB13" s="127"/>
      <c r="AC13" s="126"/>
      <c r="AD13" s="126"/>
      <c r="AE13" s="126"/>
      <c r="AF13" s="122"/>
      <c r="AG13" s="128"/>
      <c r="AH13" s="126"/>
      <c r="AI13" s="126"/>
      <c r="AJ13" s="126"/>
      <c r="AK13" s="74"/>
      <c r="AL13" s="127"/>
      <c r="AM13" s="126"/>
      <c r="AN13" s="126"/>
      <c r="AO13" s="126"/>
      <c r="AP13" s="122"/>
      <c r="AQ13" s="128"/>
      <c r="AR13" s="126"/>
      <c r="AS13" s="126"/>
      <c r="AT13" s="126"/>
      <c r="AU13" s="74"/>
      <c r="AV13" s="127"/>
      <c r="AW13" s="126"/>
      <c r="AX13" s="126"/>
      <c r="AY13" s="126"/>
      <c r="AZ13" s="122"/>
      <c r="BA13" s="127"/>
      <c r="BB13" s="126"/>
      <c r="BC13" s="126"/>
      <c r="BD13" s="126"/>
      <c r="BE13" s="74"/>
      <c r="BF13" s="95"/>
    </row>
    <row r="14" spans="1:58" x14ac:dyDescent="0.3">
      <c r="A14" s="77" t="s">
        <v>3</v>
      </c>
      <c r="B14" s="131">
        <f>G14+L14+Q14+V14+AA14+AF14+AK14+AP14+AU14+AZ14+BE14</f>
        <v>960021</v>
      </c>
      <c r="C14" s="132">
        <v>87375</v>
      </c>
      <c r="D14" s="132">
        <v>27930</v>
      </c>
      <c r="E14" s="132">
        <v>34</v>
      </c>
      <c r="F14" s="132">
        <v>0</v>
      </c>
      <c r="G14" s="74">
        <f t="shared" ref="G14:G39" si="3">SUM(C14:F14)</f>
        <v>115339</v>
      </c>
      <c r="H14" s="133">
        <v>33757</v>
      </c>
      <c r="I14" s="132">
        <v>45</v>
      </c>
      <c r="J14" s="132">
        <v>1059</v>
      </c>
      <c r="K14" s="132">
        <v>75</v>
      </c>
      <c r="L14" s="122">
        <f t="shared" ref="L14:L39" si="4">SUM(H14:K14)</f>
        <v>34936</v>
      </c>
      <c r="M14" s="134">
        <v>9331</v>
      </c>
      <c r="N14" s="132">
        <v>12381</v>
      </c>
      <c r="O14" s="132">
        <v>1217</v>
      </c>
      <c r="P14" s="132">
        <v>517</v>
      </c>
      <c r="Q14" s="74">
        <f>SUM(M14:P14)</f>
        <v>23446</v>
      </c>
      <c r="R14" s="135">
        <v>0</v>
      </c>
      <c r="S14" s="134">
        <v>0</v>
      </c>
      <c r="T14" s="134">
        <v>0</v>
      </c>
      <c r="U14" s="134">
        <v>0</v>
      </c>
      <c r="V14" s="125">
        <f>SUM(R14:U14)</f>
        <v>0</v>
      </c>
      <c r="W14" s="134">
        <v>11171</v>
      </c>
      <c r="X14" s="132">
        <v>8</v>
      </c>
      <c r="Y14" s="132">
        <v>557</v>
      </c>
      <c r="Z14" s="132">
        <v>3</v>
      </c>
      <c r="AA14" s="74">
        <f t="shared" ref="AA14:AA37" si="5">SUM(W14:Z14)</f>
        <v>11739</v>
      </c>
      <c r="AB14" s="133">
        <v>4636</v>
      </c>
      <c r="AC14" s="132">
        <v>4871</v>
      </c>
      <c r="AD14" s="132">
        <v>320</v>
      </c>
      <c r="AE14" s="132">
        <v>74</v>
      </c>
      <c r="AF14" s="122">
        <f t="shared" ref="AF14:AF39" si="6">SUM(AB14:AE14)</f>
        <v>9901</v>
      </c>
      <c r="AG14" s="134">
        <v>202</v>
      </c>
      <c r="AH14" s="132">
        <v>0</v>
      </c>
      <c r="AI14" s="132">
        <v>0</v>
      </c>
      <c r="AJ14" s="132">
        <v>0</v>
      </c>
      <c r="AK14" s="74">
        <f t="shared" ref="AK14:AK39" si="7">SUM(AG14:AJ14)</f>
        <v>202</v>
      </c>
      <c r="AL14" s="133">
        <v>761747</v>
      </c>
      <c r="AM14" s="132">
        <v>2323</v>
      </c>
      <c r="AN14" s="132">
        <v>368</v>
      </c>
      <c r="AO14" s="132">
        <v>0</v>
      </c>
      <c r="AP14" s="122">
        <f t="shared" ref="AP14:AP39" si="8">SUM(AL14:AO14)</f>
        <v>764438</v>
      </c>
      <c r="AQ14" s="134">
        <v>0</v>
      </c>
      <c r="AR14" s="132">
        <v>4</v>
      </c>
      <c r="AS14" s="132">
        <v>1</v>
      </c>
      <c r="AT14" s="132">
        <v>0</v>
      </c>
      <c r="AU14" s="74">
        <f t="shared" ref="AU14:AU39" si="9">SUM(AQ14:AT14)</f>
        <v>5</v>
      </c>
      <c r="AV14" s="133">
        <v>1</v>
      </c>
      <c r="AW14" s="132">
        <v>3</v>
      </c>
      <c r="AX14" s="132">
        <v>5</v>
      </c>
      <c r="AY14" s="132">
        <v>6</v>
      </c>
      <c r="AZ14" s="122">
        <f t="shared" ref="AZ14:AZ39" si="10">SUM(AV14:AY14)</f>
        <v>15</v>
      </c>
      <c r="BA14" s="132">
        <v>0</v>
      </c>
      <c r="BB14" s="132">
        <v>0</v>
      </c>
      <c r="BC14" s="132">
        <v>0</v>
      </c>
      <c r="BD14" s="132">
        <v>0</v>
      </c>
      <c r="BE14" s="74">
        <f t="shared" ref="BE14:BE37" si="11">SUM(BA14:BD14)</f>
        <v>0</v>
      </c>
      <c r="BF14" s="95"/>
    </row>
    <row r="15" spans="1:58" ht="18.600000000000001" x14ac:dyDescent="0.3">
      <c r="A15" s="77" t="s">
        <v>96</v>
      </c>
      <c r="B15" s="131">
        <f t="shared" ref="B15:B39" si="12">G15+L15+Q15+V15+AA15+AF15+AK15+AP15+AU15+AZ15+BE15</f>
        <v>24952</v>
      </c>
      <c r="C15" s="132">
        <v>3363</v>
      </c>
      <c r="D15" s="132">
        <v>918</v>
      </c>
      <c r="E15" s="132">
        <v>0</v>
      </c>
      <c r="F15" s="132">
        <v>0</v>
      </c>
      <c r="G15" s="74">
        <f t="shared" si="3"/>
        <v>4281</v>
      </c>
      <c r="H15" s="133">
        <v>0</v>
      </c>
      <c r="I15" s="132">
        <v>0</v>
      </c>
      <c r="J15" s="132">
        <v>0</v>
      </c>
      <c r="K15" s="132">
        <v>0</v>
      </c>
      <c r="L15" s="122">
        <f t="shared" si="4"/>
        <v>0</v>
      </c>
      <c r="M15" s="134">
        <v>426</v>
      </c>
      <c r="N15" s="132">
        <v>4</v>
      </c>
      <c r="O15" s="132">
        <v>5</v>
      </c>
      <c r="P15" s="132">
        <v>0</v>
      </c>
      <c r="Q15" s="74">
        <f t="shared" ref="Q15:Q39" si="13">SUM(M15:P15)</f>
        <v>435</v>
      </c>
      <c r="R15" s="135">
        <v>0</v>
      </c>
      <c r="S15" s="134">
        <v>0</v>
      </c>
      <c r="T15" s="134">
        <v>0</v>
      </c>
      <c r="U15" s="134">
        <v>0</v>
      </c>
      <c r="V15" s="125">
        <f t="shared" ref="V15:V39" si="14">SUM(R15:U15)</f>
        <v>0</v>
      </c>
      <c r="W15" s="134">
        <v>1083</v>
      </c>
      <c r="X15" s="132">
        <v>0</v>
      </c>
      <c r="Y15" s="132">
        <v>15</v>
      </c>
      <c r="Z15" s="132">
        <v>0</v>
      </c>
      <c r="AA15" s="74">
        <f t="shared" si="5"/>
        <v>1098</v>
      </c>
      <c r="AB15" s="133">
        <v>1469</v>
      </c>
      <c r="AC15" s="132">
        <v>33</v>
      </c>
      <c r="AD15" s="132">
        <v>9</v>
      </c>
      <c r="AE15" s="132">
        <v>2</v>
      </c>
      <c r="AF15" s="122">
        <f t="shared" si="6"/>
        <v>1513</v>
      </c>
      <c r="AG15" s="134">
        <v>3</v>
      </c>
      <c r="AH15" s="132">
        <v>0</v>
      </c>
      <c r="AI15" s="132">
        <v>0</v>
      </c>
      <c r="AJ15" s="132">
        <v>0</v>
      </c>
      <c r="AK15" s="74">
        <f t="shared" si="7"/>
        <v>3</v>
      </c>
      <c r="AL15" s="133">
        <v>17580</v>
      </c>
      <c r="AM15" s="132">
        <v>42</v>
      </c>
      <c r="AN15" s="132">
        <v>0</v>
      </c>
      <c r="AO15" s="132">
        <v>0</v>
      </c>
      <c r="AP15" s="122">
        <f t="shared" si="8"/>
        <v>17622</v>
      </c>
      <c r="AQ15" s="134">
        <v>0</v>
      </c>
      <c r="AR15" s="132">
        <v>0</v>
      </c>
      <c r="AS15" s="132">
        <v>0</v>
      </c>
      <c r="AT15" s="132">
        <v>0</v>
      </c>
      <c r="AU15" s="74">
        <f t="shared" si="9"/>
        <v>0</v>
      </c>
      <c r="AV15" s="133">
        <v>0</v>
      </c>
      <c r="AW15" s="132">
        <v>0</v>
      </c>
      <c r="AX15" s="132">
        <v>0</v>
      </c>
      <c r="AY15" s="132">
        <v>0</v>
      </c>
      <c r="AZ15" s="122">
        <f t="shared" si="10"/>
        <v>0</v>
      </c>
      <c r="BA15" s="132">
        <v>0</v>
      </c>
      <c r="BB15" s="132">
        <v>0</v>
      </c>
      <c r="BC15" s="132">
        <v>0</v>
      </c>
      <c r="BD15" s="132">
        <v>0</v>
      </c>
      <c r="BE15" s="74">
        <f t="shared" si="11"/>
        <v>0</v>
      </c>
      <c r="BF15" s="95"/>
    </row>
    <row r="16" spans="1:58" x14ac:dyDescent="0.3">
      <c r="A16" s="77" t="s">
        <v>80</v>
      </c>
      <c r="B16" s="131">
        <f t="shared" si="12"/>
        <v>589514</v>
      </c>
      <c r="C16" s="132">
        <v>65105</v>
      </c>
      <c r="D16" s="132">
        <v>28775</v>
      </c>
      <c r="E16" s="132">
        <v>26</v>
      </c>
      <c r="F16" s="132">
        <v>0</v>
      </c>
      <c r="G16" s="74">
        <f t="shared" si="3"/>
        <v>93906</v>
      </c>
      <c r="H16" s="133">
        <v>74533</v>
      </c>
      <c r="I16" s="132">
        <v>136</v>
      </c>
      <c r="J16" s="132">
        <v>812</v>
      </c>
      <c r="K16" s="132">
        <v>0</v>
      </c>
      <c r="L16" s="122">
        <f t="shared" si="4"/>
        <v>75481</v>
      </c>
      <c r="M16" s="134">
        <v>2790</v>
      </c>
      <c r="N16" s="132">
        <v>8417</v>
      </c>
      <c r="O16" s="132">
        <v>8098</v>
      </c>
      <c r="P16" s="132">
        <v>836</v>
      </c>
      <c r="Q16" s="74">
        <f t="shared" si="13"/>
        <v>20141</v>
      </c>
      <c r="R16" s="135">
        <v>0</v>
      </c>
      <c r="S16" s="134">
        <v>0</v>
      </c>
      <c r="T16" s="134">
        <v>0</v>
      </c>
      <c r="U16" s="134">
        <v>0</v>
      </c>
      <c r="V16" s="125">
        <f t="shared" si="14"/>
        <v>0</v>
      </c>
      <c r="W16" s="134">
        <v>362</v>
      </c>
      <c r="X16" s="132">
        <v>7</v>
      </c>
      <c r="Y16" s="132">
        <v>9</v>
      </c>
      <c r="Z16" s="132">
        <v>0</v>
      </c>
      <c r="AA16" s="74">
        <f t="shared" si="5"/>
        <v>378</v>
      </c>
      <c r="AB16" s="133">
        <v>3660</v>
      </c>
      <c r="AC16" s="132">
        <v>1447</v>
      </c>
      <c r="AD16" s="132">
        <v>347</v>
      </c>
      <c r="AE16" s="132">
        <v>282</v>
      </c>
      <c r="AF16" s="122">
        <f t="shared" si="6"/>
        <v>5736</v>
      </c>
      <c r="AG16" s="134">
        <v>24</v>
      </c>
      <c r="AH16" s="132">
        <v>0</v>
      </c>
      <c r="AI16" s="132">
        <v>0</v>
      </c>
      <c r="AJ16" s="132">
        <v>0</v>
      </c>
      <c r="AK16" s="74">
        <f t="shared" si="7"/>
        <v>24</v>
      </c>
      <c r="AL16" s="133">
        <v>393520</v>
      </c>
      <c r="AM16" s="132">
        <v>242</v>
      </c>
      <c r="AN16" s="132">
        <v>39</v>
      </c>
      <c r="AO16" s="132">
        <v>0</v>
      </c>
      <c r="AP16" s="122">
        <f t="shared" si="8"/>
        <v>393801</v>
      </c>
      <c r="AQ16" s="134">
        <v>0</v>
      </c>
      <c r="AR16" s="132">
        <v>1</v>
      </c>
      <c r="AS16" s="132">
        <v>0</v>
      </c>
      <c r="AT16" s="132">
        <v>0</v>
      </c>
      <c r="AU16" s="74">
        <f t="shared" si="9"/>
        <v>1</v>
      </c>
      <c r="AV16" s="133">
        <v>36</v>
      </c>
      <c r="AW16" s="132">
        <v>9</v>
      </c>
      <c r="AX16" s="132">
        <v>1</v>
      </c>
      <c r="AY16" s="132">
        <v>0</v>
      </c>
      <c r="AZ16" s="122">
        <f t="shared" si="10"/>
        <v>46</v>
      </c>
      <c r="BA16" s="132">
        <v>0</v>
      </c>
      <c r="BB16" s="132">
        <v>0</v>
      </c>
      <c r="BC16" s="132">
        <v>0</v>
      </c>
      <c r="BD16" s="132">
        <v>0</v>
      </c>
      <c r="BE16" s="74">
        <f t="shared" si="11"/>
        <v>0</v>
      </c>
      <c r="BF16" s="95"/>
    </row>
    <row r="17" spans="1:58" x14ac:dyDescent="0.3">
      <c r="A17" s="10" t="s">
        <v>111</v>
      </c>
      <c r="B17" s="131">
        <f t="shared" si="12"/>
        <v>176449</v>
      </c>
      <c r="C17" s="132">
        <v>18534</v>
      </c>
      <c r="D17" s="132">
        <v>7797</v>
      </c>
      <c r="E17" s="132">
        <v>0</v>
      </c>
      <c r="F17" s="132">
        <v>0</v>
      </c>
      <c r="G17" s="74">
        <f t="shared" si="3"/>
        <v>26331</v>
      </c>
      <c r="H17" s="133">
        <v>0</v>
      </c>
      <c r="I17" s="132">
        <v>0</v>
      </c>
      <c r="J17" s="132">
        <v>0</v>
      </c>
      <c r="K17" s="132">
        <v>7</v>
      </c>
      <c r="L17" s="122">
        <f t="shared" si="4"/>
        <v>7</v>
      </c>
      <c r="M17" s="134">
        <v>6799</v>
      </c>
      <c r="N17" s="132">
        <v>2790</v>
      </c>
      <c r="O17" s="132">
        <v>614</v>
      </c>
      <c r="P17" s="132">
        <v>231</v>
      </c>
      <c r="Q17" s="74">
        <f t="shared" si="13"/>
        <v>10434</v>
      </c>
      <c r="R17" s="135">
        <v>0</v>
      </c>
      <c r="S17" s="134">
        <v>0</v>
      </c>
      <c r="T17" s="134">
        <v>0</v>
      </c>
      <c r="U17" s="134">
        <v>4</v>
      </c>
      <c r="V17" s="125">
        <f t="shared" si="14"/>
        <v>4</v>
      </c>
      <c r="W17" s="134">
        <v>5806</v>
      </c>
      <c r="X17" s="132">
        <v>0</v>
      </c>
      <c r="Y17" s="132">
        <v>10</v>
      </c>
      <c r="Z17" s="132">
        <v>37</v>
      </c>
      <c r="AA17" s="74">
        <f t="shared" si="5"/>
        <v>5853</v>
      </c>
      <c r="AB17" s="133">
        <v>840</v>
      </c>
      <c r="AC17" s="132">
        <v>411</v>
      </c>
      <c r="AD17" s="132">
        <v>98</v>
      </c>
      <c r="AE17" s="132">
        <v>38</v>
      </c>
      <c r="AF17" s="122">
        <f t="shared" si="6"/>
        <v>1387</v>
      </c>
      <c r="AG17" s="134">
        <v>0</v>
      </c>
      <c r="AH17" s="132">
        <v>0</v>
      </c>
      <c r="AI17" s="132">
        <v>0</v>
      </c>
      <c r="AJ17" s="132">
        <v>0</v>
      </c>
      <c r="AK17" s="74">
        <f t="shared" si="7"/>
        <v>0</v>
      </c>
      <c r="AL17" s="133">
        <v>131537</v>
      </c>
      <c r="AM17" s="132">
        <v>895</v>
      </c>
      <c r="AN17" s="132">
        <v>0</v>
      </c>
      <c r="AO17" s="132">
        <v>0</v>
      </c>
      <c r="AP17" s="122">
        <f t="shared" si="8"/>
        <v>132432</v>
      </c>
      <c r="AQ17" s="134">
        <v>0</v>
      </c>
      <c r="AR17" s="132">
        <v>0</v>
      </c>
      <c r="AS17" s="132">
        <v>0</v>
      </c>
      <c r="AT17" s="132">
        <v>0</v>
      </c>
      <c r="AU17" s="74">
        <f t="shared" si="9"/>
        <v>0</v>
      </c>
      <c r="AV17" s="133">
        <v>0</v>
      </c>
      <c r="AW17" s="132">
        <v>0</v>
      </c>
      <c r="AX17" s="132">
        <v>0</v>
      </c>
      <c r="AY17" s="132">
        <v>1</v>
      </c>
      <c r="AZ17" s="122">
        <f t="shared" si="10"/>
        <v>1</v>
      </c>
      <c r="BA17" s="132">
        <v>0</v>
      </c>
      <c r="BB17" s="132">
        <v>0</v>
      </c>
      <c r="BC17" s="132">
        <v>0</v>
      </c>
      <c r="BD17" s="132">
        <v>0</v>
      </c>
      <c r="BE17" s="74">
        <f t="shared" si="11"/>
        <v>0</v>
      </c>
      <c r="BF17" s="95"/>
    </row>
    <row r="18" spans="1:58" x14ac:dyDescent="0.3">
      <c r="A18" s="10" t="s">
        <v>4</v>
      </c>
      <c r="B18" s="131">
        <f t="shared" si="12"/>
        <v>247797</v>
      </c>
      <c r="C18" s="132">
        <v>26508</v>
      </c>
      <c r="D18" s="132">
        <v>10771</v>
      </c>
      <c r="E18" s="132">
        <v>0</v>
      </c>
      <c r="F18" s="132">
        <v>0</v>
      </c>
      <c r="G18" s="74">
        <f t="shared" si="3"/>
        <v>37279</v>
      </c>
      <c r="H18" s="133">
        <v>1566</v>
      </c>
      <c r="I18" s="132">
        <v>682</v>
      </c>
      <c r="J18" s="132">
        <v>32</v>
      </c>
      <c r="K18" s="132">
        <v>0</v>
      </c>
      <c r="L18" s="122">
        <f t="shared" si="4"/>
        <v>2280</v>
      </c>
      <c r="M18" s="134">
        <v>4135</v>
      </c>
      <c r="N18" s="132">
        <v>9546</v>
      </c>
      <c r="O18" s="132">
        <v>4887</v>
      </c>
      <c r="P18" s="132">
        <v>0</v>
      </c>
      <c r="Q18" s="74">
        <f t="shared" si="13"/>
        <v>18568</v>
      </c>
      <c r="R18" s="135">
        <v>0</v>
      </c>
      <c r="S18" s="134">
        <v>4</v>
      </c>
      <c r="T18" s="134">
        <v>1</v>
      </c>
      <c r="U18" s="134">
        <v>0</v>
      </c>
      <c r="V18" s="125">
        <f t="shared" si="14"/>
        <v>5</v>
      </c>
      <c r="W18" s="134">
        <v>0</v>
      </c>
      <c r="X18" s="132">
        <v>164</v>
      </c>
      <c r="Y18" s="132">
        <v>66</v>
      </c>
      <c r="Z18" s="132">
        <v>0</v>
      </c>
      <c r="AA18" s="74">
        <f t="shared" si="5"/>
        <v>230</v>
      </c>
      <c r="AB18" s="133">
        <v>2459</v>
      </c>
      <c r="AC18" s="132">
        <v>406</v>
      </c>
      <c r="AD18" s="132">
        <v>75</v>
      </c>
      <c r="AE18" s="132">
        <v>0</v>
      </c>
      <c r="AF18" s="122">
        <f t="shared" si="6"/>
        <v>2940</v>
      </c>
      <c r="AG18" s="134">
        <v>661</v>
      </c>
      <c r="AH18" s="132">
        <v>0</v>
      </c>
      <c r="AI18" s="132">
        <v>0</v>
      </c>
      <c r="AJ18" s="132">
        <v>0</v>
      </c>
      <c r="AK18" s="74">
        <f t="shared" si="7"/>
        <v>661</v>
      </c>
      <c r="AL18" s="133">
        <v>185779</v>
      </c>
      <c r="AM18" s="132">
        <v>55</v>
      </c>
      <c r="AN18" s="132">
        <v>0</v>
      </c>
      <c r="AO18" s="132">
        <v>0</v>
      </c>
      <c r="AP18" s="122">
        <f t="shared" si="8"/>
        <v>185834</v>
      </c>
      <c r="AQ18" s="134">
        <v>0</v>
      </c>
      <c r="AR18" s="132">
        <v>0</v>
      </c>
      <c r="AS18" s="132">
        <v>0</v>
      </c>
      <c r="AT18" s="132">
        <v>0</v>
      </c>
      <c r="AU18" s="74">
        <f t="shared" si="9"/>
        <v>0</v>
      </c>
      <c r="AV18" s="133">
        <v>0</v>
      </c>
      <c r="AW18" s="132">
        <v>0</v>
      </c>
      <c r="AX18" s="132">
        <v>0</v>
      </c>
      <c r="AY18" s="132">
        <v>0</v>
      </c>
      <c r="AZ18" s="122">
        <f t="shared" si="10"/>
        <v>0</v>
      </c>
      <c r="BA18" s="132">
        <v>0</v>
      </c>
      <c r="BB18" s="132">
        <v>0</v>
      </c>
      <c r="BC18" s="132">
        <v>0</v>
      </c>
      <c r="BD18" s="132">
        <v>0</v>
      </c>
      <c r="BE18" s="74">
        <f t="shared" si="11"/>
        <v>0</v>
      </c>
      <c r="BF18" s="95"/>
    </row>
    <row r="19" spans="1:58" hidden="1" x14ac:dyDescent="0.3">
      <c r="A19" s="10" t="s">
        <v>69</v>
      </c>
      <c r="B19" s="131">
        <f t="shared" si="12"/>
        <v>110117</v>
      </c>
      <c r="C19" s="132">
        <v>10906</v>
      </c>
      <c r="D19" s="132">
        <v>2762</v>
      </c>
      <c r="E19" s="132">
        <v>0</v>
      </c>
      <c r="F19" s="132">
        <v>0</v>
      </c>
      <c r="G19" s="74">
        <f t="shared" si="3"/>
        <v>13668</v>
      </c>
      <c r="H19" s="133">
        <v>7134</v>
      </c>
      <c r="I19" s="132">
        <v>61</v>
      </c>
      <c r="J19" s="132">
        <v>0</v>
      </c>
      <c r="K19" s="132">
        <v>0</v>
      </c>
      <c r="L19" s="122">
        <f t="shared" si="4"/>
        <v>7195</v>
      </c>
      <c r="M19" s="134">
        <v>2554</v>
      </c>
      <c r="N19" s="132">
        <v>1327</v>
      </c>
      <c r="O19" s="132">
        <v>1</v>
      </c>
      <c r="P19" s="132">
        <v>208</v>
      </c>
      <c r="Q19" s="74">
        <f t="shared" si="13"/>
        <v>4090</v>
      </c>
      <c r="R19" s="135">
        <v>0</v>
      </c>
      <c r="S19" s="134">
        <v>0</v>
      </c>
      <c r="T19" s="134">
        <v>0</v>
      </c>
      <c r="U19" s="134">
        <v>0</v>
      </c>
      <c r="V19" s="125">
        <f t="shared" si="14"/>
        <v>0</v>
      </c>
      <c r="W19" s="134">
        <v>298</v>
      </c>
      <c r="X19" s="132">
        <v>0</v>
      </c>
      <c r="Y19" s="132">
        <v>0</v>
      </c>
      <c r="Z19" s="132">
        <v>2</v>
      </c>
      <c r="AA19" s="74">
        <f t="shared" si="5"/>
        <v>300</v>
      </c>
      <c r="AB19" s="133">
        <v>349</v>
      </c>
      <c r="AC19" s="132">
        <v>210</v>
      </c>
      <c r="AD19" s="132">
        <v>0</v>
      </c>
      <c r="AE19" s="132">
        <v>9</v>
      </c>
      <c r="AF19" s="122">
        <f t="shared" si="6"/>
        <v>568</v>
      </c>
      <c r="AG19" s="134">
        <v>576</v>
      </c>
      <c r="AH19" s="132">
        <v>0</v>
      </c>
      <c r="AI19" s="132">
        <v>0</v>
      </c>
      <c r="AJ19" s="132">
        <v>0</v>
      </c>
      <c r="AK19" s="74">
        <f t="shared" si="7"/>
        <v>576</v>
      </c>
      <c r="AL19" s="133">
        <v>83714</v>
      </c>
      <c r="AM19" s="132">
        <v>5</v>
      </c>
      <c r="AN19" s="132">
        <v>0</v>
      </c>
      <c r="AO19" s="132">
        <v>0</v>
      </c>
      <c r="AP19" s="122">
        <f t="shared" si="8"/>
        <v>83719</v>
      </c>
      <c r="AQ19" s="134">
        <v>0</v>
      </c>
      <c r="AR19" s="132">
        <v>0</v>
      </c>
      <c r="AS19" s="132">
        <v>0</v>
      </c>
      <c r="AT19" s="132">
        <v>0</v>
      </c>
      <c r="AU19" s="74">
        <f t="shared" si="9"/>
        <v>0</v>
      </c>
      <c r="AV19" s="133">
        <v>0</v>
      </c>
      <c r="AW19" s="132">
        <v>0</v>
      </c>
      <c r="AX19" s="132">
        <v>0</v>
      </c>
      <c r="AY19" s="132">
        <v>1</v>
      </c>
      <c r="AZ19" s="122">
        <f t="shared" si="10"/>
        <v>1</v>
      </c>
      <c r="BA19" s="132">
        <v>0</v>
      </c>
      <c r="BB19" s="132">
        <v>0</v>
      </c>
      <c r="BC19" s="132">
        <v>0</v>
      </c>
      <c r="BD19" s="132">
        <v>0</v>
      </c>
      <c r="BE19" s="74">
        <f t="shared" si="11"/>
        <v>0</v>
      </c>
      <c r="BF19" s="95"/>
    </row>
    <row r="20" spans="1:58" x14ac:dyDescent="0.3">
      <c r="A20" s="10" t="s">
        <v>71</v>
      </c>
      <c r="B20" s="131">
        <f t="shared" si="12"/>
        <v>24703</v>
      </c>
      <c r="C20" s="132">
        <v>3795</v>
      </c>
      <c r="D20" s="132">
        <v>987</v>
      </c>
      <c r="E20" s="132">
        <v>0</v>
      </c>
      <c r="F20" s="132">
        <v>0</v>
      </c>
      <c r="G20" s="74">
        <f t="shared" si="3"/>
        <v>4782</v>
      </c>
      <c r="H20" s="133">
        <v>0</v>
      </c>
      <c r="I20" s="132">
        <v>1</v>
      </c>
      <c r="J20" s="132">
        <v>0</v>
      </c>
      <c r="K20" s="132">
        <v>2</v>
      </c>
      <c r="L20" s="122">
        <f t="shared" si="4"/>
        <v>3</v>
      </c>
      <c r="M20" s="134">
        <v>1955</v>
      </c>
      <c r="N20" s="132">
        <v>991</v>
      </c>
      <c r="O20" s="132">
        <v>103</v>
      </c>
      <c r="P20" s="132">
        <v>57</v>
      </c>
      <c r="Q20" s="74">
        <f t="shared" si="13"/>
        <v>3106</v>
      </c>
      <c r="R20" s="135">
        <v>0</v>
      </c>
      <c r="S20" s="134">
        <v>0</v>
      </c>
      <c r="T20" s="134">
        <v>0</v>
      </c>
      <c r="U20" s="134">
        <v>0</v>
      </c>
      <c r="V20" s="125">
        <f t="shared" si="14"/>
        <v>0</v>
      </c>
      <c r="W20" s="134">
        <v>2498</v>
      </c>
      <c r="X20" s="132">
        <v>0</v>
      </c>
      <c r="Y20" s="132">
        <v>0</v>
      </c>
      <c r="Z20" s="132">
        <v>0</v>
      </c>
      <c r="AA20" s="74">
        <f t="shared" si="5"/>
        <v>2498</v>
      </c>
      <c r="AB20" s="133">
        <v>154</v>
      </c>
      <c r="AC20" s="132">
        <v>32</v>
      </c>
      <c r="AD20" s="132">
        <v>9</v>
      </c>
      <c r="AE20" s="132">
        <v>0</v>
      </c>
      <c r="AF20" s="122">
        <f t="shared" si="6"/>
        <v>195</v>
      </c>
      <c r="AG20" s="134">
        <v>0</v>
      </c>
      <c r="AH20" s="132">
        <v>0</v>
      </c>
      <c r="AI20" s="132">
        <v>0</v>
      </c>
      <c r="AJ20" s="132">
        <v>0</v>
      </c>
      <c r="AK20" s="74">
        <f t="shared" si="7"/>
        <v>0</v>
      </c>
      <c r="AL20" s="133">
        <v>14098</v>
      </c>
      <c r="AM20" s="132">
        <v>21</v>
      </c>
      <c r="AN20" s="132">
        <v>0</v>
      </c>
      <c r="AO20" s="132">
        <v>0</v>
      </c>
      <c r="AP20" s="122">
        <f t="shared" si="8"/>
        <v>14119</v>
      </c>
      <c r="AQ20" s="134">
        <v>0</v>
      </c>
      <c r="AR20" s="132">
        <v>0</v>
      </c>
      <c r="AS20" s="132">
        <v>0</v>
      </c>
      <c r="AT20" s="132">
        <v>0</v>
      </c>
      <c r="AU20" s="74">
        <f t="shared" si="9"/>
        <v>0</v>
      </c>
      <c r="AV20" s="133">
        <v>0</v>
      </c>
      <c r="AW20" s="132">
        <v>0</v>
      </c>
      <c r="AX20" s="132">
        <v>0</v>
      </c>
      <c r="AY20" s="132">
        <v>0</v>
      </c>
      <c r="AZ20" s="122">
        <f t="shared" si="10"/>
        <v>0</v>
      </c>
      <c r="BA20" s="132">
        <v>0</v>
      </c>
      <c r="BB20" s="132">
        <v>0</v>
      </c>
      <c r="BC20" s="132">
        <v>0</v>
      </c>
      <c r="BD20" s="132">
        <v>0</v>
      </c>
      <c r="BE20" s="74">
        <f t="shared" si="11"/>
        <v>0</v>
      </c>
      <c r="BF20" s="95"/>
    </row>
    <row r="21" spans="1:58" x14ac:dyDescent="0.3">
      <c r="A21" s="10" t="s">
        <v>68</v>
      </c>
      <c r="B21" s="131">
        <f t="shared" si="12"/>
        <v>100963</v>
      </c>
      <c r="C21" s="132">
        <v>11715</v>
      </c>
      <c r="D21" s="132">
        <v>3472</v>
      </c>
      <c r="E21" s="132">
        <v>1</v>
      </c>
      <c r="F21" s="132">
        <v>0</v>
      </c>
      <c r="G21" s="74">
        <f t="shared" si="3"/>
        <v>15188</v>
      </c>
      <c r="H21" s="133">
        <v>1550</v>
      </c>
      <c r="I21" s="132">
        <v>34</v>
      </c>
      <c r="J21" s="132">
        <v>52</v>
      </c>
      <c r="K21" s="132">
        <v>0</v>
      </c>
      <c r="L21" s="122">
        <f t="shared" si="4"/>
        <v>1636</v>
      </c>
      <c r="M21" s="134">
        <v>2136</v>
      </c>
      <c r="N21" s="132">
        <v>1834</v>
      </c>
      <c r="O21" s="132">
        <v>1934</v>
      </c>
      <c r="P21" s="132">
        <v>76</v>
      </c>
      <c r="Q21" s="74">
        <f t="shared" si="13"/>
        <v>5980</v>
      </c>
      <c r="R21" s="135">
        <v>0</v>
      </c>
      <c r="S21" s="134">
        <v>0</v>
      </c>
      <c r="T21" s="134">
        <v>0</v>
      </c>
      <c r="U21" s="134">
        <v>0</v>
      </c>
      <c r="V21" s="125">
        <f t="shared" si="14"/>
        <v>0</v>
      </c>
      <c r="W21" s="134">
        <v>61</v>
      </c>
      <c r="X21" s="132">
        <v>0</v>
      </c>
      <c r="Y21" s="132">
        <v>4</v>
      </c>
      <c r="Z21" s="132">
        <v>0</v>
      </c>
      <c r="AA21" s="74">
        <f t="shared" si="5"/>
        <v>65</v>
      </c>
      <c r="AB21" s="133">
        <v>746</v>
      </c>
      <c r="AC21" s="132">
        <v>816</v>
      </c>
      <c r="AD21" s="132">
        <v>188</v>
      </c>
      <c r="AE21" s="132">
        <v>1</v>
      </c>
      <c r="AF21" s="122">
        <f t="shared" si="6"/>
        <v>1751</v>
      </c>
      <c r="AG21" s="134">
        <v>736</v>
      </c>
      <c r="AH21" s="132">
        <v>0</v>
      </c>
      <c r="AI21" s="132">
        <v>0</v>
      </c>
      <c r="AJ21" s="132">
        <v>0</v>
      </c>
      <c r="AK21" s="74">
        <f t="shared" si="7"/>
        <v>736</v>
      </c>
      <c r="AL21" s="133">
        <v>75514</v>
      </c>
      <c r="AM21" s="132">
        <v>93</v>
      </c>
      <c r="AN21" s="132">
        <v>0</v>
      </c>
      <c r="AO21" s="132">
        <v>0</v>
      </c>
      <c r="AP21" s="122">
        <f t="shared" si="8"/>
        <v>75607</v>
      </c>
      <c r="AQ21" s="134">
        <v>0</v>
      </c>
      <c r="AR21" s="132">
        <v>0</v>
      </c>
      <c r="AS21" s="132">
        <v>0</v>
      </c>
      <c r="AT21" s="132">
        <v>0</v>
      </c>
      <c r="AU21" s="74">
        <f t="shared" si="9"/>
        <v>0</v>
      </c>
      <c r="AV21" s="133">
        <v>0</v>
      </c>
      <c r="AW21" s="132">
        <v>0</v>
      </c>
      <c r="AX21" s="132">
        <v>0</v>
      </c>
      <c r="AY21" s="132">
        <v>0</v>
      </c>
      <c r="AZ21" s="122">
        <f t="shared" si="10"/>
        <v>0</v>
      </c>
      <c r="BA21" s="132">
        <v>0</v>
      </c>
      <c r="BB21" s="132">
        <v>0</v>
      </c>
      <c r="BC21" s="132">
        <v>0</v>
      </c>
      <c r="BD21" s="132">
        <v>0</v>
      </c>
      <c r="BE21" s="74">
        <f t="shared" si="11"/>
        <v>0</v>
      </c>
      <c r="BF21" s="95"/>
    </row>
    <row r="22" spans="1:58" x14ac:dyDescent="0.3">
      <c r="A22" s="10" t="s">
        <v>15</v>
      </c>
      <c r="B22" s="131">
        <f t="shared" si="12"/>
        <v>125848</v>
      </c>
      <c r="C22" s="132">
        <v>7240</v>
      </c>
      <c r="D22" s="132">
        <v>17238</v>
      </c>
      <c r="E22" s="132">
        <v>15</v>
      </c>
      <c r="F22" s="132">
        <v>0</v>
      </c>
      <c r="G22" s="74">
        <f t="shared" si="3"/>
        <v>24493</v>
      </c>
      <c r="H22" s="133">
        <v>127</v>
      </c>
      <c r="I22" s="132">
        <v>119</v>
      </c>
      <c r="J22" s="132">
        <v>0</v>
      </c>
      <c r="K22" s="132">
        <v>2</v>
      </c>
      <c r="L22" s="122">
        <f t="shared" si="4"/>
        <v>248</v>
      </c>
      <c r="M22" s="134">
        <v>1692</v>
      </c>
      <c r="N22" s="132">
        <v>833</v>
      </c>
      <c r="O22" s="132">
        <v>1145</v>
      </c>
      <c r="P22" s="132">
        <v>0</v>
      </c>
      <c r="Q22" s="74">
        <f t="shared" si="13"/>
        <v>3670</v>
      </c>
      <c r="R22" s="135">
        <v>0</v>
      </c>
      <c r="S22" s="134">
        <v>0</v>
      </c>
      <c r="T22" s="134">
        <v>0</v>
      </c>
      <c r="U22" s="134">
        <v>0</v>
      </c>
      <c r="V22" s="125">
        <f t="shared" si="14"/>
        <v>0</v>
      </c>
      <c r="W22" s="134">
        <v>744</v>
      </c>
      <c r="X22" s="132">
        <v>0</v>
      </c>
      <c r="Y22" s="132">
        <v>28</v>
      </c>
      <c r="Z22" s="132">
        <v>1</v>
      </c>
      <c r="AA22" s="74">
        <f t="shared" si="5"/>
        <v>773</v>
      </c>
      <c r="AB22" s="133">
        <v>3983</v>
      </c>
      <c r="AC22" s="132">
        <v>1204</v>
      </c>
      <c r="AD22" s="132">
        <v>337</v>
      </c>
      <c r="AE22" s="132">
        <v>0</v>
      </c>
      <c r="AF22" s="122">
        <f t="shared" si="6"/>
        <v>5524</v>
      </c>
      <c r="AG22" s="134">
        <v>0</v>
      </c>
      <c r="AH22" s="132">
        <v>0</v>
      </c>
      <c r="AI22" s="132">
        <v>0</v>
      </c>
      <c r="AJ22" s="132">
        <v>0</v>
      </c>
      <c r="AK22" s="74">
        <f t="shared" si="7"/>
        <v>0</v>
      </c>
      <c r="AL22" s="133">
        <v>91033</v>
      </c>
      <c r="AM22" s="132">
        <v>70</v>
      </c>
      <c r="AN22" s="132">
        <v>36</v>
      </c>
      <c r="AO22" s="132">
        <v>0</v>
      </c>
      <c r="AP22" s="122">
        <f t="shared" si="8"/>
        <v>91139</v>
      </c>
      <c r="AQ22" s="134">
        <v>0</v>
      </c>
      <c r="AR22" s="132">
        <v>0</v>
      </c>
      <c r="AS22" s="132">
        <v>0</v>
      </c>
      <c r="AT22" s="132">
        <v>0</v>
      </c>
      <c r="AU22" s="74">
        <f t="shared" si="9"/>
        <v>0</v>
      </c>
      <c r="AV22" s="133">
        <v>1</v>
      </c>
      <c r="AW22" s="132">
        <v>0</v>
      </c>
      <c r="AX22" s="132">
        <v>0</v>
      </c>
      <c r="AY22" s="132">
        <v>0</v>
      </c>
      <c r="AZ22" s="122">
        <f t="shared" si="10"/>
        <v>1</v>
      </c>
      <c r="BA22" s="132">
        <v>0</v>
      </c>
      <c r="BB22" s="132">
        <v>0</v>
      </c>
      <c r="BC22" s="132">
        <v>0</v>
      </c>
      <c r="BD22" s="132">
        <v>0</v>
      </c>
      <c r="BE22" s="74">
        <f t="shared" si="11"/>
        <v>0</v>
      </c>
      <c r="BF22" s="95"/>
    </row>
    <row r="23" spans="1:58" x14ac:dyDescent="0.3">
      <c r="A23" s="10" t="s">
        <v>5</v>
      </c>
      <c r="B23" s="131">
        <f t="shared" si="12"/>
        <v>246924</v>
      </c>
      <c r="C23" s="132">
        <v>26321</v>
      </c>
      <c r="D23" s="132">
        <v>8803</v>
      </c>
      <c r="E23" s="132">
        <v>0</v>
      </c>
      <c r="F23" s="132">
        <v>0</v>
      </c>
      <c r="G23" s="74">
        <f t="shared" si="3"/>
        <v>35124</v>
      </c>
      <c r="H23" s="133">
        <v>11559</v>
      </c>
      <c r="I23" s="132">
        <v>452</v>
      </c>
      <c r="J23" s="132">
        <v>258</v>
      </c>
      <c r="K23" s="132">
        <v>0</v>
      </c>
      <c r="L23" s="122">
        <f t="shared" si="4"/>
        <v>12269</v>
      </c>
      <c r="M23" s="134">
        <v>189</v>
      </c>
      <c r="N23" s="132">
        <v>193</v>
      </c>
      <c r="O23" s="132">
        <v>112</v>
      </c>
      <c r="P23" s="132">
        <v>0</v>
      </c>
      <c r="Q23" s="74">
        <f t="shared" si="13"/>
        <v>494</v>
      </c>
      <c r="R23" s="135">
        <v>0</v>
      </c>
      <c r="S23" s="134">
        <v>1</v>
      </c>
      <c r="T23" s="134">
        <v>0</v>
      </c>
      <c r="U23" s="134">
        <v>0</v>
      </c>
      <c r="V23" s="125">
        <f t="shared" si="14"/>
        <v>1</v>
      </c>
      <c r="W23" s="134">
        <v>3419</v>
      </c>
      <c r="X23" s="132">
        <v>0</v>
      </c>
      <c r="Y23" s="132">
        <v>42</v>
      </c>
      <c r="Z23" s="132">
        <v>0</v>
      </c>
      <c r="AA23" s="74">
        <f t="shared" si="5"/>
        <v>3461</v>
      </c>
      <c r="AB23" s="133">
        <v>963</v>
      </c>
      <c r="AC23" s="132">
        <v>797</v>
      </c>
      <c r="AD23" s="132">
        <v>70</v>
      </c>
      <c r="AE23" s="132">
        <v>0</v>
      </c>
      <c r="AF23" s="122">
        <f t="shared" si="6"/>
        <v>1830</v>
      </c>
      <c r="AG23" s="134">
        <v>56</v>
      </c>
      <c r="AH23" s="132">
        <v>0</v>
      </c>
      <c r="AI23" s="132">
        <v>0</v>
      </c>
      <c r="AJ23" s="132">
        <v>0</v>
      </c>
      <c r="AK23" s="74">
        <f t="shared" si="7"/>
        <v>56</v>
      </c>
      <c r="AL23" s="133">
        <v>193641</v>
      </c>
      <c r="AM23" s="132">
        <v>38</v>
      </c>
      <c r="AN23" s="132">
        <v>3</v>
      </c>
      <c r="AO23" s="132">
        <v>0</v>
      </c>
      <c r="AP23" s="122">
        <f t="shared" si="8"/>
        <v>193682</v>
      </c>
      <c r="AQ23" s="134">
        <v>0</v>
      </c>
      <c r="AR23" s="132">
        <v>0</v>
      </c>
      <c r="AS23" s="132">
        <v>0</v>
      </c>
      <c r="AT23" s="132">
        <v>0</v>
      </c>
      <c r="AU23" s="74">
        <f t="shared" si="9"/>
        <v>0</v>
      </c>
      <c r="AV23" s="133">
        <v>7</v>
      </c>
      <c r="AW23" s="132">
        <v>0</v>
      </c>
      <c r="AX23" s="132">
        <v>0</v>
      </c>
      <c r="AY23" s="132">
        <v>0</v>
      </c>
      <c r="AZ23" s="122">
        <f t="shared" si="10"/>
        <v>7</v>
      </c>
      <c r="BA23" s="132">
        <v>0</v>
      </c>
      <c r="BB23" s="132">
        <v>0</v>
      </c>
      <c r="BC23" s="132">
        <v>0</v>
      </c>
      <c r="BD23" s="132">
        <v>0</v>
      </c>
      <c r="BE23" s="74">
        <f t="shared" si="11"/>
        <v>0</v>
      </c>
      <c r="BF23" s="95"/>
    </row>
    <row r="24" spans="1:58" x14ac:dyDescent="0.3">
      <c r="A24" s="10" t="s">
        <v>17</v>
      </c>
      <c r="B24" s="131">
        <f t="shared" si="12"/>
        <v>32750</v>
      </c>
      <c r="C24" s="132">
        <v>3552</v>
      </c>
      <c r="D24" s="132">
        <v>1239</v>
      </c>
      <c r="E24" s="132">
        <v>0</v>
      </c>
      <c r="F24" s="132">
        <v>0</v>
      </c>
      <c r="G24" s="74">
        <f t="shared" si="3"/>
        <v>4791</v>
      </c>
      <c r="H24" s="133">
        <v>872</v>
      </c>
      <c r="I24" s="132">
        <v>0</v>
      </c>
      <c r="J24" s="132">
        <v>25</v>
      </c>
      <c r="K24" s="132">
        <v>0</v>
      </c>
      <c r="L24" s="122">
        <f t="shared" si="4"/>
        <v>897</v>
      </c>
      <c r="M24" s="134">
        <v>469</v>
      </c>
      <c r="N24" s="132">
        <v>3</v>
      </c>
      <c r="O24" s="132">
        <v>2</v>
      </c>
      <c r="P24" s="132">
        <v>0</v>
      </c>
      <c r="Q24" s="74">
        <f t="shared" si="13"/>
        <v>474</v>
      </c>
      <c r="R24" s="135">
        <v>0</v>
      </c>
      <c r="S24" s="134">
        <v>0</v>
      </c>
      <c r="T24" s="134">
        <v>0</v>
      </c>
      <c r="U24" s="134">
        <v>0</v>
      </c>
      <c r="V24" s="125">
        <f t="shared" si="14"/>
        <v>0</v>
      </c>
      <c r="W24" s="134">
        <v>230</v>
      </c>
      <c r="X24" s="132">
        <v>14</v>
      </c>
      <c r="Y24" s="132">
        <v>17</v>
      </c>
      <c r="Z24" s="132">
        <v>0</v>
      </c>
      <c r="AA24" s="74">
        <f t="shared" si="5"/>
        <v>261</v>
      </c>
      <c r="AB24" s="133">
        <v>1030</v>
      </c>
      <c r="AC24" s="132">
        <v>1220</v>
      </c>
      <c r="AD24" s="132">
        <v>248</v>
      </c>
      <c r="AE24" s="132">
        <v>0</v>
      </c>
      <c r="AF24" s="122">
        <f t="shared" si="6"/>
        <v>2498</v>
      </c>
      <c r="AG24" s="134">
        <v>0</v>
      </c>
      <c r="AH24" s="132">
        <v>0</v>
      </c>
      <c r="AI24" s="132">
        <v>0</v>
      </c>
      <c r="AJ24" s="132">
        <v>0</v>
      </c>
      <c r="AK24" s="74">
        <f t="shared" si="7"/>
        <v>0</v>
      </c>
      <c r="AL24" s="133">
        <v>23815</v>
      </c>
      <c r="AM24" s="132">
        <v>4</v>
      </c>
      <c r="AN24" s="132">
        <v>0</v>
      </c>
      <c r="AO24" s="132">
        <v>0</v>
      </c>
      <c r="AP24" s="122">
        <f t="shared" si="8"/>
        <v>23819</v>
      </c>
      <c r="AQ24" s="134">
        <v>0</v>
      </c>
      <c r="AR24" s="132">
        <v>0</v>
      </c>
      <c r="AS24" s="132">
        <v>0</v>
      </c>
      <c r="AT24" s="132">
        <v>0</v>
      </c>
      <c r="AU24" s="74">
        <f t="shared" si="9"/>
        <v>0</v>
      </c>
      <c r="AV24" s="133">
        <v>10</v>
      </c>
      <c r="AW24" s="132">
        <v>0</v>
      </c>
      <c r="AX24" s="132">
        <v>0</v>
      </c>
      <c r="AY24" s="132">
        <v>0</v>
      </c>
      <c r="AZ24" s="122">
        <f t="shared" si="10"/>
        <v>10</v>
      </c>
      <c r="BA24" s="132">
        <v>0</v>
      </c>
      <c r="BB24" s="132">
        <v>0</v>
      </c>
      <c r="BC24" s="132">
        <v>0</v>
      </c>
      <c r="BD24" s="132">
        <v>0</v>
      </c>
      <c r="BE24" s="74">
        <f t="shared" si="11"/>
        <v>0</v>
      </c>
      <c r="BF24" s="95"/>
    </row>
    <row r="25" spans="1:58" x14ac:dyDescent="0.3">
      <c r="A25" s="10" t="s">
        <v>6</v>
      </c>
      <c r="B25" s="131">
        <f t="shared" si="12"/>
        <v>277482</v>
      </c>
      <c r="C25" s="132">
        <v>29548</v>
      </c>
      <c r="D25" s="132">
        <v>10388</v>
      </c>
      <c r="E25" s="132">
        <v>3</v>
      </c>
      <c r="F25" s="132">
        <v>0</v>
      </c>
      <c r="G25" s="74">
        <f t="shared" si="3"/>
        <v>39939</v>
      </c>
      <c r="H25" s="133">
        <v>12972</v>
      </c>
      <c r="I25" s="132">
        <v>189</v>
      </c>
      <c r="J25" s="132">
        <v>283</v>
      </c>
      <c r="K25" s="132">
        <v>1</v>
      </c>
      <c r="L25" s="122">
        <f t="shared" si="4"/>
        <v>13445</v>
      </c>
      <c r="M25" s="134">
        <v>4189</v>
      </c>
      <c r="N25" s="132">
        <v>5335</v>
      </c>
      <c r="O25" s="132">
        <v>7683</v>
      </c>
      <c r="P25" s="132">
        <v>1280</v>
      </c>
      <c r="Q25" s="74">
        <f t="shared" si="13"/>
        <v>18487</v>
      </c>
      <c r="R25" s="135">
        <v>0</v>
      </c>
      <c r="S25" s="134">
        <v>0</v>
      </c>
      <c r="T25" s="134">
        <v>0</v>
      </c>
      <c r="U25" s="134">
        <v>0</v>
      </c>
      <c r="V25" s="125">
        <f t="shared" si="14"/>
        <v>0</v>
      </c>
      <c r="W25" s="134">
        <v>1571</v>
      </c>
      <c r="X25" s="132">
        <v>87</v>
      </c>
      <c r="Y25" s="132">
        <v>91</v>
      </c>
      <c r="Z25" s="132">
        <v>2</v>
      </c>
      <c r="AA25" s="74">
        <f t="shared" si="5"/>
        <v>1751</v>
      </c>
      <c r="AB25" s="133">
        <v>851</v>
      </c>
      <c r="AC25" s="132">
        <v>675</v>
      </c>
      <c r="AD25" s="132">
        <v>114</v>
      </c>
      <c r="AE25" s="132">
        <v>45</v>
      </c>
      <c r="AF25" s="122">
        <f t="shared" si="6"/>
        <v>1685</v>
      </c>
      <c r="AG25" s="134">
        <v>2</v>
      </c>
      <c r="AH25" s="132">
        <v>0</v>
      </c>
      <c r="AI25" s="132">
        <v>0</v>
      </c>
      <c r="AJ25" s="132">
        <v>0</v>
      </c>
      <c r="AK25" s="74">
        <f t="shared" si="7"/>
        <v>2</v>
      </c>
      <c r="AL25" s="133">
        <v>202079</v>
      </c>
      <c r="AM25" s="132">
        <v>94</v>
      </c>
      <c r="AN25" s="132">
        <v>0</v>
      </c>
      <c r="AO25" s="132">
        <v>0</v>
      </c>
      <c r="AP25" s="122">
        <f t="shared" si="8"/>
        <v>202173</v>
      </c>
      <c r="AQ25" s="134">
        <v>0</v>
      </c>
      <c r="AR25" s="132">
        <v>0</v>
      </c>
      <c r="AS25" s="132">
        <v>0</v>
      </c>
      <c r="AT25" s="132">
        <v>0</v>
      </c>
      <c r="AU25" s="74">
        <f t="shared" si="9"/>
        <v>0</v>
      </c>
      <c r="AV25" s="133">
        <v>0</v>
      </c>
      <c r="AW25" s="132">
        <v>0</v>
      </c>
      <c r="AX25" s="132">
        <v>0</v>
      </c>
      <c r="AY25" s="132">
        <v>0</v>
      </c>
      <c r="AZ25" s="122">
        <f t="shared" si="10"/>
        <v>0</v>
      </c>
      <c r="BA25" s="132">
        <v>0</v>
      </c>
      <c r="BB25" s="132">
        <v>0</v>
      </c>
      <c r="BC25" s="132">
        <v>0</v>
      </c>
      <c r="BD25" s="132">
        <v>0</v>
      </c>
      <c r="BE25" s="74">
        <f t="shared" si="11"/>
        <v>0</v>
      </c>
      <c r="BF25" s="95"/>
    </row>
    <row r="26" spans="1:58" x14ac:dyDescent="0.3">
      <c r="A26" s="10" t="s">
        <v>72</v>
      </c>
      <c r="B26" s="131">
        <f t="shared" si="12"/>
        <v>21788</v>
      </c>
      <c r="C26" s="132">
        <v>2381</v>
      </c>
      <c r="D26" s="132">
        <v>1040</v>
      </c>
      <c r="E26" s="132">
        <v>0</v>
      </c>
      <c r="F26" s="132">
        <v>0</v>
      </c>
      <c r="G26" s="74">
        <f t="shared" si="3"/>
        <v>3421</v>
      </c>
      <c r="H26" s="133">
        <v>0</v>
      </c>
      <c r="I26" s="132">
        <v>9</v>
      </c>
      <c r="J26" s="132">
        <v>2</v>
      </c>
      <c r="K26" s="132">
        <v>0</v>
      </c>
      <c r="L26" s="122">
        <f t="shared" si="4"/>
        <v>11</v>
      </c>
      <c r="M26" s="134">
        <v>1029</v>
      </c>
      <c r="N26" s="132">
        <v>543</v>
      </c>
      <c r="O26" s="132">
        <v>111</v>
      </c>
      <c r="P26" s="132">
        <v>0</v>
      </c>
      <c r="Q26" s="74">
        <f t="shared" si="13"/>
        <v>1683</v>
      </c>
      <c r="R26" s="135">
        <v>0</v>
      </c>
      <c r="S26" s="134">
        <v>0</v>
      </c>
      <c r="T26" s="134">
        <v>0</v>
      </c>
      <c r="U26" s="134">
        <v>0</v>
      </c>
      <c r="V26" s="125">
        <f t="shared" si="14"/>
        <v>0</v>
      </c>
      <c r="W26" s="134">
        <v>2</v>
      </c>
      <c r="X26" s="132">
        <v>54</v>
      </c>
      <c r="Y26" s="132">
        <v>3</v>
      </c>
      <c r="Z26" s="132">
        <v>0</v>
      </c>
      <c r="AA26" s="74">
        <f t="shared" si="5"/>
        <v>59</v>
      </c>
      <c r="AB26" s="133">
        <v>15</v>
      </c>
      <c r="AC26" s="132">
        <v>58</v>
      </c>
      <c r="AD26" s="132">
        <v>1</v>
      </c>
      <c r="AE26" s="132">
        <v>0</v>
      </c>
      <c r="AF26" s="122">
        <f t="shared" si="6"/>
        <v>74</v>
      </c>
      <c r="AG26" s="134">
        <v>0</v>
      </c>
      <c r="AH26" s="132">
        <v>0</v>
      </c>
      <c r="AI26" s="132">
        <v>0</v>
      </c>
      <c r="AJ26" s="132">
        <v>0</v>
      </c>
      <c r="AK26" s="74">
        <f t="shared" si="7"/>
        <v>0</v>
      </c>
      <c r="AL26" s="133">
        <v>16538</v>
      </c>
      <c r="AM26" s="132">
        <v>2</v>
      </c>
      <c r="AN26" s="132">
        <v>0</v>
      </c>
      <c r="AO26" s="132">
        <v>0</v>
      </c>
      <c r="AP26" s="122">
        <f t="shared" si="8"/>
        <v>16540</v>
      </c>
      <c r="AQ26" s="134">
        <v>0</v>
      </c>
      <c r="AR26" s="132">
        <v>0</v>
      </c>
      <c r="AS26" s="132">
        <v>0</v>
      </c>
      <c r="AT26" s="132">
        <v>0</v>
      </c>
      <c r="AU26" s="74">
        <f t="shared" si="9"/>
        <v>0</v>
      </c>
      <c r="AV26" s="133">
        <v>0</v>
      </c>
      <c r="AW26" s="132">
        <v>0</v>
      </c>
      <c r="AX26" s="132">
        <v>0</v>
      </c>
      <c r="AY26" s="132">
        <v>0</v>
      </c>
      <c r="AZ26" s="122">
        <f t="shared" si="10"/>
        <v>0</v>
      </c>
      <c r="BA26" s="132">
        <v>0</v>
      </c>
      <c r="BB26" s="132">
        <v>0</v>
      </c>
      <c r="BC26" s="132">
        <v>0</v>
      </c>
      <c r="BD26" s="132">
        <v>0</v>
      </c>
      <c r="BE26" s="74">
        <f t="shared" si="11"/>
        <v>0</v>
      </c>
      <c r="BF26" s="95"/>
    </row>
    <row r="27" spans="1:58" x14ac:dyDescent="0.3">
      <c r="A27" s="10" t="s">
        <v>76</v>
      </c>
      <c r="B27" s="131">
        <f t="shared" si="12"/>
        <v>97961</v>
      </c>
      <c r="C27" s="132">
        <v>11031</v>
      </c>
      <c r="D27" s="132">
        <v>4611</v>
      </c>
      <c r="E27" s="132">
        <v>0</v>
      </c>
      <c r="F27" s="132">
        <v>0</v>
      </c>
      <c r="G27" s="74">
        <f t="shared" si="3"/>
        <v>15642</v>
      </c>
      <c r="H27" s="133">
        <v>0</v>
      </c>
      <c r="I27" s="132">
        <v>29</v>
      </c>
      <c r="J27" s="132">
        <v>1</v>
      </c>
      <c r="K27" s="132">
        <v>0</v>
      </c>
      <c r="L27" s="122">
        <f t="shared" si="4"/>
        <v>30</v>
      </c>
      <c r="M27" s="134">
        <v>3474</v>
      </c>
      <c r="N27" s="132">
        <v>1812</v>
      </c>
      <c r="O27" s="132">
        <v>4063</v>
      </c>
      <c r="P27" s="132">
        <v>0</v>
      </c>
      <c r="Q27" s="74">
        <f t="shared" si="13"/>
        <v>9349</v>
      </c>
      <c r="R27" s="135">
        <v>0</v>
      </c>
      <c r="S27" s="134">
        <v>0</v>
      </c>
      <c r="T27" s="134">
        <v>0</v>
      </c>
      <c r="U27" s="134">
        <v>0</v>
      </c>
      <c r="V27" s="125">
        <f t="shared" si="14"/>
        <v>0</v>
      </c>
      <c r="W27" s="134">
        <v>724</v>
      </c>
      <c r="X27" s="132">
        <v>0</v>
      </c>
      <c r="Y27" s="132">
        <v>0</v>
      </c>
      <c r="Z27" s="132">
        <v>0</v>
      </c>
      <c r="AA27" s="74">
        <f t="shared" si="5"/>
        <v>724</v>
      </c>
      <c r="AB27" s="133">
        <v>1352</v>
      </c>
      <c r="AC27" s="132">
        <v>386</v>
      </c>
      <c r="AD27" s="132">
        <v>86</v>
      </c>
      <c r="AE27" s="132">
        <v>0</v>
      </c>
      <c r="AF27" s="122">
        <f t="shared" si="6"/>
        <v>1824</v>
      </c>
      <c r="AG27" s="134">
        <v>1883</v>
      </c>
      <c r="AH27" s="132">
        <v>0</v>
      </c>
      <c r="AI27" s="132">
        <v>0</v>
      </c>
      <c r="AJ27" s="132">
        <v>0</v>
      </c>
      <c r="AK27" s="74">
        <f t="shared" si="7"/>
        <v>1883</v>
      </c>
      <c r="AL27" s="133">
        <v>68479</v>
      </c>
      <c r="AM27" s="132">
        <v>22</v>
      </c>
      <c r="AN27" s="132">
        <v>0</v>
      </c>
      <c r="AO27" s="132">
        <v>0</v>
      </c>
      <c r="AP27" s="122">
        <f t="shared" si="8"/>
        <v>68501</v>
      </c>
      <c r="AQ27" s="134">
        <v>0</v>
      </c>
      <c r="AR27" s="132">
        <v>2</v>
      </c>
      <c r="AS27" s="132">
        <v>0</v>
      </c>
      <c r="AT27" s="132">
        <v>0</v>
      </c>
      <c r="AU27" s="74">
        <f t="shared" si="9"/>
        <v>2</v>
      </c>
      <c r="AV27" s="133">
        <v>0</v>
      </c>
      <c r="AW27" s="132">
        <v>3</v>
      </c>
      <c r="AX27" s="132">
        <v>0</v>
      </c>
      <c r="AY27" s="132">
        <v>0</v>
      </c>
      <c r="AZ27" s="122">
        <f t="shared" si="10"/>
        <v>3</v>
      </c>
      <c r="BA27" s="132">
        <v>0</v>
      </c>
      <c r="BB27" s="132">
        <v>3</v>
      </c>
      <c r="BC27" s="132">
        <v>0</v>
      </c>
      <c r="BD27" s="132">
        <v>0</v>
      </c>
      <c r="BE27" s="74">
        <f t="shared" si="11"/>
        <v>3</v>
      </c>
      <c r="BF27" s="95"/>
    </row>
    <row r="28" spans="1:58" x14ac:dyDescent="0.3">
      <c r="A28" s="10" t="s">
        <v>67</v>
      </c>
      <c r="B28" s="131">
        <f t="shared" si="12"/>
        <v>34310</v>
      </c>
      <c r="C28" s="132">
        <v>2643</v>
      </c>
      <c r="D28" s="132">
        <v>1084</v>
      </c>
      <c r="E28" s="132">
        <v>2</v>
      </c>
      <c r="F28" s="132">
        <v>0</v>
      </c>
      <c r="G28" s="74">
        <f t="shared" si="3"/>
        <v>3729</v>
      </c>
      <c r="H28" s="133">
        <v>145</v>
      </c>
      <c r="I28" s="132">
        <v>4</v>
      </c>
      <c r="J28" s="132">
        <v>2</v>
      </c>
      <c r="K28" s="132">
        <v>0</v>
      </c>
      <c r="L28" s="122">
        <f t="shared" si="4"/>
        <v>151</v>
      </c>
      <c r="M28" s="134">
        <v>2751</v>
      </c>
      <c r="N28" s="132">
        <v>1185</v>
      </c>
      <c r="O28" s="132">
        <v>264</v>
      </c>
      <c r="P28" s="132">
        <v>0</v>
      </c>
      <c r="Q28" s="74">
        <f t="shared" si="13"/>
        <v>4200</v>
      </c>
      <c r="R28" s="135">
        <v>0</v>
      </c>
      <c r="S28" s="134">
        <v>0</v>
      </c>
      <c r="T28" s="134">
        <v>0</v>
      </c>
      <c r="U28" s="134">
        <v>0</v>
      </c>
      <c r="V28" s="125">
        <f t="shared" si="14"/>
        <v>0</v>
      </c>
      <c r="W28" s="134">
        <v>23</v>
      </c>
      <c r="X28" s="132">
        <v>1257</v>
      </c>
      <c r="Y28" s="132">
        <v>32</v>
      </c>
      <c r="Z28" s="132">
        <v>0</v>
      </c>
      <c r="AA28" s="74">
        <f t="shared" si="5"/>
        <v>1312</v>
      </c>
      <c r="AB28" s="133">
        <v>1606</v>
      </c>
      <c r="AC28" s="132">
        <v>857</v>
      </c>
      <c r="AD28" s="132">
        <v>26</v>
      </c>
      <c r="AE28" s="132">
        <v>0</v>
      </c>
      <c r="AF28" s="122">
        <f t="shared" si="6"/>
        <v>2489</v>
      </c>
      <c r="AG28" s="134">
        <v>1802</v>
      </c>
      <c r="AH28" s="132">
        <v>0</v>
      </c>
      <c r="AI28" s="132">
        <v>0</v>
      </c>
      <c r="AJ28" s="132">
        <v>0</v>
      </c>
      <c r="AK28" s="74">
        <f t="shared" si="7"/>
        <v>1802</v>
      </c>
      <c r="AL28" s="133">
        <v>20605</v>
      </c>
      <c r="AM28" s="132">
        <v>22</v>
      </c>
      <c r="AN28" s="132">
        <v>0</v>
      </c>
      <c r="AO28" s="132">
        <v>0</v>
      </c>
      <c r="AP28" s="122">
        <f t="shared" si="8"/>
        <v>20627</v>
      </c>
      <c r="AQ28" s="134">
        <v>0</v>
      </c>
      <c r="AR28" s="132">
        <v>0</v>
      </c>
      <c r="AS28" s="132">
        <v>0</v>
      </c>
      <c r="AT28" s="132">
        <v>0</v>
      </c>
      <c r="AU28" s="74">
        <f t="shared" si="9"/>
        <v>0</v>
      </c>
      <c r="AV28" s="133">
        <v>0</v>
      </c>
      <c r="AW28" s="132">
        <v>0</v>
      </c>
      <c r="AX28" s="132">
        <v>0</v>
      </c>
      <c r="AY28" s="132">
        <v>0</v>
      </c>
      <c r="AZ28" s="122">
        <f t="shared" si="10"/>
        <v>0</v>
      </c>
      <c r="BA28" s="132">
        <v>0</v>
      </c>
      <c r="BB28" s="132">
        <v>0</v>
      </c>
      <c r="BC28" s="132">
        <v>0</v>
      </c>
      <c r="BD28" s="132">
        <v>0</v>
      </c>
      <c r="BE28" s="74">
        <f t="shared" si="11"/>
        <v>0</v>
      </c>
      <c r="BF28" s="95"/>
    </row>
    <row r="29" spans="1:58" x14ac:dyDescent="0.3">
      <c r="A29" s="10" t="s">
        <v>12</v>
      </c>
      <c r="B29" s="131">
        <f t="shared" si="12"/>
        <v>67810</v>
      </c>
      <c r="C29" s="132">
        <v>7211</v>
      </c>
      <c r="D29" s="132">
        <v>2358</v>
      </c>
      <c r="E29" s="132">
        <v>2</v>
      </c>
      <c r="F29" s="132">
        <v>0</v>
      </c>
      <c r="G29" s="74">
        <f t="shared" si="3"/>
        <v>9571</v>
      </c>
      <c r="H29" s="133">
        <v>342</v>
      </c>
      <c r="I29" s="132">
        <v>12</v>
      </c>
      <c r="J29" s="132">
        <v>17</v>
      </c>
      <c r="K29" s="132">
        <v>0</v>
      </c>
      <c r="L29" s="122">
        <f t="shared" si="4"/>
        <v>371</v>
      </c>
      <c r="M29" s="134">
        <v>1713</v>
      </c>
      <c r="N29" s="132">
        <v>1660</v>
      </c>
      <c r="O29" s="132">
        <v>2152</v>
      </c>
      <c r="P29" s="132">
        <v>0</v>
      </c>
      <c r="Q29" s="74">
        <f t="shared" si="13"/>
        <v>5525</v>
      </c>
      <c r="R29" s="135">
        <v>0</v>
      </c>
      <c r="S29" s="134">
        <v>0</v>
      </c>
      <c r="T29" s="134">
        <v>0</v>
      </c>
      <c r="U29" s="134">
        <v>0</v>
      </c>
      <c r="V29" s="125">
        <f t="shared" si="14"/>
        <v>0</v>
      </c>
      <c r="W29" s="134">
        <v>121</v>
      </c>
      <c r="X29" s="132">
        <v>58</v>
      </c>
      <c r="Y29" s="132">
        <v>8</v>
      </c>
      <c r="Z29" s="132">
        <v>0</v>
      </c>
      <c r="AA29" s="74">
        <f t="shared" si="5"/>
        <v>187</v>
      </c>
      <c r="AB29" s="133">
        <v>75</v>
      </c>
      <c r="AC29" s="132">
        <v>62</v>
      </c>
      <c r="AD29" s="132">
        <v>30</v>
      </c>
      <c r="AE29" s="132">
        <v>0</v>
      </c>
      <c r="AF29" s="122">
        <f t="shared" si="6"/>
        <v>167</v>
      </c>
      <c r="AG29" s="134">
        <v>2290</v>
      </c>
      <c r="AH29" s="132">
        <v>0</v>
      </c>
      <c r="AI29" s="132">
        <v>0</v>
      </c>
      <c r="AJ29" s="132">
        <v>0</v>
      </c>
      <c r="AK29" s="74">
        <f t="shared" si="7"/>
        <v>2290</v>
      </c>
      <c r="AL29" s="133">
        <v>49688</v>
      </c>
      <c r="AM29" s="132">
        <v>9</v>
      </c>
      <c r="AN29" s="132">
        <v>1</v>
      </c>
      <c r="AO29" s="132">
        <v>0</v>
      </c>
      <c r="AP29" s="122">
        <f t="shared" si="8"/>
        <v>49698</v>
      </c>
      <c r="AQ29" s="134">
        <v>0</v>
      </c>
      <c r="AR29" s="132">
        <v>0</v>
      </c>
      <c r="AS29" s="132">
        <v>0</v>
      </c>
      <c r="AT29" s="132">
        <v>0</v>
      </c>
      <c r="AU29" s="74">
        <f t="shared" si="9"/>
        <v>0</v>
      </c>
      <c r="AV29" s="133">
        <v>0</v>
      </c>
      <c r="AW29" s="132">
        <v>0</v>
      </c>
      <c r="AX29" s="132">
        <v>1</v>
      </c>
      <c r="AY29" s="132">
        <v>0</v>
      </c>
      <c r="AZ29" s="122">
        <f t="shared" si="10"/>
        <v>1</v>
      </c>
      <c r="BA29" s="132">
        <v>0</v>
      </c>
      <c r="BB29" s="132">
        <v>0</v>
      </c>
      <c r="BC29" s="132">
        <v>0</v>
      </c>
      <c r="BD29" s="132">
        <v>0</v>
      </c>
      <c r="BE29" s="74">
        <f t="shared" si="11"/>
        <v>0</v>
      </c>
      <c r="BF29" s="95"/>
    </row>
    <row r="30" spans="1:58" x14ac:dyDescent="0.3">
      <c r="A30" s="10" t="s">
        <v>16</v>
      </c>
      <c r="B30" s="131">
        <f t="shared" si="12"/>
        <v>155855</v>
      </c>
      <c r="C30" s="132">
        <v>14455</v>
      </c>
      <c r="D30" s="132">
        <v>5447</v>
      </c>
      <c r="E30" s="132">
        <v>0</v>
      </c>
      <c r="F30" s="132">
        <v>0</v>
      </c>
      <c r="G30" s="74">
        <f t="shared" si="3"/>
        <v>19902</v>
      </c>
      <c r="H30" s="133">
        <v>3662</v>
      </c>
      <c r="I30" s="132">
        <v>153</v>
      </c>
      <c r="J30" s="132">
        <v>0</v>
      </c>
      <c r="K30" s="132">
        <v>0</v>
      </c>
      <c r="L30" s="122">
        <f t="shared" si="4"/>
        <v>3815</v>
      </c>
      <c r="M30" s="134">
        <v>4563</v>
      </c>
      <c r="N30" s="132">
        <v>2541</v>
      </c>
      <c r="O30" s="132">
        <v>4181</v>
      </c>
      <c r="P30" s="132">
        <v>0</v>
      </c>
      <c r="Q30" s="74">
        <f t="shared" si="13"/>
        <v>11285</v>
      </c>
      <c r="R30" s="135">
        <v>0</v>
      </c>
      <c r="S30" s="134">
        <v>0</v>
      </c>
      <c r="T30" s="134">
        <v>0</v>
      </c>
      <c r="U30" s="134">
        <v>0</v>
      </c>
      <c r="V30" s="125">
        <f t="shared" si="14"/>
        <v>0</v>
      </c>
      <c r="W30" s="134">
        <v>2806</v>
      </c>
      <c r="X30" s="132">
        <v>379</v>
      </c>
      <c r="Y30" s="132">
        <v>56</v>
      </c>
      <c r="Z30" s="132">
        <v>0</v>
      </c>
      <c r="AA30" s="74">
        <f t="shared" si="5"/>
        <v>3241</v>
      </c>
      <c r="AB30" s="133">
        <v>2234</v>
      </c>
      <c r="AC30" s="132">
        <v>620</v>
      </c>
      <c r="AD30" s="132">
        <v>57</v>
      </c>
      <c r="AE30" s="132">
        <v>0</v>
      </c>
      <c r="AF30" s="122">
        <f t="shared" si="6"/>
        <v>2911</v>
      </c>
      <c r="AG30" s="134">
        <v>268</v>
      </c>
      <c r="AH30" s="132">
        <v>0</v>
      </c>
      <c r="AI30" s="132">
        <v>0</v>
      </c>
      <c r="AJ30" s="132">
        <v>0</v>
      </c>
      <c r="AK30" s="74">
        <f t="shared" si="7"/>
        <v>268</v>
      </c>
      <c r="AL30" s="133">
        <v>114409</v>
      </c>
      <c r="AM30" s="132">
        <v>24</v>
      </c>
      <c r="AN30" s="132">
        <v>0</v>
      </c>
      <c r="AO30" s="132">
        <v>0</v>
      </c>
      <c r="AP30" s="122">
        <f t="shared" si="8"/>
        <v>114433</v>
      </c>
      <c r="AQ30" s="134">
        <v>0</v>
      </c>
      <c r="AR30" s="132">
        <v>0</v>
      </c>
      <c r="AS30" s="132">
        <v>0</v>
      </c>
      <c r="AT30" s="132">
        <v>0</v>
      </c>
      <c r="AU30" s="74">
        <f t="shared" si="9"/>
        <v>0</v>
      </c>
      <c r="AV30" s="133">
        <v>0</v>
      </c>
      <c r="AW30" s="132">
        <v>0</v>
      </c>
      <c r="AX30" s="132">
        <v>0</v>
      </c>
      <c r="AY30" s="132">
        <v>0</v>
      </c>
      <c r="AZ30" s="122">
        <f t="shared" si="10"/>
        <v>0</v>
      </c>
      <c r="BA30" s="132">
        <v>0</v>
      </c>
      <c r="BB30" s="132">
        <v>0</v>
      </c>
      <c r="BC30" s="132">
        <v>0</v>
      </c>
      <c r="BD30" s="132">
        <v>0</v>
      </c>
      <c r="BE30" s="74">
        <f t="shared" si="11"/>
        <v>0</v>
      </c>
      <c r="BF30" s="95"/>
    </row>
    <row r="31" spans="1:58" x14ac:dyDescent="0.3">
      <c r="A31" s="10" t="s">
        <v>70</v>
      </c>
      <c r="B31" s="131">
        <f t="shared" si="12"/>
        <v>18502</v>
      </c>
      <c r="C31" s="132">
        <v>1857</v>
      </c>
      <c r="D31" s="132">
        <v>632</v>
      </c>
      <c r="E31" s="132">
        <v>0</v>
      </c>
      <c r="F31" s="132">
        <v>0</v>
      </c>
      <c r="G31" s="74">
        <f t="shared" si="3"/>
        <v>2489</v>
      </c>
      <c r="H31" s="133">
        <v>0</v>
      </c>
      <c r="I31" s="132">
        <v>1</v>
      </c>
      <c r="J31" s="132">
        <v>0</v>
      </c>
      <c r="K31" s="132">
        <v>5</v>
      </c>
      <c r="L31" s="122">
        <f t="shared" si="4"/>
        <v>6</v>
      </c>
      <c r="M31" s="134">
        <v>1036</v>
      </c>
      <c r="N31" s="132">
        <v>278</v>
      </c>
      <c r="O31" s="132">
        <v>78</v>
      </c>
      <c r="P31" s="132">
        <v>16</v>
      </c>
      <c r="Q31" s="74">
        <f t="shared" si="13"/>
        <v>1408</v>
      </c>
      <c r="R31" s="135">
        <v>0</v>
      </c>
      <c r="S31" s="134">
        <v>1</v>
      </c>
      <c r="T31" s="134">
        <v>0</v>
      </c>
      <c r="U31" s="134">
        <v>0</v>
      </c>
      <c r="V31" s="125">
        <f t="shared" si="14"/>
        <v>1</v>
      </c>
      <c r="W31" s="134">
        <v>1437</v>
      </c>
      <c r="X31" s="132">
        <v>76</v>
      </c>
      <c r="Y31" s="132">
        <v>2</v>
      </c>
      <c r="Z31" s="132">
        <v>0</v>
      </c>
      <c r="AA31" s="74">
        <f t="shared" si="5"/>
        <v>1515</v>
      </c>
      <c r="AB31" s="133">
        <v>558</v>
      </c>
      <c r="AC31" s="132">
        <v>130</v>
      </c>
      <c r="AD31" s="132">
        <v>82</v>
      </c>
      <c r="AE31" s="132">
        <v>0</v>
      </c>
      <c r="AF31" s="122">
        <f t="shared" si="6"/>
        <v>770</v>
      </c>
      <c r="AG31" s="134">
        <v>0</v>
      </c>
      <c r="AH31" s="132">
        <v>0</v>
      </c>
      <c r="AI31" s="132">
        <v>0</v>
      </c>
      <c r="AJ31" s="132">
        <v>0</v>
      </c>
      <c r="AK31" s="74">
        <f t="shared" si="7"/>
        <v>0</v>
      </c>
      <c r="AL31" s="133">
        <v>12235</v>
      </c>
      <c r="AM31" s="132">
        <v>78</v>
      </c>
      <c r="AN31" s="132">
        <v>0</v>
      </c>
      <c r="AO31" s="132">
        <v>0</v>
      </c>
      <c r="AP31" s="122">
        <f t="shared" si="8"/>
        <v>12313</v>
      </c>
      <c r="AQ31" s="134">
        <v>0</v>
      </c>
      <c r="AR31" s="132">
        <v>0</v>
      </c>
      <c r="AS31" s="132">
        <v>0</v>
      </c>
      <c r="AT31" s="132">
        <v>0</v>
      </c>
      <c r="AU31" s="74">
        <f t="shared" si="9"/>
        <v>0</v>
      </c>
      <c r="AV31" s="133">
        <v>0</v>
      </c>
      <c r="AW31" s="132">
        <v>0</v>
      </c>
      <c r="AX31" s="132">
        <v>0</v>
      </c>
      <c r="AY31" s="132">
        <v>0</v>
      </c>
      <c r="AZ31" s="122">
        <f t="shared" si="10"/>
        <v>0</v>
      </c>
      <c r="BA31" s="132">
        <v>0</v>
      </c>
      <c r="BB31" s="132">
        <v>0</v>
      </c>
      <c r="BC31" s="132">
        <v>0</v>
      </c>
      <c r="BD31" s="132">
        <v>0</v>
      </c>
      <c r="BE31" s="74">
        <f t="shared" si="11"/>
        <v>0</v>
      </c>
      <c r="BF31" s="95"/>
    </row>
    <row r="32" spans="1:58" x14ac:dyDescent="0.3">
      <c r="A32" s="10" t="s">
        <v>74</v>
      </c>
      <c r="B32" s="131">
        <f t="shared" si="12"/>
        <v>155328</v>
      </c>
      <c r="C32" s="132">
        <v>11975</v>
      </c>
      <c r="D32" s="132">
        <v>6251</v>
      </c>
      <c r="E32" s="132">
        <v>0</v>
      </c>
      <c r="F32" s="132">
        <v>0</v>
      </c>
      <c r="G32" s="74">
        <f t="shared" si="3"/>
        <v>18226</v>
      </c>
      <c r="H32" s="133">
        <v>2091</v>
      </c>
      <c r="I32" s="132">
        <v>119</v>
      </c>
      <c r="J32" s="132">
        <v>50</v>
      </c>
      <c r="K32" s="132">
        <v>0</v>
      </c>
      <c r="L32" s="122">
        <f t="shared" si="4"/>
        <v>2260</v>
      </c>
      <c r="M32" s="134">
        <v>2969</v>
      </c>
      <c r="N32" s="132">
        <v>2919</v>
      </c>
      <c r="O32" s="132">
        <v>4283</v>
      </c>
      <c r="P32" s="132">
        <v>1</v>
      </c>
      <c r="Q32" s="74">
        <f t="shared" si="13"/>
        <v>10172</v>
      </c>
      <c r="R32" s="135">
        <v>0</v>
      </c>
      <c r="S32" s="134">
        <v>0</v>
      </c>
      <c r="T32" s="134">
        <v>0</v>
      </c>
      <c r="U32" s="134">
        <v>0</v>
      </c>
      <c r="V32" s="125">
        <f t="shared" si="14"/>
        <v>0</v>
      </c>
      <c r="W32" s="134">
        <v>1021</v>
      </c>
      <c r="X32" s="132">
        <v>0</v>
      </c>
      <c r="Y32" s="132">
        <v>54</v>
      </c>
      <c r="Z32" s="132">
        <v>0</v>
      </c>
      <c r="AA32" s="74">
        <f t="shared" si="5"/>
        <v>1075</v>
      </c>
      <c r="AB32" s="133">
        <v>1245</v>
      </c>
      <c r="AC32" s="132">
        <v>626</v>
      </c>
      <c r="AD32" s="132">
        <v>144</v>
      </c>
      <c r="AE32" s="132">
        <v>0</v>
      </c>
      <c r="AF32" s="122">
        <f t="shared" si="6"/>
        <v>2015</v>
      </c>
      <c r="AG32" s="134">
        <v>1078</v>
      </c>
      <c r="AH32" s="132">
        <v>0</v>
      </c>
      <c r="AI32" s="132">
        <v>0</v>
      </c>
      <c r="AJ32" s="132">
        <v>0</v>
      </c>
      <c r="AK32" s="74">
        <f t="shared" si="7"/>
        <v>1078</v>
      </c>
      <c r="AL32" s="133">
        <v>119917</v>
      </c>
      <c r="AM32" s="132">
        <v>580</v>
      </c>
      <c r="AN32" s="132">
        <v>2</v>
      </c>
      <c r="AO32" s="132">
        <v>0</v>
      </c>
      <c r="AP32" s="122">
        <f t="shared" si="8"/>
        <v>120499</v>
      </c>
      <c r="AQ32" s="134">
        <v>0</v>
      </c>
      <c r="AR32" s="132">
        <v>0</v>
      </c>
      <c r="AS32" s="132">
        <v>0</v>
      </c>
      <c r="AT32" s="132">
        <v>0</v>
      </c>
      <c r="AU32" s="74">
        <f t="shared" si="9"/>
        <v>0</v>
      </c>
      <c r="AV32" s="133">
        <v>3</v>
      </c>
      <c r="AW32" s="132">
        <v>0</v>
      </c>
      <c r="AX32" s="132">
        <v>0</v>
      </c>
      <c r="AY32" s="132">
        <v>0</v>
      </c>
      <c r="AZ32" s="122">
        <f t="shared" si="10"/>
        <v>3</v>
      </c>
      <c r="BA32" s="132">
        <v>0</v>
      </c>
      <c r="BB32" s="132">
        <v>0</v>
      </c>
      <c r="BC32" s="132">
        <v>0</v>
      </c>
      <c r="BD32" s="132">
        <v>0</v>
      </c>
      <c r="BE32" s="74">
        <f t="shared" si="11"/>
        <v>0</v>
      </c>
      <c r="BF32" s="95"/>
    </row>
    <row r="33" spans="1:58" x14ac:dyDescent="0.3">
      <c r="A33" s="10" t="s">
        <v>73</v>
      </c>
      <c r="B33" s="131">
        <f t="shared" si="12"/>
        <v>33056</v>
      </c>
      <c r="C33" s="132">
        <v>4653</v>
      </c>
      <c r="D33" s="132">
        <v>1087</v>
      </c>
      <c r="E33" s="132">
        <v>0</v>
      </c>
      <c r="F33" s="132">
        <v>0</v>
      </c>
      <c r="G33" s="74">
        <f t="shared" si="3"/>
        <v>5740</v>
      </c>
      <c r="H33" s="133">
        <v>1103</v>
      </c>
      <c r="I33" s="132">
        <v>4</v>
      </c>
      <c r="J33" s="132">
        <v>23</v>
      </c>
      <c r="K33" s="132">
        <v>12</v>
      </c>
      <c r="L33" s="122">
        <f t="shared" si="4"/>
        <v>1142</v>
      </c>
      <c r="M33" s="134">
        <v>1561</v>
      </c>
      <c r="N33" s="132">
        <v>322</v>
      </c>
      <c r="O33" s="132">
        <v>66</v>
      </c>
      <c r="P33" s="132">
        <v>42</v>
      </c>
      <c r="Q33" s="74">
        <f t="shared" si="13"/>
        <v>1991</v>
      </c>
      <c r="R33" s="135">
        <v>0</v>
      </c>
      <c r="S33" s="134">
        <v>0</v>
      </c>
      <c r="T33" s="134">
        <v>0</v>
      </c>
      <c r="U33" s="134">
        <v>0</v>
      </c>
      <c r="V33" s="125">
        <f t="shared" si="14"/>
        <v>0</v>
      </c>
      <c r="W33" s="134">
        <v>3</v>
      </c>
      <c r="X33" s="132">
        <v>141</v>
      </c>
      <c r="Y33" s="132">
        <v>0</v>
      </c>
      <c r="Z33" s="132">
        <v>0</v>
      </c>
      <c r="AA33" s="74">
        <f t="shared" si="5"/>
        <v>144</v>
      </c>
      <c r="AB33" s="133">
        <v>442</v>
      </c>
      <c r="AC33" s="132">
        <v>56</v>
      </c>
      <c r="AD33" s="132">
        <v>17</v>
      </c>
      <c r="AE33" s="132">
        <v>8</v>
      </c>
      <c r="AF33" s="122">
        <f t="shared" si="6"/>
        <v>523</v>
      </c>
      <c r="AG33" s="134">
        <v>0</v>
      </c>
      <c r="AH33" s="132">
        <v>0</v>
      </c>
      <c r="AI33" s="132">
        <v>0</v>
      </c>
      <c r="AJ33" s="132">
        <v>0</v>
      </c>
      <c r="AK33" s="74">
        <f t="shared" si="7"/>
        <v>0</v>
      </c>
      <c r="AL33" s="133">
        <v>23495</v>
      </c>
      <c r="AM33" s="132">
        <v>4</v>
      </c>
      <c r="AN33" s="132">
        <v>0</v>
      </c>
      <c r="AO33" s="132">
        <v>0</v>
      </c>
      <c r="AP33" s="122">
        <f t="shared" si="8"/>
        <v>23499</v>
      </c>
      <c r="AQ33" s="134">
        <v>0</v>
      </c>
      <c r="AR33" s="132">
        <v>0</v>
      </c>
      <c r="AS33" s="132">
        <v>1</v>
      </c>
      <c r="AT33" s="132">
        <v>1</v>
      </c>
      <c r="AU33" s="74">
        <f t="shared" si="9"/>
        <v>2</v>
      </c>
      <c r="AV33" s="133">
        <v>1</v>
      </c>
      <c r="AW33" s="132">
        <v>0</v>
      </c>
      <c r="AX33" s="132">
        <v>0</v>
      </c>
      <c r="AY33" s="132">
        <v>14</v>
      </c>
      <c r="AZ33" s="122">
        <f t="shared" si="10"/>
        <v>15</v>
      </c>
      <c r="BA33" s="132">
        <v>0</v>
      </c>
      <c r="BB33" s="132">
        <v>0</v>
      </c>
      <c r="BC33" s="132">
        <v>0</v>
      </c>
      <c r="BD33" s="132">
        <v>0</v>
      </c>
      <c r="BE33" s="74">
        <f t="shared" si="11"/>
        <v>0</v>
      </c>
      <c r="BF33" s="95"/>
    </row>
    <row r="34" spans="1:58" x14ac:dyDescent="0.3">
      <c r="A34" s="10" t="s">
        <v>11</v>
      </c>
      <c r="B34" s="131">
        <f t="shared" si="12"/>
        <v>50217</v>
      </c>
      <c r="C34" s="132">
        <v>4824</v>
      </c>
      <c r="D34" s="132">
        <v>2400</v>
      </c>
      <c r="E34" s="132">
        <v>117</v>
      </c>
      <c r="F34" s="132">
        <v>0</v>
      </c>
      <c r="G34" s="74">
        <f t="shared" si="3"/>
        <v>7341</v>
      </c>
      <c r="H34" s="133">
        <v>1674</v>
      </c>
      <c r="I34" s="132">
        <v>191</v>
      </c>
      <c r="J34" s="132">
        <v>83</v>
      </c>
      <c r="K34" s="132">
        <v>1</v>
      </c>
      <c r="L34" s="122">
        <f t="shared" si="4"/>
        <v>1949</v>
      </c>
      <c r="M34" s="134">
        <v>1909</v>
      </c>
      <c r="N34" s="132">
        <v>838</v>
      </c>
      <c r="O34" s="132">
        <v>838</v>
      </c>
      <c r="P34" s="132">
        <v>148</v>
      </c>
      <c r="Q34" s="74">
        <f t="shared" si="13"/>
        <v>3733</v>
      </c>
      <c r="R34" s="135">
        <v>0</v>
      </c>
      <c r="S34" s="134">
        <v>0</v>
      </c>
      <c r="T34" s="134">
        <v>0</v>
      </c>
      <c r="U34" s="134">
        <v>0</v>
      </c>
      <c r="V34" s="125">
        <f t="shared" si="14"/>
        <v>0</v>
      </c>
      <c r="W34" s="134">
        <v>1</v>
      </c>
      <c r="X34" s="132">
        <v>0</v>
      </c>
      <c r="Y34" s="132">
        <v>0</v>
      </c>
      <c r="Z34" s="132">
        <v>0</v>
      </c>
      <c r="AA34" s="74">
        <f t="shared" si="5"/>
        <v>1</v>
      </c>
      <c r="AB34" s="133">
        <v>221</v>
      </c>
      <c r="AC34" s="132">
        <v>75</v>
      </c>
      <c r="AD34" s="132">
        <v>13</v>
      </c>
      <c r="AE34" s="132">
        <v>5</v>
      </c>
      <c r="AF34" s="122">
        <f t="shared" si="6"/>
        <v>314</v>
      </c>
      <c r="AG34" s="134">
        <v>193</v>
      </c>
      <c r="AH34" s="132">
        <v>0</v>
      </c>
      <c r="AI34" s="132">
        <v>0</v>
      </c>
      <c r="AJ34" s="132">
        <v>0</v>
      </c>
      <c r="AK34" s="74">
        <f t="shared" si="7"/>
        <v>193</v>
      </c>
      <c r="AL34" s="133">
        <v>36678</v>
      </c>
      <c r="AM34" s="132">
        <v>3</v>
      </c>
      <c r="AN34" s="132">
        <v>0</v>
      </c>
      <c r="AO34" s="132">
        <v>0</v>
      </c>
      <c r="AP34" s="122">
        <f t="shared" si="8"/>
        <v>36681</v>
      </c>
      <c r="AQ34" s="134">
        <v>0</v>
      </c>
      <c r="AR34" s="132">
        <v>0</v>
      </c>
      <c r="AS34" s="132">
        <v>0</v>
      </c>
      <c r="AT34" s="132">
        <v>0</v>
      </c>
      <c r="AU34" s="74">
        <f t="shared" si="9"/>
        <v>0</v>
      </c>
      <c r="AV34" s="133">
        <v>0</v>
      </c>
      <c r="AW34" s="132">
        <v>0</v>
      </c>
      <c r="AX34" s="132">
        <v>0</v>
      </c>
      <c r="AY34" s="132">
        <v>5</v>
      </c>
      <c r="AZ34" s="122">
        <f t="shared" si="10"/>
        <v>5</v>
      </c>
      <c r="BA34" s="132">
        <v>0</v>
      </c>
      <c r="BB34" s="132">
        <v>0</v>
      </c>
      <c r="BC34" s="132">
        <v>0</v>
      </c>
      <c r="BD34" s="132">
        <v>0</v>
      </c>
      <c r="BE34" s="74">
        <f t="shared" si="11"/>
        <v>0</v>
      </c>
      <c r="BF34" s="95"/>
    </row>
    <row r="35" spans="1:58" x14ac:dyDescent="0.3">
      <c r="A35" s="10" t="s">
        <v>23</v>
      </c>
      <c r="B35" s="131">
        <f t="shared" si="12"/>
        <v>15684</v>
      </c>
      <c r="C35" s="132">
        <v>1240</v>
      </c>
      <c r="D35" s="132">
        <v>404</v>
      </c>
      <c r="E35" s="132">
        <v>0</v>
      </c>
      <c r="F35" s="132">
        <v>0</v>
      </c>
      <c r="G35" s="74">
        <f t="shared" si="3"/>
        <v>1644</v>
      </c>
      <c r="H35" s="133">
        <v>0</v>
      </c>
      <c r="I35" s="132">
        <v>0</v>
      </c>
      <c r="J35" s="132">
        <v>0</v>
      </c>
      <c r="K35" s="132">
        <v>0</v>
      </c>
      <c r="L35" s="122">
        <f t="shared" si="4"/>
        <v>0</v>
      </c>
      <c r="M35" s="134">
        <v>734</v>
      </c>
      <c r="N35" s="132">
        <v>152</v>
      </c>
      <c r="O35" s="132">
        <v>40</v>
      </c>
      <c r="P35" s="132">
        <v>19</v>
      </c>
      <c r="Q35" s="74">
        <f t="shared" si="13"/>
        <v>945</v>
      </c>
      <c r="R35" s="135">
        <v>0</v>
      </c>
      <c r="S35" s="134">
        <v>0</v>
      </c>
      <c r="T35" s="134">
        <v>0</v>
      </c>
      <c r="U35" s="134">
        <v>0</v>
      </c>
      <c r="V35" s="125">
        <f t="shared" si="14"/>
        <v>0</v>
      </c>
      <c r="W35" s="134">
        <v>0</v>
      </c>
      <c r="X35" s="132">
        <v>11</v>
      </c>
      <c r="Y35" s="132">
        <v>1</v>
      </c>
      <c r="Z35" s="132">
        <v>0</v>
      </c>
      <c r="AA35" s="74">
        <f t="shared" si="5"/>
        <v>12</v>
      </c>
      <c r="AB35" s="133">
        <v>138</v>
      </c>
      <c r="AC35" s="132">
        <v>24</v>
      </c>
      <c r="AD35" s="132">
        <v>12</v>
      </c>
      <c r="AE35" s="132">
        <v>3</v>
      </c>
      <c r="AF35" s="122">
        <f t="shared" si="6"/>
        <v>177</v>
      </c>
      <c r="AG35" s="134">
        <v>0</v>
      </c>
      <c r="AH35" s="132">
        <v>0</v>
      </c>
      <c r="AI35" s="132">
        <v>0</v>
      </c>
      <c r="AJ35" s="132">
        <v>0</v>
      </c>
      <c r="AK35" s="74">
        <f t="shared" si="7"/>
        <v>0</v>
      </c>
      <c r="AL35" s="133">
        <v>12904</v>
      </c>
      <c r="AM35" s="132">
        <v>2</v>
      </c>
      <c r="AN35" s="132">
        <v>0</v>
      </c>
      <c r="AO35" s="132">
        <v>0</v>
      </c>
      <c r="AP35" s="122">
        <f t="shared" si="8"/>
        <v>12906</v>
      </c>
      <c r="AQ35" s="134">
        <v>0</v>
      </c>
      <c r="AR35" s="132">
        <v>0</v>
      </c>
      <c r="AS35" s="132">
        <v>0</v>
      </c>
      <c r="AT35" s="132">
        <v>0</v>
      </c>
      <c r="AU35" s="74">
        <f t="shared" si="9"/>
        <v>0</v>
      </c>
      <c r="AV35" s="133">
        <v>0</v>
      </c>
      <c r="AW35" s="132">
        <v>0</v>
      </c>
      <c r="AX35" s="132">
        <v>0</v>
      </c>
      <c r="AY35" s="132">
        <v>0</v>
      </c>
      <c r="AZ35" s="122">
        <f t="shared" si="10"/>
        <v>0</v>
      </c>
      <c r="BA35" s="132">
        <v>0</v>
      </c>
      <c r="BB35" s="132">
        <v>0</v>
      </c>
      <c r="BC35" s="132">
        <v>0</v>
      </c>
      <c r="BD35" s="132">
        <v>0</v>
      </c>
      <c r="BE35" s="74">
        <f t="shared" si="11"/>
        <v>0</v>
      </c>
      <c r="BF35" s="95"/>
    </row>
    <row r="36" spans="1:58" ht="18.600000000000001" x14ac:dyDescent="0.3">
      <c r="A36" s="10" t="s">
        <v>95</v>
      </c>
      <c r="B36" s="131">
        <f t="shared" si="12"/>
        <v>10627</v>
      </c>
      <c r="C36" s="132">
        <v>1469</v>
      </c>
      <c r="D36" s="132">
        <v>602</v>
      </c>
      <c r="E36" s="132">
        <v>15</v>
      </c>
      <c r="F36" s="132">
        <v>0</v>
      </c>
      <c r="G36" s="74">
        <f t="shared" si="3"/>
        <v>2086</v>
      </c>
      <c r="H36" s="133">
        <v>0</v>
      </c>
      <c r="I36" s="132">
        <v>8</v>
      </c>
      <c r="J36" s="132">
        <v>0</v>
      </c>
      <c r="K36" s="132">
        <v>0</v>
      </c>
      <c r="L36" s="122">
        <f t="shared" si="4"/>
        <v>8</v>
      </c>
      <c r="M36" s="134">
        <v>17</v>
      </c>
      <c r="N36" s="132">
        <v>6</v>
      </c>
      <c r="O36" s="132">
        <v>2</v>
      </c>
      <c r="P36" s="132">
        <v>0</v>
      </c>
      <c r="Q36" s="74">
        <f t="shared" si="13"/>
        <v>25</v>
      </c>
      <c r="R36" s="135">
        <v>0</v>
      </c>
      <c r="S36" s="134">
        <v>0</v>
      </c>
      <c r="T36" s="134">
        <v>0</v>
      </c>
      <c r="U36" s="134">
        <v>0</v>
      </c>
      <c r="V36" s="125">
        <f t="shared" si="14"/>
        <v>0</v>
      </c>
      <c r="W36" s="134">
        <v>0</v>
      </c>
      <c r="X36" s="132">
        <v>217</v>
      </c>
      <c r="Y36" s="132">
        <v>18</v>
      </c>
      <c r="Z36" s="132">
        <v>0</v>
      </c>
      <c r="AA36" s="74">
        <f t="shared" si="5"/>
        <v>235</v>
      </c>
      <c r="AB36" s="133">
        <v>1159</v>
      </c>
      <c r="AC36" s="132">
        <v>153</v>
      </c>
      <c r="AD36" s="132">
        <v>138</v>
      </c>
      <c r="AE36" s="132">
        <v>6</v>
      </c>
      <c r="AF36" s="122">
        <f t="shared" si="6"/>
        <v>1456</v>
      </c>
      <c r="AG36" s="134">
        <v>0</v>
      </c>
      <c r="AH36" s="132">
        <v>0</v>
      </c>
      <c r="AI36" s="132">
        <v>0</v>
      </c>
      <c r="AJ36" s="132">
        <v>0</v>
      </c>
      <c r="AK36" s="74">
        <f t="shared" si="7"/>
        <v>0</v>
      </c>
      <c r="AL36" s="133">
        <v>6571</v>
      </c>
      <c r="AM36" s="132">
        <v>152</v>
      </c>
      <c r="AN36" s="132">
        <v>94</v>
      </c>
      <c r="AO36" s="132">
        <v>0</v>
      </c>
      <c r="AP36" s="122">
        <f t="shared" si="8"/>
        <v>6817</v>
      </c>
      <c r="AQ36" s="134">
        <v>0</v>
      </c>
      <c r="AR36" s="132">
        <v>0</v>
      </c>
      <c r="AS36" s="132">
        <v>0</v>
      </c>
      <c r="AT36" s="132">
        <v>0</v>
      </c>
      <c r="AU36" s="74">
        <f t="shared" si="9"/>
        <v>0</v>
      </c>
      <c r="AV36" s="133">
        <v>0</v>
      </c>
      <c r="AW36" s="132">
        <v>0</v>
      </c>
      <c r="AX36" s="132">
        <v>0</v>
      </c>
      <c r="AY36" s="132">
        <v>0</v>
      </c>
      <c r="AZ36" s="122">
        <f t="shared" si="10"/>
        <v>0</v>
      </c>
      <c r="BA36" s="132">
        <v>0</v>
      </c>
      <c r="BB36" s="132">
        <v>0</v>
      </c>
      <c r="BC36" s="132">
        <v>0</v>
      </c>
      <c r="BD36" s="132">
        <v>0</v>
      </c>
      <c r="BE36" s="74">
        <f t="shared" si="11"/>
        <v>0</v>
      </c>
      <c r="BF36" s="95"/>
    </row>
    <row r="37" spans="1:58" x14ac:dyDescent="0.3">
      <c r="A37" s="10" t="s">
        <v>77</v>
      </c>
      <c r="B37" s="131">
        <f t="shared" si="12"/>
        <v>144243</v>
      </c>
      <c r="C37" s="132">
        <v>10792</v>
      </c>
      <c r="D37" s="132">
        <v>3441</v>
      </c>
      <c r="E37" s="132">
        <v>1</v>
      </c>
      <c r="F37" s="132">
        <v>0</v>
      </c>
      <c r="G37" s="74">
        <f t="shared" si="3"/>
        <v>14234</v>
      </c>
      <c r="H37" s="133">
        <v>5288</v>
      </c>
      <c r="I37" s="132">
        <v>70</v>
      </c>
      <c r="J37" s="132">
        <v>150</v>
      </c>
      <c r="K37" s="132">
        <v>0</v>
      </c>
      <c r="L37" s="122">
        <f t="shared" si="4"/>
        <v>5508</v>
      </c>
      <c r="M37" s="134">
        <v>3753</v>
      </c>
      <c r="N37" s="132">
        <v>4534</v>
      </c>
      <c r="O37" s="132">
        <v>8386</v>
      </c>
      <c r="P37" s="132">
        <v>217</v>
      </c>
      <c r="Q37" s="74">
        <f t="shared" si="13"/>
        <v>16890</v>
      </c>
      <c r="R37" s="135">
        <v>0</v>
      </c>
      <c r="S37" s="134">
        <v>0</v>
      </c>
      <c r="T37" s="134">
        <v>0</v>
      </c>
      <c r="U37" s="134">
        <v>0</v>
      </c>
      <c r="V37" s="125">
        <f t="shared" si="14"/>
        <v>0</v>
      </c>
      <c r="W37" s="134">
        <v>5251</v>
      </c>
      <c r="X37" s="132">
        <v>0</v>
      </c>
      <c r="Y37" s="132">
        <v>672</v>
      </c>
      <c r="Z37" s="132">
        <v>12</v>
      </c>
      <c r="AA37" s="74">
        <f t="shared" si="5"/>
        <v>5935</v>
      </c>
      <c r="AB37" s="133">
        <v>880</v>
      </c>
      <c r="AC37" s="132">
        <v>1707</v>
      </c>
      <c r="AD37" s="132">
        <v>236</v>
      </c>
      <c r="AE37" s="132">
        <v>7</v>
      </c>
      <c r="AF37" s="122">
        <f t="shared" si="6"/>
        <v>2830</v>
      </c>
      <c r="AG37" s="134">
        <v>676</v>
      </c>
      <c r="AH37" s="132">
        <v>0</v>
      </c>
      <c r="AI37" s="132">
        <v>0</v>
      </c>
      <c r="AJ37" s="132">
        <v>0</v>
      </c>
      <c r="AK37" s="74">
        <f t="shared" si="7"/>
        <v>676</v>
      </c>
      <c r="AL37" s="133">
        <v>97853</v>
      </c>
      <c r="AM37" s="132">
        <v>313</v>
      </c>
      <c r="AN37" s="132">
        <v>0</v>
      </c>
      <c r="AO37" s="132">
        <v>0</v>
      </c>
      <c r="AP37" s="122">
        <f t="shared" si="8"/>
        <v>98166</v>
      </c>
      <c r="AQ37" s="134">
        <v>0</v>
      </c>
      <c r="AR37" s="132">
        <v>0</v>
      </c>
      <c r="AS37" s="132">
        <v>0</v>
      </c>
      <c r="AT37" s="132">
        <v>0</v>
      </c>
      <c r="AU37" s="74">
        <f t="shared" si="9"/>
        <v>0</v>
      </c>
      <c r="AV37" s="133">
        <v>2</v>
      </c>
      <c r="AW37" s="132">
        <v>0</v>
      </c>
      <c r="AX37" s="132">
        <v>2</v>
      </c>
      <c r="AY37" s="132">
        <v>0</v>
      </c>
      <c r="AZ37" s="122">
        <f t="shared" si="10"/>
        <v>4</v>
      </c>
      <c r="BA37" s="132">
        <v>0</v>
      </c>
      <c r="BB37" s="132">
        <v>0</v>
      </c>
      <c r="BC37" s="132">
        <v>0</v>
      </c>
      <c r="BD37" s="132">
        <v>0</v>
      </c>
      <c r="BE37" s="74">
        <f t="shared" si="11"/>
        <v>0</v>
      </c>
      <c r="BF37" s="95"/>
    </row>
    <row r="38" spans="1:58" x14ac:dyDescent="0.3">
      <c r="A38" s="10" t="s">
        <v>78</v>
      </c>
      <c r="B38" s="131">
        <f t="shared" si="12"/>
        <v>108502</v>
      </c>
      <c r="C38" s="132">
        <v>11039</v>
      </c>
      <c r="D38" s="132">
        <v>3379</v>
      </c>
      <c r="E38" s="132">
        <v>1</v>
      </c>
      <c r="F38" s="132">
        <v>0</v>
      </c>
      <c r="G38" s="74">
        <f>SUM(C38:F38)</f>
        <v>14419</v>
      </c>
      <c r="H38" s="133">
        <v>159</v>
      </c>
      <c r="I38" s="132">
        <v>11</v>
      </c>
      <c r="J38" s="132">
        <v>0</v>
      </c>
      <c r="K38" s="132">
        <v>76</v>
      </c>
      <c r="L38" s="122">
        <f>SUM(H38:K38)</f>
        <v>246</v>
      </c>
      <c r="M38" s="134">
        <v>1399</v>
      </c>
      <c r="N38" s="132">
        <v>2817</v>
      </c>
      <c r="O38" s="132">
        <v>1395</v>
      </c>
      <c r="P38" s="132">
        <v>328</v>
      </c>
      <c r="Q38" s="74">
        <f>SUM(M38:P38)</f>
        <v>5939</v>
      </c>
      <c r="R38" s="135">
        <v>0</v>
      </c>
      <c r="S38" s="134">
        <v>0</v>
      </c>
      <c r="T38" s="134">
        <v>0</v>
      </c>
      <c r="U38" s="134">
        <v>0</v>
      </c>
      <c r="V38" s="125">
        <f>SUM(R38:U38)</f>
        <v>0</v>
      </c>
      <c r="W38" s="134">
        <v>36</v>
      </c>
      <c r="X38" s="132">
        <v>1323</v>
      </c>
      <c r="Y38" s="132">
        <v>0</v>
      </c>
      <c r="Z38" s="132">
        <v>0</v>
      </c>
      <c r="AA38" s="74">
        <f>SUM(W38:Z38)</f>
        <v>1359</v>
      </c>
      <c r="AB38" s="133">
        <v>16</v>
      </c>
      <c r="AC38" s="132">
        <v>31</v>
      </c>
      <c r="AD38" s="132">
        <v>0</v>
      </c>
      <c r="AE38" s="132">
        <v>90</v>
      </c>
      <c r="AF38" s="122">
        <f>SUM(AB38:AE38)</f>
        <v>137</v>
      </c>
      <c r="AG38" s="134">
        <v>29</v>
      </c>
      <c r="AH38" s="132">
        <v>0</v>
      </c>
      <c r="AI38" s="132">
        <v>0</v>
      </c>
      <c r="AJ38" s="132">
        <v>0</v>
      </c>
      <c r="AK38" s="74">
        <f>SUM(AG38:AJ38)</f>
        <v>29</v>
      </c>
      <c r="AL38" s="133">
        <v>86175</v>
      </c>
      <c r="AM38" s="132">
        <v>180</v>
      </c>
      <c r="AN38" s="132">
        <v>0</v>
      </c>
      <c r="AO38" s="132">
        <v>0</v>
      </c>
      <c r="AP38" s="122">
        <f>SUM(AL38:AO38)</f>
        <v>86355</v>
      </c>
      <c r="AQ38" s="134">
        <v>0</v>
      </c>
      <c r="AR38" s="132">
        <v>0</v>
      </c>
      <c r="AS38" s="132">
        <v>0</v>
      </c>
      <c r="AT38" s="132">
        <v>0</v>
      </c>
      <c r="AU38" s="74">
        <f>SUM(AQ38:AT38)</f>
        <v>0</v>
      </c>
      <c r="AV38" s="133">
        <v>0</v>
      </c>
      <c r="AW38" s="132">
        <v>0</v>
      </c>
      <c r="AX38" s="132">
        <v>0</v>
      </c>
      <c r="AY38" s="132">
        <v>18</v>
      </c>
      <c r="AZ38" s="122">
        <f>SUM(AV38:AY38)</f>
        <v>18</v>
      </c>
      <c r="BA38" s="132">
        <v>0</v>
      </c>
      <c r="BB38" s="132">
        <v>0</v>
      </c>
      <c r="BC38" s="132">
        <v>0</v>
      </c>
      <c r="BD38" s="132">
        <v>0</v>
      </c>
      <c r="BE38" s="74">
        <f>SUM(BA38:BD38)</f>
        <v>0</v>
      </c>
      <c r="BF38" s="95"/>
    </row>
    <row r="39" spans="1:58" x14ac:dyDescent="0.3">
      <c r="A39" s="10" t="s">
        <v>130</v>
      </c>
      <c r="B39" s="131">
        <f t="shared" si="12"/>
        <v>43802</v>
      </c>
      <c r="C39" s="132">
        <v>3034</v>
      </c>
      <c r="D39" s="132">
        <v>1066</v>
      </c>
      <c r="E39" s="132">
        <v>0</v>
      </c>
      <c r="F39" s="132">
        <v>0</v>
      </c>
      <c r="G39" s="74">
        <f t="shared" si="3"/>
        <v>4100</v>
      </c>
      <c r="H39" s="133">
        <v>3</v>
      </c>
      <c r="I39" s="132">
        <v>16</v>
      </c>
      <c r="J39" s="132">
        <v>9</v>
      </c>
      <c r="K39" s="132">
        <v>35</v>
      </c>
      <c r="L39" s="122">
        <f t="shared" si="4"/>
        <v>63</v>
      </c>
      <c r="M39" s="134">
        <v>1240</v>
      </c>
      <c r="N39" s="132">
        <v>1673</v>
      </c>
      <c r="O39" s="132">
        <v>1196</v>
      </c>
      <c r="P39" s="132">
        <v>123</v>
      </c>
      <c r="Q39" s="74">
        <f t="shared" si="13"/>
        <v>4232</v>
      </c>
      <c r="R39" s="135">
        <v>0</v>
      </c>
      <c r="S39" s="134">
        <v>0</v>
      </c>
      <c r="T39" s="134">
        <v>0</v>
      </c>
      <c r="U39" s="134">
        <v>0</v>
      </c>
      <c r="V39" s="125">
        <f t="shared" si="14"/>
        <v>0</v>
      </c>
      <c r="W39" s="134">
        <v>0</v>
      </c>
      <c r="X39" s="132">
        <v>23</v>
      </c>
      <c r="Y39" s="132">
        <v>0</v>
      </c>
      <c r="Z39" s="132">
        <v>0</v>
      </c>
      <c r="AA39" s="74">
        <f>SUM(W39:Z39)</f>
        <v>23</v>
      </c>
      <c r="AB39" s="133">
        <v>547</v>
      </c>
      <c r="AC39" s="132">
        <v>35</v>
      </c>
      <c r="AD39" s="132">
        <v>169</v>
      </c>
      <c r="AE39" s="132">
        <v>17</v>
      </c>
      <c r="AF39" s="122">
        <f t="shared" si="6"/>
        <v>768</v>
      </c>
      <c r="AG39" s="134">
        <v>0</v>
      </c>
      <c r="AH39" s="132">
        <v>0</v>
      </c>
      <c r="AI39" s="132">
        <v>0</v>
      </c>
      <c r="AJ39" s="132">
        <v>0</v>
      </c>
      <c r="AK39" s="74">
        <f t="shared" si="7"/>
        <v>0</v>
      </c>
      <c r="AL39" s="133">
        <v>34559</v>
      </c>
      <c r="AM39" s="132">
        <v>57</v>
      </c>
      <c r="AN39" s="132">
        <v>0</v>
      </c>
      <c r="AO39" s="132">
        <v>0</v>
      </c>
      <c r="AP39" s="122">
        <f t="shared" si="8"/>
        <v>34616</v>
      </c>
      <c r="AQ39" s="134">
        <v>0</v>
      </c>
      <c r="AR39" s="132">
        <v>0</v>
      </c>
      <c r="AS39" s="132">
        <v>0</v>
      </c>
      <c r="AT39" s="132">
        <v>0</v>
      </c>
      <c r="AU39" s="74">
        <f t="shared" si="9"/>
        <v>0</v>
      </c>
      <c r="AV39" s="133">
        <v>0</v>
      </c>
      <c r="AW39" s="132">
        <v>0</v>
      </c>
      <c r="AX39" s="132">
        <v>0</v>
      </c>
      <c r="AY39" s="132">
        <v>0</v>
      </c>
      <c r="AZ39" s="122">
        <f t="shared" si="10"/>
        <v>0</v>
      </c>
      <c r="BA39" s="132">
        <v>0</v>
      </c>
      <c r="BB39" s="132">
        <v>0</v>
      </c>
      <c r="BC39" s="132">
        <v>0</v>
      </c>
      <c r="BD39" s="132">
        <v>0</v>
      </c>
      <c r="BE39" s="74">
        <f t="shared" ref="BE39" si="15">SUM(BA39:BD39)</f>
        <v>0</v>
      </c>
      <c r="BF39" s="95"/>
    </row>
    <row r="40" spans="1:58" x14ac:dyDescent="0.3">
      <c r="A40" s="80"/>
      <c r="B40" s="83"/>
      <c r="C40" s="83"/>
      <c r="D40" s="83"/>
      <c r="E40" s="83"/>
      <c r="F40" s="83"/>
      <c r="G40" s="81"/>
      <c r="H40" s="136"/>
      <c r="I40" s="83"/>
      <c r="J40" s="83"/>
      <c r="K40" s="83"/>
      <c r="L40" s="137"/>
      <c r="M40" s="138"/>
      <c r="N40" s="83"/>
      <c r="O40" s="83"/>
      <c r="P40" s="83"/>
      <c r="Q40" s="81"/>
      <c r="R40" s="139"/>
      <c r="S40" s="84"/>
      <c r="T40" s="140"/>
      <c r="U40" s="84"/>
      <c r="V40" s="141"/>
      <c r="W40" s="138"/>
      <c r="X40" s="83"/>
      <c r="Y40" s="83"/>
      <c r="Z40" s="83"/>
      <c r="AA40" s="81"/>
      <c r="AB40" s="136"/>
      <c r="AC40" s="83"/>
      <c r="AD40" s="83"/>
      <c r="AE40" s="83"/>
      <c r="AF40" s="137"/>
      <c r="AG40" s="138"/>
      <c r="AH40" s="83"/>
      <c r="AI40" s="83"/>
      <c r="AJ40" s="83"/>
      <c r="AK40" s="81"/>
      <c r="AL40" s="136"/>
      <c r="AM40" s="83"/>
      <c r="AN40" s="83"/>
      <c r="AO40" s="83"/>
      <c r="AP40" s="137"/>
      <c r="AQ40" s="138"/>
      <c r="AR40" s="83"/>
      <c r="AS40" s="83"/>
      <c r="AT40" s="83"/>
      <c r="AU40" s="81"/>
      <c r="AV40" s="136"/>
      <c r="AW40" s="83"/>
      <c r="AX40" s="83"/>
      <c r="AY40" s="83"/>
      <c r="AZ40" s="142"/>
      <c r="BA40" s="136"/>
      <c r="BB40" s="83"/>
      <c r="BC40" s="83"/>
      <c r="BD40" s="83"/>
      <c r="BE40" s="144"/>
      <c r="BF40" s="143"/>
    </row>
    <row r="41" spans="1:58" x14ac:dyDescent="0.3">
      <c r="A41" s="17" t="s">
        <v>79</v>
      </c>
    </row>
  </sheetData>
  <mergeCells count="17">
    <mergeCell ref="B8:B10"/>
    <mergeCell ref="C8:G9"/>
    <mergeCell ref="H8:L9"/>
    <mergeCell ref="M8:Q9"/>
    <mergeCell ref="W8:AA9"/>
    <mergeCell ref="AB8:AF9"/>
    <mergeCell ref="AG8:AK9"/>
    <mergeCell ref="AL8:AP9"/>
    <mergeCell ref="R8:V9"/>
    <mergeCell ref="A4:AZ4"/>
    <mergeCell ref="A5:AZ5"/>
    <mergeCell ref="A6:AZ6"/>
    <mergeCell ref="AQ8:AU9"/>
    <mergeCell ref="AV8:AZ9"/>
    <mergeCell ref="A3:AZ3"/>
    <mergeCell ref="A8:A10"/>
    <mergeCell ref="BA8:BE9"/>
  </mergeCells>
  <printOptions horizontalCentered="1" verticalCentered="1"/>
  <pageMargins left="0.39370078740157483" right="0.39370078740157483" top="0.6692913385826772" bottom="0.6692913385826772" header="0.78740157480314965" footer="0.78740157480314965"/>
  <pageSetup scale="28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S41"/>
  <sheetViews>
    <sheetView zoomScale="80" zoomScaleNormal="80" workbookViewId="0">
      <selection activeCell="A19" sqref="A19"/>
    </sheetView>
    <sheetView workbookViewId="1"/>
  </sheetViews>
  <sheetFormatPr baseColWidth="10" defaultColWidth="0" defaultRowHeight="16.05" customHeight="1" zeroHeight="1" x14ac:dyDescent="0.3"/>
  <cols>
    <col min="1" max="1" width="52.5546875" style="17" customWidth="1"/>
    <col min="2" max="6" width="21" style="17" customWidth="1"/>
    <col min="7" max="7" width="21" style="19" hidden="1"/>
    <col min="8" max="35" width="21" style="17" hidden="1"/>
    <col min="36" max="227" width="21" style="4" hidden="1"/>
    <col min="228" max="16384" width="21" style="17" hidden="1"/>
  </cols>
  <sheetData>
    <row r="1" spans="1:7" s="17" customFormat="1" ht="16.05" customHeight="1" x14ac:dyDescent="0.3">
      <c r="A1" s="16" t="s">
        <v>106</v>
      </c>
      <c r="B1" s="18"/>
      <c r="C1" s="54"/>
      <c r="D1" s="54"/>
      <c r="E1" s="54"/>
      <c r="F1" s="54"/>
      <c r="G1" s="19"/>
    </row>
    <row r="2" spans="1:7" s="17" customFormat="1" ht="16.05" customHeight="1" x14ac:dyDescent="0.3">
      <c r="A2" s="16"/>
      <c r="C2" s="54"/>
      <c r="D2" s="54"/>
      <c r="E2" s="54"/>
      <c r="F2" s="54"/>
      <c r="G2" s="19"/>
    </row>
    <row r="3" spans="1:7" s="17" customFormat="1" ht="16.05" customHeight="1" x14ac:dyDescent="0.3">
      <c r="A3" s="147" t="s">
        <v>40</v>
      </c>
      <c r="B3" s="147"/>
      <c r="C3" s="147"/>
      <c r="D3" s="147"/>
      <c r="E3" s="147"/>
      <c r="F3" s="147"/>
      <c r="G3" s="19"/>
    </row>
    <row r="4" spans="1:7" s="17" customFormat="1" ht="16.05" customHeight="1" x14ac:dyDescent="0.3">
      <c r="A4" s="147" t="s">
        <v>55</v>
      </c>
      <c r="B4" s="147"/>
      <c r="C4" s="147"/>
      <c r="D4" s="147"/>
      <c r="E4" s="147"/>
      <c r="F4" s="147"/>
      <c r="G4" s="19"/>
    </row>
    <row r="5" spans="1:7" s="17" customFormat="1" ht="16.05" customHeight="1" x14ac:dyDescent="0.3">
      <c r="A5" s="147" t="s">
        <v>30</v>
      </c>
      <c r="B5" s="147"/>
      <c r="C5" s="147"/>
      <c r="D5" s="147"/>
      <c r="E5" s="147"/>
      <c r="F5" s="147"/>
      <c r="G5" s="19"/>
    </row>
    <row r="6" spans="1:7" s="17" customFormat="1" ht="16.05" customHeight="1" x14ac:dyDescent="0.3">
      <c r="A6" s="147" t="s">
        <v>131</v>
      </c>
      <c r="B6" s="147"/>
      <c r="C6" s="147"/>
      <c r="D6" s="147"/>
      <c r="E6" s="147"/>
      <c r="F6" s="147"/>
      <c r="G6" s="19"/>
    </row>
    <row r="7" spans="1:7" s="17" customFormat="1" ht="16.05" customHeight="1" x14ac:dyDescent="0.3">
      <c r="A7" s="148"/>
      <c r="B7" s="149"/>
      <c r="C7" s="149"/>
      <c r="D7" s="149"/>
      <c r="E7" s="149"/>
      <c r="F7" s="149"/>
      <c r="G7" s="19"/>
    </row>
    <row r="8" spans="1:7" s="17" customFormat="1" ht="16.05" customHeight="1" x14ac:dyDescent="0.3">
      <c r="A8" s="24" t="s">
        <v>99</v>
      </c>
      <c r="B8" s="24" t="s">
        <v>42</v>
      </c>
      <c r="C8" s="150" t="s">
        <v>41</v>
      </c>
      <c r="D8" s="151"/>
      <c r="E8" s="151"/>
      <c r="F8" s="151"/>
      <c r="G8" s="19"/>
    </row>
    <row r="9" spans="1:7" s="86" customFormat="1" ht="16.05" customHeight="1" x14ac:dyDescent="0.3">
      <c r="A9" s="24"/>
      <c r="B9" s="24"/>
      <c r="C9" s="27" t="s">
        <v>43</v>
      </c>
      <c r="D9" s="152"/>
      <c r="E9" s="152"/>
      <c r="F9" s="153" t="s">
        <v>44</v>
      </c>
      <c r="G9" s="145"/>
    </row>
    <row r="10" spans="1:7" s="86" customFormat="1" ht="30.75" customHeight="1" x14ac:dyDescent="0.3">
      <c r="A10" s="24"/>
      <c r="B10" s="24"/>
      <c r="C10" s="154" t="s">
        <v>37</v>
      </c>
      <c r="D10" s="154" t="s">
        <v>38</v>
      </c>
      <c r="E10" s="155" t="s">
        <v>39</v>
      </c>
      <c r="F10" s="153"/>
      <c r="G10" s="145"/>
    </row>
    <row r="11" spans="1:7" s="86" customFormat="1" ht="16.05" customHeight="1" x14ac:dyDescent="0.3">
      <c r="A11" s="156"/>
      <c r="B11" s="157"/>
      <c r="C11" s="157"/>
      <c r="D11" s="157"/>
      <c r="E11" s="158"/>
      <c r="F11" s="159"/>
      <c r="G11" s="145"/>
    </row>
    <row r="12" spans="1:7" s="86" customFormat="1" ht="16.05" customHeight="1" x14ac:dyDescent="0.3">
      <c r="A12" s="38" t="s">
        <v>54</v>
      </c>
      <c r="B12" s="38">
        <f>SUM(B14:B39)</f>
        <v>187544</v>
      </c>
      <c r="C12" s="38">
        <f>SUM(C14:C39)</f>
        <v>176404</v>
      </c>
      <c r="D12" s="38">
        <f>SUM(D14:D39)</f>
        <v>63746</v>
      </c>
      <c r="E12" s="160">
        <f>SUM(E14:E39)</f>
        <v>112658</v>
      </c>
      <c r="F12" s="161">
        <f>SUM(F14:F39)</f>
        <v>11140</v>
      </c>
      <c r="G12" s="145"/>
    </row>
    <row r="13" spans="1:7" s="86" customFormat="1" ht="16.05" customHeight="1" x14ac:dyDescent="0.3">
      <c r="A13" s="38"/>
      <c r="B13" s="38"/>
      <c r="C13" s="38"/>
      <c r="D13" s="38"/>
      <c r="E13" s="160"/>
      <c r="F13" s="162"/>
      <c r="G13" s="145"/>
    </row>
    <row r="14" spans="1:7" s="86" customFormat="1" ht="16.05" customHeight="1" x14ac:dyDescent="0.3">
      <c r="A14" s="163" t="s">
        <v>3</v>
      </c>
      <c r="B14" s="38">
        <f>C14+F14</f>
        <v>34558</v>
      </c>
      <c r="C14" s="38">
        <f>D14+E14</f>
        <v>32851</v>
      </c>
      <c r="D14" s="164">
        <v>13107</v>
      </c>
      <c r="E14" s="165">
        <v>19744</v>
      </c>
      <c r="F14" s="166">
        <v>1707</v>
      </c>
      <c r="G14" s="145"/>
    </row>
    <row r="15" spans="1:7" s="86" customFormat="1" ht="16.05" customHeight="1" x14ac:dyDescent="0.3">
      <c r="A15" s="163" t="s">
        <v>20</v>
      </c>
      <c r="B15" s="38">
        <f t="shared" ref="B15:B39" si="0">C15+F15</f>
        <v>2664</v>
      </c>
      <c r="C15" s="38">
        <f t="shared" ref="C15:C39" si="1">D15+E15</f>
        <v>2599</v>
      </c>
      <c r="D15" s="164">
        <v>1329</v>
      </c>
      <c r="E15" s="165">
        <v>1270</v>
      </c>
      <c r="F15" s="166">
        <v>65</v>
      </c>
      <c r="G15" s="145"/>
    </row>
    <row r="16" spans="1:7" s="86" customFormat="1" ht="16.05" customHeight="1" x14ac:dyDescent="0.3">
      <c r="A16" s="163" t="s">
        <v>80</v>
      </c>
      <c r="B16" s="38">
        <f t="shared" si="0"/>
        <v>19111</v>
      </c>
      <c r="C16" s="38">
        <f t="shared" si="1"/>
        <v>16794</v>
      </c>
      <c r="D16" s="164">
        <v>5668</v>
      </c>
      <c r="E16" s="165">
        <v>11126</v>
      </c>
      <c r="F16" s="166">
        <v>2317</v>
      </c>
      <c r="G16" s="145"/>
    </row>
    <row r="17" spans="1:7" s="86" customFormat="1" ht="16.05" customHeight="1" x14ac:dyDescent="0.3">
      <c r="A17" s="163" t="s">
        <v>111</v>
      </c>
      <c r="B17" s="38">
        <f t="shared" si="0"/>
        <v>24203</v>
      </c>
      <c r="C17" s="38">
        <f t="shared" si="1"/>
        <v>23280</v>
      </c>
      <c r="D17" s="164">
        <v>4491</v>
      </c>
      <c r="E17" s="165">
        <v>18789</v>
      </c>
      <c r="F17" s="166">
        <v>923</v>
      </c>
      <c r="G17" s="145"/>
    </row>
    <row r="18" spans="1:7" s="17" customFormat="1" ht="16.05" customHeight="1" x14ac:dyDescent="0.3">
      <c r="A18" s="163" t="s">
        <v>4</v>
      </c>
      <c r="B18" s="38">
        <f t="shared" si="0"/>
        <v>9562</v>
      </c>
      <c r="C18" s="38">
        <f t="shared" si="1"/>
        <v>9543</v>
      </c>
      <c r="D18" s="164">
        <v>3653</v>
      </c>
      <c r="E18" s="165">
        <v>5890</v>
      </c>
      <c r="F18" s="166">
        <v>19</v>
      </c>
      <c r="G18" s="19"/>
    </row>
    <row r="19" spans="1:7" s="17" customFormat="1" ht="16.05" customHeight="1" x14ac:dyDescent="0.3">
      <c r="A19" s="45" t="s">
        <v>69</v>
      </c>
      <c r="B19" s="38">
        <f t="shared" si="0"/>
        <v>7887</v>
      </c>
      <c r="C19" s="38">
        <f t="shared" si="1"/>
        <v>7887</v>
      </c>
      <c r="D19" s="164">
        <v>2766</v>
      </c>
      <c r="E19" s="165">
        <v>5121</v>
      </c>
      <c r="F19" s="166">
        <v>0</v>
      </c>
      <c r="G19" s="19"/>
    </row>
    <row r="20" spans="1:7" s="17" customFormat="1" ht="16.05" customHeight="1" x14ac:dyDescent="0.3">
      <c r="A20" s="45" t="s">
        <v>71</v>
      </c>
      <c r="B20" s="38">
        <f t="shared" si="0"/>
        <v>3380</v>
      </c>
      <c r="C20" s="38">
        <f t="shared" si="1"/>
        <v>3224</v>
      </c>
      <c r="D20" s="164">
        <v>951</v>
      </c>
      <c r="E20" s="165">
        <v>2273</v>
      </c>
      <c r="F20" s="166">
        <v>156</v>
      </c>
      <c r="G20" s="19"/>
    </row>
    <row r="21" spans="1:7" s="17" customFormat="1" ht="16.05" customHeight="1" x14ac:dyDescent="0.3">
      <c r="A21" s="45" t="s">
        <v>68</v>
      </c>
      <c r="B21" s="38">
        <f t="shared" si="0"/>
        <v>1731</v>
      </c>
      <c r="C21" s="38">
        <f t="shared" si="1"/>
        <v>1545</v>
      </c>
      <c r="D21" s="164">
        <v>631</v>
      </c>
      <c r="E21" s="165">
        <v>914</v>
      </c>
      <c r="F21" s="166">
        <v>186</v>
      </c>
      <c r="G21" s="19"/>
    </row>
    <row r="22" spans="1:7" s="17" customFormat="1" ht="16.05" customHeight="1" x14ac:dyDescent="0.3">
      <c r="A22" s="45" t="s">
        <v>15</v>
      </c>
      <c r="B22" s="38">
        <f t="shared" si="0"/>
        <v>1562</v>
      </c>
      <c r="C22" s="38">
        <f t="shared" si="1"/>
        <v>1521</v>
      </c>
      <c r="D22" s="164">
        <v>688</v>
      </c>
      <c r="E22" s="165">
        <v>833</v>
      </c>
      <c r="F22" s="166">
        <v>41</v>
      </c>
      <c r="G22" s="19"/>
    </row>
    <row r="23" spans="1:7" s="17" customFormat="1" ht="16.05" customHeight="1" x14ac:dyDescent="0.3">
      <c r="A23" s="45" t="s">
        <v>5</v>
      </c>
      <c r="B23" s="38">
        <f t="shared" si="0"/>
        <v>22737</v>
      </c>
      <c r="C23" s="38">
        <f t="shared" si="1"/>
        <v>21225</v>
      </c>
      <c r="D23" s="164">
        <v>9571</v>
      </c>
      <c r="E23" s="165">
        <v>11654</v>
      </c>
      <c r="F23" s="166">
        <v>1512</v>
      </c>
      <c r="G23" s="19"/>
    </row>
    <row r="24" spans="1:7" s="17" customFormat="1" ht="16.05" customHeight="1" x14ac:dyDescent="0.3">
      <c r="A24" s="45" t="s">
        <v>17</v>
      </c>
      <c r="B24" s="38">
        <f t="shared" si="0"/>
        <v>2998</v>
      </c>
      <c r="C24" s="38">
        <f t="shared" si="1"/>
        <v>2525</v>
      </c>
      <c r="D24" s="164">
        <v>1343</v>
      </c>
      <c r="E24" s="165">
        <v>1182</v>
      </c>
      <c r="F24" s="166">
        <v>473</v>
      </c>
      <c r="G24" s="19"/>
    </row>
    <row r="25" spans="1:7" s="17" customFormat="1" ht="16.05" customHeight="1" x14ac:dyDescent="0.3">
      <c r="A25" s="45" t="s">
        <v>6</v>
      </c>
      <c r="B25" s="38">
        <f t="shared" si="0"/>
        <v>12259</v>
      </c>
      <c r="C25" s="38">
        <f t="shared" si="1"/>
        <v>11957</v>
      </c>
      <c r="D25" s="164">
        <v>3744</v>
      </c>
      <c r="E25" s="165">
        <v>8213</v>
      </c>
      <c r="F25" s="166">
        <v>302</v>
      </c>
      <c r="G25" s="19"/>
    </row>
    <row r="26" spans="1:7" s="17" customFormat="1" ht="16.05" customHeight="1" x14ac:dyDescent="0.3">
      <c r="A26" s="45" t="s">
        <v>72</v>
      </c>
      <c r="B26" s="38">
        <f>C26+F26</f>
        <v>2862</v>
      </c>
      <c r="C26" s="38">
        <f>D26+E26</f>
        <v>2537</v>
      </c>
      <c r="D26" s="164">
        <v>719</v>
      </c>
      <c r="E26" s="165">
        <v>1818</v>
      </c>
      <c r="F26" s="166">
        <v>325</v>
      </c>
      <c r="G26" s="19"/>
    </row>
    <row r="27" spans="1:7" s="17" customFormat="1" ht="16.05" customHeight="1" x14ac:dyDescent="0.3">
      <c r="A27" s="45" t="s">
        <v>76</v>
      </c>
      <c r="B27" s="38">
        <f t="shared" si="0"/>
        <v>2537</v>
      </c>
      <c r="C27" s="38">
        <f t="shared" si="1"/>
        <v>2354</v>
      </c>
      <c r="D27" s="164">
        <v>1382</v>
      </c>
      <c r="E27" s="165">
        <v>972</v>
      </c>
      <c r="F27" s="166">
        <v>183</v>
      </c>
      <c r="G27" s="19"/>
    </row>
    <row r="28" spans="1:7" s="17" customFormat="1" ht="16.05" customHeight="1" x14ac:dyDescent="0.3">
      <c r="A28" s="45" t="s">
        <v>67</v>
      </c>
      <c r="B28" s="38">
        <f t="shared" si="0"/>
        <v>2495</v>
      </c>
      <c r="C28" s="38">
        <f t="shared" si="1"/>
        <v>2200</v>
      </c>
      <c r="D28" s="164">
        <v>790</v>
      </c>
      <c r="E28" s="165">
        <v>1410</v>
      </c>
      <c r="F28" s="166">
        <v>295</v>
      </c>
      <c r="G28" s="19"/>
    </row>
    <row r="29" spans="1:7" s="17" customFormat="1" ht="16.05" customHeight="1" x14ac:dyDescent="0.3">
      <c r="A29" s="45" t="s">
        <v>12</v>
      </c>
      <c r="B29" s="38">
        <f t="shared" si="0"/>
        <v>1832</v>
      </c>
      <c r="C29" s="38">
        <f t="shared" si="1"/>
        <v>1563</v>
      </c>
      <c r="D29" s="164">
        <v>547</v>
      </c>
      <c r="E29" s="165">
        <v>1016</v>
      </c>
      <c r="F29" s="166">
        <v>269</v>
      </c>
      <c r="G29" s="19"/>
    </row>
    <row r="30" spans="1:7" s="17" customFormat="1" ht="16.05" customHeight="1" x14ac:dyDescent="0.3">
      <c r="A30" s="45" t="s">
        <v>16</v>
      </c>
      <c r="B30" s="38">
        <f t="shared" si="0"/>
        <v>3093</v>
      </c>
      <c r="C30" s="38">
        <f t="shared" si="1"/>
        <v>2932</v>
      </c>
      <c r="D30" s="164">
        <v>1742</v>
      </c>
      <c r="E30" s="165">
        <v>1190</v>
      </c>
      <c r="F30" s="166">
        <v>161</v>
      </c>
      <c r="G30" s="19"/>
    </row>
    <row r="31" spans="1:7" s="17" customFormat="1" ht="16.05" customHeight="1" x14ac:dyDescent="0.3">
      <c r="A31" s="45" t="s">
        <v>70</v>
      </c>
      <c r="B31" s="38">
        <f t="shared" si="0"/>
        <v>2582</v>
      </c>
      <c r="C31" s="38">
        <f t="shared" si="1"/>
        <v>2284</v>
      </c>
      <c r="D31" s="164">
        <v>895</v>
      </c>
      <c r="E31" s="165">
        <v>1389</v>
      </c>
      <c r="F31" s="166">
        <v>298</v>
      </c>
      <c r="G31" s="19"/>
    </row>
    <row r="32" spans="1:7" s="17" customFormat="1" ht="16.05" customHeight="1" x14ac:dyDescent="0.3">
      <c r="A32" s="45" t="s">
        <v>74</v>
      </c>
      <c r="B32" s="38">
        <f t="shared" si="0"/>
        <v>3023</v>
      </c>
      <c r="C32" s="38">
        <f t="shared" si="1"/>
        <v>2831</v>
      </c>
      <c r="D32" s="164">
        <v>1652</v>
      </c>
      <c r="E32" s="165">
        <v>1179</v>
      </c>
      <c r="F32" s="166">
        <v>192</v>
      </c>
      <c r="G32" s="19"/>
    </row>
    <row r="33" spans="1:7" s="17" customFormat="1" ht="16.05" customHeight="1" x14ac:dyDescent="0.3">
      <c r="A33" s="45" t="s">
        <v>73</v>
      </c>
      <c r="B33" s="38">
        <f t="shared" si="0"/>
        <v>2062</v>
      </c>
      <c r="C33" s="38">
        <f t="shared" si="1"/>
        <v>1897</v>
      </c>
      <c r="D33" s="164">
        <v>838</v>
      </c>
      <c r="E33" s="165">
        <v>1059</v>
      </c>
      <c r="F33" s="166">
        <v>165</v>
      </c>
      <c r="G33" s="19"/>
    </row>
    <row r="34" spans="1:7" s="17" customFormat="1" ht="16.05" customHeight="1" x14ac:dyDescent="0.3">
      <c r="A34" s="45" t="s">
        <v>11</v>
      </c>
      <c r="B34" s="38">
        <f t="shared" si="0"/>
        <v>1098</v>
      </c>
      <c r="C34" s="38">
        <f t="shared" si="1"/>
        <v>1014</v>
      </c>
      <c r="D34" s="164">
        <v>459</v>
      </c>
      <c r="E34" s="165">
        <v>555</v>
      </c>
      <c r="F34" s="166">
        <v>84</v>
      </c>
      <c r="G34" s="19"/>
    </row>
    <row r="35" spans="1:7" s="17" customFormat="1" ht="16.05" customHeight="1" x14ac:dyDescent="0.3">
      <c r="A35" s="45" t="s">
        <v>23</v>
      </c>
      <c r="B35" s="38">
        <f t="shared" si="0"/>
        <v>3279</v>
      </c>
      <c r="C35" s="38">
        <f t="shared" si="1"/>
        <v>3225</v>
      </c>
      <c r="D35" s="164">
        <v>1199</v>
      </c>
      <c r="E35" s="165">
        <v>2026</v>
      </c>
      <c r="F35" s="166">
        <v>54</v>
      </c>
      <c r="G35" s="19"/>
    </row>
    <row r="36" spans="1:7" s="17" customFormat="1" ht="16.05" customHeight="1" x14ac:dyDescent="0.3">
      <c r="A36" s="45" t="s">
        <v>110</v>
      </c>
      <c r="B36" s="38">
        <f t="shared" si="0"/>
        <v>1317</v>
      </c>
      <c r="C36" s="38">
        <f t="shared" si="1"/>
        <v>1133</v>
      </c>
      <c r="D36" s="164">
        <v>576</v>
      </c>
      <c r="E36" s="165">
        <v>557</v>
      </c>
      <c r="F36" s="166">
        <v>184</v>
      </c>
      <c r="G36" s="19"/>
    </row>
    <row r="37" spans="1:7" s="17" customFormat="1" ht="16.05" customHeight="1" x14ac:dyDescent="0.3">
      <c r="A37" s="45" t="s">
        <v>77</v>
      </c>
      <c r="B37" s="38">
        <f t="shared" si="0"/>
        <v>4159</v>
      </c>
      <c r="C37" s="38">
        <f t="shared" si="1"/>
        <v>3587</v>
      </c>
      <c r="D37" s="164">
        <v>1188</v>
      </c>
      <c r="E37" s="165">
        <v>2399</v>
      </c>
      <c r="F37" s="166">
        <v>572</v>
      </c>
      <c r="G37" s="19"/>
    </row>
    <row r="38" spans="1:7" s="17" customFormat="1" ht="16.05" customHeight="1" x14ac:dyDescent="0.3">
      <c r="A38" s="45" t="s">
        <v>78</v>
      </c>
      <c r="B38" s="38">
        <f t="shared" si="0"/>
        <v>9281</v>
      </c>
      <c r="C38" s="38">
        <f t="shared" si="1"/>
        <v>8867</v>
      </c>
      <c r="D38" s="164">
        <v>2209</v>
      </c>
      <c r="E38" s="165">
        <v>6658</v>
      </c>
      <c r="F38" s="166">
        <v>414</v>
      </c>
      <c r="G38" s="19"/>
    </row>
    <row r="39" spans="1:7" s="17" customFormat="1" ht="16.05" customHeight="1" x14ac:dyDescent="0.3">
      <c r="A39" s="45" t="s">
        <v>130</v>
      </c>
      <c r="B39" s="38">
        <f t="shared" si="0"/>
        <v>5272</v>
      </c>
      <c r="C39" s="38">
        <f t="shared" si="1"/>
        <v>5029</v>
      </c>
      <c r="D39" s="164">
        <v>1608</v>
      </c>
      <c r="E39" s="165">
        <v>3421</v>
      </c>
      <c r="F39" s="166">
        <v>243</v>
      </c>
      <c r="G39" s="19"/>
    </row>
    <row r="40" spans="1:7" s="17" customFormat="1" ht="16.05" customHeight="1" x14ac:dyDescent="0.3">
      <c r="A40" s="50"/>
      <c r="B40" s="50"/>
      <c r="C40" s="84"/>
      <c r="D40" s="84"/>
      <c r="E40" s="85"/>
      <c r="F40" s="139"/>
      <c r="G40" s="19"/>
    </row>
    <row r="41" spans="1:7" s="17" customFormat="1" ht="16.05" customHeight="1" x14ac:dyDescent="0.3">
      <c r="A41" s="17" t="s">
        <v>79</v>
      </c>
      <c r="C41" s="54"/>
      <c r="D41" s="54"/>
      <c r="E41" s="54"/>
      <c r="F41" s="54"/>
      <c r="G41" s="19"/>
    </row>
  </sheetData>
  <mergeCells count="9">
    <mergeCell ref="A3:F3"/>
    <mergeCell ref="A4:F4"/>
    <mergeCell ref="A5:F5"/>
    <mergeCell ref="A6:F6"/>
    <mergeCell ref="A8:A10"/>
    <mergeCell ref="B8:B10"/>
    <mergeCell ref="C8:F8"/>
    <mergeCell ref="C9:E9"/>
    <mergeCell ref="F9:F10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27559055118110237"/>
  <pageSetup scale="3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W212"/>
  <sheetViews>
    <sheetView zoomScale="90" zoomScaleNormal="90" workbookViewId="0">
      <selection activeCell="A40" sqref="A40"/>
    </sheetView>
    <sheetView tabSelected="1" topLeftCell="A1048576" workbookViewId="1">
      <selection activeCell="D97" sqref="D97"/>
    </sheetView>
  </sheetViews>
  <sheetFormatPr baseColWidth="10" defaultColWidth="0" defaultRowHeight="15.6" zeroHeight="1" x14ac:dyDescent="0.3"/>
  <cols>
    <col min="1" max="1" width="60.77734375" style="203" customWidth="1"/>
    <col min="2" max="2" width="8.6640625" style="54" bestFit="1" customWidth="1"/>
    <col min="3" max="23" width="18.77734375" style="54" customWidth="1"/>
    <col min="24" max="25" width="18.77734375" style="167" customWidth="1"/>
    <col min="26" max="26" width="14.44140625" style="167" customWidth="1"/>
    <col min="27" max="27" width="14.44140625" style="207" hidden="1"/>
    <col min="28" max="256" width="14.44140625" style="4" hidden="1"/>
    <col min="257" max="257" width="14.44140625" style="17" hidden="1"/>
    <col min="258" max="16384" width="9.21875" style="17" hidden="1"/>
  </cols>
  <sheetData>
    <row r="1" spans="1:27" s="17" customFormat="1" x14ac:dyDescent="0.3">
      <c r="A1" s="16" t="s">
        <v>98</v>
      </c>
      <c r="B1" s="57"/>
      <c r="C1" s="57"/>
      <c r="D1" s="57"/>
      <c r="E1" s="57"/>
      <c r="F1" s="55"/>
      <c r="G1" s="57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167"/>
      <c r="Y1" s="167"/>
      <c r="Z1" s="167"/>
      <c r="AA1" s="207"/>
    </row>
    <row r="2" spans="1:27" s="17" customFormat="1" x14ac:dyDescent="0.3">
      <c r="A2" s="16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167"/>
      <c r="Y2" s="167"/>
      <c r="Z2" s="167"/>
      <c r="AA2" s="207"/>
    </row>
    <row r="3" spans="1:27" s="17" customFormat="1" x14ac:dyDescent="0.3">
      <c r="A3" s="147" t="s">
        <v>100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207"/>
    </row>
    <row r="4" spans="1:27" s="17" customFormat="1" x14ac:dyDescent="0.3">
      <c r="A4" s="147" t="s">
        <v>55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207"/>
    </row>
    <row r="5" spans="1:27" s="17" customFormat="1" x14ac:dyDescent="0.3">
      <c r="A5" s="168" t="s">
        <v>101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207"/>
    </row>
    <row r="6" spans="1:27" s="17" customFormat="1" x14ac:dyDescent="0.3">
      <c r="A6" s="147" t="s">
        <v>131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207"/>
    </row>
    <row r="7" spans="1:27" s="17" customFormat="1" x14ac:dyDescent="0.3">
      <c r="A7" s="148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207"/>
    </row>
    <row r="8" spans="1:27" s="17" customFormat="1" x14ac:dyDescent="0.3">
      <c r="A8" s="58" t="s">
        <v>29</v>
      </c>
      <c r="B8" s="169" t="s">
        <v>10</v>
      </c>
      <c r="C8" s="170" t="s">
        <v>10</v>
      </c>
      <c r="D8" s="171"/>
      <c r="E8" s="172"/>
      <c r="F8" s="170" t="s">
        <v>31</v>
      </c>
      <c r="G8" s="171"/>
      <c r="H8" s="172"/>
      <c r="I8" s="173" t="s">
        <v>33</v>
      </c>
      <c r="J8" s="170"/>
      <c r="K8" s="172"/>
      <c r="L8" s="173" t="s">
        <v>34</v>
      </c>
      <c r="M8" s="170"/>
      <c r="N8" s="172"/>
      <c r="O8" s="173" t="s">
        <v>35</v>
      </c>
      <c r="P8" s="170"/>
      <c r="Q8" s="172"/>
      <c r="R8" s="173" t="s">
        <v>85</v>
      </c>
      <c r="S8" s="170"/>
      <c r="T8" s="172"/>
      <c r="U8" s="174" t="s">
        <v>81</v>
      </c>
      <c r="V8" s="175"/>
      <c r="W8" s="27"/>
      <c r="X8" s="173" t="s">
        <v>82</v>
      </c>
      <c r="Y8" s="170"/>
      <c r="Z8" s="172"/>
      <c r="AA8" s="207"/>
    </row>
    <row r="9" spans="1:27" s="17" customFormat="1" x14ac:dyDescent="0.3">
      <c r="A9" s="58"/>
      <c r="B9" s="169"/>
      <c r="C9" s="176" t="s">
        <v>1</v>
      </c>
      <c r="D9" s="154" t="s">
        <v>2</v>
      </c>
      <c r="E9" s="177" t="s">
        <v>32</v>
      </c>
      <c r="F9" s="176" t="s">
        <v>1</v>
      </c>
      <c r="G9" s="154" t="s">
        <v>2</v>
      </c>
      <c r="H9" s="177" t="s">
        <v>32</v>
      </c>
      <c r="I9" s="178" t="s">
        <v>1</v>
      </c>
      <c r="J9" s="176" t="s">
        <v>2</v>
      </c>
      <c r="K9" s="179" t="s">
        <v>32</v>
      </c>
      <c r="L9" s="178" t="s">
        <v>1</v>
      </c>
      <c r="M9" s="176" t="s">
        <v>2</v>
      </c>
      <c r="N9" s="179" t="s">
        <v>32</v>
      </c>
      <c r="O9" s="178" t="s">
        <v>1</v>
      </c>
      <c r="P9" s="176" t="s">
        <v>2</v>
      </c>
      <c r="Q9" s="179" t="s">
        <v>32</v>
      </c>
      <c r="R9" s="178" t="s">
        <v>1</v>
      </c>
      <c r="S9" s="176" t="s">
        <v>2</v>
      </c>
      <c r="T9" s="179" t="s">
        <v>32</v>
      </c>
      <c r="U9" s="180" t="s">
        <v>1</v>
      </c>
      <c r="V9" s="154" t="s">
        <v>2</v>
      </c>
      <c r="W9" s="181" t="s">
        <v>32</v>
      </c>
      <c r="X9" s="178" t="s">
        <v>1</v>
      </c>
      <c r="Y9" s="176" t="s">
        <v>2</v>
      </c>
      <c r="Z9" s="204" t="s">
        <v>32</v>
      </c>
      <c r="AA9" s="207"/>
    </row>
    <row r="10" spans="1:27" s="17" customFormat="1" x14ac:dyDescent="0.3">
      <c r="A10" s="182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205"/>
      <c r="AA10" s="207"/>
    </row>
    <row r="11" spans="1:27" s="17" customFormat="1" x14ac:dyDescent="0.3">
      <c r="A11" s="22" t="s">
        <v>0</v>
      </c>
      <c r="B11" s="38">
        <f t="shared" ref="B11" si="0">SUM(B13:B38)</f>
        <v>276204</v>
      </c>
      <c r="C11" s="38">
        <f t="shared" ref="C11:Y11" si="1">SUM(C13:C38)</f>
        <v>170408</v>
      </c>
      <c r="D11" s="38">
        <f t="shared" si="1"/>
        <v>94008</v>
      </c>
      <c r="E11" s="38">
        <f t="shared" si="1"/>
        <v>11788</v>
      </c>
      <c r="F11" s="184">
        <f t="shared" si="1"/>
        <v>167284</v>
      </c>
      <c r="G11" s="185">
        <f t="shared" si="1"/>
        <v>93550</v>
      </c>
      <c r="H11" s="185">
        <f t="shared" si="1"/>
        <v>11700</v>
      </c>
      <c r="I11" s="184">
        <f t="shared" si="1"/>
        <v>30</v>
      </c>
      <c r="J11" s="185">
        <f t="shared" si="1"/>
        <v>20</v>
      </c>
      <c r="K11" s="185">
        <f t="shared" si="1"/>
        <v>2</v>
      </c>
      <c r="L11" s="184">
        <f t="shared" si="1"/>
        <v>7</v>
      </c>
      <c r="M11" s="185">
        <f t="shared" si="1"/>
        <v>5</v>
      </c>
      <c r="N11" s="185">
        <f t="shared" si="1"/>
        <v>0</v>
      </c>
      <c r="O11" s="184">
        <f t="shared" si="1"/>
        <v>172</v>
      </c>
      <c r="P11" s="185">
        <f t="shared" si="1"/>
        <v>134</v>
      </c>
      <c r="Q11" s="185">
        <f t="shared" si="1"/>
        <v>42</v>
      </c>
      <c r="R11" s="184">
        <f t="shared" si="1"/>
        <v>1</v>
      </c>
      <c r="S11" s="185">
        <f t="shared" si="1"/>
        <v>2</v>
      </c>
      <c r="T11" s="185">
        <f t="shared" si="1"/>
        <v>0</v>
      </c>
      <c r="U11" s="184">
        <f t="shared" si="1"/>
        <v>2382</v>
      </c>
      <c r="V11" s="185">
        <f t="shared" si="1"/>
        <v>150</v>
      </c>
      <c r="W11" s="185">
        <f t="shared" si="1"/>
        <v>21</v>
      </c>
      <c r="X11" s="186">
        <f t="shared" si="1"/>
        <v>532</v>
      </c>
      <c r="Y11" s="185">
        <f t="shared" si="1"/>
        <v>147</v>
      </c>
      <c r="Z11" s="160">
        <f>SUM(Z12:Z38)</f>
        <v>23</v>
      </c>
      <c r="AA11" s="207"/>
    </row>
    <row r="12" spans="1:27" s="17" customFormat="1" x14ac:dyDescent="0.3">
      <c r="A12" s="22"/>
      <c r="B12" s="38"/>
      <c r="C12" s="38"/>
      <c r="D12" s="38"/>
      <c r="E12" s="188"/>
      <c r="F12" s="184"/>
      <c r="G12" s="38"/>
      <c r="H12" s="187"/>
      <c r="I12" s="184"/>
      <c r="J12" s="38"/>
      <c r="K12" s="187"/>
      <c r="L12" s="184"/>
      <c r="M12" s="38"/>
      <c r="N12" s="187"/>
      <c r="O12" s="184"/>
      <c r="P12" s="38"/>
      <c r="Q12" s="187"/>
      <c r="R12" s="184"/>
      <c r="S12" s="38"/>
      <c r="T12" s="187"/>
      <c r="U12" s="184"/>
      <c r="V12" s="38"/>
      <c r="W12" s="160"/>
      <c r="X12" s="186"/>
      <c r="Y12" s="38"/>
      <c r="Z12" s="160"/>
      <c r="AA12" s="207"/>
    </row>
    <row r="13" spans="1:27" s="17" customFormat="1" x14ac:dyDescent="0.3">
      <c r="A13" s="10" t="s">
        <v>3</v>
      </c>
      <c r="B13" s="38">
        <f>SUM(C13:E13)</f>
        <v>27193</v>
      </c>
      <c r="C13" s="38">
        <f>F13+I13+L13+O13+R13+U13+X13</f>
        <v>11733</v>
      </c>
      <c r="D13" s="38">
        <f t="shared" ref="D13:E28" si="2">G13+J13+M13+P13+S13+V13+Y13</f>
        <v>15254</v>
      </c>
      <c r="E13" s="38">
        <f t="shared" si="2"/>
        <v>206</v>
      </c>
      <c r="F13" s="189">
        <v>11733</v>
      </c>
      <c r="G13" s="190">
        <v>15254</v>
      </c>
      <c r="H13" s="191">
        <v>206</v>
      </c>
      <c r="I13" s="189">
        <v>0</v>
      </c>
      <c r="J13" s="190">
        <v>0</v>
      </c>
      <c r="K13" s="191">
        <v>0</v>
      </c>
      <c r="L13" s="189">
        <v>0</v>
      </c>
      <c r="M13" s="190">
        <v>0</v>
      </c>
      <c r="N13" s="191">
        <v>0</v>
      </c>
      <c r="O13" s="189">
        <v>0</v>
      </c>
      <c r="P13" s="190">
        <v>0</v>
      </c>
      <c r="Q13" s="191">
        <v>0</v>
      </c>
      <c r="R13" s="189">
        <v>0</v>
      </c>
      <c r="S13" s="190">
        <v>0</v>
      </c>
      <c r="T13" s="191">
        <v>0</v>
      </c>
      <c r="U13" s="189">
        <v>0</v>
      </c>
      <c r="V13" s="190">
        <v>0</v>
      </c>
      <c r="W13" s="192">
        <v>0</v>
      </c>
      <c r="X13" s="193">
        <v>0</v>
      </c>
      <c r="Y13" s="190">
        <v>0</v>
      </c>
      <c r="Z13" s="192">
        <v>0</v>
      </c>
      <c r="AA13" s="207"/>
    </row>
    <row r="14" spans="1:27" s="17" customFormat="1" x14ac:dyDescent="0.3">
      <c r="A14" s="10" t="s">
        <v>20</v>
      </c>
      <c r="B14" s="38">
        <f t="shared" ref="B14:B38" si="3">SUM(C14:E14)</f>
        <v>2557</v>
      </c>
      <c r="C14" s="38">
        <f t="shared" ref="C14:C38" si="4">F14+I14+L14+O14+R14+U14+X14</f>
        <v>1667</v>
      </c>
      <c r="D14" s="38">
        <f t="shared" si="2"/>
        <v>821</v>
      </c>
      <c r="E14" s="38">
        <f t="shared" si="2"/>
        <v>69</v>
      </c>
      <c r="F14" s="189">
        <v>1667</v>
      </c>
      <c r="G14" s="190">
        <v>821</v>
      </c>
      <c r="H14" s="191">
        <v>69</v>
      </c>
      <c r="I14" s="189">
        <v>0</v>
      </c>
      <c r="J14" s="190">
        <v>0</v>
      </c>
      <c r="K14" s="191">
        <v>0</v>
      </c>
      <c r="L14" s="189">
        <v>0</v>
      </c>
      <c r="M14" s="190">
        <v>0</v>
      </c>
      <c r="N14" s="191">
        <v>0</v>
      </c>
      <c r="O14" s="189">
        <v>0</v>
      </c>
      <c r="P14" s="190">
        <v>0</v>
      </c>
      <c r="Q14" s="191">
        <v>0</v>
      </c>
      <c r="R14" s="189">
        <v>0</v>
      </c>
      <c r="S14" s="190">
        <v>0</v>
      </c>
      <c r="T14" s="191">
        <v>0</v>
      </c>
      <c r="U14" s="189">
        <v>0</v>
      </c>
      <c r="V14" s="190">
        <v>0</v>
      </c>
      <c r="W14" s="192">
        <v>0</v>
      </c>
      <c r="X14" s="193">
        <v>0</v>
      </c>
      <c r="Y14" s="190">
        <v>0</v>
      </c>
      <c r="Z14" s="192">
        <v>0</v>
      </c>
      <c r="AA14" s="207"/>
    </row>
    <row r="15" spans="1:27" s="17" customFormat="1" x14ac:dyDescent="0.3">
      <c r="A15" s="10" t="s">
        <v>80</v>
      </c>
      <c r="B15" s="38">
        <f t="shared" si="3"/>
        <v>19879</v>
      </c>
      <c r="C15" s="38">
        <f t="shared" si="4"/>
        <v>9147</v>
      </c>
      <c r="D15" s="38">
        <f t="shared" si="2"/>
        <v>9441</v>
      </c>
      <c r="E15" s="38">
        <f t="shared" si="2"/>
        <v>1291</v>
      </c>
      <c r="F15" s="189">
        <v>9101</v>
      </c>
      <c r="G15" s="190">
        <v>9399</v>
      </c>
      <c r="H15" s="191">
        <v>1287</v>
      </c>
      <c r="I15" s="189">
        <v>3</v>
      </c>
      <c r="J15" s="190">
        <v>5</v>
      </c>
      <c r="K15" s="191">
        <v>0</v>
      </c>
      <c r="L15" s="189">
        <v>0</v>
      </c>
      <c r="M15" s="190">
        <v>1</v>
      </c>
      <c r="N15" s="191">
        <v>0</v>
      </c>
      <c r="O15" s="189">
        <v>0</v>
      </c>
      <c r="P15" s="190">
        <v>0</v>
      </c>
      <c r="Q15" s="191">
        <v>0</v>
      </c>
      <c r="R15" s="189">
        <v>0</v>
      </c>
      <c r="S15" s="190">
        <v>2</v>
      </c>
      <c r="T15" s="191">
        <v>0</v>
      </c>
      <c r="U15" s="189">
        <v>43</v>
      </c>
      <c r="V15" s="190">
        <v>34</v>
      </c>
      <c r="W15" s="192">
        <v>4</v>
      </c>
      <c r="X15" s="193">
        <v>0</v>
      </c>
      <c r="Y15" s="190">
        <v>0</v>
      </c>
      <c r="Z15" s="192">
        <v>0</v>
      </c>
      <c r="AA15" s="207"/>
    </row>
    <row r="16" spans="1:27" s="17" customFormat="1" x14ac:dyDescent="0.3">
      <c r="A16" s="10" t="s">
        <v>111</v>
      </c>
      <c r="B16" s="38">
        <f>SUM(C16:E16)</f>
        <v>22567</v>
      </c>
      <c r="C16" s="38">
        <f>F16+I16+L16+O16+R16+U16+X16</f>
        <v>12281</v>
      </c>
      <c r="D16" s="38">
        <f t="shared" si="2"/>
        <v>10254</v>
      </c>
      <c r="E16" s="38">
        <f t="shared" si="2"/>
        <v>32</v>
      </c>
      <c r="F16" s="189">
        <v>12281</v>
      </c>
      <c r="G16" s="190">
        <v>10254</v>
      </c>
      <c r="H16" s="191">
        <v>32</v>
      </c>
      <c r="I16" s="189">
        <v>0</v>
      </c>
      <c r="J16" s="190">
        <v>0</v>
      </c>
      <c r="K16" s="191">
        <v>0</v>
      </c>
      <c r="L16" s="189">
        <v>0</v>
      </c>
      <c r="M16" s="190">
        <v>0</v>
      </c>
      <c r="N16" s="191">
        <v>0</v>
      </c>
      <c r="O16" s="189">
        <v>0</v>
      </c>
      <c r="P16" s="190">
        <v>0</v>
      </c>
      <c r="Q16" s="191">
        <v>0</v>
      </c>
      <c r="R16" s="189">
        <v>0</v>
      </c>
      <c r="S16" s="190">
        <v>0</v>
      </c>
      <c r="T16" s="191">
        <v>0</v>
      </c>
      <c r="U16" s="189">
        <v>0</v>
      </c>
      <c r="V16" s="190">
        <v>0</v>
      </c>
      <c r="W16" s="192">
        <v>0</v>
      </c>
      <c r="X16" s="193">
        <v>0</v>
      </c>
      <c r="Y16" s="190">
        <v>0</v>
      </c>
      <c r="Z16" s="192">
        <v>0</v>
      </c>
      <c r="AA16" s="207"/>
    </row>
    <row r="17" spans="1:27" s="17" customFormat="1" x14ac:dyDescent="0.3">
      <c r="A17" s="10" t="s">
        <v>4</v>
      </c>
      <c r="B17" s="38">
        <f t="shared" si="3"/>
        <v>16869</v>
      </c>
      <c r="C17" s="38">
        <f t="shared" si="4"/>
        <v>9745</v>
      </c>
      <c r="D17" s="38">
        <f t="shared" si="2"/>
        <v>6951</v>
      </c>
      <c r="E17" s="38">
        <f t="shared" si="2"/>
        <v>173</v>
      </c>
      <c r="F17" s="189">
        <v>9745</v>
      </c>
      <c r="G17" s="190">
        <v>6951</v>
      </c>
      <c r="H17" s="191">
        <v>173</v>
      </c>
      <c r="I17" s="189">
        <v>0</v>
      </c>
      <c r="J17" s="190">
        <v>0</v>
      </c>
      <c r="K17" s="191">
        <v>0</v>
      </c>
      <c r="L17" s="189">
        <v>0</v>
      </c>
      <c r="M17" s="190">
        <v>0</v>
      </c>
      <c r="N17" s="191">
        <v>0</v>
      </c>
      <c r="O17" s="189">
        <v>0</v>
      </c>
      <c r="P17" s="190">
        <v>0</v>
      </c>
      <c r="Q17" s="191">
        <v>0</v>
      </c>
      <c r="R17" s="189">
        <v>0</v>
      </c>
      <c r="S17" s="190">
        <v>0</v>
      </c>
      <c r="T17" s="191">
        <v>0</v>
      </c>
      <c r="U17" s="189">
        <v>0</v>
      </c>
      <c r="V17" s="190">
        <v>0</v>
      </c>
      <c r="W17" s="192">
        <v>0</v>
      </c>
      <c r="X17" s="193">
        <v>0</v>
      </c>
      <c r="Y17" s="190">
        <v>0</v>
      </c>
      <c r="Z17" s="192">
        <v>0</v>
      </c>
      <c r="AA17" s="207"/>
    </row>
    <row r="18" spans="1:27" s="17" customFormat="1" x14ac:dyDescent="0.3">
      <c r="A18" s="10" t="s">
        <v>69</v>
      </c>
      <c r="B18" s="38">
        <f t="shared" si="3"/>
        <v>11386</v>
      </c>
      <c r="C18" s="38">
        <f t="shared" si="4"/>
        <v>8722</v>
      </c>
      <c r="D18" s="38">
        <f t="shared" si="2"/>
        <v>2637</v>
      </c>
      <c r="E18" s="38">
        <f t="shared" si="2"/>
        <v>27</v>
      </c>
      <c r="F18" s="189">
        <v>8661</v>
      </c>
      <c r="G18" s="190">
        <v>2610</v>
      </c>
      <c r="H18" s="191">
        <v>27</v>
      </c>
      <c r="I18" s="189">
        <v>18</v>
      </c>
      <c r="J18" s="190">
        <v>9</v>
      </c>
      <c r="K18" s="191">
        <v>0</v>
      </c>
      <c r="L18" s="189">
        <v>3</v>
      </c>
      <c r="M18" s="190">
        <v>2</v>
      </c>
      <c r="N18" s="191">
        <v>0</v>
      </c>
      <c r="O18" s="189">
        <v>0</v>
      </c>
      <c r="P18" s="190">
        <v>0</v>
      </c>
      <c r="Q18" s="191">
        <v>0</v>
      </c>
      <c r="R18" s="189">
        <v>0</v>
      </c>
      <c r="S18" s="190">
        <v>0</v>
      </c>
      <c r="T18" s="191">
        <v>0</v>
      </c>
      <c r="U18" s="189">
        <v>40</v>
      </c>
      <c r="V18" s="190">
        <v>16</v>
      </c>
      <c r="W18" s="192">
        <v>0</v>
      </c>
      <c r="X18" s="193">
        <v>0</v>
      </c>
      <c r="Y18" s="190">
        <v>0</v>
      </c>
      <c r="Z18" s="192">
        <v>0</v>
      </c>
      <c r="AA18" s="207"/>
    </row>
    <row r="19" spans="1:27" s="17" customFormat="1" x14ac:dyDescent="0.3">
      <c r="A19" s="10" t="s">
        <v>71</v>
      </c>
      <c r="B19" s="38">
        <f t="shared" si="3"/>
        <v>5412</v>
      </c>
      <c r="C19" s="38">
        <f t="shared" si="4"/>
        <v>3862</v>
      </c>
      <c r="D19" s="38">
        <f t="shared" si="2"/>
        <v>1182</v>
      </c>
      <c r="E19" s="38">
        <f t="shared" si="2"/>
        <v>368</v>
      </c>
      <c r="F19" s="189">
        <v>3862</v>
      </c>
      <c r="G19" s="190">
        <v>1182</v>
      </c>
      <c r="H19" s="191">
        <v>368</v>
      </c>
      <c r="I19" s="189">
        <v>0</v>
      </c>
      <c r="J19" s="190">
        <v>0</v>
      </c>
      <c r="K19" s="191">
        <v>0</v>
      </c>
      <c r="L19" s="189">
        <v>0</v>
      </c>
      <c r="M19" s="190">
        <v>0</v>
      </c>
      <c r="N19" s="191">
        <v>0</v>
      </c>
      <c r="O19" s="189">
        <v>0</v>
      </c>
      <c r="P19" s="190">
        <v>0</v>
      </c>
      <c r="Q19" s="191">
        <v>0</v>
      </c>
      <c r="R19" s="189">
        <v>0</v>
      </c>
      <c r="S19" s="190">
        <v>0</v>
      </c>
      <c r="T19" s="191">
        <v>0</v>
      </c>
      <c r="U19" s="189">
        <v>0</v>
      </c>
      <c r="V19" s="190">
        <v>0</v>
      </c>
      <c r="W19" s="192">
        <v>0</v>
      </c>
      <c r="X19" s="193">
        <v>0</v>
      </c>
      <c r="Y19" s="190">
        <v>0</v>
      </c>
      <c r="Z19" s="192">
        <v>0</v>
      </c>
      <c r="AA19" s="207"/>
    </row>
    <row r="20" spans="1:27" s="17" customFormat="1" x14ac:dyDescent="0.3">
      <c r="A20" s="10" t="s">
        <v>68</v>
      </c>
      <c r="B20" s="38">
        <f t="shared" si="3"/>
        <v>6103</v>
      </c>
      <c r="C20" s="38">
        <f t="shared" si="4"/>
        <v>3743</v>
      </c>
      <c r="D20" s="38">
        <f t="shared" si="2"/>
        <v>1536</v>
      </c>
      <c r="E20" s="38">
        <f t="shared" si="2"/>
        <v>824</v>
      </c>
      <c r="F20" s="189">
        <v>3705</v>
      </c>
      <c r="G20" s="190">
        <v>1509</v>
      </c>
      <c r="H20" s="191">
        <v>816</v>
      </c>
      <c r="I20" s="189">
        <v>0</v>
      </c>
      <c r="J20" s="190">
        <v>0</v>
      </c>
      <c r="K20" s="191">
        <v>0</v>
      </c>
      <c r="L20" s="189">
        <v>1</v>
      </c>
      <c r="M20" s="190">
        <v>1</v>
      </c>
      <c r="N20" s="191">
        <v>0</v>
      </c>
      <c r="O20" s="189">
        <v>37</v>
      </c>
      <c r="P20" s="190">
        <v>26</v>
      </c>
      <c r="Q20" s="191">
        <v>8</v>
      </c>
      <c r="R20" s="189">
        <v>0</v>
      </c>
      <c r="S20" s="190">
        <v>0</v>
      </c>
      <c r="T20" s="191">
        <v>0</v>
      </c>
      <c r="U20" s="189">
        <v>0</v>
      </c>
      <c r="V20" s="190">
        <v>0</v>
      </c>
      <c r="W20" s="192">
        <v>0</v>
      </c>
      <c r="X20" s="193">
        <v>0</v>
      </c>
      <c r="Y20" s="190">
        <v>0</v>
      </c>
      <c r="Z20" s="192">
        <v>0</v>
      </c>
      <c r="AA20" s="207"/>
    </row>
    <row r="21" spans="1:27" s="17" customFormat="1" hidden="1" x14ac:dyDescent="0.3">
      <c r="A21" s="10" t="s">
        <v>15</v>
      </c>
      <c r="B21" s="38">
        <f t="shared" si="3"/>
        <v>5365</v>
      </c>
      <c r="C21" s="38">
        <f t="shared" si="4"/>
        <v>3974</v>
      </c>
      <c r="D21" s="38">
        <f t="shared" si="2"/>
        <v>1185</v>
      </c>
      <c r="E21" s="38">
        <f t="shared" si="2"/>
        <v>206</v>
      </c>
      <c r="F21" s="189">
        <v>3974</v>
      </c>
      <c r="G21" s="190">
        <v>1185</v>
      </c>
      <c r="H21" s="191">
        <v>206</v>
      </c>
      <c r="I21" s="189">
        <v>0</v>
      </c>
      <c r="J21" s="190">
        <v>0</v>
      </c>
      <c r="K21" s="191">
        <v>0</v>
      </c>
      <c r="L21" s="189">
        <v>0</v>
      </c>
      <c r="M21" s="190">
        <v>0</v>
      </c>
      <c r="N21" s="191">
        <v>0</v>
      </c>
      <c r="O21" s="189">
        <v>0</v>
      </c>
      <c r="P21" s="190">
        <v>0</v>
      </c>
      <c r="Q21" s="191">
        <v>0</v>
      </c>
      <c r="R21" s="189">
        <v>0</v>
      </c>
      <c r="S21" s="190">
        <v>0</v>
      </c>
      <c r="T21" s="191">
        <v>0</v>
      </c>
      <c r="U21" s="189">
        <v>0</v>
      </c>
      <c r="V21" s="190">
        <v>0</v>
      </c>
      <c r="W21" s="192">
        <v>0</v>
      </c>
      <c r="X21" s="193">
        <v>0</v>
      </c>
      <c r="Y21" s="190">
        <v>0</v>
      </c>
      <c r="Z21" s="192">
        <v>0</v>
      </c>
      <c r="AA21" s="207"/>
    </row>
    <row r="22" spans="1:27" s="17" customFormat="1" x14ac:dyDescent="0.3">
      <c r="A22" s="10" t="s">
        <v>5</v>
      </c>
      <c r="B22" s="38">
        <f t="shared" si="3"/>
        <v>19610</v>
      </c>
      <c r="C22" s="38">
        <f t="shared" si="4"/>
        <v>14171</v>
      </c>
      <c r="D22" s="38">
        <f t="shared" si="2"/>
        <v>4795</v>
      </c>
      <c r="E22" s="38">
        <f t="shared" si="2"/>
        <v>644</v>
      </c>
      <c r="F22" s="189">
        <v>12749</v>
      </c>
      <c r="G22" s="190">
        <v>4679</v>
      </c>
      <c r="H22" s="191">
        <v>624</v>
      </c>
      <c r="I22" s="189">
        <v>0</v>
      </c>
      <c r="J22" s="190">
        <v>0</v>
      </c>
      <c r="K22" s="191">
        <v>0</v>
      </c>
      <c r="L22" s="189">
        <v>0</v>
      </c>
      <c r="M22" s="190">
        <v>0</v>
      </c>
      <c r="N22" s="191">
        <v>0</v>
      </c>
      <c r="O22" s="189">
        <v>0</v>
      </c>
      <c r="P22" s="190">
        <v>0</v>
      </c>
      <c r="Q22" s="191">
        <v>0</v>
      </c>
      <c r="R22" s="189">
        <v>0</v>
      </c>
      <c r="S22" s="190">
        <v>0</v>
      </c>
      <c r="T22" s="191">
        <v>0</v>
      </c>
      <c r="U22" s="189">
        <v>1108</v>
      </c>
      <c r="V22" s="190">
        <v>26</v>
      </c>
      <c r="W22" s="192">
        <v>0</v>
      </c>
      <c r="X22" s="193">
        <v>314</v>
      </c>
      <c r="Y22" s="190">
        <v>90</v>
      </c>
      <c r="Z22" s="192">
        <v>20</v>
      </c>
      <c r="AA22" s="207"/>
    </row>
    <row r="23" spans="1:27" s="17" customFormat="1" x14ac:dyDescent="0.3">
      <c r="A23" s="10" t="s">
        <v>17</v>
      </c>
      <c r="B23" s="38">
        <f t="shared" si="3"/>
        <v>6525</v>
      </c>
      <c r="C23" s="38">
        <f t="shared" si="4"/>
        <v>4397</v>
      </c>
      <c r="D23" s="38">
        <f t="shared" si="2"/>
        <v>1501</v>
      </c>
      <c r="E23" s="38">
        <f t="shared" si="2"/>
        <v>627</v>
      </c>
      <c r="F23" s="189">
        <v>4397</v>
      </c>
      <c r="G23" s="190">
        <v>1501</v>
      </c>
      <c r="H23" s="191">
        <v>627</v>
      </c>
      <c r="I23" s="189">
        <v>0</v>
      </c>
      <c r="J23" s="190">
        <v>0</v>
      </c>
      <c r="K23" s="191">
        <v>0</v>
      </c>
      <c r="L23" s="189">
        <v>0</v>
      </c>
      <c r="M23" s="190">
        <v>0</v>
      </c>
      <c r="N23" s="191">
        <v>0</v>
      </c>
      <c r="O23" s="189">
        <v>0</v>
      </c>
      <c r="P23" s="190">
        <v>0</v>
      </c>
      <c r="Q23" s="191">
        <v>0</v>
      </c>
      <c r="R23" s="189">
        <v>0</v>
      </c>
      <c r="S23" s="190">
        <v>0</v>
      </c>
      <c r="T23" s="191">
        <v>0</v>
      </c>
      <c r="U23" s="189">
        <v>0</v>
      </c>
      <c r="V23" s="190">
        <v>0</v>
      </c>
      <c r="W23" s="192">
        <v>0</v>
      </c>
      <c r="X23" s="193">
        <v>0</v>
      </c>
      <c r="Y23" s="190">
        <v>0</v>
      </c>
      <c r="Z23" s="192">
        <v>0</v>
      </c>
      <c r="AA23" s="207"/>
    </row>
    <row r="24" spans="1:27" s="17" customFormat="1" x14ac:dyDescent="0.3">
      <c r="A24" s="10" t="s">
        <v>6</v>
      </c>
      <c r="B24" s="38">
        <f t="shared" si="3"/>
        <v>21582</v>
      </c>
      <c r="C24" s="38">
        <f t="shared" si="4"/>
        <v>13120</v>
      </c>
      <c r="D24" s="38">
        <f t="shared" si="2"/>
        <v>7878</v>
      </c>
      <c r="E24" s="38">
        <f t="shared" si="2"/>
        <v>584</v>
      </c>
      <c r="F24" s="189">
        <v>13120</v>
      </c>
      <c r="G24" s="190">
        <v>7878</v>
      </c>
      <c r="H24" s="191">
        <v>584</v>
      </c>
      <c r="I24" s="189">
        <v>0</v>
      </c>
      <c r="J24" s="190">
        <v>0</v>
      </c>
      <c r="K24" s="191">
        <v>0</v>
      </c>
      <c r="L24" s="189">
        <v>0</v>
      </c>
      <c r="M24" s="190">
        <v>0</v>
      </c>
      <c r="N24" s="191">
        <v>0</v>
      </c>
      <c r="O24" s="189">
        <v>0</v>
      </c>
      <c r="P24" s="190">
        <v>0</v>
      </c>
      <c r="Q24" s="191">
        <v>0</v>
      </c>
      <c r="R24" s="189">
        <v>0</v>
      </c>
      <c r="S24" s="190">
        <v>0</v>
      </c>
      <c r="T24" s="191">
        <v>0</v>
      </c>
      <c r="U24" s="189">
        <v>0</v>
      </c>
      <c r="V24" s="190">
        <v>0</v>
      </c>
      <c r="W24" s="192">
        <v>0</v>
      </c>
      <c r="X24" s="193">
        <v>0</v>
      </c>
      <c r="Y24" s="190">
        <v>0</v>
      </c>
      <c r="Z24" s="192">
        <v>0</v>
      </c>
      <c r="AA24" s="207"/>
    </row>
    <row r="25" spans="1:27" s="17" customFormat="1" x14ac:dyDescent="0.3">
      <c r="A25" s="10" t="s">
        <v>72</v>
      </c>
      <c r="B25" s="38">
        <f t="shared" si="3"/>
        <v>5729</v>
      </c>
      <c r="C25" s="38">
        <f t="shared" si="4"/>
        <v>3836</v>
      </c>
      <c r="D25" s="38">
        <f t="shared" si="2"/>
        <v>1556</v>
      </c>
      <c r="E25" s="38">
        <f t="shared" si="2"/>
        <v>337</v>
      </c>
      <c r="F25" s="189">
        <v>3836</v>
      </c>
      <c r="G25" s="190">
        <v>1556</v>
      </c>
      <c r="H25" s="191">
        <v>337</v>
      </c>
      <c r="I25" s="189">
        <v>0</v>
      </c>
      <c r="J25" s="190">
        <v>0</v>
      </c>
      <c r="K25" s="191">
        <v>0</v>
      </c>
      <c r="L25" s="189">
        <v>0</v>
      </c>
      <c r="M25" s="190">
        <v>0</v>
      </c>
      <c r="N25" s="191">
        <v>0</v>
      </c>
      <c r="O25" s="189">
        <v>0</v>
      </c>
      <c r="P25" s="190">
        <v>0</v>
      </c>
      <c r="Q25" s="191">
        <v>0</v>
      </c>
      <c r="R25" s="189">
        <v>0</v>
      </c>
      <c r="S25" s="190">
        <v>0</v>
      </c>
      <c r="T25" s="191">
        <v>0</v>
      </c>
      <c r="U25" s="189">
        <v>0</v>
      </c>
      <c r="V25" s="190">
        <v>0</v>
      </c>
      <c r="W25" s="192">
        <v>0</v>
      </c>
      <c r="X25" s="193">
        <v>0</v>
      </c>
      <c r="Y25" s="190">
        <v>0</v>
      </c>
      <c r="Z25" s="192">
        <v>0</v>
      </c>
      <c r="AA25" s="207"/>
    </row>
    <row r="26" spans="1:27" s="17" customFormat="1" x14ac:dyDescent="0.3">
      <c r="A26" s="10" t="s">
        <v>76</v>
      </c>
      <c r="B26" s="38">
        <f t="shared" si="3"/>
        <v>9793</v>
      </c>
      <c r="C26" s="38">
        <f t="shared" si="4"/>
        <v>7272</v>
      </c>
      <c r="D26" s="38">
        <f t="shared" si="2"/>
        <v>2371</v>
      </c>
      <c r="E26" s="38">
        <f t="shared" si="2"/>
        <v>150</v>
      </c>
      <c r="F26" s="189">
        <v>7272</v>
      </c>
      <c r="G26" s="190">
        <v>2371</v>
      </c>
      <c r="H26" s="191">
        <v>150</v>
      </c>
      <c r="I26" s="189">
        <v>0</v>
      </c>
      <c r="J26" s="190">
        <v>0</v>
      </c>
      <c r="K26" s="191">
        <v>0</v>
      </c>
      <c r="L26" s="189">
        <v>0</v>
      </c>
      <c r="M26" s="190">
        <v>0</v>
      </c>
      <c r="N26" s="191">
        <v>0</v>
      </c>
      <c r="O26" s="189">
        <v>0</v>
      </c>
      <c r="P26" s="190">
        <v>0</v>
      </c>
      <c r="Q26" s="191">
        <v>0</v>
      </c>
      <c r="R26" s="189">
        <v>0</v>
      </c>
      <c r="S26" s="190">
        <v>0</v>
      </c>
      <c r="T26" s="191">
        <v>0</v>
      </c>
      <c r="U26" s="189">
        <v>0</v>
      </c>
      <c r="V26" s="190">
        <v>0</v>
      </c>
      <c r="W26" s="192">
        <v>0</v>
      </c>
      <c r="X26" s="193">
        <v>0</v>
      </c>
      <c r="Y26" s="190">
        <v>0</v>
      </c>
      <c r="Z26" s="192">
        <v>0</v>
      </c>
      <c r="AA26" s="207"/>
    </row>
    <row r="27" spans="1:27" s="17" customFormat="1" x14ac:dyDescent="0.3">
      <c r="A27" s="10" t="s">
        <v>67</v>
      </c>
      <c r="B27" s="38">
        <f t="shared" si="3"/>
        <v>5730</v>
      </c>
      <c r="C27" s="38">
        <f t="shared" si="4"/>
        <v>3749</v>
      </c>
      <c r="D27" s="38">
        <f t="shared" si="2"/>
        <v>1520</v>
      </c>
      <c r="E27" s="38">
        <f t="shared" si="2"/>
        <v>461</v>
      </c>
      <c r="F27" s="189">
        <v>3749</v>
      </c>
      <c r="G27" s="190">
        <v>1520</v>
      </c>
      <c r="H27" s="191">
        <v>461</v>
      </c>
      <c r="I27" s="189">
        <v>0</v>
      </c>
      <c r="J27" s="190">
        <v>0</v>
      </c>
      <c r="K27" s="191">
        <v>0</v>
      </c>
      <c r="L27" s="189">
        <v>0</v>
      </c>
      <c r="M27" s="190">
        <v>0</v>
      </c>
      <c r="N27" s="191">
        <v>0</v>
      </c>
      <c r="O27" s="189">
        <v>0</v>
      </c>
      <c r="P27" s="190">
        <v>0</v>
      </c>
      <c r="Q27" s="191">
        <v>0</v>
      </c>
      <c r="R27" s="189">
        <v>0</v>
      </c>
      <c r="S27" s="190">
        <v>0</v>
      </c>
      <c r="T27" s="191">
        <v>0</v>
      </c>
      <c r="U27" s="189">
        <v>0</v>
      </c>
      <c r="V27" s="190">
        <v>0</v>
      </c>
      <c r="W27" s="192">
        <v>0</v>
      </c>
      <c r="X27" s="193">
        <v>0</v>
      </c>
      <c r="Y27" s="190">
        <v>0</v>
      </c>
      <c r="Z27" s="192">
        <v>0</v>
      </c>
      <c r="AA27" s="207"/>
    </row>
    <row r="28" spans="1:27" s="17" customFormat="1" x14ac:dyDescent="0.3">
      <c r="A28" s="10" t="s">
        <v>12</v>
      </c>
      <c r="B28" s="38">
        <f t="shared" si="3"/>
        <v>7054</v>
      </c>
      <c r="C28" s="38">
        <f t="shared" si="4"/>
        <v>4251</v>
      </c>
      <c r="D28" s="38">
        <f t="shared" si="2"/>
        <v>2141</v>
      </c>
      <c r="E28" s="38">
        <f t="shared" si="2"/>
        <v>662</v>
      </c>
      <c r="F28" s="189">
        <v>4251</v>
      </c>
      <c r="G28" s="190">
        <v>2141</v>
      </c>
      <c r="H28" s="191">
        <v>662</v>
      </c>
      <c r="I28" s="189">
        <v>0</v>
      </c>
      <c r="J28" s="190">
        <v>0</v>
      </c>
      <c r="K28" s="191">
        <v>0</v>
      </c>
      <c r="L28" s="189">
        <v>0</v>
      </c>
      <c r="M28" s="190">
        <v>0</v>
      </c>
      <c r="N28" s="191">
        <v>0</v>
      </c>
      <c r="O28" s="189">
        <v>0</v>
      </c>
      <c r="P28" s="190">
        <v>0</v>
      </c>
      <c r="Q28" s="191">
        <v>0</v>
      </c>
      <c r="R28" s="189">
        <v>0</v>
      </c>
      <c r="S28" s="190">
        <v>0</v>
      </c>
      <c r="T28" s="191">
        <v>0</v>
      </c>
      <c r="U28" s="189">
        <v>0</v>
      </c>
      <c r="V28" s="190">
        <v>0</v>
      </c>
      <c r="W28" s="192">
        <v>0</v>
      </c>
      <c r="X28" s="193">
        <v>0</v>
      </c>
      <c r="Y28" s="190">
        <v>0</v>
      </c>
      <c r="Z28" s="192">
        <v>0</v>
      </c>
      <c r="AA28" s="207"/>
    </row>
    <row r="29" spans="1:27" s="17" customFormat="1" x14ac:dyDescent="0.3">
      <c r="A29" s="10" t="s">
        <v>16</v>
      </c>
      <c r="B29" s="38">
        <f t="shared" si="3"/>
        <v>9895</v>
      </c>
      <c r="C29" s="38">
        <f t="shared" si="4"/>
        <v>7915</v>
      </c>
      <c r="D29" s="38">
        <f t="shared" ref="D29:D38" si="5">G29+J29+M29+P29+S29+V29+Y29</f>
        <v>1677</v>
      </c>
      <c r="E29" s="38">
        <f t="shared" ref="E29:E38" si="6">H29+K29+N29+Q29+T29+W29+Z29</f>
        <v>303</v>
      </c>
      <c r="F29" s="189">
        <v>6610</v>
      </c>
      <c r="G29" s="190">
        <v>1592</v>
      </c>
      <c r="H29" s="191">
        <v>299</v>
      </c>
      <c r="I29" s="189">
        <v>0</v>
      </c>
      <c r="J29" s="190">
        <v>0</v>
      </c>
      <c r="K29" s="191">
        <v>0</v>
      </c>
      <c r="L29" s="189">
        <v>0</v>
      </c>
      <c r="M29" s="190">
        <v>0</v>
      </c>
      <c r="N29" s="191">
        <v>0</v>
      </c>
      <c r="O29" s="189">
        <v>3</v>
      </c>
      <c r="P29" s="190">
        <v>1</v>
      </c>
      <c r="Q29" s="191">
        <v>0</v>
      </c>
      <c r="R29" s="189">
        <v>0</v>
      </c>
      <c r="S29" s="190">
        <v>0</v>
      </c>
      <c r="T29" s="191">
        <v>0</v>
      </c>
      <c r="U29" s="189">
        <v>1084</v>
      </c>
      <c r="V29" s="190">
        <v>27</v>
      </c>
      <c r="W29" s="192">
        <v>1</v>
      </c>
      <c r="X29" s="193">
        <v>218</v>
      </c>
      <c r="Y29" s="190">
        <v>57</v>
      </c>
      <c r="Z29" s="192">
        <v>3</v>
      </c>
      <c r="AA29" s="207"/>
    </row>
    <row r="30" spans="1:27" s="17" customFormat="1" x14ac:dyDescent="0.3">
      <c r="A30" s="10" t="s">
        <v>70</v>
      </c>
      <c r="B30" s="38">
        <f t="shared" si="3"/>
        <v>5092</v>
      </c>
      <c r="C30" s="38">
        <f t="shared" si="4"/>
        <v>3550</v>
      </c>
      <c r="D30" s="38">
        <f t="shared" si="5"/>
        <v>1067</v>
      </c>
      <c r="E30" s="38">
        <f t="shared" si="6"/>
        <v>475</v>
      </c>
      <c r="F30" s="189">
        <v>3550</v>
      </c>
      <c r="G30" s="190">
        <v>1067</v>
      </c>
      <c r="H30" s="191">
        <v>475</v>
      </c>
      <c r="I30" s="189">
        <v>0</v>
      </c>
      <c r="J30" s="190">
        <v>0</v>
      </c>
      <c r="K30" s="191">
        <v>0</v>
      </c>
      <c r="L30" s="189">
        <v>0</v>
      </c>
      <c r="M30" s="190">
        <v>0</v>
      </c>
      <c r="N30" s="191">
        <v>0</v>
      </c>
      <c r="O30" s="189">
        <v>0</v>
      </c>
      <c r="P30" s="190">
        <v>0</v>
      </c>
      <c r="Q30" s="191">
        <v>0</v>
      </c>
      <c r="R30" s="189">
        <v>0</v>
      </c>
      <c r="S30" s="190">
        <v>0</v>
      </c>
      <c r="T30" s="191">
        <v>0</v>
      </c>
      <c r="U30" s="189">
        <v>0</v>
      </c>
      <c r="V30" s="190">
        <v>0</v>
      </c>
      <c r="W30" s="192">
        <v>0</v>
      </c>
      <c r="X30" s="193">
        <v>0</v>
      </c>
      <c r="Y30" s="190">
        <v>0</v>
      </c>
      <c r="Z30" s="192">
        <v>0</v>
      </c>
      <c r="AA30" s="207"/>
    </row>
    <row r="31" spans="1:27" s="17" customFormat="1" x14ac:dyDescent="0.3">
      <c r="A31" s="10" t="s">
        <v>74</v>
      </c>
      <c r="B31" s="38">
        <f t="shared" si="3"/>
        <v>9532</v>
      </c>
      <c r="C31" s="38">
        <f t="shared" si="4"/>
        <v>5902</v>
      </c>
      <c r="D31" s="38">
        <f t="shared" si="5"/>
        <v>2549</v>
      </c>
      <c r="E31" s="38">
        <f t="shared" si="6"/>
        <v>1081</v>
      </c>
      <c r="F31" s="189">
        <v>5819</v>
      </c>
      <c r="G31" s="190">
        <v>2515</v>
      </c>
      <c r="H31" s="191">
        <v>1064</v>
      </c>
      <c r="I31" s="189">
        <v>9</v>
      </c>
      <c r="J31" s="190">
        <v>4</v>
      </c>
      <c r="K31" s="191">
        <v>2</v>
      </c>
      <c r="L31" s="189">
        <v>1</v>
      </c>
      <c r="M31" s="190">
        <v>0</v>
      </c>
      <c r="N31" s="191">
        <v>0</v>
      </c>
      <c r="O31" s="189">
        <v>0</v>
      </c>
      <c r="P31" s="190">
        <v>0</v>
      </c>
      <c r="Q31" s="191">
        <v>0</v>
      </c>
      <c r="R31" s="189">
        <v>0</v>
      </c>
      <c r="S31" s="190">
        <v>0</v>
      </c>
      <c r="T31" s="191">
        <v>0</v>
      </c>
      <c r="U31" s="189">
        <v>73</v>
      </c>
      <c r="V31" s="190">
        <v>30</v>
      </c>
      <c r="W31" s="192">
        <v>15</v>
      </c>
      <c r="X31" s="193">
        <v>0</v>
      </c>
      <c r="Y31" s="190">
        <v>0</v>
      </c>
      <c r="Z31" s="192">
        <v>0</v>
      </c>
      <c r="AA31" s="207"/>
    </row>
    <row r="32" spans="1:27" s="17" customFormat="1" x14ac:dyDescent="0.3">
      <c r="A32" s="10" t="s">
        <v>73</v>
      </c>
      <c r="B32" s="38">
        <f t="shared" si="3"/>
        <v>6119</v>
      </c>
      <c r="C32" s="38">
        <f t="shared" si="4"/>
        <v>5024</v>
      </c>
      <c r="D32" s="38">
        <f t="shared" si="5"/>
        <v>875</v>
      </c>
      <c r="E32" s="38">
        <f t="shared" si="6"/>
        <v>220</v>
      </c>
      <c r="F32" s="189">
        <v>5024</v>
      </c>
      <c r="G32" s="190">
        <v>875</v>
      </c>
      <c r="H32" s="191">
        <v>220</v>
      </c>
      <c r="I32" s="189">
        <v>0</v>
      </c>
      <c r="J32" s="190">
        <v>0</v>
      </c>
      <c r="K32" s="191">
        <v>0</v>
      </c>
      <c r="L32" s="189">
        <v>0</v>
      </c>
      <c r="M32" s="190">
        <v>0</v>
      </c>
      <c r="N32" s="191">
        <v>0</v>
      </c>
      <c r="O32" s="189">
        <v>0</v>
      </c>
      <c r="P32" s="190">
        <v>0</v>
      </c>
      <c r="Q32" s="191">
        <v>0</v>
      </c>
      <c r="R32" s="189">
        <v>0</v>
      </c>
      <c r="S32" s="190">
        <v>0</v>
      </c>
      <c r="T32" s="191">
        <v>0</v>
      </c>
      <c r="U32" s="189">
        <v>0</v>
      </c>
      <c r="V32" s="190">
        <v>0</v>
      </c>
      <c r="W32" s="192">
        <v>0</v>
      </c>
      <c r="X32" s="193">
        <v>0</v>
      </c>
      <c r="Y32" s="190">
        <v>0</v>
      </c>
      <c r="Z32" s="192">
        <v>0</v>
      </c>
      <c r="AA32" s="207"/>
    </row>
    <row r="33" spans="1:27" s="17" customFormat="1" x14ac:dyDescent="0.3">
      <c r="A33" s="10" t="s">
        <v>11</v>
      </c>
      <c r="B33" s="38">
        <f t="shared" si="3"/>
        <v>5479</v>
      </c>
      <c r="C33" s="38">
        <f t="shared" si="4"/>
        <v>4182</v>
      </c>
      <c r="D33" s="38">
        <f t="shared" si="5"/>
        <v>1143</v>
      </c>
      <c r="E33" s="38">
        <f t="shared" si="6"/>
        <v>154</v>
      </c>
      <c r="F33" s="189">
        <v>4181</v>
      </c>
      <c r="G33" s="190">
        <v>1143</v>
      </c>
      <c r="H33" s="191">
        <v>154</v>
      </c>
      <c r="I33" s="189">
        <v>0</v>
      </c>
      <c r="J33" s="190">
        <v>0</v>
      </c>
      <c r="K33" s="191">
        <v>0</v>
      </c>
      <c r="L33" s="189">
        <v>1</v>
      </c>
      <c r="M33" s="190">
        <v>0</v>
      </c>
      <c r="N33" s="191">
        <v>0</v>
      </c>
      <c r="O33" s="189">
        <v>0</v>
      </c>
      <c r="P33" s="190">
        <v>0</v>
      </c>
      <c r="Q33" s="191">
        <v>0</v>
      </c>
      <c r="R33" s="189">
        <v>0</v>
      </c>
      <c r="S33" s="190">
        <v>0</v>
      </c>
      <c r="T33" s="191">
        <v>0</v>
      </c>
      <c r="U33" s="189">
        <v>0</v>
      </c>
      <c r="V33" s="190">
        <v>0</v>
      </c>
      <c r="W33" s="192">
        <v>0</v>
      </c>
      <c r="X33" s="193">
        <v>0</v>
      </c>
      <c r="Y33" s="190">
        <v>0</v>
      </c>
      <c r="Z33" s="192">
        <v>0</v>
      </c>
      <c r="AA33" s="207"/>
    </row>
    <row r="34" spans="1:27" s="17" customFormat="1" x14ac:dyDescent="0.3">
      <c r="A34" s="10" t="s">
        <v>23</v>
      </c>
      <c r="B34" s="38">
        <f t="shared" si="3"/>
        <v>2743</v>
      </c>
      <c r="C34" s="38">
        <f t="shared" si="4"/>
        <v>2062</v>
      </c>
      <c r="D34" s="38">
        <f t="shared" si="5"/>
        <v>624</v>
      </c>
      <c r="E34" s="38">
        <f t="shared" si="6"/>
        <v>57</v>
      </c>
      <c r="F34" s="189">
        <v>2039</v>
      </c>
      <c r="G34" s="190">
        <v>621</v>
      </c>
      <c r="H34" s="191">
        <v>57</v>
      </c>
      <c r="I34" s="189">
        <v>0</v>
      </c>
      <c r="J34" s="190">
        <v>0</v>
      </c>
      <c r="K34" s="191">
        <v>0</v>
      </c>
      <c r="L34" s="189">
        <v>0</v>
      </c>
      <c r="M34" s="190">
        <v>0</v>
      </c>
      <c r="N34" s="191">
        <v>0</v>
      </c>
      <c r="O34" s="189">
        <v>23</v>
      </c>
      <c r="P34" s="190">
        <v>3</v>
      </c>
      <c r="Q34" s="191">
        <v>0</v>
      </c>
      <c r="R34" s="189">
        <v>0</v>
      </c>
      <c r="S34" s="190">
        <v>0</v>
      </c>
      <c r="T34" s="191">
        <v>0</v>
      </c>
      <c r="U34" s="189">
        <v>0</v>
      </c>
      <c r="V34" s="190">
        <v>0</v>
      </c>
      <c r="W34" s="192">
        <v>0</v>
      </c>
      <c r="X34" s="193">
        <v>0</v>
      </c>
      <c r="Y34" s="190">
        <v>0</v>
      </c>
      <c r="Z34" s="192">
        <v>0</v>
      </c>
      <c r="AA34" s="207"/>
    </row>
    <row r="35" spans="1:27" s="17" customFormat="1" x14ac:dyDescent="0.3">
      <c r="A35" s="10" t="s">
        <v>110</v>
      </c>
      <c r="B35" s="38">
        <f t="shared" si="3"/>
        <v>4059</v>
      </c>
      <c r="C35" s="38">
        <f t="shared" si="4"/>
        <v>2874</v>
      </c>
      <c r="D35" s="38">
        <f t="shared" si="5"/>
        <v>680</v>
      </c>
      <c r="E35" s="38">
        <f t="shared" si="6"/>
        <v>505</v>
      </c>
      <c r="F35" s="189">
        <v>2874</v>
      </c>
      <c r="G35" s="190">
        <v>680</v>
      </c>
      <c r="H35" s="191">
        <v>505</v>
      </c>
      <c r="I35" s="189">
        <v>0</v>
      </c>
      <c r="J35" s="190">
        <v>0</v>
      </c>
      <c r="K35" s="191">
        <v>0</v>
      </c>
      <c r="L35" s="189">
        <v>0</v>
      </c>
      <c r="M35" s="190">
        <v>0</v>
      </c>
      <c r="N35" s="191">
        <v>0</v>
      </c>
      <c r="O35" s="189">
        <v>0</v>
      </c>
      <c r="P35" s="190">
        <v>0</v>
      </c>
      <c r="Q35" s="191">
        <v>0</v>
      </c>
      <c r="R35" s="189">
        <v>0</v>
      </c>
      <c r="S35" s="190">
        <v>0</v>
      </c>
      <c r="T35" s="191">
        <v>0</v>
      </c>
      <c r="U35" s="189">
        <v>0</v>
      </c>
      <c r="V35" s="190">
        <v>0</v>
      </c>
      <c r="W35" s="192">
        <v>0</v>
      </c>
      <c r="X35" s="193">
        <v>0</v>
      </c>
      <c r="Y35" s="190">
        <v>0</v>
      </c>
      <c r="Z35" s="192">
        <v>0</v>
      </c>
      <c r="AA35" s="207"/>
    </row>
    <row r="36" spans="1:27" s="17" customFormat="1" x14ac:dyDescent="0.3">
      <c r="A36" s="10" t="s">
        <v>77</v>
      </c>
      <c r="B36" s="38">
        <f t="shared" si="3"/>
        <v>17513</v>
      </c>
      <c r="C36" s="38">
        <f t="shared" si="4"/>
        <v>9551</v>
      </c>
      <c r="D36" s="38">
        <f t="shared" si="5"/>
        <v>5790</v>
      </c>
      <c r="E36" s="38">
        <f t="shared" si="6"/>
        <v>2172</v>
      </c>
      <c r="F36" s="189">
        <v>9514</v>
      </c>
      <c r="G36" s="190">
        <v>5753</v>
      </c>
      <c r="H36" s="191">
        <v>2138</v>
      </c>
      <c r="I36" s="189">
        <v>0</v>
      </c>
      <c r="J36" s="190">
        <v>0</v>
      </c>
      <c r="K36" s="191">
        <v>0</v>
      </c>
      <c r="L36" s="189">
        <v>0</v>
      </c>
      <c r="M36" s="190">
        <v>0</v>
      </c>
      <c r="N36" s="191">
        <v>0</v>
      </c>
      <c r="O36" s="189">
        <v>37</v>
      </c>
      <c r="P36" s="190">
        <v>37</v>
      </c>
      <c r="Q36" s="191">
        <v>34</v>
      </c>
      <c r="R36" s="189">
        <v>0</v>
      </c>
      <c r="S36" s="190">
        <v>0</v>
      </c>
      <c r="T36" s="191">
        <v>0</v>
      </c>
      <c r="U36" s="189">
        <v>0</v>
      </c>
      <c r="V36" s="190">
        <v>0</v>
      </c>
      <c r="W36" s="192">
        <v>0</v>
      </c>
      <c r="X36" s="193">
        <v>0</v>
      </c>
      <c r="Y36" s="190">
        <v>0</v>
      </c>
      <c r="Z36" s="192">
        <v>0</v>
      </c>
      <c r="AA36" s="207"/>
    </row>
    <row r="37" spans="1:27" s="17" customFormat="1" x14ac:dyDescent="0.3">
      <c r="A37" s="45" t="s">
        <v>78</v>
      </c>
      <c r="B37" s="38">
        <f t="shared" si="3"/>
        <v>15627</v>
      </c>
      <c r="C37" s="38">
        <f>F37+I37+L37+O37+R37+U37+X37</f>
        <v>9129</v>
      </c>
      <c r="D37" s="38">
        <f t="shared" si="5"/>
        <v>6354</v>
      </c>
      <c r="E37" s="38">
        <f t="shared" si="6"/>
        <v>144</v>
      </c>
      <c r="F37" s="189">
        <v>9033</v>
      </c>
      <c r="G37" s="190">
        <v>6273</v>
      </c>
      <c r="H37" s="191">
        <v>143</v>
      </c>
      <c r="I37" s="189">
        <v>0</v>
      </c>
      <c r="J37" s="190">
        <v>0</v>
      </c>
      <c r="K37" s="191">
        <v>0</v>
      </c>
      <c r="L37" s="189">
        <v>0</v>
      </c>
      <c r="M37" s="190">
        <v>0</v>
      </c>
      <c r="N37" s="191">
        <v>0</v>
      </c>
      <c r="O37" s="189">
        <v>72</v>
      </c>
      <c r="P37" s="190">
        <v>67</v>
      </c>
      <c r="Q37" s="191">
        <v>0</v>
      </c>
      <c r="R37" s="189">
        <v>0</v>
      </c>
      <c r="S37" s="190">
        <v>0</v>
      </c>
      <c r="T37" s="191">
        <v>0</v>
      </c>
      <c r="U37" s="189">
        <v>24</v>
      </c>
      <c r="V37" s="190">
        <v>14</v>
      </c>
      <c r="W37" s="192">
        <v>1</v>
      </c>
      <c r="X37" s="193">
        <v>0</v>
      </c>
      <c r="Y37" s="190">
        <v>0</v>
      </c>
      <c r="Z37" s="192">
        <v>0</v>
      </c>
      <c r="AA37" s="207"/>
    </row>
    <row r="38" spans="1:27" s="17" customFormat="1" x14ac:dyDescent="0.3">
      <c r="A38" s="45" t="s">
        <v>130</v>
      </c>
      <c r="B38" s="38">
        <f t="shared" si="3"/>
        <v>6791</v>
      </c>
      <c r="C38" s="38">
        <f t="shared" si="4"/>
        <v>4549</v>
      </c>
      <c r="D38" s="38">
        <f t="shared" si="5"/>
        <v>2226</v>
      </c>
      <c r="E38" s="38">
        <f t="shared" si="6"/>
        <v>16</v>
      </c>
      <c r="F38" s="189">
        <v>4537</v>
      </c>
      <c r="G38" s="190">
        <v>2220</v>
      </c>
      <c r="H38" s="191">
        <v>16</v>
      </c>
      <c r="I38" s="189">
        <v>0</v>
      </c>
      <c r="J38" s="190">
        <v>2</v>
      </c>
      <c r="K38" s="191">
        <v>0</v>
      </c>
      <c r="L38" s="189">
        <v>1</v>
      </c>
      <c r="M38" s="190">
        <v>1</v>
      </c>
      <c r="N38" s="191">
        <v>0</v>
      </c>
      <c r="O38" s="189">
        <v>0</v>
      </c>
      <c r="P38" s="190">
        <v>0</v>
      </c>
      <c r="Q38" s="191">
        <v>0</v>
      </c>
      <c r="R38" s="189">
        <v>1</v>
      </c>
      <c r="S38" s="190">
        <v>0</v>
      </c>
      <c r="T38" s="191">
        <v>0</v>
      </c>
      <c r="U38" s="189">
        <v>10</v>
      </c>
      <c r="V38" s="190">
        <v>3</v>
      </c>
      <c r="W38" s="192">
        <v>0</v>
      </c>
      <c r="X38" s="193">
        <v>0</v>
      </c>
      <c r="Y38" s="190">
        <v>0</v>
      </c>
      <c r="Z38" s="192">
        <v>0</v>
      </c>
      <c r="AA38" s="207"/>
    </row>
    <row r="39" spans="1:27" s="17" customFormat="1" x14ac:dyDescent="0.3">
      <c r="A39" s="194"/>
      <c r="B39" s="195"/>
      <c r="C39" s="195"/>
      <c r="D39" s="195"/>
      <c r="E39" s="196"/>
      <c r="F39" s="197"/>
      <c r="G39" s="84"/>
      <c r="H39" s="198"/>
      <c r="I39" s="199"/>
      <c r="J39" s="84"/>
      <c r="K39" s="198"/>
      <c r="L39" s="200"/>
      <c r="M39" s="84"/>
      <c r="N39" s="198"/>
      <c r="O39" s="200"/>
      <c r="P39" s="84"/>
      <c r="Q39" s="198"/>
      <c r="R39" s="200"/>
      <c r="S39" s="84"/>
      <c r="T39" s="198"/>
      <c r="U39" s="199"/>
      <c r="V39" s="84"/>
      <c r="W39" s="85"/>
      <c r="X39" s="201"/>
      <c r="Y39" s="202"/>
      <c r="Z39" s="206"/>
      <c r="AA39" s="207"/>
    </row>
    <row r="40" spans="1:27" s="17" customFormat="1" x14ac:dyDescent="0.3">
      <c r="A40" s="17" t="s">
        <v>79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167"/>
      <c r="Y40" s="167"/>
      <c r="Z40" s="167"/>
      <c r="AA40" s="207"/>
    </row>
    <row r="41" spans="1:27" s="17" customFormat="1" hidden="1" x14ac:dyDescent="0.3">
      <c r="A41" s="20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167"/>
      <c r="Y41" s="167"/>
      <c r="Z41" s="167"/>
      <c r="AA41" s="207"/>
    </row>
    <row r="42" spans="1:27" s="17" customFormat="1" hidden="1" x14ac:dyDescent="0.3">
      <c r="A42" s="20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167"/>
      <c r="Y42" s="167"/>
      <c r="Z42" s="167"/>
      <c r="AA42" s="207"/>
    </row>
    <row r="43" spans="1:27" s="17" customFormat="1" hidden="1" x14ac:dyDescent="0.3">
      <c r="A43" s="20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167"/>
      <c r="Y43" s="167"/>
      <c r="Z43" s="167"/>
      <c r="AA43" s="207"/>
    </row>
    <row r="44" spans="1:27" s="17" customFormat="1" hidden="1" x14ac:dyDescent="0.3">
      <c r="A44" s="20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167"/>
      <c r="Y44" s="167"/>
      <c r="Z44" s="167"/>
      <c r="AA44" s="207"/>
    </row>
    <row r="45" spans="1:27" s="17" customFormat="1" hidden="1" x14ac:dyDescent="0.3">
      <c r="A45" s="20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167"/>
      <c r="Y45" s="167"/>
      <c r="Z45" s="167"/>
      <c r="AA45" s="207"/>
    </row>
    <row r="46" spans="1:27" s="17" customFormat="1" hidden="1" x14ac:dyDescent="0.3">
      <c r="A46" s="20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167"/>
      <c r="Y46" s="167"/>
      <c r="Z46" s="167"/>
      <c r="AA46" s="207"/>
    </row>
    <row r="47" spans="1:27" s="17" customFormat="1" hidden="1" x14ac:dyDescent="0.3">
      <c r="A47" s="20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167"/>
      <c r="Y47" s="167"/>
      <c r="Z47" s="167"/>
      <c r="AA47" s="207"/>
    </row>
    <row r="48" spans="1:27" s="17" customFormat="1" hidden="1" x14ac:dyDescent="0.3">
      <c r="A48" s="20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167"/>
      <c r="Y48" s="167"/>
      <c r="Z48" s="167"/>
      <c r="AA48" s="207"/>
    </row>
    <row r="49" spans="1:27" s="17" customFormat="1" hidden="1" x14ac:dyDescent="0.3">
      <c r="A49" s="20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167"/>
      <c r="Y49" s="167"/>
      <c r="Z49" s="167"/>
      <c r="AA49" s="207"/>
    </row>
    <row r="50" spans="1:27" s="17" customFormat="1" hidden="1" x14ac:dyDescent="0.3">
      <c r="A50" s="20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167"/>
      <c r="Y50" s="167"/>
      <c r="Z50" s="167"/>
      <c r="AA50" s="207"/>
    </row>
    <row r="51" spans="1:27" s="17" customFormat="1" hidden="1" x14ac:dyDescent="0.3">
      <c r="A51" s="20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167"/>
      <c r="Y51" s="167"/>
      <c r="Z51" s="167"/>
      <c r="AA51" s="207"/>
    </row>
    <row r="52" spans="1:27" s="17" customFormat="1" hidden="1" x14ac:dyDescent="0.3">
      <c r="A52" s="20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167"/>
      <c r="Y52" s="167"/>
      <c r="Z52" s="167"/>
      <c r="AA52" s="207"/>
    </row>
    <row r="53" spans="1:27" s="17" customFormat="1" hidden="1" x14ac:dyDescent="0.3">
      <c r="A53" s="20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167"/>
      <c r="Y53" s="167"/>
      <c r="Z53" s="167"/>
      <c r="AA53" s="207"/>
    </row>
    <row r="54" spans="1:27" s="17" customFormat="1" hidden="1" x14ac:dyDescent="0.3">
      <c r="A54" s="20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167"/>
      <c r="Y54" s="167"/>
      <c r="Z54" s="167"/>
      <c r="AA54" s="207"/>
    </row>
    <row r="55" spans="1:27" s="17" customFormat="1" hidden="1" x14ac:dyDescent="0.3">
      <c r="A55" s="20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167"/>
      <c r="Y55" s="167"/>
      <c r="Z55" s="167"/>
      <c r="AA55" s="207"/>
    </row>
    <row r="56" spans="1:27" s="17" customFormat="1" hidden="1" x14ac:dyDescent="0.3">
      <c r="A56" s="20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167"/>
      <c r="Y56" s="167"/>
      <c r="Z56" s="167"/>
      <c r="AA56" s="207"/>
    </row>
    <row r="57" spans="1:27" s="17" customFormat="1" hidden="1" x14ac:dyDescent="0.3">
      <c r="A57" s="20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167"/>
      <c r="Y57" s="167"/>
      <c r="Z57" s="167"/>
      <c r="AA57" s="207"/>
    </row>
    <row r="58" spans="1:27" s="17" customFormat="1" hidden="1" x14ac:dyDescent="0.3">
      <c r="A58" s="20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167"/>
      <c r="Y58" s="167"/>
      <c r="Z58" s="167"/>
      <c r="AA58" s="207"/>
    </row>
    <row r="59" spans="1:27" s="17" customFormat="1" hidden="1" x14ac:dyDescent="0.3">
      <c r="A59" s="20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167"/>
      <c r="Y59" s="167"/>
      <c r="Z59" s="167"/>
      <c r="AA59" s="207"/>
    </row>
    <row r="60" spans="1:27" s="17" customFormat="1" hidden="1" x14ac:dyDescent="0.3">
      <c r="A60" s="20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167"/>
      <c r="Y60" s="167"/>
      <c r="Z60" s="167"/>
      <c r="AA60" s="207"/>
    </row>
    <row r="61" spans="1:27" s="17" customFormat="1" hidden="1" x14ac:dyDescent="0.3">
      <c r="A61" s="20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167"/>
      <c r="Y61" s="167"/>
      <c r="Z61" s="167"/>
      <c r="AA61" s="207"/>
    </row>
    <row r="62" spans="1:27" s="17" customFormat="1" hidden="1" x14ac:dyDescent="0.3">
      <c r="A62" s="20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167"/>
      <c r="Y62" s="167"/>
      <c r="Z62" s="167"/>
      <c r="AA62" s="207"/>
    </row>
    <row r="63" spans="1:27" s="17" customFormat="1" hidden="1" x14ac:dyDescent="0.3">
      <c r="A63" s="20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167"/>
      <c r="Y63" s="167"/>
      <c r="Z63" s="167"/>
      <c r="AA63" s="207"/>
    </row>
    <row r="64" spans="1:27" s="17" customFormat="1" hidden="1" x14ac:dyDescent="0.3">
      <c r="A64" s="20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167"/>
      <c r="Y64" s="167"/>
      <c r="Z64" s="167"/>
      <c r="AA64" s="207"/>
    </row>
    <row r="65" spans="1:27" s="17" customFormat="1" hidden="1" x14ac:dyDescent="0.3">
      <c r="A65" s="20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167"/>
      <c r="Y65" s="167"/>
      <c r="Z65" s="167"/>
      <c r="AA65" s="207"/>
    </row>
    <row r="66" spans="1:27" s="17" customFormat="1" hidden="1" x14ac:dyDescent="0.3">
      <c r="A66" s="20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167"/>
      <c r="Y66" s="167"/>
      <c r="Z66" s="167"/>
      <c r="AA66" s="207"/>
    </row>
    <row r="67" spans="1:27" s="17" customFormat="1" hidden="1" x14ac:dyDescent="0.3">
      <c r="A67" s="20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167"/>
      <c r="Y67" s="167"/>
      <c r="Z67" s="167"/>
      <c r="AA67" s="207"/>
    </row>
    <row r="68" spans="1:27" s="17" customFormat="1" hidden="1" x14ac:dyDescent="0.3">
      <c r="A68" s="20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167"/>
      <c r="Y68" s="167"/>
      <c r="Z68" s="167"/>
      <c r="AA68" s="207"/>
    </row>
    <row r="69" spans="1:27" s="17" customFormat="1" hidden="1" x14ac:dyDescent="0.3">
      <c r="A69" s="20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167"/>
      <c r="Y69" s="167"/>
      <c r="Z69" s="167"/>
      <c r="AA69" s="207"/>
    </row>
    <row r="70" spans="1:27" s="17" customFormat="1" hidden="1" x14ac:dyDescent="0.3">
      <c r="A70" s="20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167"/>
      <c r="Y70" s="167"/>
      <c r="Z70" s="167"/>
      <c r="AA70" s="207"/>
    </row>
    <row r="71" spans="1:27" s="17" customFormat="1" hidden="1" x14ac:dyDescent="0.3">
      <c r="A71" s="20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167"/>
      <c r="Y71" s="167"/>
      <c r="Z71" s="167"/>
      <c r="AA71" s="207"/>
    </row>
    <row r="72" spans="1:27" s="17" customFormat="1" hidden="1" x14ac:dyDescent="0.3">
      <c r="A72" s="20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167"/>
      <c r="Y72" s="167"/>
      <c r="Z72" s="167"/>
      <c r="AA72" s="207"/>
    </row>
    <row r="73" spans="1:27" s="17" customFormat="1" hidden="1" x14ac:dyDescent="0.3">
      <c r="A73" s="20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167"/>
      <c r="Y73" s="167"/>
      <c r="Z73" s="167"/>
      <c r="AA73" s="207"/>
    </row>
    <row r="74" spans="1:27" s="17" customFormat="1" hidden="1" x14ac:dyDescent="0.3">
      <c r="A74" s="20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167"/>
      <c r="Y74" s="167"/>
      <c r="Z74" s="167"/>
      <c r="AA74" s="207"/>
    </row>
    <row r="75" spans="1:27" s="17" customFormat="1" hidden="1" x14ac:dyDescent="0.3">
      <c r="A75" s="20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167"/>
      <c r="Y75" s="167"/>
      <c r="Z75" s="167"/>
      <c r="AA75" s="207"/>
    </row>
    <row r="76" spans="1:27" s="17" customFormat="1" hidden="1" x14ac:dyDescent="0.3">
      <c r="A76" s="20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167"/>
      <c r="Y76" s="167"/>
      <c r="Z76" s="167"/>
      <c r="AA76" s="207"/>
    </row>
    <row r="77" spans="1:27" s="17" customFormat="1" hidden="1" x14ac:dyDescent="0.3">
      <c r="A77" s="20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167"/>
      <c r="Y77" s="167"/>
      <c r="Z77" s="167"/>
      <c r="AA77" s="207"/>
    </row>
    <row r="78" spans="1:27" s="17" customFormat="1" hidden="1" x14ac:dyDescent="0.3">
      <c r="A78" s="20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167"/>
      <c r="Y78" s="167"/>
      <c r="Z78" s="167"/>
      <c r="AA78" s="207"/>
    </row>
    <row r="79" spans="1:27" s="17" customFormat="1" hidden="1" x14ac:dyDescent="0.3">
      <c r="A79" s="20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167"/>
      <c r="Y79" s="167"/>
      <c r="Z79" s="167"/>
      <c r="AA79" s="207"/>
    </row>
    <row r="80" spans="1:27" s="17" customFormat="1" hidden="1" x14ac:dyDescent="0.3">
      <c r="A80" s="20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167"/>
      <c r="Y80" s="167"/>
      <c r="Z80" s="167"/>
      <c r="AA80" s="207"/>
    </row>
    <row r="81" spans="1:27" s="17" customFormat="1" hidden="1" x14ac:dyDescent="0.3">
      <c r="A81" s="20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167"/>
      <c r="Y81" s="167"/>
      <c r="Z81" s="167"/>
      <c r="AA81" s="207"/>
    </row>
    <row r="82" spans="1:27" s="17" customFormat="1" hidden="1" x14ac:dyDescent="0.3">
      <c r="A82" s="20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167"/>
      <c r="Y82" s="167"/>
      <c r="Z82" s="167"/>
      <c r="AA82" s="207"/>
    </row>
    <row r="83" spans="1:27" s="17" customFormat="1" hidden="1" x14ac:dyDescent="0.3">
      <c r="A83" s="20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167"/>
      <c r="Y83" s="167"/>
      <c r="Z83" s="167"/>
      <c r="AA83" s="207"/>
    </row>
    <row r="84" spans="1:27" s="17" customFormat="1" hidden="1" x14ac:dyDescent="0.3">
      <c r="A84" s="20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167"/>
      <c r="Y84" s="167"/>
      <c r="Z84" s="167"/>
      <c r="AA84" s="207"/>
    </row>
    <row r="85" spans="1:27" s="17" customFormat="1" hidden="1" x14ac:dyDescent="0.3">
      <c r="A85" s="20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167"/>
      <c r="Y85" s="167"/>
      <c r="Z85" s="167"/>
      <c r="AA85" s="207"/>
    </row>
    <row r="86" spans="1:27" s="17" customFormat="1" hidden="1" x14ac:dyDescent="0.3">
      <c r="A86" s="20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167"/>
      <c r="Y86" s="167"/>
      <c r="Z86" s="167"/>
      <c r="AA86" s="207"/>
    </row>
    <row r="87" spans="1:27" s="17" customFormat="1" hidden="1" x14ac:dyDescent="0.3">
      <c r="A87" s="20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167"/>
      <c r="Y87" s="167"/>
      <c r="Z87" s="167"/>
      <c r="AA87" s="207"/>
    </row>
    <row r="88" spans="1:27" s="17" customFormat="1" hidden="1" x14ac:dyDescent="0.3">
      <c r="A88" s="20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167"/>
      <c r="Y88" s="167"/>
      <c r="Z88" s="167"/>
      <c r="AA88" s="207"/>
    </row>
    <row r="89" spans="1:27" s="17" customFormat="1" hidden="1" x14ac:dyDescent="0.3">
      <c r="A89" s="20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167"/>
      <c r="Y89" s="167"/>
      <c r="Z89" s="167"/>
      <c r="AA89" s="207"/>
    </row>
    <row r="90" spans="1:27" s="17" customFormat="1" hidden="1" x14ac:dyDescent="0.3">
      <c r="A90" s="20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167"/>
      <c r="Y90" s="167"/>
      <c r="Z90" s="167"/>
      <c r="AA90" s="207"/>
    </row>
    <row r="91" spans="1:27" s="17" customFormat="1" hidden="1" x14ac:dyDescent="0.3">
      <c r="A91" s="20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167"/>
      <c r="Y91" s="167"/>
      <c r="Z91" s="167"/>
      <c r="AA91" s="207"/>
    </row>
    <row r="92" spans="1:27" s="17" customFormat="1" hidden="1" x14ac:dyDescent="0.3">
      <c r="A92" s="20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167"/>
      <c r="Y92" s="167"/>
      <c r="Z92" s="167"/>
      <c r="AA92" s="207"/>
    </row>
    <row r="93" spans="1:27" s="17" customFormat="1" hidden="1" x14ac:dyDescent="0.3">
      <c r="A93" s="20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167"/>
      <c r="Y93" s="167"/>
      <c r="Z93" s="167"/>
      <c r="AA93" s="207"/>
    </row>
    <row r="94" spans="1:27" s="17" customFormat="1" hidden="1" x14ac:dyDescent="0.3">
      <c r="A94" s="20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167"/>
      <c r="Y94" s="167"/>
      <c r="Z94" s="167"/>
      <c r="AA94" s="207"/>
    </row>
    <row r="95" spans="1:27" s="17" customFormat="1" hidden="1" x14ac:dyDescent="0.3">
      <c r="A95" s="20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167"/>
      <c r="Y95" s="167"/>
      <c r="Z95" s="167"/>
      <c r="AA95" s="207"/>
    </row>
    <row r="96" spans="1:27" s="17" customFormat="1" hidden="1" x14ac:dyDescent="0.3">
      <c r="A96" s="20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167"/>
      <c r="Y96" s="167"/>
      <c r="Z96" s="167"/>
      <c r="AA96" s="207"/>
    </row>
    <row r="97" spans="1:27" s="17" customFormat="1" hidden="1" x14ac:dyDescent="0.3">
      <c r="A97" s="20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167"/>
      <c r="Y97" s="167"/>
      <c r="Z97" s="167"/>
      <c r="AA97" s="207"/>
    </row>
    <row r="98" spans="1:27" s="17" customFormat="1" hidden="1" x14ac:dyDescent="0.3">
      <c r="A98" s="20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167"/>
      <c r="Y98" s="167"/>
      <c r="Z98" s="167"/>
      <c r="AA98" s="207"/>
    </row>
    <row r="99" spans="1:27" s="17" customFormat="1" hidden="1" x14ac:dyDescent="0.3">
      <c r="A99" s="20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167"/>
      <c r="Y99" s="167"/>
      <c r="Z99" s="167"/>
      <c r="AA99" s="207"/>
    </row>
    <row r="100" spans="1:27" s="17" customFormat="1" hidden="1" x14ac:dyDescent="0.3">
      <c r="A100" s="20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167"/>
      <c r="Y100" s="167"/>
      <c r="Z100" s="167"/>
      <c r="AA100" s="207"/>
    </row>
    <row r="101" spans="1:27" s="17" customFormat="1" hidden="1" x14ac:dyDescent="0.3">
      <c r="A101" s="20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167"/>
      <c r="Y101" s="167"/>
      <c r="Z101" s="167"/>
      <c r="AA101" s="207"/>
    </row>
    <row r="102" spans="1:27" s="17" customFormat="1" hidden="1" x14ac:dyDescent="0.3">
      <c r="A102" s="20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167"/>
      <c r="Y102" s="167"/>
      <c r="Z102" s="167"/>
      <c r="AA102" s="207"/>
    </row>
    <row r="103" spans="1:27" s="17" customFormat="1" hidden="1" x14ac:dyDescent="0.3">
      <c r="A103" s="20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167"/>
      <c r="Y103" s="167"/>
      <c r="Z103" s="167"/>
      <c r="AA103" s="207"/>
    </row>
    <row r="104" spans="1:27" s="17" customFormat="1" hidden="1" x14ac:dyDescent="0.3">
      <c r="A104" s="20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167"/>
      <c r="Y104" s="167"/>
      <c r="Z104" s="167"/>
      <c r="AA104" s="207"/>
    </row>
    <row r="105" spans="1:27" s="17" customFormat="1" hidden="1" x14ac:dyDescent="0.3">
      <c r="A105" s="20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167"/>
      <c r="Y105" s="167"/>
      <c r="Z105" s="167"/>
      <c r="AA105" s="207"/>
    </row>
    <row r="106" spans="1:27" s="17" customFormat="1" hidden="1" x14ac:dyDescent="0.3">
      <c r="A106" s="20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167"/>
      <c r="Y106" s="167"/>
      <c r="Z106" s="167"/>
      <c r="AA106" s="207"/>
    </row>
    <row r="107" spans="1:27" s="17" customFormat="1" hidden="1" x14ac:dyDescent="0.3">
      <c r="A107" s="20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167"/>
      <c r="Y107" s="167"/>
      <c r="Z107" s="167"/>
      <c r="AA107" s="207"/>
    </row>
    <row r="108" spans="1:27" s="17" customFormat="1" hidden="1" x14ac:dyDescent="0.3">
      <c r="A108" s="20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167"/>
      <c r="Y108" s="167"/>
      <c r="Z108" s="167"/>
      <c r="AA108" s="207"/>
    </row>
    <row r="109" spans="1:27" s="17" customFormat="1" hidden="1" x14ac:dyDescent="0.3">
      <c r="A109" s="20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167"/>
      <c r="Y109" s="167"/>
      <c r="Z109" s="167"/>
      <c r="AA109" s="207"/>
    </row>
    <row r="110" spans="1:27" s="17" customFormat="1" hidden="1" x14ac:dyDescent="0.3">
      <c r="A110" s="20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167"/>
      <c r="Y110" s="167"/>
      <c r="Z110" s="167"/>
      <c r="AA110" s="207"/>
    </row>
    <row r="111" spans="1:27" s="17" customFormat="1" hidden="1" x14ac:dyDescent="0.3">
      <c r="A111" s="20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167"/>
      <c r="Y111" s="167"/>
      <c r="Z111" s="167"/>
      <c r="AA111" s="207"/>
    </row>
    <row r="112" spans="1:27" s="17" customFormat="1" hidden="1" x14ac:dyDescent="0.3">
      <c r="A112" s="20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167"/>
      <c r="Y112" s="167"/>
      <c r="Z112" s="167"/>
      <c r="AA112" s="207"/>
    </row>
    <row r="113" spans="1:27" s="17" customFormat="1" hidden="1" x14ac:dyDescent="0.3">
      <c r="A113" s="20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167"/>
      <c r="Y113" s="167"/>
      <c r="Z113" s="167"/>
      <c r="AA113" s="207"/>
    </row>
    <row r="114" spans="1:27" s="17" customFormat="1" hidden="1" x14ac:dyDescent="0.3">
      <c r="A114" s="20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167"/>
      <c r="Y114" s="167"/>
      <c r="Z114" s="167"/>
      <c r="AA114" s="207"/>
    </row>
    <row r="115" spans="1:27" s="17" customFormat="1" hidden="1" x14ac:dyDescent="0.3">
      <c r="A115" s="20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167"/>
      <c r="Y115" s="167"/>
      <c r="Z115" s="167"/>
      <c r="AA115" s="207"/>
    </row>
    <row r="116" spans="1:27" s="17" customFormat="1" hidden="1" x14ac:dyDescent="0.3">
      <c r="A116" s="20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167"/>
      <c r="Y116" s="167"/>
      <c r="Z116" s="167"/>
      <c r="AA116" s="207"/>
    </row>
    <row r="117" spans="1:27" s="17" customFormat="1" hidden="1" x14ac:dyDescent="0.3">
      <c r="A117" s="20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167"/>
      <c r="Y117" s="167"/>
      <c r="Z117" s="167"/>
      <c r="AA117" s="207"/>
    </row>
    <row r="118" spans="1:27" s="17" customFormat="1" hidden="1" x14ac:dyDescent="0.3">
      <c r="A118" s="20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167"/>
      <c r="Y118" s="167"/>
      <c r="Z118" s="167"/>
      <c r="AA118" s="207"/>
    </row>
    <row r="119" spans="1:27" s="17" customFormat="1" hidden="1" x14ac:dyDescent="0.3">
      <c r="A119" s="20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167"/>
      <c r="Y119" s="167"/>
      <c r="Z119" s="167"/>
      <c r="AA119" s="207"/>
    </row>
    <row r="120" spans="1:27" s="17" customFormat="1" hidden="1" x14ac:dyDescent="0.3">
      <c r="A120" s="20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167"/>
      <c r="Y120" s="167"/>
      <c r="Z120" s="167"/>
      <c r="AA120" s="207"/>
    </row>
    <row r="121" spans="1:27" s="17" customFormat="1" hidden="1" x14ac:dyDescent="0.3">
      <c r="A121" s="20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167"/>
      <c r="Y121" s="167"/>
      <c r="Z121" s="167"/>
      <c r="AA121" s="207"/>
    </row>
    <row r="122" spans="1:27" s="17" customFormat="1" hidden="1" x14ac:dyDescent="0.3">
      <c r="A122" s="20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167"/>
      <c r="Y122" s="167"/>
      <c r="Z122" s="167"/>
      <c r="AA122" s="207"/>
    </row>
    <row r="123" spans="1:27" s="17" customFormat="1" hidden="1" x14ac:dyDescent="0.3">
      <c r="A123" s="20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167"/>
      <c r="Y123" s="167"/>
      <c r="Z123" s="167"/>
      <c r="AA123" s="207"/>
    </row>
    <row r="124" spans="1:27" s="17" customFormat="1" hidden="1" x14ac:dyDescent="0.3">
      <c r="A124" s="20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167"/>
      <c r="Y124" s="167"/>
      <c r="Z124" s="167"/>
      <c r="AA124" s="207"/>
    </row>
    <row r="125" spans="1:27" s="17" customFormat="1" hidden="1" x14ac:dyDescent="0.3">
      <c r="A125" s="20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167"/>
      <c r="Y125" s="167"/>
      <c r="Z125" s="167"/>
      <c r="AA125" s="207"/>
    </row>
    <row r="126" spans="1:27" s="17" customFormat="1" hidden="1" x14ac:dyDescent="0.3">
      <c r="A126" s="20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167"/>
      <c r="Y126" s="167"/>
      <c r="Z126" s="167"/>
      <c r="AA126" s="207"/>
    </row>
    <row r="127" spans="1:27" s="17" customFormat="1" hidden="1" x14ac:dyDescent="0.3">
      <c r="A127" s="20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167"/>
      <c r="Y127" s="167"/>
      <c r="Z127" s="167"/>
      <c r="AA127" s="207"/>
    </row>
    <row r="128" spans="1:27" s="17" customFormat="1" hidden="1" x14ac:dyDescent="0.3">
      <c r="A128" s="20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167"/>
      <c r="Y128" s="167"/>
      <c r="Z128" s="167"/>
      <c r="AA128" s="207"/>
    </row>
    <row r="129" spans="1:27" s="17" customFormat="1" hidden="1" x14ac:dyDescent="0.3">
      <c r="A129" s="20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167"/>
      <c r="Y129" s="167"/>
      <c r="Z129" s="167"/>
      <c r="AA129" s="207"/>
    </row>
    <row r="130" spans="1:27" s="17" customFormat="1" hidden="1" x14ac:dyDescent="0.3">
      <c r="A130" s="20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167"/>
      <c r="Y130" s="167"/>
      <c r="Z130" s="167"/>
      <c r="AA130" s="207"/>
    </row>
    <row r="131" spans="1:27" s="17" customFormat="1" hidden="1" x14ac:dyDescent="0.3">
      <c r="A131" s="20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167"/>
      <c r="Y131" s="167"/>
      <c r="Z131" s="167"/>
      <c r="AA131" s="207"/>
    </row>
    <row r="132" spans="1:27" s="17" customFormat="1" hidden="1" x14ac:dyDescent="0.3">
      <c r="A132" s="20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167"/>
      <c r="Y132" s="167"/>
      <c r="Z132" s="167"/>
      <c r="AA132" s="207"/>
    </row>
    <row r="133" spans="1:27" s="17" customFormat="1" hidden="1" x14ac:dyDescent="0.3">
      <c r="A133" s="20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167"/>
      <c r="Y133" s="167"/>
      <c r="Z133" s="167"/>
      <c r="AA133" s="207"/>
    </row>
    <row r="134" spans="1:27" s="17" customFormat="1" hidden="1" x14ac:dyDescent="0.3">
      <c r="A134" s="20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167"/>
      <c r="Y134" s="167"/>
      <c r="Z134" s="167"/>
      <c r="AA134" s="207"/>
    </row>
    <row r="135" spans="1:27" s="17" customFormat="1" hidden="1" x14ac:dyDescent="0.3">
      <c r="A135" s="20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167"/>
      <c r="Y135" s="167"/>
      <c r="Z135" s="167"/>
      <c r="AA135" s="207"/>
    </row>
    <row r="136" spans="1:27" s="17" customFormat="1" hidden="1" x14ac:dyDescent="0.3">
      <c r="A136" s="20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167"/>
      <c r="Y136" s="167"/>
      <c r="Z136" s="167"/>
      <c r="AA136" s="207"/>
    </row>
    <row r="137" spans="1:27" s="17" customFormat="1" hidden="1" x14ac:dyDescent="0.3">
      <c r="A137" s="20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167"/>
      <c r="Y137" s="167"/>
      <c r="Z137" s="167"/>
      <c r="AA137" s="207"/>
    </row>
    <row r="138" spans="1:27" s="17" customFormat="1" hidden="1" x14ac:dyDescent="0.3">
      <c r="A138" s="20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167"/>
      <c r="Y138" s="167"/>
      <c r="Z138" s="167"/>
      <c r="AA138" s="207"/>
    </row>
    <row r="139" spans="1:27" s="17" customFormat="1" hidden="1" x14ac:dyDescent="0.3">
      <c r="A139" s="20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167"/>
      <c r="Y139" s="167"/>
      <c r="Z139" s="167"/>
      <c r="AA139" s="207"/>
    </row>
    <row r="140" spans="1:27" s="17" customFormat="1" hidden="1" x14ac:dyDescent="0.3">
      <c r="A140" s="20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167"/>
      <c r="Y140" s="167"/>
      <c r="Z140" s="167"/>
      <c r="AA140" s="207"/>
    </row>
    <row r="141" spans="1:27" s="17" customFormat="1" hidden="1" x14ac:dyDescent="0.3">
      <c r="A141" s="20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167"/>
      <c r="Y141" s="167"/>
      <c r="Z141" s="167"/>
      <c r="AA141" s="207"/>
    </row>
    <row r="142" spans="1:27" s="17" customFormat="1" hidden="1" x14ac:dyDescent="0.3">
      <c r="A142" s="20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167"/>
      <c r="Y142" s="167"/>
      <c r="Z142" s="167"/>
      <c r="AA142" s="207"/>
    </row>
    <row r="143" spans="1:27" s="17" customFormat="1" hidden="1" x14ac:dyDescent="0.3">
      <c r="A143" s="20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167"/>
      <c r="Y143" s="167"/>
      <c r="Z143" s="167"/>
      <c r="AA143" s="207"/>
    </row>
    <row r="144" spans="1:27" s="17" customFormat="1" hidden="1" x14ac:dyDescent="0.3">
      <c r="A144" s="20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167"/>
      <c r="Y144" s="167"/>
      <c r="Z144" s="167"/>
      <c r="AA144" s="207"/>
    </row>
    <row r="145" spans="1:27" s="17" customFormat="1" hidden="1" x14ac:dyDescent="0.3">
      <c r="A145" s="20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167"/>
      <c r="Y145" s="167"/>
      <c r="Z145" s="167"/>
      <c r="AA145" s="207"/>
    </row>
    <row r="146" spans="1:27" s="17" customFormat="1" hidden="1" x14ac:dyDescent="0.3">
      <c r="A146" s="20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167"/>
      <c r="Y146" s="167"/>
      <c r="Z146" s="167"/>
      <c r="AA146" s="207"/>
    </row>
    <row r="147" spans="1:27" s="17" customFormat="1" hidden="1" x14ac:dyDescent="0.3">
      <c r="A147" s="20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167"/>
      <c r="Y147" s="167"/>
      <c r="Z147" s="167"/>
      <c r="AA147" s="207"/>
    </row>
    <row r="148" spans="1:27" s="17" customFormat="1" hidden="1" x14ac:dyDescent="0.3">
      <c r="A148" s="20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167"/>
      <c r="Y148" s="167"/>
      <c r="Z148" s="167"/>
      <c r="AA148" s="207"/>
    </row>
    <row r="149" spans="1:27" s="17" customFormat="1" hidden="1" x14ac:dyDescent="0.3">
      <c r="A149" s="20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167"/>
      <c r="Y149" s="167"/>
      <c r="Z149" s="167"/>
      <c r="AA149" s="207"/>
    </row>
    <row r="150" spans="1:27" s="17" customFormat="1" hidden="1" x14ac:dyDescent="0.3">
      <c r="A150" s="20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167"/>
      <c r="Y150" s="167"/>
      <c r="Z150" s="167"/>
      <c r="AA150" s="207"/>
    </row>
    <row r="151" spans="1:27" s="17" customFormat="1" hidden="1" x14ac:dyDescent="0.3">
      <c r="A151" s="20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167"/>
      <c r="Y151" s="167"/>
      <c r="Z151" s="167"/>
      <c r="AA151" s="207"/>
    </row>
    <row r="152" spans="1:27" s="17" customFormat="1" hidden="1" x14ac:dyDescent="0.3">
      <c r="A152" s="20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167"/>
      <c r="Y152" s="167"/>
      <c r="Z152" s="167"/>
      <c r="AA152" s="207"/>
    </row>
    <row r="153" spans="1:27" s="17" customFormat="1" hidden="1" x14ac:dyDescent="0.3">
      <c r="A153" s="20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167"/>
      <c r="Y153" s="167"/>
      <c r="Z153" s="167"/>
      <c r="AA153" s="207"/>
    </row>
    <row r="154" spans="1:27" s="17" customFormat="1" hidden="1" x14ac:dyDescent="0.3">
      <c r="A154" s="20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167"/>
      <c r="Y154" s="167"/>
      <c r="Z154" s="167"/>
      <c r="AA154" s="207"/>
    </row>
    <row r="155" spans="1:27" s="17" customFormat="1" hidden="1" x14ac:dyDescent="0.3">
      <c r="A155" s="20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167"/>
      <c r="Y155" s="167"/>
      <c r="Z155" s="167"/>
      <c r="AA155" s="207"/>
    </row>
    <row r="156" spans="1:27" s="17" customFormat="1" hidden="1" x14ac:dyDescent="0.3">
      <c r="A156" s="20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167"/>
      <c r="Y156" s="167"/>
      <c r="Z156" s="167"/>
      <c r="AA156" s="207"/>
    </row>
    <row r="157" spans="1:27" s="17" customFormat="1" hidden="1" x14ac:dyDescent="0.3">
      <c r="A157" s="20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167"/>
      <c r="Y157" s="167"/>
      <c r="Z157" s="167"/>
      <c r="AA157" s="207"/>
    </row>
    <row r="158" spans="1:27" s="17" customFormat="1" hidden="1" x14ac:dyDescent="0.3">
      <c r="A158" s="20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167"/>
      <c r="Y158" s="167"/>
      <c r="Z158" s="167"/>
      <c r="AA158" s="207"/>
    </row>
    <row r="159" spans="1:27" s="17" customFormat="1" hidden="1" x14ac:dyDescent="0.3">
      <c r="A159" s="20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167"/>
      <c r="Y159" s="167"/>
      <c r="Z159" s="167"/>
      <c r="AA159" s="207"/>
    </row>
    <row r="160" spans="1:27" s="17" customFormat="1" hidden="1" x14ac:dyDescent="0.3">
      <c r="A160" s="20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167"/>
      <c r="Y160" s="167"/>
      <c r="Z160" s="167"/>
      <c r="AA160" s="207"/>
    </row>
    <row r="161" spans="1:27" s="17" customFormat="1" hidden="1" x14ac:dyDescent="0.3">
      <c r="A161" s="20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167"/>
      <c r="Y161" s="167"/>
      <c r="Z161" s="167"/>
      <c r="AA161" s="207"/>
    </row>
    <row r="162" spans="1:27" s="17" customFormat="1" hidden="1" x14ac:dyDescent="0.3">
      <c r="A162" s="20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167"/>
      <c r="Y162" s="167"/>
      <c r="Z162" s="167"/>
      <c r="AA162" s="207"/>
    </row>
    <row r="163" spans="1:27" s="17" customFormat="1" hidden="1" x14ac:dyDescent="0.3">
      <c r="A163" s="20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167"/>
      <c r="Y163" s="167"/>
      <c r="Z163" s="167"/>
      <c r="AA163" s="207"/>
    </row>
    <row r="164" spans="1:27" s="17" customFormat="1" hidden="1" x14ac:dyDescent="0.3">
      <c r="A164" s="20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167"/>
      <c r="Y164" s="167"/>
      <c r="Z164" s="167"/>
      <c r="AA164" s="207"/>
    </row>
    <row r="165" spans="1:27" s="17" customFormat="1" hidden="1" x14ac:dyDescent="0.3">
      <c r="A165" s="20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167"/>
      <c r="Y165" s="167"/>
      <c r="Z165" s="167"/>
      <c r="AA165" s="207"/>
    </row>
    <row r="166" spans="1:27" s="17" customFormat="1" hidden="1" x14ac:dyDescent="0.3">
      <c r="A166" s="20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167"/>
      <c r="Y166" s="167"/>
      <c r="Z166" s="167"/>
      <c r="AA166" s="207"/>
    </row>
    <row r="167" spans="1:27" s="17" customFormat="1" hidden="1" x14ac:dyDescent="0.3">
      <c r="A167" s="20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167"/>
      <c r="Y167" s="167"/>
      <c r="Z167" s="167"/>
      <c r="AA167" s="207"/>
    </row>
    <row r="168" spans="1:27" s="17" customFormat="1" hidden="1" x14ac:dyDescent="0.3">
      <c r="A168" s="20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167"/>
      <c r="Y168" s="167"/>
      <c r="Z168" s="167"/>
      <c r="AA168" s="207"/>
    </row>
    <row r="169" spans="1:27" s="17" customFormat="1" hidden="1" x14ac:dyDescent="0.3">
      <c r="A169" s="20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167"/>
      <c r="Y169" s="167"/>
      <c r="Z169" s="167"/>
      <c r="AA169" s="207"/>
    </row>
    <row r="170" spans="1:27" s="17" customFormat="1" hidden="1" x14ac:dyDescent="0.3">
      <c r="A170" s="20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167"/>
      <c r="Y170" s="167"/>
      <c r="Z170" s="167"/>
      <c r="AA170" s="207"/>
    </row>
    <row r="171" spans="1:27" s="17" customFormat="1" hidden="1" x14ac:dyDescent="0.3">
      <c r="A171" s="20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167"/>
      <c r="Y171" s="167"/>
      <c r="Z171" s="167"/>
      <c r="AA171" s="207"/>
    </row>
    <row r="172" spans="1:27" s="17" customFormat="1" hidden="1" x14ac:dyDescent="0.3">
      <c r="A172" s="20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167"/>
      <c r="Y172" s="167"/>
      <c r="Z172" s="167"/>
      <c r="AA172" s="207"/>
    </row>
    <row r="173" spans="1:27" s="17" customFormat="1" hidden="1" x14ac:dyDescent="0.3">
      <c r="A173" s="20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167"/>
      <c r="Y173" s="167"/>
      <c r="Z173" s="167"/>
      <c r="AA173" s="207"/>
    </row>
    <row r="174" spans="1:27" s="17" customFormat="1" hidden="1" x14ac:dyDescent="0.3">
      <c r="A174" s="20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167"/>
      <c r="Y174" s="167"/>
      <c r="Z174" s="167"/>
      <c r="AA174" s="207"/>
    </row>
    <row r="175" spans="1:27" s="17" customFormat="1" hidden="1" x14ac:dyDescent="0.3">
      <c r="A175" s="20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167"/>
      <c r="Y175" s="167"/>
      <c r="Z175" s="167"/>
      <c r="AA175" s="207"/>
    </row>
    <row r="176" spans="1:27" s="17" customFormat="1" hidden="1" x14ac:dyDescent="0.3">
      <c r="A176" s="20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167"/>
      <c r="Y176" s="167"/>
      <c r="Z176" s="167"/>
      <c r="AA176" s="207"/>
    </row>
    <row r="177" spans="1:27" s="17" customFormat="1" hidden="1" x14ac:dyDescent="0.3">
      <c r="A177" s="20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167"/>
      <c r="Y177" s="167"/>
      <c r="Z177" s="167"/>
      <c r="AA177" s="207"/>
    </row>
    <row r="178" spans="1:27" s="17" customFormat="1" hidden="1" x14ac:dyDescent="0.3">
      <c r="A178" s="20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167"/>
      <c r="Y178" s="167"/>
      <c r="Z178" s="167"/>
      <c r="AA178" s="207"/>
    </row>
    <row r="179" spans="1:27" s="17" customFormat="1" hidden="1" x14ac:dyDescent="0.3">
      <c r="A179" s="20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167"/>
      <c r="Y179" s="167"/>
      <c r="Z179" s="167"/>
      <c r="AA179" s="207"/>
    </row>
    <row r="180" spans="1:27" s="17" customFormat="1" hidden="1" x14ac:dyDescent="0.3">
      <c r="A180" s="20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167"/>
      <c r="Y180" s="167"/>
      <c r="Z180" s="167"/>
      <c r="AA180" s="207"/>
    </row>
    <row r="181" spans="1:27" s="17" customFormat="1" hidden="1" x14ac:dyDescent="0.3">
      <c r="A181" s="20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167"/>
      <c r="Y181" s="167"/>
      <c r="Z181" s="167"/>
      <c r="AA181" s="207"/>
    </row>
    <row r="182" spans="1:27" s="17" customFormat="1" hidden="1" x14ac:dyDescent="0.3">
      <c r="A182" s="20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167"/>
      <c r="Y182" s="167"/>
      <c r="Z182" s="167"/>
      <c r="AA182" s="207"/>
    </row>
    <row r="183" spans="1:27" s="17" customFormat="1" hidden="1" x14ac:dyDescent="0.3">
      <c r="A183" s="20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167"/>
      <c r="Y183" s="167"/>
      <c r="Z183" s="167"/>
      <c r="AA183" s="207"/>
    </row>
    <row r="184" spans="1:27" s="17" customFormat="1" hidden="1" x14ac:dyDescent="0.3">
      <c r="A184" s="20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167"/>
      <c r="Y184" s="167"/>
      <c r="Z184" s="167"/>
      <c r="AA184" s="207"/>
    </row>
    <row r="185" spans="1:27" s="17" customFormat="1" hidden="1" x14ac:dyDescent="0.3">
      <c r="A185" s="20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167"/>
      <c r="Y185" s="167"/>
      <c r="Z185" s="167"/>
      <c r="AA185" s="207"/>
    </row>
    <row r="186" spans="1:27" s="17" customFormat="1" hidden="1" x14ac:dyDescent="0.3">
      <c r="A186" s="20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167"/>
      <c r="Y186" s="167"/>
      <c r="Z186" s="167"/>
      <c r="AA186" s="207"/>
    </row>
    <row r="187" spans="1:27" s="17" customFormat="1" hidden="1" x14ac:dyDescent="0.3">
      <c r="A187" s="20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167"/>
      <c r="Y187" s="167"/>
      <c r="Z187" s="167"/>
      <c r="AA187" s="207"/>
    </row>
    <row r="188" spans="1:27" s="17" customFormat="1" hidden="1" x14ac:dyDescent="0.3">
      <c r="A188" s="20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167"/>
      <c r="Y188" s="167"/>
      <c r="Z188" s="167"/>
      <c r="AA188" s="207"/>
    </row>
    <row r="189" spans="1:27" s="17" customFormat="1" hidden="1" x14ac:dyDescent="0.3">
      <c r="A189" s="20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167"/>
      <c r="Y189" s="167"/>
      <c r="Z189" s="167"/>
      <c r="AA189" s="207"/>
    </row>
    <row r="190" spans="1:27" s="17" customFormat="1" hidden="1" x14ac:dyDescent="0.3">
      <c r="A190" s="20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167"/>
      <c r="Y190" s="167"/>
      <c r="Z190" s="167"/>
      <c r="AA190" s="207"/>
    </row>
    <row r="191" spans="1:27" s="17" customFormat="1" hidden="1" x14ac:dyDescent="0.3">
      <c r="A191" s="20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167"/>
      <c r="Y191" s="167"/>
      <c r="Z191" s="167"/>
      <c r="AA191" s="207"/>
    </row>
    <row r="192" spans="1:27" s="17" customFormat="1" hidden="1" x14ac:dyDescent="0.3">
      <c r="A192" s="20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167"/>
      <c r="Y192" s="167"/>
      <c r="Z192" s="167"/>
      <c r="AA192" s="207"/>
    </row>
    <row r="193" spans="1:27" s="17" customFormat="1" hidden="1" x14ac:dyDescent="0.3">
      <c r="A193" s="20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167"/>
      <c r="Y193" s="167"/>
      <c r="Z193" s="167"/>
      <c r="AA193" s="207"/>
    </row>
    <row r="194" spans="1:27" s="17" customFormat="1" hidden="1" x14ac:dyDescent="0.3">
      <c r="A194" s="20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167"/>
      <c r="Y194" s="167"/>
      <c r="Z194" s="167"/>
      <c r="AA194" s="207"/>
    </row>
    <row r="195" spans="1:27" s="17" customFormat="1" hidden="1" x14ac:dyDescent="0.3">
      <c r="A195" s="20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167"/>
      <c r="Y195" s="167"/>
      <c r="Z195" s="167"/>
      <c r="AA195" s="207"/>
    </row>
    <row r="196" spans="1:27" s="17" customFormat="1" hidden="1" x14ac:dyDescent="0.3">
      <c r="A196" s="20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167"/>
      <c r="Y196" s="167"/>
      <c r="Z196" s="167"/>
      <c r="AA196" s="207"/>
    </row>
    <row r="197" spans="1:27" s="17" customFormat="1" hidden="1" x14ac:dyDescent="0.3">
      <c r="A197" s="20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167"/>
      <c r="Y197" s="167"/>
      <c r="Z197" s="167"/>
      <c r="AA197" s="207"/>
    </row>
    <row r="198" spans="1:27" s="17" customFormat="1" hidden="1" x14ac:dyDescent="0.3">
      <c r="A198" s="20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167"/>
      <c r="Y198" s="167"/>
      <c r="Z198" s="167"/>
      <c r="AA198" s="207"/>
    </row>
    <row r="199" spans="1:27" s="17" customFormat="1" hidden="1" x14ac:dyDescent="0.3">
      <c r="A199" s="20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167"/>
      <c r="Y199" s="167"/>
      <c r="Z199" s="167"/>
      <c r="AA199" s="207"/>
    </row>
    <row r="200" spans="1:27" s="17" customFormat="1" hidden="1" x14ac:dyDescent="0.3">
      <c r="A200" s="20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167"/>
      <c r="Y200" s="167"/>
      <c r="Z200" s="167"/>
      <c r="AA200" s="207"/>
    </row>
    <row r="201" spans="1:27" s="17" customFormat="1" hidden="1" x14ac:dyDescent="0.3">
      <c r="A201" s="20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167"/>
      <c r="Y201" s="167"/>
      <c r="Z201" s="167"/>
      <c r="AA201" s="207"/>
    </row>
    <row r="202" spans="1:27" s="17" customFormat="1" hidden="1" x14ac:dyDescent="0.3">
      <c r="A202" s="20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167"/>
      <c r="Y202" s="167"/>
      <c r="Z202" s="167"/>
      <c r="AA202" s="207"/>
    </row>
    <row r="203" spans="1:27" s="17" customFormat="1" hidden="1" x14ac:dyDescent="0.3">
      <c r="A203" s="20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167"/>
      <c r="Y203" s="167"/>
      <c r="Z203" s="167"/>
      <c r="AA203" s="207"/>
    </row>
    <row r="204" spans="1:27" s="17" customFormat="1" hidden="1" x14ac:dyDescent="0.3">
      <c r="A204" s="20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167"/>
      <c r="Y204" s="167"/>
      <c r="Z204" s="167"/>
      <c r="AA204" s="207"/>
    </row>
    <row r="205" spans="1:27" s="17" customFormat="1" hidden="1" x14ac:dyDescent="0.3">
      <c r="A205" s="20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167"/>
      <c r="Y205" s="167"/>
      <c r="Z205" s="167"/>
      <c r="AA205" s="207"/>
    </row>
    <row r="206" spans="1:27" s="17" customFormat="1" hidden="1" x14ac:dyDescent="0.3">
      <c r="A206" s="20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167"/>
      <c r="Y206" s="167"/>
      <c r="Z206" s="167"/>
      <c r="AA206" s="207"/>
    </row>
    <row r="207" spans="1:27" s="17" customFormat="1" hidden="1" x14ac:dyDescent="0.3">
      <c r="A207" s="20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167"/>
      <c r="Y207" s="167"/>
      <c r="Z207" s="167"/>
      <c r="AA207" s="207"/>
    </row>
    <row r="208" spans="1:27" s="17" customFormat="1" hidden="1" x14ac:dyDescent="0.3">
      <c r="A208" s="20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167"/>
      <c r="Y208" s="167"/>
      <c r="Z208" s="167"/>
      <c r="AA208" s="207"/>
    </row>
    <row r="209" spans="1:27" s="17" customFormat="1" hidden="1" x14ac:dyDescent="0.3">
      <c r="A209" s="20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167"/>
      <c r="Y209" s="167"/>
      <c r="Z209" s="167"/>
      <c r="AA209" s="207"/>
    </row>
    <row r="210" spans="1:27" s="17" customFormat="1" hidden="1" x14ac:dyDescent="0.3">
      <c r="A210" s="20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167"/>
      <c r="Y210" s="167"/>
      <c r="Z210" s="167"/>
      <c r="AA210" s="207"/>
    </row>
    <row r="211" spans="1:27" s="17" customFormat="1" hidden="1" x14ac:dyDescent="0.3">
      <c r="A211" s="20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167"/>
      <c r="Y211" s="167"/>
      <c r="Z211" s="167"/>
      <c r="AA211" s="207"/>
    </row>
    <row r="212" spans="1:27" s="17" customFormat="1" hidden="1" x14ac:dyDescent="0.3">
      <c r="A212" s="20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167"/>
      <c r="Y212" s="167"/>
      <c r="Z212" s="167"/>
      <c r="AA212" s="207"/>
    </row>
  </sheetData>
  <mergeCells count="14">
    <mergeCell ref="X8:Z8"/>
    <mergeCell ref="A5:Z5"/>
    <mergeCell ref="A6:Z6"/>
    <mergeCell ref="A8:A9"/>
    <mergeCell ref="B8:B9"/>
    <mergeCell ref="C8:E8"/>
    <mergeCell ref="F8:H8"/>
    <mergeCell ref="I8:K8"/>
    <mergeCell ref="L8:N8"/>
    <mergeCell ref="O8:Q8"/>
    <mergeCell ref="R8:T8"/>
    <mergeCell ref="U8:W8"/>
    <mergeCell ref="A3:Z3"/>
    <mergeCell ref="A4:Z4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27559055118110237"/>
  <pageSetup scale="28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31"/>
  <sheetViews>
    <sheetView zoomScaleNormal="100" zoomScaleSheetLayoutView="55" workbookViewId="0"/>
    <sheetView zoomScale="80" zoomScaleNormal="80" workbookViewId="1"/>
  </sheetViews>
  <sheetFormatPr baseColWidth="10" defaultColWidth="0" defaultRowHeight="15.6" zeroHeight="1" x14ac:dyDescent="0.3"/>
  <cols>
    <col min="1" max="1" width="47.88671875" style="203" bestFit="1" customWidth="1"/>
    <col min="2" max="2" width="8.6640625" style="54" bestFit="1" customWidth="1"/>
    <col min="3" max="3" width="14.21875" style="54" customWidth="1"/>
    <col min="4" max="4" width="14.6640625" style="54" bestFit="1" customWidth="1"/>
    <col min="5" max="5" width="9.33203125" style="54" bestFit="1" customWidth="1"/>
    <col min="6" max="6" width="14.109375" style="54" customWidth="1"/>
    <col min="7" max="7" width="13.77734375" style="54" bestFit="1" customWidth="1"/>
    <col min="8" max="8" width="13.88671875" style="54" bestFit="1" customWidth="1"/>
    <col min="9" max="9" width="16" style="54" customWidth="1"/>
    <col min="10" max="10" width="9.109375" style="54" customWidth="1"/>
    <col min="11" max="11" width="23.6640625" style="54" customWidth="1"/>
    <col min="12" max="12" width="14.6640625" style="54" customWidth="1"/>
    <col min="13" max="13" width="15.44140625" style="54" customWidth="1"/>
    <col min="14" max="14" width="15.21875" style="54" customWidth="1"/>
    <col min="15" max="15" width="6.5546875" style="54" bestFit="1" customWidth="1"/>
    <col min="16" max="16" width="48.77734375" style="19" hidden="1"/>
    <col min="17" max="17" width="48.77734375" style="17" hidden="1"/>
    <col min="18" max="19" width="0" style="17" hidden="1"/>
    <col min="20" max="16384" width="48.77734375" style="17" hidden="1"/>
  </cols>
  <sheetData>
    <row r="1" spans="1:15" x14ac:dyDescent="0.3">
      <c r="A1" s="16" t="s">
        <v>134</v>
      </c>
      <c r="B1" s="167"/>
      <c r="J1" s="55"/>
    </row>
    <row r="2" spans="1:15" x14ac:dyDescent="0.3">
      <c r="A2" s="16"/>
      <c r="B2" s="167"/>
    </row>
    <row r="3" spans="1:15" x14ac:dyDescent="0.3">
      <c r="A3" s="147" t="s">
        <v>103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x14ac:dyDescent="0.3">
      <c r="A4" s="147" t="s">
        <v>89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15" x14ac:dyDescent="0.3">
      <c r="A5" s="147" t="s">
        <v>104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15" x14ac:dyDescent="0.3">
      <c r="A6" s="147" t="s">
        <v>131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1:15" x14ac:dyDescent="0.3">
      <c r="A7" s="17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3">
      <c r="A8" s="58" t="s">
        <v>29</v>
      </c>
      <c r="B8" s="208" t="s">
        <v>10</v>
      </c>
      <c r="C8" s="209" t="s">
        <v>105</v>
      </c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</row>
    <row r="9" spans="1:15" ht="60" customHeight="1" x14ac:dyDescent="0.3">
      <c r="A9" s="58"/>
      <c r="B9" s="211"/>
      <c r="C9" s="212" t="s">
        <v>56</v>
      </c>
      <c r="D9" s="213" t="s">
        <v>25</v>
      </c>
      <c r="E9" s="212" t="s">
        <v>66</v>
      </c>
      <c r="F9" s="213" t="s">
        <v>57</v>
      </c>
      <c r="G9" s="104" t="s">
        <v>107</v>
      </c>
      <c r="H9" s="104" t="s">
        <v>108</v>
      </c>
      <c r="I9" s="213" t="s">
        <v>24</v>
      </c>
      <c r="J9" s="104" t="s">
        <v>26</v>
      </c>
      <c r="K9" s="213" t="s">
        <v>102</v>
      </c>
      <c r="L9" s="213" t="s">
        <v>58</v>
      </c>
      <c r="M9" s="214" t="s">
        <v>84</v>
      </c>
      <c r="N9" s="104" t="s">
        <v>18</v>
      </c>
      <c r="O9" s="230" t="s">
        <v>9</v>
      </c>
    </row>
    <row r="10" spans="1:15" x14ac:dyDescent="0.3">
      <c r="A10" s="215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05"/>
    </row>
    <row r="11" spans="1:15" x14ac:dyDescent="0.3">
      <c r="A11" s="22" t="s">
        <v>0</v>
      </c>
      <c r="B11" s="217">
        <f>B13+B16+B19+B26+B29+B32+B38+B41+B46+B49+B54+B58+B63+B66+B69+B72+B76+B82+B88+B94+B98+B102+B107+B110+B116+B124</f>
        <v>94008</v>
      </c>
      <c r="C11" s="217">
        <f>C13+C16+C19+C26+C29+C32+C38+C41+C46+C49+C54+C58+C63+C66+C69+C72+C76+C82+C88+C94+C98+C102+C107+C110+C116+C124</f>
        <v>15682</v>
      </c>
      <c r="D11" s="217">
        <f t="shared" ref="D11:O11" si="0">D13+D16+D19+D26+D29+D32+D38+D41+D46+D49+D54+D58+D63+D66+D69+D72+D76+D82+D88+D94+D98+D102+D107+D110+D116+D124</f>
        <v>412</v>
      </c>
      <c r="E11" s="217">
        <f>E13+E16+E19+E26+E29+E32+E38+E41+E46+E49+E54+E58+E63+E66+E69+E72+E76+E82+E88+E94+E98+E102+E107+E110+E116+E124</f>
        <v>411</v>
      </c>
      <c r="F11" s="217">
        <f t="shared" si="0"/>
        <v>2537</v>
      </c>
      <c r="G11" s="217">
        <f t="shared" si="0"/>
        <v>6320</v>
      </c>
      <c r="H11" s="217">
        <f t="shared" si="0"/>
        <v>323</v>
      </c>
      <c r="I11" s="217">
        <f t="shared" si="0"/>
        <v>642</v>
      </c>
      <c r="J11" s="217">
        <f t="shared" si="0"/>
        <v>21379</v>
      </c>
      <c r="K11" s="217">
        <f t="shared" si="0"/>
        <v>17683</v>
      </c>
      <c r="L11" s="217">
        <f t="shared" si="0"/>
        <v>919</v>
      </c>
      <c r="M11" s="217">
        <f t="shared" si="0"/>
        <v>0</v>
      </c>
      <c r="N11" s="217">
        <f t="shared" si="0"/>
        <v>354</v>
      </c>
      <c r="O11" s="222">
        <f t="shared" si="0"/>
        <v>27346</v>
      </c>
    </row>
    <row r="12" spans="1:15" x14ac:dyDescent="0.3">
      <c r="A12" s="22"/>
      <c r="B12" s="217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31"/>
    </row>
    <row r="13" spans="1:15" x14ac:dyDescent="0.3">
      <c r="A13" s="15" t="s">
        <v>62</v>
      </c>
      <c r="B13" s="217">
        <f>+SUM(B14:B14)</f>
        <v>15254</v>
      </c>
      <c r="C13" s="38">
        <v>1221</v>
      </c>
      <c r="D13" s="38">
        <v>107</v>
      </c>
      <c r="E13" s="38">
        <v>23</v>
      </c>
      <c r="F13" s="38">
        <v>437</v>
      </c>
      <c r="G13" s="38">
        <v>953</v>
      </c>
      <c r="H13" s="38">
        <v>0</v>
      </c>
      <c r="I13" s="38">
        <v>74</v>
      </c>
      <c r="J13" s="38">
        <v>4120</v>
      </c>
      <c r="K13" s="38">
        <v>4725</v>
      </c>
      <c r="L13" s="38">
        <v>79</v>
      </c>
      <c r="M13" s="38">
        <v>0</v>
      </c>
      <c r="N13" s="38">
        <v>0</v>
      </c>
      <c r="O13" s="160">
        <v>3515</v>
      </c>
    </row>
    <row r="14" spans="1:15" x14ac:dyDescent="0.3">
      <c r="A14" s="219" t="s">
        <v>36</v>
      </c>
      <c r="B14" s="220">
        <f>SUM(C14:O14)</f>
        <v>15254</v>
      </c>
      <c r="C14" s="164">
        <v>1221</v>
      </c>
      <c r="D14" s="164">
        <v>107</v>
      </c>
      <c r="E14" s="164">
        <v>23</v>
      </c>
      <c r="F14" s="164">
        <v>437</v>
      </c>
      <c r="G14" s="164">
        <v>953</v>
      </c>
      <c r="H14" s="164">
        <v>0</v>
      </c>
      <c r="I14" s="164">
        <v>74</v>
      </c>
      <c r="J14" s="164">
        <v>4120</v>
      </c>
      <c r="K14" s="164">
        <v>4725</v>
      </c>
      <c r="L14" s="164">
        <v>79</v>
      </c>
      <c r="M14" s="164">
        <v>0</v>
      </c>
      <c r="N14" s="164">
        <v>0</v>
      </c>
      <c r="O14" s="165">
        <v>3515</v>
      </c>
    </row>
    <row r="15" spans="1:15" x14ac:dyDescent="0.3">
      <c r="A15" s="77"/>
      <c r="B15" s="217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32"/>
    </row>
    <row r="16" spans="1:15" x14ac:dyDescent="0.3">
      <c r="A16" s="15" t="s">
        <v>63</v>
      </c>
      <c r="B16" s="217">
        <f t="shared" ref="B16" si="1">+SUM(B17:B17)</f>
        <v>821</v>
      </c>
      <c r="C16" s="38">
        <v>270</v>
      </c>
      <c r="D16" s="38">
        <v>3</v>
      </c>
      <c r="E16" s="38">
        <v>5</v>
      </c>
      <c r="F16" s="38">
        <v>13</v>
      </c>
      <c r="G16" s="38">
        <v>46</v>
      </c>
      <c r="H16" s="38">
        <v>0</v>
      </c>
      <c r="I16" s="38">
        <v>11</v>
      </c>
      <c r="J16" s="38">
        <v>3</v>
      </c>
      <c r="K16" s="38">
        <v>72</v>
      </c>
      <c r="L16" s="38">
        <v>6</v>
      </c>
      <c r="M16" s="38">
        <v>0</v>
      </c>
      <c r="N16" s="38">
        <v>0</v>
      </c>
      <c r="O16" s="160">
        <v>392</v>
      </c>
    </row>
    <row r="17" spans="1:15" x14ac:dyDescent="0.3">
      <c r="A17" s="219" t="s">
        <v>36</v>
      </c>
      <c r="B17" s="220">
        <f>SUM(C17:O17)</f>
        <v>821</v>
      </c>
      <c r="C17" s="164">
        <v>270</v>
      </c>
      <c r="D17" s="164">
        <v>3</v>
      </c>
      <c r="E17" s="164">
        <v>5</v>
      </c>
      <c r="F17" s="164">
        <v>13</v>
      </c>
      <c r="G17" s="164">
        <v>46</v>
      </c>
      <c r="H17" s="164">
        <v>0</v>
      </c>
      <c r="I17" s="164">
        <v>11</v>
      </c>
      <c r="J17" s="164">
        <v>3</v>
      </c>
      <c r="K17" s="164">
        <v>72</v>
      </c>
      <c r="L17" s="164">
        <v>6</v>
      </c>
      <c r="M17" s="164">
        <v>0</v>
      </c>
      <c r="N17" s="164">
        <v>0</v>
      </c>
      <c r="O17" s="165">
        <v>392</v>
      </c>
    </row>
    <row r="18" spans="1:15" x14ac:dyDescent="0.3">
      <c r="A18" s="77"/>
      <c r="B18" s="217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32"/>
    </row>
    <row r="19" spans="1:15" x14ac:dyDescent="0.3">
      <c r="A19" s="15" t="s">
        <v>75</v>
      </c>
      <c r="B19" s="217">
        <f>+SUM(B20:B24)</f>
        <v>9441</v>
      </c>
      <c r="C19" s="38">
        <v>644</v>
      </c>
      <c r="D19" s="38">
        <v>3</v>
      </c>
      <c r="E19" s="38">
        <v>19</v>
      </c>
      <c r="F19" s="38">
        <v>132</v>
      </c>
      <c r="G19" s="38">
        <v>1424</v>
      </c>
      <c r="H19" s="38">
        <v>0</v>
      </c>
      <c r="I19" s="38">
        <v>29</v>
      </c>
      <c r="J19" s="38">
        <v>2511</v>
      </c>
      <c r="K19" s="38">
        <v>4016</v>
      </c>
      <c r="L19" s="38">
        <v>42</v>
      </c>
      <c r="M19" s="38">
        <v>0</v>
      </c>
      <c r="N19" s="38">
        <v>0</v>
      </c>
      <c r="O19" s="160">
        <v>621</v>
      </c>
    </row>
    <row r="20" spans="1:15" x14ac:dyDescent="0.3">
      <c r="A20" s="219" t="s">
        <v>36</v>
      </c>
      <c r="B20" s="220">
        <f>SUM(C20:O20)</f>
        <v>9246</v>
      </c>
      <c r="C20" s="164">
        <v>641</v>
      </c>
      <c r="D20" s="164">
        <v>3</v>
      </c>
      <c r="E20" s="164">
        <v>19</v>
      </c>
      <c r="F20" s="164">
        <v>131</v>
      </c>
      <c r="G20" s="164">
        <v>1416</v>
      </c>
      <c r="H20" s="164">
        <v>0</v>
      </c>
      <c r="I20" s="164">
        <v>29</v>
      </c>
      <c r="J20" s="164">
        <v>2494</v>
      </c>
      <c r="K20" s="164">
        <v>4004</v>
      </c>
      <c r="L20" s="164">
        <v>29</v>
      </c>
      <c r="M20" s="164">
        <v>0</v>
      </c>
      <c r="N20" s="164">
        <v>0</v>
      </c>
      <c r="O20" s="165">
        <v>480</v>
      </c>
    </row>
    <row r="21" spans="1:15" x14ac:dyDescent="0.3">
      <c r="A21" s="219" t="s">
        <v>59</v>
      </c>
      <c r="B21" s="220">
        <f>SUM(C21:O21)</f>
        <v>158</v>
      </c>
      <c r="C21" s="164">
        <v>0</v>
      </c>
      <c r="D21" s="164">
        <v>0</v>
      </c>
      <c r="E21" s="164">
        <v>0</v>
      </c>
      <c r="F21" s="164">
        <v>0</v>
      </c>
      <c r="G21" s="164">
        <v>4</v>
      </c>
      <c r="H21" s="164">
        <v>0</v>
      </c>
      <c r="I21" s="164">
        <v>0</v>
      </c>
      <c r="J21" s="164">
        <v>0</v>
      </c>
      <c r="K21" s="164">
        <v>1</v>
      </c>
      <c r="L21" s="164">
        <v>13</v>
      </c>
      <c r="M21" s="164">
        <v>0</v>
      </c>
      <c r="N21" s="164">
        <v>0</v>
      </c>
      <c r="O21" s="165">
        <v>140</v>
      </c>
    </row>
    <row r="22" spans="1:15" x14ac:dyDescent="0.3">
      <c r="A22" s="219" t="s">
        <v>60</v>
      </c>
      <c r="B22" s="220">
        <f>SUM(C22:O22)</f>
        <v>1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1</v>
      </c>
      <c r="K22" s="164">
        <v>0</v>
      </c>
      <c r="L22" s="164">
        <v>0</v>
      </c>
      <c r="M22" s="164">
        <v>0</v>
      </c>
      <c r="N22" s="164">
        <v>0</v>
      </c>
      <c r="O22" s="165">
        <v>0</v>
      </c>
    </row>
    <row r="23" spans="1:15" x14ac:dyDescent="0.3">
      <c r="A23" s="219" t="s">
        <v>92</v>
      </c>
      <c r="B23" s="220">
        <f>SUM(C23:O23)</f>
        <v>2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1</v>
      </c>
      <c r="K23" s="164">
        <v>1</v>
      </c>
      <c r="L23" s="164">
        <v>0</v>
      </c>
      <c r="M23" s="164">
        <v>0</v>
      </c>
      <c r="N23" s="164">
        <v>0</v>
      </c>
      <c r="O23" s="165">
        <v>0</v>
      </c>
    </row>
    <row r="24" spans="1:15" x14ac:dyDescent="0.3">
      <c r="A24" s="219" t="s">
        <v>83</v>
      </c>
      <c r="B24" s="220">
        <f>SUM(C24:O24)</f>
        <v>34</v>
      </c>
      <c r="C24" s="164">
        <v>3</v>
      </c>
      <c r="D24" s="164">
        <v>0</v>
      </c>
      <c r="E24" s="164">
        <v>0</v>
      </c>
      <c r="F24" s="164">
        <v>1</v>
      </c>
      <c r="G24" s="164">
        <v>4</v>
      </c>
      <c r="H24" s="164">
        <v>0</v>
      </c>
      <c r="I24" s="164">
        <v>0</v>
      </c>
      <c r="J24" s="164">
        <v>15</v>
      </c>
      <c r="K24" s="164">
        <v>10</v>
      </c>
      <c r="L24" s="164">
        <v>0</v>
      </c>
      <c r="M24" s="164">
        <v>0</v>
      </c>
      <c r="N24" s="164">
        <v>0</v>
      </c>
      <c r="O24" s="165">
        <v>1</v>
      </c>
    </row>
    <row r="25" spans="1:15" x14ac:dyDescent="0.3">
      <c r="A25" s="219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165"/>
    </row>
    <row r="26" spans="1:15" x14ac:dyDescent="0.3">
      <c r="A26" s="15" t="s">
        <v>112</v>
      </c>
      <c r="B26" s="217">
        <f>SUM(B27)</f>
        <v>10254</v>
      </c>
      <c r="C26" s="217">
        <v>1340</v>
      </c>
      <c r="D26" s="217">
        <v>8</v>
      </c>
      <c r="E26" s="217">
        <v>41</v>
      </c>
      <c r="F26" s="217">
        <v>125</v>
      </c>
      <c r="G26" s="217">
        <v>1273</v>
      </c>
      <c r="H26" s="217">
        <v>0</v>
      </c>
      <c r="I26" s="217">
        <v>31</v>
      </c>
      <c r="J26" s="217">
        <v>4907</v>
      </c>
      <c r="K26" s="217">
        <v>1964</v>
      </c>
      <c r="L26" s="217">
        <v>108</v>
      </c>
      <c r="M26" s="217">
        <v>0</v>
      </c>
      <c r="N26" s="217">
        <v>0</v>
      </c>
      <c r="O26" s="160">
        <v>457</v>
      </c>
    </row>
    <row r="27" spans="1:15" x14ac:dyDescent="0.3">
      <c r="A27" s="219" t="s">
        <v>36</v>
      </c>
      <c r="B27" s="220">
        <f>SUM(C27:O27)</f>
        <v>10254</v>
      </c>
      <c r="C27" s="164">
        <v>1340</v>
      </c>
      <c r="D27" s="164">
        <v>8</v>
      </c>
      <c r="E27" s="164">
        <v>41</v>
      </c>
      <c r="F27" s="164">
        <v>125</v>
      </c>
      <c r="G27" s="164">
        <v>1273</v>
      </c>
      <c r="H27" s="164">
        <v>0</v>
      </c>
      <c r="I27" s="164">
        <v>31</v>
      </c>
      <c r="J27" s="164">
        <v>4907</v>
      </c>
      <c r="K27" s="164">
        <v>1964</v>
      </c>
      <c r="L27" s="164">
        <v>108</v>
      </c>
      <c r="M27" s="164">
        <v>0</v>
      </c>
      <c r="N27" s="164">
        <v>0</v>
      </c>
      <c r="O27" s="165">
        <v>457</v>
      </c>
    </row>
    <row r="28" spans="1:15" x14ac:dyDescent="0.3">
      <c r="A28" s="219"/>
      <c r="B28" s="220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47"/>
      <c r="N28" s="47"/>
      <c r="O28" s="165"/>
    </row>
    <row r="29" spans="1:15" x14ac:dyDescent="0.3">
      <c r="A29" s="15" t="s">
        <v>4</v>
      </c>
      <c r="B29" s="217">
        <f t="shared" ref="B29" si="2">+SUM(B30:B30)</f>
        <v>6951</v>
      </c>
      <c r="C29" s="38">
        <v>662</v>
      </c>
      <c r="D29" s="38">
        <v>90</v>
      </c>
      <c r="E29" s="38">
        <v>31</v>
      </c>
      <c r="F29" s="38">
        <v>98</v>
      </c>
      <c r="G29" s="38">
        <v>594</v>
      </c>
      <c r="H29" s="38">
        <v>0</v>
      </c>
      <c r="I29" s="38">
        <v>27</v>
      </c>
      <c r="J29" s="38">
        <v>3525</v>
      </c>
      <c r="K29" s="38">
        <v>386</v>
      </c>
      <c r="L29" s="38">
        <v>64</v>
      </c>
      <c r="M29" s="38">
        <v>0</v>
      </c>
      <c r="N29" s="38">
        <v>0</v>
      </c>
      <c r="O29" s="160">
        <v>1474</v>
      </c>
    </row>
    <row r="30" spans="1:15" x14ac:dyDescent="0.3">
      <c r="A30" s="219" t="s">
        <v>36</v>
      </c>
      <c r="B30" s="220">
        <f>SUM(C30:O30)</f>
        <v>6951</v>
      </c>
      <c r="C30" s="164">
        <v>662</v>
      </c>
      <c r="D30" s="164">
        <v>90</v>
      </c>
      <c r="E30" s="164">
        <v>31</v>
      </c>
      <c r="F30" s="164">
        <v>98</v>
      </c>
      <c r="G30" s="164">
        <v>594</v>
      </c>
      <c r="H30" s="164">
        <v>0</v>
      </c>
      <c r="I30" s="164">
        <v>27</v>
      </c>
      <c r="J30" s="164">
        <v>3525</v>
      </c>
      <c r="K30" s="164">
        <v>386</v>
      </c>
      <c r="L30" s="164">
        <v>64</v>
      </c>
      <c r="M30" s="164">
        <v>0</v>
      </c>
      <c r="N30" s="164">
        <v>0</v>
      </c>
      <c r="O30" s="165">
        <v>1474</v>
      </c>
    </row>
    <row r="31" spans="1:15" x14ac:dyDescent="0.3">
      <c r="A31" s="77"/>
      <c r="B31" s="220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9"/>
    </row>
    <row r="32" spans="1:15" x14ac:dyDescent="0.3">
      <c r="A32" s="15" t="s">
        <v>69</v>
      </c>
      <c r="B32" s="217">
        <f>+SUM(B33:B36)</f>
        <v>2637</v>
      </c>
      <c r="C32" s="217">
        <v>987</v>
      </c>
      <c r="D32" s="217">
        <v>14</v>
      </c>
      <c r="E32" s="217">
        <v>23</v>
      </c>
      <c r="F32" s="217">
        <v>94</v>
      </c>
      <c r="G32" s="217">
        <v>114</v>
      </c>
      <c r="H32" s="217">
        <v>0</v>
      </c>
      <c r="I32" s="217">
        <v>49</v>
      </c>
      <c r="J32" s="217">
        <v>889</v>
      </c>
      <c r="K32" s="217">
        <v>161</v>
      </c>
      <c r="L32" s="217">
        <v>49</v>
      </c>
      <c r="M32" s="217">
        <v>0</v>
      </c>
      <c r="N32" s="217">
        <v>0</v>
      </c>
      <c r="O32" s="222">
        <v>257</v>
      </c>
    </row>
    <row r="33" spans="1:17" x14ac:dyDescent="0.3">
      <c r="A33" s="219" t="s">
        <v>36</v>
      </c>
      <c r="B33" s="220">
        <f>SUM(C33:O33)</f>
        <v>2610</v>
      </c>
      <c r="C33" s="164">
        <v>977</v>
      </c>
      <c r="D33" s="164">
        <v>14</v>
      </c>
      <c r="E33" s="164">
        <v>23</v>
      </c>
      <c r="F33" s="164">
        <v>93</v>
      </c>
      <c r="G33" s="164">
        <v>114</v>
      </c>
      <c r="H33" s="164">
        <v>0</v>
      </c>
      <c r="I33" s="164">
        <v>47</v>
      </c>
      <c r="J33" s="164">
        <v>880</v>
      </c>
      <c r="K33" s="164">
        <v>160</v>
      </c>
      <c r="L33" s="164">
        <v>49</v>
      </c>
      <c r="M33" s="164">
        <v>0</v>
      </c>
      <c r="N33" s="164">
        <v>0</v>
      </c>
      <c r="O33" s="165">
        <v>253</v>
      </c>
    </row>
    <row r="34" spans="1:17" x14ac:dyDescent="0.3">
      <c r="A34" s="219" t="s">
        <v>59</v>
      </c>
      <c r="B34" s="220">
        <f>SUM(C34:O34)</f>
        <v>9</v>
      </c>
      <c r="C34" s="164">
        <v>3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5</v>
      </c>
      <c r="K34" s="164">
        <v>1</v>
      </c>
      <c r="L34" s="164">
        <v>0</v>
      </c>
      <c r="M34" s="164">
        <v>0</v>
      </c>
      <c r="N34" s="164">
        <v>0</v>
      </c>
      <c r="O34" s="165">
        <v>0</v>
      </c>
    </row>
    <row r="35" spans="1:17" x14ac:dyDescent="0.3">
      <c r="A35" s="219" t="s">
        <v>83</v>
      </c>
      <c r="B35" s="220">
        <f>SUM(C35:O35)</f>
        <v>16</v>
      </c>
      <c r="C35" s="164">
        <v>6</v>
      </c>
      <c r="D35" s="164">
        <v>0</v>
      </c>
      <c r="E35" s="164">
        <v>0</v>
      </c>
      <c r="F35" s="164">
        <v>1</v>
      </c>
      <c r="G35" s="164">
        <v>0</v>
      </c>
      <c r="H35" s="164">
        <v>0</v>
      </c>
      <c r="I35" s="164">
        <v>2</v>
      </c>
      <c r="J35" s="164">
        <v>3</v>
      </c>
      <c r="K35" s="164">
        <v>0</v>
      </c>
      <c r="L35" s="164">
        <v>0</v>
      </c>
      <c r="M35" s="164">
        <v>0</v>
      </c>
      <c r="N35" s="164">
        <v>0</v>
      </c>
      <c r="O35" s="165">
        <v>4</v>
      </c>
    </row>
    <row r="36" spans="1:17" x14ac:dyDescent="0.3">
      <c r="A36" s="219" t="s">
        <v>60</v>
      </c>
      <c r="B36" s="220">
        <f>SUM(C36:O36)</f>
        <v>2</v>
      </c>
      <c r="C36" s="164">
        <v>1</v>
      </c>
      <c r="D36" s="164">
        <v>0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1</v>
      </c>
      <c r="K36" s="164">
        <v>0</v>
      </c>
      <c r="L36" s="164">
        <v>0</v>
      </c>
      <c r="M36" s="164">
        <v>0</v>
      </c>
      <c r="N36" s="164">
        <v>0</v>
      </c>
      <c r="O36" s="165">
        <v>0</v>
      </c>
    </row>
    <row r="37" spans="1:17" x14ac:dyDescent="0.3">
      <c r="A37" s="77"/>
      <c r="B37" s="21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9"/>
    </row>
    <row r="38" spans="1:17" x14ac:dyDescent="0.3">
      <c r="A38" s="15" t="s">
        <v>71</v>
      </c>
      <c r="B38" s="217">
        <f t="shared" ref="B38" si="3">+SUM(B39:B39)</f>
        <v>1182</v>
      </c>
      <c r="C38" s="38">
        <v>550</v>
      </c>
      <c r="D38" s="38">
        <v>15</v>
      </c>
      <c r="E38" s="38">
        <v>8</v>
      </c>
      <c r="F38" s="38">
        <v>13</v>
      </c>
      <c r="G38" s="38">
        <v>76</v>
      </c>
      <c r="H38" s="38">
        <v>30</v>
      </c>
      <c r="I38" s="38">
        <v>5</v>
      </c>
      <c r="J38" s="38">
        <v>101</v>
      </c>
      <c r="K38" s="38">
        <v>68</v>
      </c>
      <c r="L38" s="38">
        <v>12</v>
      </c>
      <c r="M38" s="38">
        <v>0</v>
      </c>
      <c r="N38" s="38">
        <v>95</v>
      </c>
      <c r="O38" s="160">
        <v>209</v>
      </c>
    </row>
    <row r="39" spans="1:17" x14ac:dyDescent="0.3">
      <c r="A39" s="219" t="s">
        <v>36</v>
      </c>
      <c r="B39" s="220">
        <f>SUM(C39:O39)</f>
        <v>1182</v>
      </c>
      <c r="C39" s="164">
        <v>550</v>
      </c>
      <c r="D39" s="164">
        <v>15</v>
      </c>
      <c r="E39" s="164">
        <v>8</v>
      </c>
      <c r="F39" s="164">
        <v>13</v>
      </c>
      <c r="G39" s="164">
        <v>76</v>
      </c>
      <c r="H39" s="164">
        <v>30</v>
      </c>
      <c r="I39" s="164">
        <v>5</v>
      </c>
      <c r="J39" s="164">
        <v>101</v>
      </c>
      <c r="K39" s="164">
        <v>68</v>
      </c>
      <c r="L39" s="164">
        <v>12</v>
      </c>
      <c r="M39" s="164">
        <v>0</v>
      </c>
      <c r="N39" s="164">
        <v>95</v>
      </c>
      <c r="O39" s="165">
        <v>209</v>
      </c>
    </row>
    <row r="40" spans="1:17" x14ac:dyDescent="0.3">
      <c r="A40" s="77"/>
      <c r="B40" s="21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9"/>
    </row>
    <row r="41" spans="1:17" x14ac:dyDescent="0.3">
      <c r="A41" s="15" t="s">
        <v>68</v>
      </c>
      <c r="B41" s="217">
        <f t="shared" ref="B41" si="4">+SUM(B42:B44)</f>
        <v>1536</v>
      </c>
      <c r="C41" s="38">
        <v>272</v>
      </c>
      <c r="D41" s="38">
        <v>45</v>
      </c>
      <c r="E41" s="38">
        <v>8</v>
      </c>
      <c r="F41" s="38">
        <v>21</v>
      </c>
      <c r="G41" s="38">
        <v>58</v>
      </c>
      <c r="H41" s="38">
        <v>0</v>
      </c>
      <c r="I41" s="38">
        <v>90</v>
      </c>
      <c r="J41" s="38">
        <v>276</v>
      </c>
      <c r="K41" s="38">
        <v>255</v>
      </c>
      <c r="L41" s="38">
        <v>20</v>
      </c>
      <c r="M41" s="38">
        <v>0</v>
      </c>
      <c r="N41" s="38">
        <v>0</v>
      </c>
      <c r="O41" s="160">
        <v>491</v>
      </c>
      <c r="P41" s="34"/>
      <c r="Q41" s="35"/>
    </row>
    <row r="42" spans="1:17" x14ac:dyDescent="0.3">
      <c r="A42" s="219" t="s">
        <v>36</v>
      </c>
      <c r="B42" s="220">
        <f>SUM(C42:O42)</f>
        <v>1509</v>
      </c>
      <c r="C42" s="164">
        <v>270</v>
      </c>
      <c r="D42" s="164">
        <v>45</v>
      </c>
      <c r="E42" s="164">
        <v>8</v>
      </c>
      <c r="F42" s="164">
        <v>21</v>
      </c>
      <c r="G42" s="164">
        <v>57</v>
      </c>
      <c r="H42" s="164">
        <v>0</v>
      </c>
      <c r="I42" s="164">
        <v>88</v>
      </c>
      <c r="J42" s="164">
        <v>272</v>
      </c>
      <c r="K42" s="164">
        <v>251</v>
      </c>
      <c r="L42" s="164">
        <v>19</v>
      </c>
      <c r="M42" s="164">
        <v>0</v>
      </c>
      <c r="N42" s="164">
        <v>0</v>
      </c>
      <c r="O42" s="165">
        <v>478</v>
      </c>
      <c r="P42" s="34"/>
      <c r="Q42" s="35"/>
    </row>
    <row r="43" spans="1:17" x14ac:dyDescent="0.3">
      <c r="A43" s="219" t="s">
        <v>60</v>
      </c>
      <c r="B43" s="220">
        <f>SUM(C43:O43)</f>
        <v>1</v>
      </c>
      <c r="C43" s="164">
        <v>1</v>
      </c>
      <c r="D43" s="164">
        <v>0</v>
      </c>
      <c r="E43" s="164">
        <v>0</v>
      </c>
      <c r="F43" s="164">
        <v>0</v>
      </c>
      <c r="G43" s="164">
        <v>0</v>
      </c>
      <c r="H43" s="164">
        <v>0</v>
      </c>
      <c r="I43" s="164">
        <v>0</v>
      </c>
      <c r="J43" s="164">
        <v>0</v>
      </c>
      <c r="K43" s="164">
        <v>0</v>
      </c>
      <c r="L43" s="164">
        <v>0</v>
      </c>
      <c r="M43" s="164">
        <v>0</v>
      </c>
      <c r="N43" s="164">
        <v>0</v>
      </c>
      <c r="O43" s="165">
        <v>0</v>
      </c>
      <c r="P43" s="34"/>
      <c r="Q43" s="35"/>
    </row>
    <row r="44" spans="1:17" x14ac:dyDescent="0.3">
      <c r="A44" s="219" t="s">
        <v>61</v>
      </c>
      <c r="B44" s="220">
        <f>SUM(C44:O44)</f>
        <v>26</v>
      </c>
      <c r="C44" s="164">
        <v>1</v>
      </c>
      <c r="D44" s="164">
        <v>0</v>
      </c>
      <c r="E44" s="164">
        <v>0</v>
      </c>
      <c r="F44" s="164">
        <v>0</v>
      </c>
      <c r="G44" s="164">
        <v>1</v>
      </c>
      <c r="H44" s="164">
        <v>0</v>
      </c>
      <c r="I44" s="164">
        <v>2</v>
      </c>
      <c r="J44" s="164">
        <v>4</v>
      </c>
      <c r="K44" s="164">
        <v>4</v>
      </c>
      <c r="L44" s="164">
        <v>1</v>
      </c>
      <c r="M44" s="164">
        <v>0</v>
      </c>
      <c r="N44" s="164">
        <v>0</v>
      </c>
      <c r="O44" s="165">
        <v>13</v>
      </c>
    </row>
    <row r="45" spans="1:17" x14ac:dyDescent="0.3">
      <c r="A45" s="219"/>
      <c r="B45" s="21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9"/>
    </row>
    <row r="46" spans="1:17" x14ac:dyDescent="0.3">
      <c r="A46" s="15" t="s">
        <v>15</v>
      </c>
      <c r="B46" s="217">
        <f t="shared" ref="B46" si="5">+SUM(B47:B47)</f>
        <v>1185</v>
      </c>
      <c r="C46" s="38">
        <v>393</v>
      </c>
      <c r="D46" s="38">
        <v>0</v>
      </c>
      <c r="E46" s="38">
        <v>12</v>
      </c>
      <c r="F46" s="38">
        <v>18</v>
      </c>
      <c r="G46" s="38">
        <v>52</v>
      </c>
      <c r="H46" s="38">
        <v>0</v>
      </c>
      <c r="I46" s="38">
        <v>2</v>
      </c>
      <c r="J46" s="38">
        <v>308</v>
      </c>
      <c r="K46" s="38">
        <v>168</v>
      </c>
      <c r="L46" s="38">
        <v>7</v>
      </c>
      <c r="M46" s="38">
        <v>0</v>
      </c>
      <c r="N46" s="38">
        <v>0</v>
      </c>
      <c r="O46" s="160">
        <v>225</v>
      </c>
    </row>
    <row r="47" spans="1:17" x14ac:dyDescent="0.3">
      <c r="A47" s="219" t="s">
        <v>36</v>
      </c>
      <c r="B47" s="220">
        <f>SUM(C47:O47)</f>
        <v>1185</v>
      </c>
      <c r="C47" s="164">
        <v>393</v>
      </c>
      <c r="D47" s="164">
        <v>0</v>
      </c>
      <c r="E47" s="164">
        <v>12</v>
      </c>
      <c r="F47" s="164">
        <v>18</v>
      </c>
      <c r="G47" s="164">
        <v>52</v>
      </c>
      <c r="H47" s="164">
        <v>0</v>
      </c>
      <c r="I47" s="164">
        <v>2</v>
      </c>
      <c r="J47" s="164">
        <v>308</v>
      </c>
      <c r="K47" s="164">
        <v>168</v>
      </c>
      <c r="L47" s="164">
        <v>7</v>
      </c>
      <c r="M47" s="164">
        <v>0</v>
      </c>
      <c r="N47" s="164">
        <v>0</v>
      </c>
      <c r="O47" s="165">
        <v>225</v>
      </c>
    </row>
    <row r="48" spans="1:17" x14ac:dyDescent="0.3">
      <c r="A48" s="219"/>
      <c r="B48" s="21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9"/>
    </row>
    <row r="49" spans="1:16" x14ac:dyDescent="0.3">
      <c r="A49" s="15" t="s">
        <v>64</v>
      </c>
      <c r="B49" s="217">
        <f t="shared" ref="B49" si="6">+SUM(B50:B52)</f>
        <v>4795</v>
      </c>
      <c r="C49" s="38">
        <v>714</v>
      </c>
      <c r="D49" s="38">
        <v>10</v>
      </c>
      <c r="E49" s="38">
        <v>31</v>
      </c>
      <c r="F49" s="38">
        <v>347</v>
      </c>
      <c r="G49" s="38">
        <v>418</v>
      </c>
      <c r="H49" s="38">
        <v>0</v>
      </c>
      <c r="I49" s="38">
        <v>55</v>
      </c>
      <c r="J49" s="38">
        <v>2010</v>
      </c>
      <c r="K49" s="38">
        <v>736</v>
      </c>
      <c r="L49" s="38">
        <v>99</v>
      </c>
      <c r="M49" s="38">
        <v>0</v>
      </c>
      <c r="N49" s="38">
        <v>0</v>
      </c>
      <c r="O49" s="160">
        <v>375</v>
      </c>
    </row>
    <row r="50" spans="1:16" x14ac:dyDescent="0.3">
      <c r="A50" s="219" t="s">
        <v>36</v>
      </c>
      <c r="B50" s="220">
        <f>SUM(C50:O50)</f>
        <v>4679</v>
      </c>
      <c r="C50" s="164">
        <v>713</v>
      </c>
      <c r="D50" s="164">
        <v>10</v>
      </c>
      <c r="E50" s="164">
        <v>31</v>
      </c>
      <c r="F50" s="164">
        <v>280</v>
      </c>
      <c r="G50" s="164">
        <v>417</v>
      </c>
      <c r="H50" s="164">
        <v>0</v>
      </c>
      <c r="I50" s="164">
        <v>52</v>
      </c>
      <c r="J50" s="164">
        <v>2003</v>
      </c>
      <c r="K50" s="164">
        <v>712</v>
      </c>
      <c r="L50" s="164">
        <v>99</v>
      </c>
      <c r="M50" s="164">
        <v>0</v>
      </c>
      <c r="N50" s="164">
        <v>0</v>
      </c>
      <c r="O50" s="165">
        <v>362</v>
      </c>
    </row>
    <row r="51" spans="1:16" x14ac:dyDescent="0.3">
      <c r="A51" s="219" t="s">
        <v>83</v>
      </c>
      <c r="B51" s="220">
        <f>SUM(C51:O51)</f>
        <v>26</v>
      </c>
      <c r="C51" s="164">
        <v>1</v>
      </c>
      <c r="D51" s="164">
        <v>0</v>
      </c>
      <c r="E51" s="164">
        <v>0</v>
      </c>
      <c r="F51" s="164">
        <v>1</v>
      </c>
      <c r="G51" s="164">
        <v>0</v>
      </c>
      <c r="H51" s="164">
        <v>0</v>
      </c>
      <c r="I51" s="164">
        <v>2</v>
      </c>
      <c r="J51" s="164">
        <v>4</v>
      </c>
      <c r="K51" s="164">
        <v>16</v>
      </c>
      <c r="L51" s="164">
        <v>0</v>
      </c>
      <c r="M51" s="164">
        <v>0</v>
      </c>
      <c r="N51" s="164">
        <v>0</v>
      </c>
      <c r="O51" s="165">
        <v>2</v>
      </c>
    </row>
    <row r="52" spans="1:16" x14ac:dyDescent="0.3">
      <c r="A52" s="219" t="s">
        <v>87</v>
      </c>
      <c r="B52" s="220">
        <f>SUM(C52:O52)</f>
        <v>90</v>
      </c>
      <c r="C52" s="164">
        <v>0</v>
      </c>
      <c r="D52" s="164">
        <v>0</v>
      </c>
      <c r="E52" s="164">
        <v>0</v>
      </c>
      <c r="F52" s="164">
        <v>66</v>
      </c>
      <c r="G52" s="164">
        <v>1</v>
      </c>
      <c r="H52" s="164">
        <v>0</v>
      </c>
      <c r="I52" s="164">
        <v>1</v>
      </c>
      <c r="J52" s="164">
        <v>3</v>
      </c>
      <c r="K52" s="164">
        <v>8</v>
      </c>
      <c r="L52" s="164">
        <v>0</v>
      </c>
      <c r="M52" s="164">
        <v>0</v>
      </c>
      <c r="N52" s="164">
        <v>0</v>
      </c>
      <c r="O52" s="165">
        <v>11</v>
      </c>
    </row>
    <row r="53" spans="1:16" x14ac:dyDescent="0.3">
      <c r="A53" s="219"/>
      <c r="B53" s="220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9"/>
    </row>
    <row r="54" spans="1:16" x14ac:dyDescent="0.3">
      <c r="A54" s="15" t="s">
        <v>65</v>
      </c>
      <c r="B54" s="217">
        <f>+SUM(B55:B56)</f>
        <v>1501</v>
      </c>
      <c r="C54" s="217">
        <v>328</v>
      </c>
      <c r="D54" s="217">
        <v>5</v>
      </c>
      <c r="E54" s="217">
        <v>5</v>
      </c>
      <c r="F54" s="217">
        <v>15</v>
      </c>
      <c r="G54" s="217">
        <v>34</v>
      </c>
      <c r="H54" s="217">
        <v>0</v>
      </c>
      <c r="I54" s="217">
        <v>53</v>
      </c>
      <c r="J54" s="217">
        <v>4</v>
      </c>
      <c r="K54" s="217">
        <v>16</v>
      </c>
      <c r="L54" s="217">
        <v>10</v>
      </c>
      <c r="M54" s="217">
        <v>0</v>
      </c>
      <c r="N54" s="217">
        <v>0</v>
      </c>
      <c r="O54" s="222">
        <v>1031</v>
      </c>
    </row>
    <row r="55" spans="1:16" x14ac:dyDescent="0.3">
      <c r="A55" s="219" t="s">
        <v>36</v>
      </c>
      <c r="B55" s="220">
        <f>SUM(C55:O55)</f>
        <v>1501</v>
      </c>
      <c r="C55" s="164">
        <v>328</v>
      </c>
      <c r="D55" s="164">
        <v>5</v>
      </c>
      <c r="E55" s="164">
        <v>5</v>
      </c>
      <c r="F55" s="164">
        <v>15</v>
      </c>
      <c r="G55" s="164">
        <v>34</v>
      </c>
      <c r="H55" s="164">
        <v>0</v>
      </c>
      <c r="I55" s="164">
        <v>53</v>
      </c>
      <c r="J55" s="164">
        <v>4</v>
      </c>
      <c r="K55" s="164">
        <v>16</v>
      </c>
      <c r="L55" s="164">
        <v>10</v>
      </c>
      <c r="M55" s="164">
        <v>0</v>
      </c>
      <c r="N55" s="164">
        <v>0</v>
      </c>
      <c r="O55" s="165">
        <v>1031</v>
      </c>
    </row>
    <row r="56" spans="1:16" x14ac:dyDescent="0.3">
      <c r="A56" s="219" t="s">
        <v>83</v>
      </c>
      <c r="B56" s="220">
        <f>SUM(C56:O56)</f>
        <v>0</v>
      </c>
      <c r="C56" s="164">
        <v>0</v>
      </c>
      <c r="D56" s="164">
        <v>0</v>
      </c>
      <c r="E56" s="164">
        <v>0</v>
      </c>
      <c r="F56" s="164">
        <v>0</v>
      </c>
      <c r="G56" s="164">
        <v>0</v>
      </c>
      <c r="H56" s="164">
        <v>0</v>
      </c>
      <c r="I56" s="164">
        <v>0</v>
      </c>
      <c r="J56" s="164">
        <v>0</v>
      </c>
      <c r="K56" s="164">
        <v>0</v>
      </c>
      <c r="L56" s="164">
        <v>0</v>
      </c>
      <c r="M56" s="164">
        <v>0</v>
      </c>
      <c r="N56" s="164">
        <v>0</v>
      </c>
      <c r="O56" s="165">
        <v>0</v>
      </c>
    </row>
    <row r="57" spans="1:16" x14ac:dyDescent="0.3">
      <c r="A57" s="77"/>
      <c r="B57" s="21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9"/>
    </row>
    <row r="58" spans="1:16" x14ac:dyDescent="0.3">
      <c r="A58" s="15" t="s">
        <v>6</v>
      </c>
      <c r="B58" s="217">
        <f>+SUM(B59:B61)</f>
        <v>7878</v>
      </c>
      <c r="C58" s="38">
        <v>1310</v>
      </c>
      <c r="D58" s="38">
        <v>78</v>
      </c>
      <c r="E58" s="38">
        <v>23</v>
      </c>
      <c r="F58" s="38">
        <v>302</v>
      </c>
      <c r="G58" s="38">
        <v>821</v>
      </c>
      <c r="H58" s="38">
        <v>0</v>
      </c>
      <c r="I58" s="38">
        <v>41</v>
      </c>
      <c r="J58" s="38">
        <v>948</v>
      </c>
      <c r="K58" s="38">
        <v>2571</v>
      </c>
      <c r="L58" s="38">
        <v>37</v>
      </c>
      <c r="M58" s="38">
        <v>0</v>
      </c>
      <c r="N58" s="38">
        <v>0</v>
      </c>
      <c r="O58" s="160">
        <v>1747</v>
      </c>
      <c r="P58" s="34"/>
    </row>
    <row r="59" spans="1:16" x14ac:dyDescent="0.3">
      <c r="A59" s="219" t="s">
        <v>36</v>
      </c>
      <c r="B59" s="220">
        <f>SUM(C59:O59)</f>
        <v>7878</v>
      </c>
      <c r="C59" s="164">
        <v>1310</v>
      </c>
      <c r="D59" s="164">
        <v>78</v>
      </c>
      <c r="E59" s="164">
        <v>23</v>
      </c>
      <c r="F59" s="164">
        <v>302</v>
      </c>
      <c r="G59" s="164">
        <v>821</v>
      </c>
      <c r="H59" s="164">
        <v>0</v>
      </c>
      <c r="I59" s="164">
        <v>41</v>
      </c>
      <c r="J59" s="164">
        <v>948</v>
      </c>
      <c r="K59" s="164">
        <v>2571</v>
      </c>
      <c r="L59" s="164">
        <v>37</v>
      </c>
      <c r="M59" s="164">
        <v>0</v>
      </c>
      <c r="N59" s="164">
        <v>0</v>
      </c>
      <c r="O59" s="165">
        <v>1747</v>
      </c>
      <c r="P59" s="34"/>
    </row>
    <row r="60" spans="1:16" x14ac:dyDescent="0.3">
      <c r="A60" s="219" t="s">
        <v>59</v>
      </c>
      <c r="B60" s="220">
        <f>SUM(C60:O60)</f>
        <v>0</v>
      </c>
      <c r="C60" s="164">
        <v>0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  <c r="J60" s="164">
        <v>0</v>
      </c>
      <c r="K60" s="164">
        <v>0</v>
      </c>
      <c r="L60" s="164">
        <v>0</v>
      </c>
      <c r="M60" s="164">
        <v>0</v>
      </c>
      <c r="N60" s="164">
        <v>0</v>
      </c>
      <c r="O60" s="165">
        <v>0</v>
      </c>
      <c r="P60" s="34"/>
    </row>
    <row r="61" spans="1:16" x14ac:dyDescent="0.3">
      <c r="A61" s="219" t="s">
        <v>60</v>
      </c>
      <c r="B61" s="220">
        <f>SUM(C61:O61)</f>
        <v>0</v>
      </c>
      <c r="C61" s="164">
        <v>0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0</v>
      </c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5">
        <v>0</v>
      </c>
    </row>
    <row r="62" spans="1:16" x14ac:dyDescent="0.3">
      <c r="A62" s="219"/>
      <c r="B62" s="21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9"/>
    </row>
    <row r="63" spans="1:16" x14ac:dyDescent="0.3">
      <c r="A63" s="15" t="s">
        <v>72</v>
      </c>
      <c r="B63" s="217">
        <f t="shared" ref="B63" si="7">+SUM(B64:B64)</f>
        <v>1556</v>
      </c>
      <c r="C63" s="38">
        <v>584</v>
      </c>
      <c r="D63" s="38">
        <v>6</v>
      </c>
      <c r="E63" s="38">
        <v>11</v>
      </c>
      <c r="F63" s="38">
        <v>34</v>
      </c>
      <c r="G63" s="38">
        <v>53</v>
      </c>
      <c r="H63" s="38">
        <v>0</v>
      </c>
      <c r="I63" s="38">
        <v>6</v>
      </c>
      <c r="J63" s="38">
        <v>322</v>
      </c>
      <c r="K63" s="38">
        <v>216</v>
      </c>
      <c r="L63" s="38">
        <v>21</v>
      </c>
      <c r="M63" s="38">
        <v>0</v>
      </c>
      <c r="N63" s="38">
        <v>0</v>
      </c>
      <c r="O63" s="160">
        <v>303</v>
      </c>
    </row>
    <row r="64" spans="1:16" x14ac:dyDescent="0.3">
      <c r="A64" s="219" t="s">
        <v>36</v>
      </c>
      <c r="B64" s="220">
        <f>SUM(C64:O64)</f>
        <v>1556</v>
      </c>
      <c r="C64" s="164">
        <v>584</v>
      </c>
      <c r="D64" s="164">
        <v>6</v>
      </c>
      <c r="E64" s="164">
        <v>11</v>
      </c>
      <c r="F64" s="164">
        <v>34</v>
      </c>
      <c r="G64" s="164">
        <v>53</v>
      </c>
      <c r="H64" s="164">
        <v>0</v>
      </c>
      <c r="I64" s="164">
        <v>6</v>
      </c>
      <c r="J64" s="164">
        <v>322</v>
      </c>
      <c r="K64" s="164">
        <v>216</v>
      </c>
      <c r="L64" s="164">
        <v>21</v>
      </c>
      <c r="M64" s="164">
        <v>0</v>
      </c>
      <c r="N64" s="164">
        <v>0</v>
      </c>
      <c r="O64" s="165">
        <v>303</v>
      </c>
    </row>
    <row r="65" spans="1:17" x14ac:dyDescent="0.3">
      <c r="A65" s="77"/>
      <c r="B65" s="21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9"/>
    </row>
    <row r="66" spans="1:17" x14ac:dyDescent="0.3">
      <c r="A66" s="15" t="s">
        <v>76</v>
      </c>
      <c r="B66" s="217">
        <f t="shared" ref="B66" si="8">+SUM(B67:B67)</f>
        <v>2371</v>
      </c>
      <c r="C66" s="38">
        <v>648</v>
      </c>
      <c r="D66" s="38">
        <v>1</v>
      </c>
      <c r="E66" s="38">
        <v>34</v>
      </c>
      <c r="F66" s="38">
        <v>265</v>
      </c>
      <c r="G66" s="38">
        <v>86</v>
      </c>
      <c r="H66" s="38">
        <v>0</v>
      </c>
      <c r="I66" s="38">
        <v>100</v>
      </c>
      <c r="J66" s="38">
        <v>687</v>
      </c>
      <c r="K66" s="38">
        <v>208</v>
      </c>
      <c r="L66" s="38">
        <v>72</v>
      </c>
      <c r="M66" s="38">
        <v>0</v>
      </c>
      <c r="N66" s="38">
        <v>0</v>
      </c>
      <c r="O66" s="160">
        <v>270</v>
      </c>
      <c r="P66" s="34"/>
      <c r="Q66" s="35"/>
    </row>
    <row r="67" spans="1:17" x14ac:dyDescent="0.3">
      <c r="A67" s="219" t="s">
        <v>36</v>
      </c>
      <c r="B67" s="220">
        <f>SUM(C67:O67)</f>
        <v>2371</v>
      </c>
      <c r="C67" s="164">
        <v>648</v>
      </c>
      <c r="D67" s="164">
        <v>1</v>
      </c>
      <c r="E67" s="164">
        <v>34</v>
      </c>
      <c r="F67" s="164">
        <v>265</v>
      </c>
      <c r="G67" s="164">
        <v>86</v>
      </c>
      <c r="H67" s="164">
        <v>0</v>
      </c>
      <c r="I67" s="164">
        <v>100</v>
      </c>
      <c r="J67" s="164">
        <v>687</v>
      </c>
      <c r="K67" s="164">
        <v>208</v>
      </c>
      <c r="L67" s="164">
        <v>72</v>
      </c>
      <c r="M67" s="164">
        <v>0</v>
      </c>
      <c r="N67" s="164">
        <v>0</v>
      </c>
      <c r="O67" s="165">
        <v>270</v>
      </c>
    </row>
    <row r="68" spans="1:17" x14ac:dyDescent="0.3">
      <c r="A68" s="219"/>
      <c r="B68" s="21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9"/>
    </row>
    <row r="69" spans="1:17" x14ac:dyDescent="0.3">
      <c r="A69" s="15" t="s">
        <v>67</v>
      </c>
      <c r="B69" s="217">
        <f t="shared" ref="B69" si="9">+SUM(B70:B70)</f>
        <v>1520</v>
      </c>
      <c r="C69" s="38">
        <v>316</v>
      </c>
      <c r="D69" s="38">
        <v>0</v>
      </c>
      <c r="E69" s="38">
        <v>18</v>
      </c>
      <c r="F69" s="38">
        <v>41</v>
      </c>
      <c r="G69" s="38">
        <v>2</v>
      </c>
      <c r="H69" s="38">
        <v>0</v>
      </c>
      <c r="I69" s="38">
        <v>4</v>
      </c>
      <c r="J69" s="38">
        <v>11</v>
      </c>
      <c r="K69" s="38">
        <v>44</v>
      </c>
      <c r="L69" s="38">
        <v>18</v>
      </c>
      <c r="M69" s="38">
        <v>0</v>
      </c>
      <c r="N69" s="38">
        <v>0</v>
      </c>
      <c r="O69" s="160">
        <v>1066</v>
      </c>
    </row>
    <row r="70" spans="1:17" x14ac:dyDescent="0.3">
      <c r="A70" s="219" t="s">
        <v>36</v>
      </c>
      <c r="B70" s="220">
        <f>SUM(C70:O70)</f>
        <v>1520</v>
      </c>
      <c r="C70" s="164">
        <v>316</v>
      </c>
      <c r="D70" s="164">
        <v>0</v>
      </c>
      <c r="E70" s="164">
        <v>18</v>
      </c>
      <c r="F70" s="164">
        <v>41</v>
      </c>
      <c r="G70" s="164">
        <v>2</v>
      </c>
      <c r="H70" s="164">
        <v>0</v>
      </c>
      <c r="I70" s="164">
        <v>4</v>
      </c>
      <c r="J70" s="164">
        <v>11</v>
      </c>
      <c r="K70" s="164">
        <v>44</v>
      </c>
      <c r="L70" s="164">
        <v>18</v>
      </c>
      <c r="M70" s="164">
        <v>0</v>
      </c>
      <c r="N70" s="164">
        <v>0</v>
      </c>
      <c r="O70" s="165">
        <v>1066</v>
      </c>
    </row>
    <row r="71" spans="1:17" x14ac:dyDescent="0.3">
      <c r="A71" s="219"/>
      <c r="B71" s="21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9"/>
    </row>
    <row r="72" spans="1:17" x14ac:dyDescent="0.3">
      <c r="A72" s="15" t="s">
        <v>12</v>
      </c>
      <c r="B72" s="217">
        <f t="shared" ref="B72" si="10">+SUM(B73:B74)</f>
        <v>2141</v>
      </c>
      <c r="C72" s="38">
        <v>46</v>
      </c>
      <c r="D72" s="38">
        <v>0</v>
      </c>
      <c r="E72" s="38">
        <v>10</v>
      </c>
      <c r="F72" s="38">
        <v>15</v>
      </c>
      <c r="G72" s="38">
        <v>44</v>
      </c>
      <c r="H72" s="38">
        <v>0</v>
      </c>
      <c r="I72" s="38">
        <v>12</v>
      </c>
      <c r="J72" s="38">
        <v>4</v>
      </c>
      <c r="K72" s="38">
        <v>72</v>
      </c>
      <c r="L72" s="38">
        <v>23</v>
      </c>
      <c r="M72" s="38">
        <v>0</v>
      </c>
      <c r="N72" s="38">
        <v>0</v>
      </c>
      <c r="O72" s="160">
        <v>1915</v>
      </c>
    </row>
    <row r="73" spans="1:17" x14ac:dyDescent="0.3">
      <c r="A73" s="219" t="s">
        <v>36</v>
      </c>
      <c r="B73" s="220">
        <f>SUM(C73:O73)</f>
        <v>2141</v>
      </c>
      <c r="C73" s="164">
        <v>46</v>
      </c>
      <c r="D73" s="164">
        <v>0</v>
      </c>
      <c r="E73" s="164">
        <v>10</v>
      </c>
      <c r="F73" s="164">
        <v>15</v>
      </c>
      <c r="G73" s="164">
        <v>44</v>
      </c>
      <c r="H73" s="164">
        <v>0</v>
      </c>
      <c r="I73" s="164">
        <v>12</v>
      </c>
      <c r="J73" s="164">
        <v>4</v>
      </c>
      <c r="K73" s="164">
        <v>72</v>
      </c>
      <c r="L73" s="164">
        <v>23</v>
      </c>
      <c r="M73" s="164">
        <v>0</v>
      </c>
      <c r="N73" s="164">
        <v>0</v>
      </c>
      <c r="O73" s="165">
        <v>1915</v>
      </c>
    </row>
    <row r="74" spans="1:17" x14ac:dyDescent="0.3">
      <c r="A74" s="219" t="s">
        <v>60</v>
      </c>
      <c r="B74" s="220">
        <f>SUM(C74:O74)</f>
        <v>0</v>
      </c>
      <c r="C74" s="164">
        <v>0</v>
      </c>
      <c r="D74" s="164">
        <v>0</v>
      </c>
      <c r="E74" s="164">
        <v>0</v>
      </c>
      <c r="F74" s="164">
        <v>0</v>
      </c>
      <c r="G74" s="164">
        <v>0</v>
      </c>
      <c r="H74" s="164">
        <v>0</v>
      </c>
      <c r="I74" s="164">
        <v>0</v>
      </c>
      <c r="J74" s="164">
        <v>0</v>
      </c>
      <c r="K74" s="164">
        <v>0</v>
      </c>
      <c r="L74" s="164">
        <v>0</v>
      </c>
      <c r="M74" s="164">
        <v>0</v>
      </c>
      <c r="N74" s="164">
        <v>0</v>
      </c>
      <c r="O74" s="165">
        <v>0</v>
      </c>
    </row>
    <row r="75" spans="1:17" x14ac:dyDescent="0.3">
      <c r="A75" s="77"/>
      <c r="B75" s="21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9"/>
    </row>
    <row r="76" spans="1:17" x14ac:dyDescent="0.3">
      <c r="A76" s="15" t="s">
        <v>16</v>
      </c>
      <c r="B76" s="217">
        <f t="shared" ref="B76" si="11">+SUM(B77:B80)</f>
        <v>1677</v>
      </c>
      <c r="C76" s="38">
        <v>188</v>
      </c>
      <c r="D76" s="38">
        <v>4</v>
      </c>
      <c r="E76" s="38">
        <v>13</v>
      </c>
      <c r="F76" s="38">
        <v>83</v>
      </c>
      <c r="G76" s="38">
        <v>43</v>
      </c>
      <c r="H76" s="38">
        <v>0</v>
      </c>
      <c r="I76" s="38">
        <v>3</v>
      </c>
      <c r="J76" s="38">
        <v>1</v>
      </c>
      <c r="K76" s="38">
        <v>18</v>
      </c>
      <c r="L76" s="38">
        <v>26</v>
      </c>
      <c r="M76" s="38">
        <v>0</v>
      </c>
      <c r="N76" s="38">
        <v>0</v>
      </c>
      <c r="O76" s="160">
        <v>1298</v>
      </c>
      <c r="P76" s="34"/>
      <c r="Q76" s="35"/>
    </row>
    <row r="77" spans="1:17" x14ac:dyDescent="0.3">
      <c r="A77" s="219" t="s">
        <v>36</v>
      </c>
      <c r="B77" s="220">
        <f>SUM(C77:O77)</f>
        <v>1592</v>
      </c>
      <c r="C77" s="164">
        <v>185</v>
      </c>
      <c r="D77" s="164">
        <v>0</v>
      </c>
      <c r="E77" s="164">
        <v>13</v>
      </c>
      <c r="F77" s="164">
        <v>57</v>
      </c>
      <c r="G77" s="164">
        <v>42</v>
      </c>
      <c r="H77" s="164">
        <v>0</v>
      </c>
      <c r="I77" s="164">
        <v>2</v>
      </c>
      <c r="J77" s="164">
        <v>1</v>
      </c>
      <c r="K77" s="164">
        <v>16</v>
      </c>
      <c r="L77" s="164">
        <v>25</v>
      </c>
      <c r="M77" s="164">
        <v>0</v>
      </c>
      <c r="N77" s="164">
        <v>0</v>
      </c>
      <c r="O77" s="165">
        <v>1251</v>
      </c>
      <c r="P77" s="34"/>
      <c r="Q77" s="35"/>
    </row>
    <row r="78" spans="1:17" x14ac:dyDescent="0.3">
      <c r="A78" s="219" t="s">
        <v>83</v>
      </c>
      <c r="B78" s="220">
        <f>SUM(C78:O78)</f>
        <v>27</v>
      </c>
      <c r="C78" s="164">
        <v>1</v>
      </c>
      <c r="D78" s="164">
        <v>4</v>
      </c>
      <c r="E78" s="164">
        <v>0</v>
      </c>
      <c r="F78" s="164">
        <v>0</v>
      </c>
      <c r="G78" s="164">
        <v>0</v>
      </c>
      <c r="H78" s="164">
        <v>0</v>
      </c>
      <c r="I78" s="164">
        <v>1</v>
      </c>
      <c r="J78" s="164">
        <v>0</v>
      </c>
      <c r="K78" s="164">
        <v>0</v>
      </c>
      <c r="L78" s="164">
        <v>1</v>
      </c>
      <c r="M78" s="164">
        <v>0</v>
      </c>
      <c r="N78" s="164">
        <v>0</v>
      </c>
      <c r="O78" s="165">
        <v>20</v>
      </c>
      <c r="P78" s="34"/>
      <c r="Q78" s="35"/>
    </row>
    <row r="79" spans="1:17" x14ac:dyDescent="0.3">
      <c r="A79" s="219" t="s">
        <v>61</v>
      </c>
      <c r="B79" s="220">
        <f>SUM(C79:O79)</f>
        <v>1</v>
      </c>
      <c r="C79" s="164">
        <v>0</v>
      </c>
      <c r="D79" s="164">
        <v>0</v>
      </c>
      <c r="E79" s="164">
        <v>0</v>
      </c>
      <c r="F79" s="164">
        <v>0</v>
      </c>
      <c r="G79" s="164">
        <v>0</v>
      </c>
      <c r="H79" s="164">
        <v>0</v>
      </c>
      <c r="I79" s="164">
        <v>0</v>
      </c>
      <c r="J79" s="164">
        <v>0</v>
      </c>
      <c r="K79" s="164">
        <v>0</v>
      </c>
      <c r="L79" s="164">
        <v>0</v>
      </c>
      <c r="M79" s="164">
        <v>0</v>
      </c>
      <c r="N79" s="164">
        <v>0</v>
      </c>
      <c r="O79" s="165">
        <v>1</v>
      </c>
      <c r="P79" s="34"/>
      <c r="Q79" s="35"/>
    </row>
    <row r="80" spans="1:17" x14ac:dyDescent="0.3">
      <c r="A80" s="219" t="s">
        <v>87</v>
      </c>
      <c r="B80" s="220">
        <f>SUM(C80:O80)</f>
        <v>57</v>
      </c>
      <c r="C80" s="164">
        <v>2</v>
      </c>
      <c r="D80" s="164">
        <v>0</v>
      </c>
      <c r="E80" s="164">
        <v>0</v>
      </c>
      <c r="F80" s="164">
        <v>26</v>
      </c>
      <c r="G80" s="164">
        <v>1</v>
      </c>
      <c r="H80" s="164">
        <v>0</v>
      </c>
      <c r="I80" s="164">
        <v>0</v>
      </c>
      <c r="J80" s="164">
        <v>0</v>
      </c>
      <c r="K80" s="164">
        <v>2</v>
      </c>
      <c r="L80" s="164">
        <v>0</v>
      </c>
      <c r="M80" s="164">
        <v>0</v>
      </c>
      <c r="N80" s="164">
        <v>0</v>
      </c>
      <c r="O80" s="165">
        <v>26</v>
      </c>
    </row>
    <row r="81" spans="1:15" x14ac:dyDescent="0.3">
      <c r="A81" s="219"/>
      <c r="B81" s="21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9"/>
    </row>
    <row r="82" spans="1:15" x14ac:dyDescent="0.3">
      <c r="A82" s="15" t="s">
        <v>70</v>
      </c>
      <c r="B82" s="217">
        <f t="shared" ref="B82" si="12">+SUM(B83:B86)</f>
        <v>1067</v>
      </c>
      <c r="C82" s="38">
        <v>628</v>
      </c>
      <c r="D82" s="38">
        <v>2</v>
      </c>
      <c r="E82" s="38">
        <v>7</v>
      </c>
      <c r="F82" s="38">
        <v>22</v>
      </c>
      <c r="G82" s="38">
        <v>20</v>
      </c>
      <c r="H82" s="38">
        <v>0</v>
      </c>
      <c r="I82" s="38">
        <v>3</v>
      </c>
      <c r="J82" s="38">
        <v>88</v>
      </c>
      <c r="K82" s="38">
        <v>23</v>
      </c>
      <c r="L82" s="38">
        <v>10</v>
      </c>
      <c r="M82" s="38">
        <v>0</v>
      </c>
      <c r="N82" s="38">
        <v>0</v>
      </c>
      <c r="O82" s="160">
        <v>264</v>
      </c>
    </row>
    <row r="83" spans="1:15" x14ac:dyDescent="0.3">
      <c r="A83" s="219" t="s">
        <v>36</v>
      </c>
      <c r="B83" s="220">
        <f>SUM(C83:O83)</f>
        <v>1067</v>
      </c>
      <c r="C83" s="164">
        <v>628</v>
      </c>
      <c r="D83" s="164">
        <v>2</v>
      </c>
      <c r="E83" s="164">
        <v>7</v>
      </c>
      <c r="F83" s="164">
        <v>22</v>
      </c>
      <c r="G83" s="164">
        <v>20</v>
      </c>
      <c r="H83" s="164">
        <v>0</v>
      </c>
      <c r="I83" s="164">
        <v>3</v>
      </c>
      <c r="J83" s="164">
        <v>88</v>
      </c>
      <c r="K83" s="164">
        <v>23</v>
      </c>
      <c r="L83" s="164">
        <v>10</v>
      </c>
      <c r="M83" s="164">
        <v>0</v>
      </c>
      <c r="N83" s="164">
        <v>0</v>
      </c>
      <c r="O83" s="165">
        <v>264</v>
      </c>
    </row>
    <row r="84" spans="1:15" x14ac:dyDescent="0.3">
      <c r="A84" s="219" t="s">
        <v>59</v>
      </c>
      <c r="B84" s="220">
        <f>SUM(C84:O84)</f>
        <v>0</v>
      </c>
      <c r="C84" s="164">
        <v>0</v>
      </c>
      <c r="D84" s="164">
        <v>0</v>
      </c>
      <c r="E84" s="164">
        <v>0</v>
      </c>
      <c r="F84" s="164">
        <v>0</v>
      </c>
      <c r="G84" s="164">
        <v>0</v>
      </c>
      <c r="H84" s="164">
        <v>0</v>
      </c>
      <c r="I84" s="164">
        <v>0</v>
      </c>
      <c r="J84" s="164">
        <v>0</v>
      </c>
      <c r="K84" s="164">
        <v>0</v>
      </c>
      <c r="L84" s="164">
        <v>0</v>
      </c>
      <c r="M84" s="164">
        <v>0</v>
      </c>
      <c r="N84" s="164">
        <v>0</v>
      </c>
      <c r="O84" s="165">
        <v>0</v>
      </c>
    </row>
    <row r="85" spans="1:15" x14ac:dyDescent="0.3">
      <c r="A85" s="219" t="s">
        <v>60</v>
      </c>
      <c r="B85" s="220">
        <f>SUM(C85:O85)</f>
        <v>0</v>
      </c>
      <c r="C85" s="164">
        <v>0</v>
      </c>
      <c r="D85" s="164">
        <v>0</v>
      </c>
      <c r="E85" s="164">
        <v>0</v>
      </c>
      <c r="F85" s="164">
        <v>0</v>
      </c>
      <c r="G85" s="164">
        <v>0</v>
      </c>
      <c r="H85" s="164">
        <v>0</v>
      </c>
      <c r="I85" s="164">
        <v>0</v>
      </c>
      <c r="J85" s="164">
        <v>0</v>
      </c>
      <c r="K85" s="164">
        <v>0</v>
      </c>
      <c r="L85" s="164">
        <v>0</v>
      </c>
      <c r="M85" s="164">
        <v>0</v>
      </c>
      <c r="N85" s="164">
        <v>0</v>
      </c>
      <c r="O85" s="165">
        <v>0</v>
      </c>
    </row>
    <row r="86" spans="1:15" x14ac:dyDescent="0.3">
      <c r="A86" s="219" t="s">
        <v>92</v>
      </c>
      <c r="B86" s="220">
        <f>SUM(C86:O86)</f>
        <v>0</v>
      </c>
      <c r="C86" s="164">
        <v>0</v>
      </c>
      <c r="D86" s="164">
        <v>0</v>
      </c>
      <c r="E86" s="164">
        <v>0</v>
      </c>
      <c r="F86" s="164">
        <v>0</v>
      </c>
      <c r="G86" s="164">
        <v>0</v>
      </c>
      <c r="H86" s="164">
        <v>0</v>
      </c>
      <c r="I86" s="164">
        <v>0</v>
      </c>
      <c r="J86" s="164">
        <v>0</v>
      </c>
      <c r="K86" s="164">
        <v>0</v>
      </c>
      <c r="L86" s="164">
        <v>0</v>
      </c>
      <c r="M86" s="164">
        <v>0</v>
      </c>
      <c r="N86" s="164">
        <v>0</v>
      </c>
      <c r="O86" s="165">
        <v>0</v>
      </c>
    </row>
    <row r="87" spans="1:15" x14ac:dyDescent="0.3">
      <c r="A87" s="219"/>
      <c r="B87" s="220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9"/>
    </row>
    <row r="88" spans="1:15" x14ac:dyDescent="0.3">
      <c r="A88" s="15" t="s">
        <v>74</v>
      </c>
      <c r="B88" s="217">
        <f>+SUM(B89:B92)</f>
        <v>2549</v>
      </c>
      <c r="C88" s="217">
        <v>712</v>
      </c>
      <c r="D88" s="217">
        <v>3</v>
      </c>
      <c r="E88" s="217">
        <v>4</v>
      </c>
      <c r="F88" s="217">
        <v>5</v>
      </c>
      <c r="G88" s="217">
        <v>33</v>
      </c>
      <c r="H88" s="217">
        <v>0</v>
      </c>
      <c r="I88" s="217">
        <v>3</v>
      </c>
      <c r="J88" s="217">
        <v>462</v>
      </c>
      <c r="K88" s="217">
        <v>513</v>
      </c>
      <c r="L88" s="217">
        <v>19</v>
      </c>
      <c r="M88" s="217">
        <v>0</v>
      </c>
      <c r="N88" s="217">
        <v>0</v>
      </c>
      <c r="O88" s="160">
        <v>795</v>
      </c>
    </row>
    <row r="89" spans="1:15" x14ac:dyDescent="0.3">
      <c r="A89" s="219" t="s">
        <v>36</v>
      </c>
      <c r="B89" s="220">
        <f>SUM(C89:O89)</f>
        <v>2515</v>
      </c>
      <c r="C89" s="164">
        <v>707</v>
      </c>
      <c r="D89" s="164">
        <v>3</v>
      </c>
      <c r="E89" s="164">
        <v>4</v>
      </c>
      <c r="F89" s="164">
        <v>5</v>
      </c>
      <c r="G89" s="164">
        <v>32</v>
      </c>
      <c r="H89" s="164">
        <v>0</v>
      </c>
      <c r="I89" s="164">
        <v>3</v>
      </c>
      <c r="J89" s="164">
        <v>458</v>
      </c>
      <c r="K89" s="164">
        <v>505</v>
      </c>
      <c r="L89" s="164">
        <v>18</v>
      </c>
      <c r="M89" s="164">
        <v>0</v>
      </c>
      <c r="N89" s="164">
        <v>0</v>
      </c>
      <c r="O89" s="165">
        <v>780</v>
      </c>
    </row>
    <row r="90" spans="1:15" x14ac:dyDescent="0.3">
      <c r="A90" s="219" t="s">
        <v>59</v>
      </c>
      <c r="B90" s="220">
        <f>SUM(C90:O90)</f>
        <v>4</v>
      </c>
      <c r="C90" s="164">
        <v>0</v>
      </c>
      <c r="D90" s="164">
        <v>0</v>
      </c>
      <c r="E90" s="164">
        <v>0</v>
      </c>
      <c r="F90" s="164">
        <v>0</v>
      </c>
      <c r="G90" s="164">
        <v>0</v>
      </c>
      <c r="H90" s="164">
        <v>0</v>
      </c>
      <c r="I90" s="164">
        <v>0</v>
      </c>
      <c r="J90" s="164">
        <v>1</v>
      </c>
      <c r="K90" s="164">
        <v>0</v>
      </c>
      <c r="L90" s="164">
        <v>0</v>
      </c>
      <c r="M90" s="164">
        <v>0</v>
      </c>
      <c r="N90" s="164">
        <v>0</v>
      </c>
      <c r="O90" s="165">
        <v>3</v>
      </c>
    </row>
    <row r="91" spans="1:15" x14ac:dyDescent="0.3">
      <c r="A91" s="219" t="s">
        <v>83</v>
      </c>
      <c r="B91" s="220">
        <f>SUM(C91:O91)</f>
        <v>30</v>
      </c>
      <c r="C91" s="164">
        <v>5</v>
      </c>
      <c r="D91" s="164">
        <v>0</v>
      </c>
      <c r="E91" s="164">
        <v>0</v>
      </c>
      <c r="F91" s="164">
        <v>0</v>
      </c>
      <c r="G91" s="164">
        <v>1</v>
      </c>
      <c r="H91" s="164">
        <v>0</v>
      </c>
      <c r="I91" s="164">
        <v>0</v>
      </c>
      <c r="J91" s="164">
        <v>3</v>
      </c>
      <c r="K91" s="164">
        <v>8</v>
      </c>
      <c r="L91" s="164">
        <v>1</v>
      </c>
      <c r="M91" s="164">
        <v>0</v>
      </c>
      <c r="N91" s="164">
        <v>0</v>
      </c>
      <c r="O91" s="165">
        <v>12</v>
      </c>
    </row>
    <row r="92" spans="1:15" x14ac:dyDescent="0.3">
      <c r="A92" s="223" t="s">
        <v>86</v>
      </c>
      <c r="B92" s="220">
        <f>SUM(C92:O92)</f>
        <v>0</v>
      </c>
      <c r="C92" s="164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164">
        <v>0</v>
      </c>
      <c r="O92" s="165">
        <v>0</v>
      </c>
    </row>
    <row r="93" spans="1:15" x14ac:dyDescent="0.3">
      <c r="A93" s="219"/>
      <c r="B93" s="220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9"/>
    </row>
    <row r="94" spans="1:15" x14ac:dyDescent="0.3">
      <c r="A94" s="15" t="s">
        <v>73</v>
      </c>
      <c r="B94" s="217">
        <f>+SUM(B95:B96)</f>
        <v>875</v>
      </c>
      <c r="C94" s="217">
        <v>458</v>
      </c>
      <c r="D94" s="217">
        <v>1</v>
      </c>
      <c r="E94" s="217">
        <v>6</v>
      </c>
      <c r="F94" s="217">
        <v>43</v>
      </c>
      <c r="G94" s="217">
        <v>28</v>
      </c>
      <c r="H94" s="217">
        <v>9</v>
      </c>
      <c r="I94" s="217">
        <v>6</v>
      </c>
      <c r="J94" s="217">
        <v>121</v>
      </c>
      <c r="K94" s="217">
        <v>51</v>
      </c>
      <c r="L94" s="217">
        <v>20</v>
      </c>
      <c r="M94" s="217">
        <v>0</v>
      </c>
      <c r="N94" s="217">
        <v>0</v>
      </c>
      <c r="O94" s="160">
        <v>132</v>
      </c>
    </row>
    <row r="95" spans="1:15" x14ac:dyDescent="0.3">
      <c r="A95" s="219" t="s">
        <v>36</v>
      </c>
      <c r="B95" s="220">
        <f>SUM(C95:O95)</f>
        <v>875</v>
      </c>
      <c r="C95" s="164">
        <v>458</v>
      </c>
      <c r="D95" s="164">
        <v>1</v>
      </c>
      <c r="E95" s="164">
        <v>6</v>
      </c>
      <c r="F95" s="164">
        <v>43</v>
      </c>
      <c r="G95" s="164">
        <v>28</v>
      </c>
      <c r="H95" s="164">
        <v>9</v>
      </c>
      <c r="I95" s="164">
        <v>6</v>
      </c>
      <c r="J95" s="164">
        <v>121</v>
      </c>
      <c r="K95" s="164">
        <v>51</v>
      </c>
      <c r="L95" s="164">
        <v>20</v>
      </c>
      <c r="M95" s="164">
        <v>0</v>
      </c>
      <c r="N95" s="164">
        <v>0</v>
      </c>
      <c r="O95" s="165">
        <v>132</v>
      </c>
    </row>
    <row r="96" spans="1:15" x14ac:dyDescent="0.3">
      <c r="A96" s="219" t="s">
        <v>60</v>
      </c>
      <c r="B96" s="220">
        <f>SUM(C96:O96)</f>
        <v>0</v>
      </c>
      <c r="C96" s="164">
        <v>0</v>
      </c>
      <c r="D96" s="164">
        <v>0</v>
      </c>
      <c r="E96" s="164">
        <v>0</v>
      </c>
      <c r="F96" s="164">
        <v>0</v>
      </c>
      <c r="G96" s="164">
        <v>0</v>
      </c>
      <c r="H96" s="164">
        <v>0</v>
      </c>
      <c r="I96" s="164">
        <v>0</v>
      </c>
      <c r="J96" s="164">
        <v>0</v>
      </c>
      <c r="K96" s="164">
        <v>0</v>
      </c>
      <c r="L96" s="164">
        <v>0</v>
      </c>
      <c r="M96" s="164">
        <v>0</v>
      </c>
      <c r="N96" s="164">
        <v>0</v>
      </c>
      <c r="O96" s="165">
        <v>0</v>
      </c>
    </row>
    <row r="97" spans="1:15" x14ac:dyDescent="0.3">
      <c r="A97" s="219"/>
      <c r="B97" s="21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9"/>
    </row>
    <row r="98" spans="1:15" x14ac:dyDescent="0.3">
      <c r="A98" s="15" t="s">
        <v>11</v>
      </c>
      <c r="B98" s="217">
        <f t="shared" ref="B98" si="13">+SUM(B99:B100)</f>
        <v>1143</v>
      </c>
      <c r="C98" s="38">
        <v>691</v>
      </c>
      <c r="D98" s="38">
        <v>2</v>
      </c>
      <c r="E98" s="38">
        <v>8</v>
      </c>
      <c r="F98" s="38">
        <v>7</v>
      </c>
      <c r="G98" s="38">
        <v>1</v>
      </c>
      <c r="H98" s="38">
        <v>0</v>
      </c>
      <c r="I98" s="38">
        <v>0</v>
      </c>
      <c r="J98" s="38">
        <v>0</v>
      </c>
      <c r="K98" s="38">
        <v>13</v>
      </c>
      <c r="L98" s="38">
        <v>25</v>
      </c>
      <c r="M98" s="38">
        <v>0</v>
      </c>
      <c r="N98" s="38">
        <v>0</v>
      </c>
      <c r="O98" s="160">
        <v>396</v>
      </c>
    </row>
    <row r="99" spans="1:15" x14ac:dyDescent="0.3">
      <c r="A99" s="219" t="s">
        <v>36</v>
      </c>
      <c r="B99" s="220">
        <f>SUM(C99:O99)</f>
        <v>1143</v>
      </c>
      <c r="C99" s="164">
        <v>691</v>
      </c>
      <c r="D99" s="164">
        <v>2</v>
      </c>
      <c r="E99" s="164">
        <v>8</v>
      </c>
      <c r="F99" s="164">
        <v>7</v>
      </c>
      <c r="G99" s="164">
        <v>1</v>
      </c>
      <c r="H99" s="164">
        <v>0</v>
      </c>
      <c r="I99" s="164">
        <v>0</v>
      </c>
      <c r="J99" s="164">
        <v>0</v>
      </c>
      <c r="K99" s="164">
        <v>13</v>
      </c>
      <c r="L99" s="164">
        <v>25</v>
      </c>
      <c r="M99" s="164">
        <v>0</v>
      </c>
      <c r="N99" s="164">
        <v>0</v>
      </c>
      <c r="O99" s="165">
        <v>396</v>
      </c>
    </row>
    <row r="100" spans="1:15" x14ac:dyDescent="0.3">
      <c r="A100" s="219" t="s">
        <v>60</v>
      </c>
      <c r="B100" s="220">
        <f>SUM(C100:O100)</f>
        <v>0</v>
      </c>
      <c r="C100" s="164">
        <v>0</v>
      </c>
      <c r="D100" s="164">
        <v>0</v>
      </c>
      <c r="E100" s="164">
        <v>0</v>
      </c>
      <c r="F100" s="164">
        <v>0</v>
      </c>
      <c r="G100" s="164">
        <v>0</v>
      </c>
      <c r="H100" s="164">
        <v>0</v>
      </c>
      <c r="I100" s="164">
        <v>0</v>
      </c>
      <c r="J100" s="164">
        <v>0</v>
      </c>
      <c r="K100" s="164">
        <v>0</v>
      </c>
      <c r="L100" s="164">
        <v>0</v>
      </c>
      <c r="M100" s="164">
        <v>0</v>
      </c>
      <c r="N100" s="164">
        <v>0</v>
      </c>
      <c r="O100" s="165">
        <v>0</v>
      </c>
    </row>
    <row r="101" spans="1:15" x14ac:dyDescent="0.3">
      <c r="A101" s="77"/>
      <c r="B101" s="21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9"/>
    </row>
    <row r="102" spans="1:15" x14ac:dyDescent="0.3">
      <c r="A102" s="15" t="s">
        <v>23</v>
      </c>
      <c r="B102" s="217">
        <f t="shared" ref="B102" si="14">+SUM(B103:B105)</f>
        <v>624</v>
      </c>
      <c r="C102" s="38">
        <v>143</v>
      </c>
      <c r="D102" s="38">
        <v>2</v>
      </c>
      <c r="E102" s="38">
        <v>7</v>
      </c>
      <c r="F102" s="38">
        <v>32</v>
      </c>
      <c r="G102" s="38">
        <v>30</v>
      </c>
      <c r="H102" s="38">
        <v>279</v>
      </c>
      <c r="I102" s="38">
        <v>0</v>
      </c>
      <c r="J102" s="38">
        <v>0</v>
      </c>
      <c r="K102" s="38">
        <v>71</v>
      </c>
      <c r="L102" s="38">
        <v>9</v>
      </c>
      <c r="M102" s="38">
        <v>0</v>
      </c>
      <c r="N102" s="38">
        <v>0</v>
      </c>
      <c r="O102" s="160">
        <v>51</v>
      </c>
    </row>
    <row r="103" spans="1:15" x14ac:dyDescent="0.3">
      <c r="A103" s="219" t="s">
        <v>36</v>
      </c>
      <c r="B103" s="220">
        <f>SUM(C103:O103)</f>
        <v>621</v>
      </c>
      <c r="C103" s="164">
        <v>142</v>
      </c>
      <c r="D103" s="164">
        <v>2</v>
      </c>
      <c r="E103" s="164">
        <v>7</v>
      </c>
      <c r="F103" s="164">
        <v>32</v>
      </c>
      <c r="G103" s="164">
        <v>30</v>
      </c>
      <c r="H103" s="164">
        <v>277</v>
      </c>
      <c r="I103" s="164">
        <v>0</v>
      </c>
      <c r="J103" s="164">
        <v>0</v>
      </c>
      <c r="K103" s="164">
        <v>71</v>
      </c>
      <c r="L103" s="164">
        <v>9</v>
      </c>
      <c r="M103" s="164">
        <v>0</v>
      </c>
      <c r="N103" s="164">
        <v>0</v>
      </c>
      <c r="O103" s="165">
        <v>51</v>
      </c>
    </row>
    <row r="104" spans="1:15" x14ac:dyDescent="0.3">
      <c r="A104" s="219" t="s">
        <v>60</v>
      </c>
      <c r="B104" s="220">
        <f>SUM(C104:O104)</f>
        <v>0</v>
      </c>
      <c r="C104" s="164">
        <v>0</v>
      </c>
      <c r="D104" s="164">
        <v>0</v>
      </c>
      <c r="E104" s="164">
        <v>0</v>
      </c>
      <c r="F104" s="164">
        <v>0</v>
      </c>
      <c r="G104" s="164">
        <v>0</v>
      </c>
      <c r="H104" s="164">
        <v>0</v>
      </c>
      <c r="I104" s="164">
        <v>0</v>
      </c>
      <c r="J104" s="164">
        <v>0</v>
      </c>
      <c r="K104" s="164">
        <v>0</v>
      </c>
      <c r="L104" s="164">
        <v>0</v>
      </c>
      <c r="M104" s="164">
        <v>0</v>
      </c>
      <c r="N104" s="164">
        <v>0</v>
      </c>
      <c r="O104" s="165">
        <v>0</v>
      </c>
    </row>
    <row r="105" spans="1:15" x14ac:dyDescent="0.3">
      <c r="A105" s="219" t="s">
        <v>61</v>
      </c>
      <c r="B105" s="220">
        <f>SUM(C105:O105)</f>
        <v>3</v>
      </c>
      <c r="C105" s="164">
        <v>1</v>
      </c>
      <c r="D105" s="164">
        <v>0</v>
      </c>
      <c r="E105" s="164">
        <v>0</v>
      </c>
      <c r="F105" s="164">
        <v>0</v>
      </c>
      <c r="G105" s="164">
        <v>0</v>
      </c>
      <c r="H105" s="164">
        <v>2</v>
      </c>
      <c r="I105" s="164">
        <v>0</v>
      </c>
      <c r="J105" s="164">
        <v>0</v>
      </c>
      <c r="K105" s="164">
        <v>0</v>
      </c>
      <c r="L105" s="164">
        <v>0</v>
      </c>
      <c r="M105" s="164">
        <v>0</v>
      </c>
      <c r="N105" s="164">
        <v>0</v>
      </c>
      <c r="O105" s="165">
        <v>0</v>
      </c>
    </row>
    <row r="106" spans="1:15" x14ac:dyDescent="0.3">
      <c r="A106" s="219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47"/>
      <c r="N106" s="38"/>
      <c r="O106" s="160"/>
    </row>
    <row r="107" spans="1:15" x14ac:dyDescent="0.3">
      <c r="A107" s="224" t="s">
        <v>110</v>
      </c>
      <c r="B107" s="217">
        <f t="shared" ref="B107" si="15">+SUM(B108:B108)</f>
        <v>680</v>
      </c>
      <c r="C107" s="38">
        <v>178</v>
      </c>
      <c r="D107" s="38">
        <v>2</v>
      </c>
      <c r="E107" s="38">
        <v>2</v>
      </c>
      <c r="F107" s="38">
        <v>11</v>
      </c>
      <c r="G107" s="38">
        <v>2</v>
      </c>
      <c r="H107" s="38">
        <v>0</v>
      </c>
      <c r="I107" s="38">
        <v>3</v>
      </c>
      <c r="J107" s="38">
        <v>39</v>
      </c>
      <c r="K107" s="38">
        <v>6</v>
      </c>
      <c r="L107" s="38">
        <v>5</v>
      </c>
      <c r="M107" s="38">
        <v>0</v>
      </c>
      <c r="N107" s="38">
        <v>0</v>
      </c>
      <c r="O107" s="160">
        <v>432</v>
      </c>
    </row>
    <row r="108" spans="1:15" x14ac:dyDescent="0.3">
      <c r="A108" s="223" t="s">
        <v>36</v>
      </c>
      <c r="B108" s="220">
        <f>SUM(C108:O108)</f>
        <v>680</v>
      </c>
      <c r="C108" s="164">
        <v>178</v>
      </c>
      <c r="D108" s="164">
        <v>2</v>
      </c>
      <c r="E108" s="164">
        <v>2</v>
      </c>
      <c r="F108" s="164">
        <v>11</v>
      </c>
      <c r="G108" s="164">
        <v>2</v>
      </c>
      <c r="H108" s="164">
        <v>0</v>
      </c>
      <c r="I108" s="164">
        <v>3</v>
      </c>
      <c r="J108" s="164">
        <v>39</v>
      </c>
      <c r="K108" s="164">
        <v>6</v>
      </c>
      <c r="L108" s="164">
        <v>5</v>
      </c>
      <c r="M108" s="164">
        <v>0</v>
      </c>
      <c r="N108" s="164">
        <v>0</v>
      </c>
      <c r="O108" s="165">
        <v>432</v>
      </c>
    </row>
    <row r="109" spans="1:15" x14ac:dyDescent="0.3">
      <c r="A109" s="225"/>
      <c r="B109" s="226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9"/>
    </row>
    <row r="110" spans="1:15" x14ac:dyDescent="0.3">
      <c r="A110" s="224" t="s">
        <v>77</v>
      </c>
      <c r="B110" s="217">
        <f t="shared" ref="B110" si="16">+SUM(B111:B114)</f>
        <v>5790</v>
      </c>
      <c r="C110" s="38">
        <v>1169</v>
      </c>
      <c r="D110" s="38">
        <v>4</v>
      </c>
      <c r="E110" s="38">
        <v>44</v>
      </c>
      <c r="F110" s="38">
        <v>187</v>
      </c>
      <c r="G110" s="38">
        <v>110</v>
      </c>
      <c r="H110" s="38">
        <v>0</v>
      </c>
      <c r="I110" s="38">
        <v>18</v>
      </c>
      <c r="J110" s="38">
        <v>19</v>
      </c>
      <c r="K110" s="38">
        <v>1037</v>
      </c>
      <c r="L110" s="38">
        <v>71</v>
      </c>
      <c r="M110" s="38">
        <v>0</v>
      </c>
      <c r="N110" s="38">
        <v>0</v>
      </c>
      <c r="O110" s="160">
        <v>3131</v>
      </c>
    </row>
    <row r="111" spans="1:15" x14ac:dyDescent="0.3">
      <c r="A111" s="223" t="s">
        <v>36</v>
      </c>
      <c r="B111" s="220">
        <f>SUM(C111:O111)</f>
        <v>5753</v>
      </c>
      <c r="C111" s="164">
        <v>1167</v>
      </c>
      <c r="D111" s="164">
        <v>4</v>
      </c>
      <c r="E111" s="164">
        <v>42</v>
      </c>
      <c r="F111" s="164">
        <v>186</v>
      </c>
      <c r="G111" s="164">
        <v>109</v>
      </c>
      <c r="H111" s="164">
        <v>0</v>
      </c>
      <c r="I111" s="164">
        <v>18</v>
      </c>
      <c r="J111" s="164">
        <v>19</v>
      </c>
      <c r="K111" s="164">
        <v>1026</v>
      </c>
      <c r="L111" s="164">
        <v>71</v>
      </c>
      <c r="M111" s="164">
        <v>0</v>
      </c>
      <c r="N111" s="164">
        <v>0</v>
      </c>
      <c r="O111" s="165">
        <v>3111</v>
      </c>
    </row>
    <row r="112" spans="1:15" x14ac:dyDescent="0.3">
      <c r="A112" s="223" t="s">
        <v>59</v>
      </c>
      <c r="B112" s="220">
        <f>SUM(C112:O112)</f>
        <v>0</v>
      </c>
      <c r="C112" s="164">
        <v>0</v>
      </c>
      <c r="D112" s="164">
        <v>0</v>
      </c>
      <c r="E112" s="164">
        <v>0</v>
      </c>
      <c r="F112" s="164">
        <v>0</v>
      </c>
      <c r="G112" s="164">
        <v>0</v>
      </c>
      <c r="H112" s="164">
        <v>0</v>
      </c>
      <c r="I112" s="164">
        <v>0</v>
      </c>
      <c r="J112" s="164">
        <v>0</v>
      </c>
      <c r="K112" s="164">
        <v>0</v>
      </c>
      <c r="L112" s="164">
        <v>0</v>
      </c>
      <c r="M112" s="164">
        <v>0</v>
      </c>
      <c r="N112" s="164">
        <v>0</v>
      </c>
      <c r="O112" s="165">
        <v>0</v>
      </c>
    </row>
    <row r="113" spans="1:16" x14ac:dyDescent="0.3">
      <c r="A113" s="223" t="s">
        <v>86</v>
      </c>
      <c r="B113" s="220">
        <f>SUM(C113:O113)</f>
        <v>0</v>
      </c>
      <c r="C113" s="164">
        <v>0</v>
      </c>
      <c r="D113" s="164">
        <v>0</v>
      </c>
      <c r="E113" s="164">
        <v>0</v>
      </c>
      <c r="F113" s="164">
        <v>0</v>
      </c>
      <c r="G113" s="164">
        <v>0</v>
      </c>
      <c r="H113" s="164">
        <v>0</v>
      </c>
      <c r="I113" s="164">
        <v>0</v>
      </c>
      <c r="J113" s="164">
        <v>0</v>
      </c>
      <c r="K113" s="164">
        <v>0</v>
      </c>
      <c r="L113" s="164">
        <v>0</v>
      </c>
      <c r="M113" s="164">
        <v>0</v>
      </c>
      <c r="N113" s="164">
        <v>0</v>
      </c>
      <c r="O113" s="165">
        <v>0</v>
      </c>
    </row>
    <row r="114" spans="1:16" x14ac:dyDescent="0.3">
      <c r="A114" s="219" t="s">
        <v>61</v>
      </c>
      <c r="B114" s="220">
        <f>SUM(C114:O114)</f>
        <v>37</v>
      </c>
      <c r="C114" s="164">
        <v>2</v>
      </c>
      <c r="D114" s="164">
        <v>0</v>
      </c>
      <c r="E114" s="164">
        <v>2</v>
      </c>
      <c r="F114" s="164">
        <v>1</v>
      </c>
      <c r="G114" s="164">
        <v>1</v>
      </c>
      <c r="H114" s="164">
        <v>0</v>
      </c>
      <c r="I114" s="164">
        <v>0</v>
      </c>
      <c r="J114" s="164">
        <v>0</v>
      </c>
      <c r="K114" s="164">
        <v>11</v>
      </c>
      <c r="L114" s="164">
        <v>0</v>
      </c>
      <c r="M114" s="164">
        <v>0</v>
      </c>
      <c r="N114" s="164">
        <v>0</v>
      </c>
      <c r="O114" s="165">
        <v>20</v>
      </c>
    </row>
    <row r="115" spans="1:16" x14ac:dyDescent="0.3">
      <c r="A115" s="219"/>
      <c r="B115" s="226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9"/>
    </row>
    <row r="116" spans="1:16" x14ac:dyDescent="0.3">
      <c r="A116" s="224" t="s">
        <v>78</v>
      </c>
      <c r="B116" s="217">
        <f t="shared" ref="B116" si="17">+SUM(B117:B122)</f>
        <v>6354</v>
      </c>
      <c r="C116" s="38">
        <v>720</v>
      </c>
      <c r="D116" s="38">
        <v>1</v>
      </c>
      <c r="E116" s="38">
        <v>9</v>
      </c>
      <c r="F116" s="38">
        <v>45</v>
      </c>
      <c r="G116" s="38">
        <v>1</v>
      </c>
      <c r="H116" s="38">
        <v>5</v>
      </c>
      <c r="I116" s="38">
        <v>7</v>
      </c>
      <c r="J116" s="38">
        <v>4</v>
      </c>
      <c r="K116" s="38">
        <v>113</v>
      </c>
      <c r="L116" s="38">
        <v>12</v>
      </c>
      <c r="M116" s="38">
        <v>0</v>
      </c>
      <c r="N116" s="38">
        <v>4</v>
      </c>
      <c r="O116" s="160">
        <v>5433</v>
      </c>
      <c r="P116" s="34"/>
    </row>
    <row r="117" spans="1:16" x14ac:dyDescent="0.3">
      <c r="A117" s="223" t="s">
        <v>36</v>
      </c>
      <c r="B117" s="220">
        <f>SUM(C117:O117)</f>
        <v>6273</v>
      </c>
      <c r="C117" s="164">
        <v>706</v>
      </c>
      <c r="D117" s="164">
        <v>1</v>
      </c>
      <c r="E117" s="164">
        <v>8</v>
      </c>
      <c r="F117" s="164">
        <v>45</v>
      </c>
      <c r="G117" s="164">
        <v>1</v>
      </c>
      <c r="H117" s="164">
        <v>5</v>
      </c>
      <c r="I117" s="164">
        <v>6</v>
      </c>
      <c r="J117" s="164">
        <v>3</v>
      </c>
      <c r="K117" s="164">
        <v>106</v>
      </c>
      <c r="L117" s="164">
        <v>11</v>
      </c>
      <c r="M117" s="164">
        <v>0</v>
      </c>
      <c r="N117" s="164">
        <v>4</v>
      </c>
      <c r="O117" s="165">
        <v>5377</v>
      </c>
      <c r="P117" s="34"/>
    </row>
    <row r="118" spans="1:16" x14ac:dyDescent="0.3">
      <c r="A118" s="223" t="s">
        <v>59</v>
      </c>
      <c r="B118" s="220">
        <f>SUM(C118:O118)</f>
        <v>0</v>
      </c>
      <c r="C118" s="164">
        <v>0</v>
      </c>
      <c r="D118" s="164">
        <v>0</v>
      </c>
      <c r="E118" s="164">
        <v>0</v>
      </c>
      <c r="F118" s="164">
        <v>0</v>
      </c>
      <c r="G118" s="164">
        <v>0</v>
      </c>
      <c r="H118" s="164">
        <v>0</v>
      </c>
      <c r="I118" s="164">
        <v>0</v>
      </c>
      <c r="J118" s="164">
        <v>0</v>
      </c>
      <c r="K118" s="164">
        <v>0</v>
      </c>
      <c r="L118" s="164">
        <v>0</v>
      </c>
      <c r="M118" s="164">
        <v>0</v>
      </c>
      <c r="N118" s="164">
        <v>0</v>
      </c>
      <c r="O118" s="165">
        <v>0</v>
      </c>
      <c r="P118" s="34"/>
    </row>
    <row r="119" spans="1:16" x14ac:dyDescent="0.3">
      <c r="A119" s="223" t="s">
        <v>60</v>
      </c>
      <c r="B119" s="220">
        <f>SUM(C119:O119)</f>
        <v>0</v>
      </c>
      <c r="C119" s="164">
        <v>0</v>
      </c>
      <c r="D119" s="164">
        <v>0</v>
      </c>
      <c r="E119" s="164">
        <v>0</v>
      </c>
      <c r="F119" s="164">
        <v>0</v>
      </c>
      <c r="G119" s="164">
        <v>0</v>
      </c>
      <c r="H119" s="164">
        <v>0</v>
      </c>
      <c r="I119" s="164">
        <v>0</v>
      </c>
      <c r="J119" s="164">
        <v>0</v>
      </c>
      <c r="K119" s="164">
        <v>0</v>
      </c>
      <c r="L119" s="164">
        <v>0</v>
      </c>
      <c r="M119" s="164">
        <v>0</v>
      </c>
      <c r="N119" s="164">
        <v>0</v>
      </c>
      <c r="O119" s="165">
        <v>0</v>
      </c>
      <c r="P119" s="34"/>
    </row>
    <row r="120" spans="1:16" x14ac:dyDescent="0.3">
      <c r="A120" s="219" t="s">
        <v>83</v>
      </c>
      <c r="B120" s="220">
        <f>SUM(C120:O120)</f>
        <v>14</v>
      </c>
      <c r="C120" s="164">
        <v>2</v>
      </c>
      <c r="D120" s="164">
        <v>0</v>
      </c>
      <c r="E120" s="164">
        <v>0</v>
      </c>
      <c r="F120" s="164">
        <v>0</v>
      </c>
      <c r="G120" s="164">
        <v>0</v>
      </c>
      <c r="H120" s="164">
        <v>0</v>
      </c>
      <c r="I120" s="164">
        <v>1</v>
      </c>
      <c r="J120" s="164">
        <v>0</v>
      </c>
      <c r="K120" s="164">
        <v>0</v>
      </c>
      <c r="L120" s="164">
        <v>1</v>
      </c>
      <c r="M120" s="164">
        <v>0</v>
      </c>
      <c r="N120" s="164">
        <v>0</v>
      </c>
      <c r="O120" s="165">
        <v>10</v>
      </c>
      <c r="P120" s="34"/>
    </row>
    <row r="121" spans="1:16" x14ac:dyDescent="0.3">
      <c r="A121" s="219" t="s">
        <v>61</v>
      </c>
      <c r="B121" s="220">
        <f>SUM(C121:O121)</f>
        <v>67</v>
      </c>
      <c r="C121" s="164">
        <v>12</v>
      </c>
      <c r="D121" s="164">
        <v>0</v>
      </c>
      <c r="E121" s="164">
        <v>1</v>
      </c>
      <c r="F121" s="164">
        <v>0</v>
      </c>
      <c r="G121" s="164">
        <v>0</v>
      </c>
      <c r="H121" s="164">
        <v>0</v>
      </c>
      <c r="I121" s="164">
        <v>0</v>
      </c>
      <c r="J121" s="164">
        <v>1</v>
      </c>
      <c r="K121" s="164">
        <v>7</v>
      </c>
      <c r="L121" s="164">
        <v>0</v>
      </c>
      <c r="M121" s="164">
        <v>0</v>
      </c>
      <c r="N121" s="164">
        <v>0</v>
      </c>
      <c r="O121" s="165">
        <v>46</v>
      </c>
      <c r="P121" s="34"/>
    </row>
    <row r="122" spans="1:16" x14ac:dyDescent="0.3">
      <c r="A122" s="223" t="s">
        <v>86</v>
      </c>
      <c r="B122" s="220" t="s">
        <v>109</v>
      </c>
      <c r="C122" s="164">
        <v>0</v>
      </c>
      <c r="D122" s="164">
        <v>0</v>
      </c>
      <c r="E122" s="164">
        <v>0</v>
      </c>
      <c r="F122" s="164">
        <v>0</v>
      </c>
      <c r="G122" s="164">
        <v>0</v>
      </c>
      <c r="H122" s="164">
        <v>0</v>
      </c>
      <c r="I122" s="164">
        <v>0</v>
      </c>
      <c r="J122" s="164">
        <v>0</v>
      </c>
      <c r="K122" s="164">
        <v>0</v>
      </c>
      <c r="L122" s="164">
        <v>0</v>
      </c>
      <c r="M122" s="164">
        <v>0</v>
      </c>
      <c r="N122" s="164">
        <v>0</v>
      </c>
      <c r="O122" s="165">
        <v>0</v>
      </c>
    </row>
    <row r="123" spans="1:16" x14ac:dyDescent="0.3">
      <c r="A123" s="223"/>
      <c r="B123" s="220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5"/>
    </row>
    <row r="124" spans="1:16" x14ac:dyDescent="0.3">
      <c r="A124" s="227" t="s">
        <v>130</v>
      </c>
      <c r="B124" s="217">
        <f>SUM(B125:B128)</f>
        <v>2226</v>
      </c>
      <c r="C124" s="217">
        <v>510</v>
      </c>
      <c r="D124" s="217">
        <v>6</v>
      </c>
      <c r="E124" s="217">
        <v>9</v>
      </c>
      <c r="F124" s="217">
        <v>132</v>
      </c>
      <c r="G124" s="217">
        <v>4</v>
      </c>
      <c r="H124" s="217">
        <v>0</v>
      </c>
      <c r="I124" s="217">
        <v>10</v>
      </c>
      <c r="J124" s="217">
        <v>19</v>
      </c>
      <c r="K124" s="217">
        <v>160</v>
      </c>
      <c r="L124" s="217">
        <v>55</v>
      </c>
      <c r="M124" s="217">
        <v>0</v>
      </c>
      <c r="N124" s="217">
        <v>255</v>
      </c>
      <c r="O124" s="222">
        <v>1066</v>
      </c>
    </row>
    <row r="125" spans="1:16" x14ac:dyDescent="0.3">
      <c r="A125" s="223" t="s">
        <v>36</v>
      </c>
      <c r="B125" s="220">
        <f>SUM(C125:O125)</f>
        <v>2220</v>
      </c>
      <c r="C125" s="164">
        <v>509</v>
      </c>
      <c r="D125" s="164">
        <v>6</v>
      </c>
      <c r="E125" s="164">
        <v>9</v>
      </c>
      <c r="F125" s="164">
        <v>132</v>
      </c>
      <c r="G125" s="164">
        <v>4</v>
      </c>
      <c r="H125" s="164">
        <v>0</v>
      </c>
      <c r="I125" s="164">
        <v>10</v>
      </c>
      <c r="J125" s="164">
        <v>19</v>
      </c>
      <c r="K125" s="164">
        <v>159</v>
      </c>
      <c r="L125" s="164">
        <v>54</v>
      </c>
      <c r="M125" s="164">
        <v>0</v>
      </c>
      <c r="N125" s="164">
        <v>254</v>
      </c>
      <c r="O125" s="165">
        <v>1064</v>
      </c>
    </row>
    <row r="126" spans="1:16" x14ac:dyDescent="0.3">
      <c r="A126" s="219" t="s">
        <v>83</v>
      </c>
      <c r="B126" s="220">
        <f>SUM(C126:O126)</f>
        <v>3</v>
      </c>
      <c r="C126" s="164">
        <v>0</v>
      </c>
      <c r="D126" s="164">
        <v>0</v>
      </c>
      <c r="E126" s="164">
        <v>0</v>
      </c>
      <c r="F126" s="164">
        <v>0</v>
      </c>
      <c r="G126" s="164">
        <v>0</v>
      </c>
      <c r="H126" s="164">
        <v>0</v>
      </c>
      <c r="I126" s="164">
        <v>0</v>
      </c>
      <c r="J126" s="164">
        <v>0</v>
      </c>
      <c r="K126" s="164">
        <v>1</v>
      </c>
      <c r="L126" s="164">
        <v>1</v>
      </c>
      <c r="M126" s="164">
        <v>0</v>
      </c>
      <c r="N126" s="164">
        <v>0</v>
      </c>
      <c r="O126" s="165">
        <v>1</v>
      </c>
    </row>
    <row r="127" spans="1:16" x14ac:dyDescent="0.3">
      <c r="A127" s="219" t="s">
        <v>60</v>
      </c>
      <c r="B127" s="220">
        <f>SUM(C127:O127)</f>
        <v>1</v>
      </c>
      <c r="C127" s="164">
        <v>1</v>
      </c>
      <c r="D127" s="164">
        <v>0</v>
      </c>
      <c r="E127" s="164">
        <v>0</v>
      </c>
      <c r="F127" s="164">
        <v>0</v>
      </c>
      <c r="G127" s="164">
        <v>0</v>
      </c>
      <c r="H127" s="164">
        <v>0</v>
      </c>
      <c r="I127" s="164">
        <v>0</v>
      </c>
      <c r="J127" s="164">
        <v>0</v>
      </c>
      <c r="K127" s="164">
        <v>0</v>
      </c>
      <c r="L127" s="164">
        <v>0</v>
      </c>
      <c r="M127" s="164">
        <v>0</v>
      </c>
      <c r="N127" s="164">
        <v>0</v>
      </c>
      <c r="O127" s="165">
        <v>0</v>
      </c>
    </row>
    <row r="128" spans="1:16" x14ac:dyDescent="0.3">
      <c r="A128" s="223" t="s">
        <v>59</v>
      </c>
      <c r="B128" s="220">
        <f>SUM(C128:O128)</f>
        <v>2</v>
      </c>
      <c r="C128" s="164">
        <v>0</v>
      </c>
      <c r="D128" s="164">
        <v>0</v>
      </c>
      <c r="E128" s="164">
        <v>0</v>
      </c>
      <c r="F128" s="164">
        <v>0</v>
      </c>
      <c r="G128" s="164">
        <v>0</v>
      </c>
      <c r="H128" s="164">
        <v>0</v>
      </c>
      <c r="I128" s="164">
        <v>0</v>
      </c>
      <c r="J128" s="164">
        <v>0</v>
      </c>
      <c r="K128" s="164">
        <v>0</v>
      </c>
      <c r="L128" s="164">
        <v>0</v>
      </c>
      <c r="M128" s="164">
        <v>0</v>
      </c>
      <c r="N128" s="164">
        <v>1</v>
      </c>
      <c r="O128" s="165">
        <v>1</v>
      </c>
    </row>
    <row r="129" spans="1:15" x14ac:dyDescent="0.3">
      <c r="A129" s="228"/>
      <c r="B129" s="229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5"/>
    </row>
    <row r="130" spans="1:15" x14ac:dyDescent="0.3">
      <c r="A130" s="17" t="s">
        <v>79</v>
      </c>
    </row>
    <row r="131" spans="1:15" ht="15" hidden="1" customHeight="1" x14ac:dyDescent="0.3"/>
  </sheetData>
  <mergeCells count="7">
    <mergeCell ref="A3:O3"/>
    <mergeCell ref="A4:O4"/>
    <mergeCell ref="A5:O5"/>
    <mergeCell ref="A6:O6"/>
    <mergeCell ref="A8:A9"/>
    <mergeCell ref="B8:B9"/>
    <mergeCell ref="C8:O8"/>
  </mergeCells>
  <printOptions horizontalCentered="1" verticalCentered="1"/>
  <pageMargins left="0.19685039370078741" right="0.19685039370078741" top="0.19685039370078741" bottom="0.19685039370078741" header="0.51181102362204722" footer="0.27559055118110237"/>
  <pageSetup scale="2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C-1</vt:lpstr>
      <vt:lpstr>C-2</vt:lpstr>
      <vt:lpstr>C-3</vt:lpstr>
      <vt:lpstr>C-4</vt:lpstr>
      <vt:lpstr>C-5</vt:lpstr>
      <vt:lpstr>C-6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Karen Segura Herrera</cp:lastModifiedBy>
  <cp:revision>1</cp:revision>
  <cp:lastPrinted>2014-08-12T19:31:40Z</cp:lastPrinted>
  <dcterms:created xsi:type="dcterms:W3CDTF">2006-01-16T14:29:15Z</dcterms:created>
  <dcterms:modified xsi:type="dcterms:W3CDTF">2021-10-04T23:34:19Z</dcterms:modified>
</cp:coreProperties>
</file>