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xr:revisionPtr revIDLastSave="0" documentId="8_{3EB4676C-03C4-4424-9191-B65C8A9A8E6C}" xr6:coauthVersionLast="47" xr6:coauthVersionMax="47" xr10:uidLastSave="{00000000-0000-0000-0000-000000000000}"/>
  <bookViews>
    <workbookView xWindow="-110" yWindow="-110" windowWidth="19420" windowHeight="10300" tabRatio="656" xr2:uid="{00000000-000D-0000-FFFF-FFFF00000000}"/>
  </bookViews>
  <sheets>
    <sheet name="Índice" sheetId="17" r:id="rId1"/>
    <sheet name="c-1" sheetId="15" r:id="rId2"/>
    <sheet name="c-2" sheetId="2" r:id="rId3"/>
    <sheet name="c-3" sheetId="16" r:id="rId4"/>
    <sheet name="c-4" sheetId="4" r:id="rId5"/>
    <sheet name="c-5" sheetId="5" r:id="rId6"/>
    <sheet name="c-6" sheetId="6" r:id="rId7"/>
    <sheet name="c-7" sheetId="13" r:id="rId8"/>
    <sheet name="c-8" sheetId="7" r:id="rId9"/>
    <sheet name="c-9" sheetId="8" r:id="rId10"/>
    <sheet name="c-10" sheetId="9" r:id="rId11"/>
    <sheet name="c-11" sheetId="10" r:id="rId12"/>
    <sheet name="c-12" sheetId="11" r:id="rId13"/>
  </sheets>
  <externalReferences>
    <externalReference r:id="rId14"/>
    <externalReference r:id="rId15"/>
    <externalReference r:id="rId16"/>
  </externalReferences>
  <definedNames>
    <definedName name="_xlnm.Print_Area" localSheetId="1">'c-1'!#REF!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OLE_LINK1" localSheetId="11">'c-11'!#REF!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1" l="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B12" i="10"/>
  <c r="I56" i="9"/>
  <c r="H56" i="9"/>
  <c r="G56" i="9"/>
  <c r="B56" i="9"/>
  <c r="I55" i="9"/>
  <c r="H55" i="9"/>
  <c r="G55" i="9"/>
  <c r="B55" i="9"/>
  <c r="I54" i="9"/>
  <c r="H54" i="9"/>
  <c r="G54" i="9"/>
  <c r="B54" i="9"/>
  <c r="I53" i="9"/>
  <c r="H53" i="9"/>
  <c r="G53" i="9"/>
  <c r="B53" i="9"/>
  <c r="I52" i="9"/>
  <c r="H52" i="9"/>
  <c r="G52" i="9"/>
  <c r="B52" i="9"/>
  <c r="I51" i="9"/>
  <c r="H51" i="9"/>
  <c r="G51" i="9"/>
  <c r="B51" i="9"/>
  <c r="I50" i="9"/>
  <c r="H50" i="9"/>
  <c r="G50" i="9"/>
  <c r="B50" i="9"/>
  <c r="I49" i="9"/>
  <c r="H49" i="9"/>
  <c r="G49" i="9"/>
  <c r="B49" i="9"/>
  <c r="I48" i="9"/>
  <c r="H48" i="9"/>
  <c r="G48" i="9"/>
  <c r="B48" i="9"/>
  <c r="I47" i="9"/>
  <c r="H47" i="9"/>
  <c r="G47" i="9"/>
  <c r="B47" i="9"/>
  <c r="I46" i="9"/>
  <c r="H46" i="9"/>
  <c r="G46" i="9"/>
  <c r="B46" i="9"/>
  <c r="I45" i="9"/>
  <c r="H45" i="9"/>
  <c r="G45" i="9"/>
  <c r="B45" i="9"/>
  <c r="I44" i="9"/>
  <c r="H44" i="9"/>
  <c r="G44" i="9"/>
  <c r="B44" i="9"/>
  <c r="I43" i="9"/>
  <c r="H43" i="9"/>
  <c r="G43" i="9"/>
  <c r="B43" i="9"/>
  <c r="I42" i="9"/>
  <c r="H42" i="9"/>
  <c r="G42" i="9"/>
  <c r="B42" i="9"/>
  <c r="I41" i="9"/>
  <c r="H41" i="9"/>
  <c r="G41" i="9"/>
  <c r="B41" i="9"/>
  <c r="I40" i="9"/>
  <c r="H40" i="9"/>
  <c r="G40" i="9"/>
  <c r="B40" i="9"/>
  <c r="I39" i="9"/>
  <c r="H39" i="9"/>
  <c r="G39" i="9"/>
  <c r="B39" i="9"/>
  <c r="I38" i="9"/>
  <c r="H38" i="9"/>
  <c r="G38" i="9"/>
  <c r="B38" i="9"/>
  <c r="I37" i="9"/>
  <c r="H37" i="9"/>
  <c r="G37" i="9"/>
  <c r="B37" i="9"/>
  <c r="I36" i="9"/>
  <c r="H36" i="9"/>
  <c r="G36" i="9"/>
  <c r="B36" i="9"/>
  <c r="I35" i="9"/>
  <c r="H35" i="9"/>
  <c r="G35" i="9"/>
  <c r="B35" i="9"/>
  <c r="I34" i="9"/>
  <c r="H34" i="9"/>
  <c r="G34" i="9"/>
  <c r="B34" i="9"/>
  <c r="I33" i="9"/>
  <c r="H33" i="9"/>
  <c r="G33" i="9"/>
  <c r="B33" i="9"/>
  <c r="I32" i="9"/>
  <c r="H32" i="9"/>
  <c r="G32" i="9"/>
  <c r="B32" i="9"/>
  <c r="I31" i="9"/>
  <c r="H31" i="9"/>
  <c r="G31" i="9"/>
  <c r="B31" i="9"/>
  <c r="I30" i="9"/>
  <c r="H30" i="9"/>
  <c r="G30" i="9"/>
  <c r="B30" i="9"/>
  <c r="I29" i="9"/>
  <c r="H29" i="9"/>
  <c r="G29" i="9"/>
  <c r="B29" i="9"/>
  <c r="I28" i="9"/>
  <c r="H28" i="9"/>
  <c r="G28" i="9"/>
  <c r="B28" i="9"/>
  <c r="I27" i="9"/>
  <c r="H27" i="9"/>
  <c r="G27" i="9"/>
  <c r="B27" i="9"/>
  <c r="I26" i="9"/>
  <c r="H26" i="9"/>
  <c r="G26" i="9"/>
  <c r="B26" i="9"/>
  <c r="I25" i="9"/>
  <c r="H25" i="9"/>
  <c r="G25" i="9"/>
  <c r="B25" i="9"/>
  <c r="I24" i="9"/>
  <c r="H24" i="9"/>
  <c r="G24" i="9"/>
  <c r="B24" i="9"/>
  <c r="I23" i="9"/>
  <c r="H23" i="9"/>
  <c r="G23" i="9"/>
  <c r="B23" i="9"/>
  <c r="I22" i="9"/>
  <c r="H22" i="9"/>
  <c r="G22" i="9"/>
  <c r="B22" i="9"/>
  <c r="I21" i="9"/>
  <c r="H21" i="9"/>
  <c r="G21" i="9"/>
  <c r="B21" i="9"/>
  <c r="I20" i="9"/>
  <c r="H20" i="9"/>
  <c r="G20" i="9"/>
  <c r="B20" i="9"/>
  <c r="I19" i="9"/>
  <c r="H19" i="9"/>
  <c r="G19" i="9"/>
  <c r="B19" i="9"/>
  <c r="I18" i="9"/>
  <c r="H18" i="9"/>
  <c r="G18" i="9"/>
  <c r="B18" i="9"/>
  <c r="I17" i="9"/>
  <c r="H17" i="9"/>
  <c r="G17" i="9"/>
  <c r="B17" i="9"/>
  <c r="I16" i="9"/>
  <c r="H16" i="9"/>
  <c r="G16" i="9"/>
  <c r="B16" i="9"/>
  <c r="I15" i="9"/>
  <c r="H15" i="9"/>
  <c r="G15" i="9"/>
  <c r="B15" i="9"/>
  <c r="I14" i="9"/>
  <c r="H14" i="9"/>
  <c r="G14" i="9"/>
  <c r="B14" i="9"/>
  <c r="I13" i="9"/>
  <c r="H13" i="9"/>
  <c r="G13" i="9"/>
  <c r="B13" i="9"/>
  <c r="B10" i="9" s="1"/>
  <c r="I12" i="9"/>
  <c r="H12" i="9"/>
  <c r="G12" i="9"/>
  <c r="B12" i="9"/>
  <c r="E10" i="9"/>
  <c r="D10" i="9"/>
  <c r="C10" i="9"/>
  <c r="K57" i="8"/>
  <c r="J57" i="8"/>
  <c r="I57" i="8"/>
  <c r="H57" i="8"/>
  <c r="B57" i="8"/>
  <c r="B56" i="8"/>
  <c r="K56" i="8" s="1"/>
  <c r="B55" i="8"/>
  <c r="H55" i="8" s="1"/>
  <c r="J54" i="8"/>
  <c r="I54" i="8"/>
  <c r="B54" i="8"/>
  <c r="K54" i="8" s="1"/>
  <c r="B53" i="8"/>
  <c r="J53" i="8" s="1"/>
  <c r="K52" i="8"/>
  <c r="B52" i="8"/>
  <c r="J52" i="8" s="1"/>
  <c r="K51" i="8"/>
  <c r="I51" i="8"/>
  <c r="H51" i="8"/>
  <c r="B51" i="8"/>
  <c r="J51" i="8" s="1"/>
  <c r="K50" i="8"/>
  <c r="I50" i="8"/>
  <c r="H50" i="8"/>
  <c r="B50" i="8"/>
  <c r="J50" i="8" s="1"/>
  <c r="K49" i="8"/>
  <c r="J49" i="8"/>
  <c r="I49" i="8"/>
  <c r="H49" i="8"/>
  <c r="B49" i="8"/>
  <c r="B48" i="8"/>
  <c r="K48" i="8" s="1"/>
  <c r="B47" i="8"/>
  <c r="H47" i="8" s="1"/>
  <c r="J46" i="8"/>
  <c r="I46" i="8"/>
  <c r="B46" i="8"/>
  <c r="K46" i="8" s="1"/>
  <c r="B45" i="8"/>
  <c r="J45" i="8" s="1"/>
  <c r="K44" i="8"/>
  <c r="B44" i="8"/>
  <c r="J44" i="8" s="1"/>
  <c r="K43" i="8"/>
  <c r="I43" i="8"/>
  <c r="H43" i="8"/>
  <c r="B43" i="8"/>
  <c r="J43" i="8" s="1"/>
  <c r="K42" i="8"/>
  <c r="I42" i="8"/>
  <c r="H42" i="8"/>
  <c r="B42" i="8"/>
  <c r="J42" i="8" s="1"/>
  <c r="K41" i="8"/>
  <c r="J41" i="8"/>
  <c r="I41" i="8"/>
  <c r="H41" i="8"/>
  <c r="B41" i="8"/>
  <c r="B40" i="8"/>
  <c r="K40" i="8" s="1"/>
  <c r="B39" i="8"/>
  <c r="H39" i="8" s="1"/>
  <c r="J38" i="8"/>
  <c r="I38" i="8"/>
  <c r="H38" i="8"/>
  <c r="B38" i="8"/>
  <c r="K38" i="8" s="1"/>
  <c r="B37" i="8"/>
  <c r="J37" i="8" s="1"/>
  <c r="K36" i="8"/>
  <c r="B36" i="8"/>
  <c r="J36" i="8" s="1"/>
  <c r="K35" i="8"/>
  <c r="I35" i="8"/>
  <c r="H35" i="8"/>
  <c r="B35" i="8"/>
  <c r="J35" i="8" s="1"/>
  <c r="K34" i="8"/>
  <c r="I34" i="8"/>
  <c r="H34" i="8"/>
  <c r="B34" i="8"/>
  <c r="J34" i="8" s="1"/>
  <c r="K33" i="8"/>
  <c r="J33" i="8"/>
  <c r="I33" i="8"/>
  <c r="H33" i="8"/>
  <c r="B33" i="8"/>
  <c r="B32" i="8"/>
  <c r="K32" i="8" s="1"/>
  <c r="B31" i="8"/>
  <c r="H31" i="8" s="1"/>
  <c r="J30" i="8"/>
  <c r="I30" i="8"/>
  <c r="H30" i="8"/>
  <c r="B30" i="8"/>
  <c r="K30" i="8" s="1"/>
  <c r="B29" i="8"/>
  <c r="J29" i="8" s="1"/>
  <c r="K28" i="8"/>
  <c r="B28" i="8"/>
  <c r="J28" i="8" s="1"/>
  <c r="K27" i="8"/>
  <c r="I27" i="8"/>
  <c r="H27" i="8"/>
  <c r="B27" i="8"/>
  <c r="J27" i="8" s="1"/>
  <c r="K26" i="8"/>
  <c r="I26" i="8"/>
  <c r="H26" i="8"/>
  <c r="B26" i="8"/>
  <c r="J26" i="8" s="1"/>
  <c r="K25" i="8"/>
  <c r="J25" i="8"/>
  <c r="I25" i="8"/>
  <c r="H25" i="8"/>
  <c r="B25" i="8"/>
  <c r="B24" i="8"/>
  <c r="K24" i="8" s="1"/>
  <c r="B23" i="8"/>
  <c r="H23" i="8" s="1"/>
  <c r="J22" i="8"/>
  <c r="I22" i="8"/>
  <c r="H22" i="8"/>
  <c r="B22" i="8"/>
  <c r="K22" i="8" s="1"/>
  <c r="B21" i="8"/>
  <c r="J21" i="8" s="1"/>
  <c r="K20" i="8"/>
  <c r="B20" i="8"/>
  <c r="J20" i="8" s="1"/>
  <c r="K19" i="8"/>
  <c r="I19" i="8"/>
  <c r="H19" i="8"/>
  <c r="B19" i="8"/>
  <c r="J19" i="8" s="1"/>
  <c r="K18" i="8"/>
  <c r="I18" i="8"/>
  <c r="H18" i="8"/>
  <c r="B18" i="8"/>
  <c r="J18" i="8" s="1"/>
  <c r="K17" i="8"/>
  <c r="J17" i="8"/>
  <c r="I17" i="8"/>
  <c r="H17" i="8"/>
  <c r="B17" i="8"/>
  <c r="B16" i="8"/>
  <c r="K16" i="8" s="1"/>
  <c r="B15" i="8"/>
  <c r="H15" i="8" s="1"/>
  <c r="J14" i="8"/>
  <c r="I14" i="8"/>
  <c r="H14" i="8"/>
  <c r="B14" i="8"/>
  <c r="K14" i="8" s="1"/>
  <c r="B13" i="8"/>
  <c r="J13" i="8" s="1"/>
  <c r="F11" i="8"/>
  <c r="E11" i="8"/>
  <c r="J11" i="8" s="1"/>
  <c r="D11" i="8"/>
  <c r="C11" i="8"/>
  <c r="H11" i="8" s="1"/>
  <c r="B11" i="8"/>
  <c r="K11" i="8" s="1"/>
  <c r="C24" i="7"/>
  <c r="C17" i="7"/>
  <c r="C16" i="7"/>
  <c r="B11" i="7"/>
  <c r="C28" i="7" s="1"/>
  <c r="G23" i="13"/>
  <c r="F23" i="13"/>
  <c r="B23" i="13"/>
  <c r="H23" i="13" s="1"/>
  <c r="B22" i="13"/>
  <c r="F22" i="13" s="1"/>
  <c r="G21" i="13"/>
  <c r="F21" i="13"/>
  <c r="B21" i="13"/>
  <c r="H21" i="13" s="1"/>
  <c r="B20" i="13"/>
  <c r="F20" i="13" s="1"/>
  <c r="G19" i="13"/>
  <c r="F19" i="13"/>
  <c r="B19" i="13"/>
  <c r="H19" i="13" s="1"/>
  <c r="B18" i="13"/>
  <c r="F18" i="13" s="1"/>
  <c r="G17" i="13"/>
  <c r="F17" i="13"/>
  <c r="B17" i="13"/>
  <c r="H17" i="13" s="1"/>
  <c r="B16" i="13"/>
  <c r="F16" i="13" s="1"/>
  <c r="G15" i="13"/>
  <c r="F15" i="13"/>
  <c r="B15" i="13"/>
  <c r="H15" i="13" s="1"/>
  <c r="B14" i="13"/>
  <c r="F14" i="13" s="1"/>
  <c r="G13" i="13"/>
  <c r="F13" i="13"/>
  <c r="B13" i="13"/>
  <c r="H13" i="13" s="1"/>
  <c r="E11" i="13"/>
  <c r="H11" i="13" s="1"/>
  <c r="D11" i="13"/>
  <c r="G11" i="13" s="1"/>
  <c r="C11" i="13"/>
  <c r="F11" i="13" s="1"/>
  <c r="B11" i="13"/>
  <c r="B57" i="6"/>
  <c r="H57" i="6" s="1"/>
  <c r="B56" i="6"/>
  <c r="H56" i="6" s="1"/>
  <c r="B55" i="6"/>
  <c r="H55" i="6" s="1"/>
  <c r="B54" i="6"/>
  <c r="H54" i="6" s="1"/>
  <c r="B53" i="6"/>
  <c r="H53" i="6" s="1"/>
  <c r="B52" i="6"/>
  <c r="H52" i="6" s="1"/>
  <c r="B51" i="6"/>
  <c r="H51" i="6" s="1"/>
  <c r="B50" i="6"/>
  <c r="H50" i="6" s="1"/>
  <c r="B49" i="6"/>
  <c r="H49" i="6" s="1"/>
  <c r="B48" i="6"/>
  <c r="H48" i="6" s="1"/>
  <c r="B47" i="6"/>
  <c r="H47" i="6" s="1"/>
  <c r="B46" i="6"/>
  <c r="H46" i="6" s="1"/>
  <c r="B45" i="6"/>
  <c r="H45" i="6" s="1"/>
  <c r="B44" i="6"/>
  <c r="H44" i="6" s="1"/>
  <c r="B43" i="6"/>
  <c r="H43" i="6" s="1"/>
  <c r="B42" i="6"/>
  <c r="H42" i="6" s="1"/>
  <c r="B41" i="6"/>
  <c r="H41" i="6" s="1"/>
  <c r="B40" i="6"/>
  <c r="H40" i="6" s="1"/>
  <c r="B39" i="6"/>
  <c r="H39" i="6" s="1"/>
  <c r="B38" i="6"/>
  <c r="H38" i="6" s="1"/>
  <c r="B37" i="6"/>
  <c r="H37" i="6" s="1"/>
  <c r="B36" i="6"/>
  <c r="H36" i="6" s="1"/>
  <c r="B35" i="6"/>
  <c r="H35" i="6" s="1"/>
  <c r="B34" i="6"/>
  <c r="H34" i="6" s="1"/>
  <c r="B33" i="6"/>
  <c r="H33" i="6" s="1"/>
  <c r="B32" i="6"/>
  <c r="H32" i="6" s="1"/>
  <c r="B31" i="6"/>
  <c r="H31" i="6" s="1"/>
  <c r="B30" i="6"/>
  <c r="H30" i="6" s="1"/>
  <c r="B29" i="6"/>
  <c r="H29" i="6" s="1"/>
  <c r="B28" i="6"/>
  <c r="H28" i="6" s="1"/>
  <c r="B27" i="6"/>
  <c r="H27" i="6" s="1"/>
  <c r="B26" i="6"/>
  <c r="H26" i="6" s="1"/>
  <c r="B25" i="6"/>
  <c r="H25" i="6" s="1"/>
  <c r="B24" i="6"/>
  <c r="H24" i="6" s="1"/>
  <c r="B23" i="6"/>
  <c r="H23" i="6" s="1"/>
  <c r="B22" i="6"/>
  <c r="H22" i="6" s="1"/>
  <c r="B21" i="6"/>
  <c r="H21" i="6" s="1"/>
  <c r="B20" i="6"/>
  <c r="H20" i="6" s="1"/>
  <c r="B19" i="6"/>
  <c r="H19" i="6" s="1"/>
  <c r="B18" i="6"/>
  <c r="H18" i="6" s="1"/>
  <c r="B17" i="6"/>
  <c r="H17" i="6" s="1"/>
  <c r="B16" i="6"/>
  <c r="H16" i="6" s="1"/>
  <c r="B15" i="6"/>
  <c r="H15" i="6" s="1"/>
  <c r="B14" i="6"/>
  <c r="H14" i="6" s="1"/>
  <c r="B13" i="6"/>
  <c r="H13" i="6" s="1"/>
  <c r="E11" i="6"/>
  <c r="D11" i="6"/>
  <c r="C11" i="6"/>
  <c r="CB70" i="5"/>
  <c r="BO70" i="5"/>
  <c r="AY70" i="5"/>
  <c r="AW70" i="5"/>
  <c r="AI70" i="5"/>
  <c r="AG70" i="5"/>
  <c r="S70" i="5"/>
  <c r="B70" i="5"/>
  <c r="CB69" i="5"/>
  <c r="BO69" i="5"/>
  <c r="AY69" i="5"/>
  <c r="AW69" i="5"/>
  <c r="AI69" i="5"/>
  <c r="AG69" i="5"/>
  <c r="S69" i="5"/>
  <c r="B69" i="5"/>
  <c r="CB68" i="5"/>
  <c r="BO68" i="5"/>
  <c r="AY68" i="5"/>
  <c r="AW68" i="5"/>
  <c r="AI68" i="5"/>
  <c r="AG68" i="5"/>
  <c r="S68" i="5"/>
  <c r="B68" i="5"/>
  <c r="CB67" i="5"/>
  <c r="BO67" i="5"/>
  <c r="AY67" i="5"/>
  <c r="AW67" i="5"/>
  <c r="AI67" i="5"/>
  <c r="AG67" i="5"/>
  <c r="S67" i="5"/>
  <c r="B67" i="5"/>
  <c r="CB66" i="5"/>
  <c r="BO66" i="5"/>
  <c r="AY66" i="5"/>
  <c r="AW66" i="5"/>
  <c r="AI66" i="5"/>
  <c r="AG66" i="5"/>
  <c r="S66" i="5"/>
  <c r="B66" i="5"/>
  <c r="CB65" i="5"/>
  <c r="BO65" i="5"/>
  <c r="AY65" i="5"/>
  <c r="AW65" i="5"/>
  <c r="AI65" i="5"/>
  <c r="AG65" i="5"/>
  <c r="S65" i="5"/>
  <c r="B65" i="5"/>
  <c r="CB64" i="5"/>
  <c r="BO64" i="5"/>
  <c r="AY64" i="5"/>
  <c r="AW64" i="5"/>
  <c r="AI64" i="5"/>
  <c r="S64" i="5"/>
  <c r="B64" i="5"/>
  <c r="BO63" i="5"/>
  <c r="CB63" i="5" s="1"/>
  <c r="AY63" i="5"/>
  <c r="AW63" i="5"/>
  <c r="AI63" i="5"/>
  <c r="AG63" i="5"/>
  <c r="S63" i="5"/>
  <c r="B63" i="5"/>
  <c r="BO62" i="5"/>
  <c r="CB62" i="5" s="1"/>
  <c r="AY62" i="5"/>
  <c r="AW62" i="5"/>
  <c r="AI62" i="5"/>
  <c r="AG62" i="5"/>
  <c r="S62" i="5"/>
  <c r="B62" i="5"/>
  <c r="BO61" i="5"/>
  <c r="CB61" i="5" s="1"/>
  <c r="AY61" i="5"/>
  <c r="AW61" i="5"/>
  <c r="AI61" i="5"/>
  <c r="AG61" i="5"/>
  <c r="S61" i="5"/>
  <c r="B61" i="5"/>
  <c r="BO60" i="5"/>
  <c r="CB60" i="5" s="1"/>
  <c r="AY60" i="5"/>
  <c r="AW60" i="5"/>
  <c r="AI60" i="5"/>
  <c r="AG60" i="5"/>
  <c r="S60" i="5"/>
  <c r="B60" i="5"/>
  <c r="BO59" i="5"/>
  <c r="CB59" i="5" s="1"/>
  <c r="AY59" i="5"/>
  <c r="AW59" i="5"/>
  <c r="AI59" i="5"/>
  <c r="AG59" i="5"/>
  <c r="S59" i="5"/>
  <c r="B59" i="5"/>
  <c r="BO58" i="5"/>
  <c r="CB58" i="5" s="1"/>
  <c r="AY58" i="5"/>
  <c r="AW58" i="5"/>
  <c r="AI58" i="5"/>
  <c r="AG58" i="5"/>
  <c r="S58" i="5"/>
  <c r="B58" i="5"/>
  <c r="BO57" i="5"/>
  <c r="CB57" i="5" s="1"/>
  <c r="AY57" i="5"/>
  <c r="AW57" i="5"/>
  <c r="AI57" i="5"/>
  <c r="AG57" i="5"/>
  <c r="S57" i="5"/>
  <c r="B57" i="5"/>
  <c r="BO56" i="5"/>
  <c r="CB56" i="5" s="1"/>
  <c r="AY56" i="5"/>
  <c r="AW56" i="5"/>
  <c r="AI56" i="5"/>
  <c r="AG56" i="5"/>
  <c r="S56" i="5"/>
  <c r="B56" i="5"/>
  <c r="BO55" i="5"/>
  <c r="CB55" i="5" s="1"/>
  <c r="AY55" i="5"/>
  <c r="AW55" i="5"/>
  <c r="AI55" i="5"/>
  <c r="AG55" i="5"/>
  <c r="S55" i="5"/>
  <c r="B55" i="5"/>
  <c r="BO54" i="5"/>
  <c r="CB54" i="5" s="1"/>
  <c r="AY54" i="5"/>
  <c r="AW54" i="5"/>
  <c r="AI54" i="5"/>
  <c r="AG54" i="5"/>
  <c r="S54" i="5"/>
  <c r="B54" i="5"/>
  <c r="BO53" i="5"/>
  <c r="CB53" i="5" s="1"/>
  <c r="AY53" i="5"/>
  <c r="AW53" i="5"/>
  <c r="AI53" i="5"/>
  <c r="AG53" i="5"/>
  <c r="S53" i="5"/>
  <c r="B53" i="5"/>
  <c r="BO52" i="5"/>
  <c r="CB52" i="5" s="1"/>
  <c r="AY52" i="5"/>
  <c r="AW52" i="5"/>
  <c r="AI52" i="5"/>
  <c r="AG52" i="5"/>
  <c r="S52" i="5"/>
  <c r="B52" i="5"/>
  <c r="BO51" i="5"/>
  <c r="CB51" i="5" s="1"/>
  <c r="AY51" i="5"/>
  <c r="AW51" i="5"/>
  <c r="AI51" i="5"/>
  <c r="AG51" i="5"/>
  <c r="S51" i="5"/>
  <c r="B51" i="5"/>
  <c r="BO50" i="5"/>
  <c r="CB50" i="5" s="1"/>
  <c r="AY50" i="5"/>
  <c r="AW50" i="5"/>
  <c r="AI50" i="5"/>
  <c r="AG50" i="5"/>
  <c r="S50" i="5"/>
  <c r="B50" i="5"/>
  <c r="BO49" i="5"/>
  <c r="CB49" i="5" s="1"/>
  <c r="AY49" i="5"/>
  <c r="AW49" i="5"/>
  <c r="AI49" i="5"/>
  <c r="AG49" i="5"/>
  <c r="S49" i="5"/>
  <c r="B49" i="5"/>
  <c r="BO48" i="5"/>
  <c r="CB48" i="5" s="1"/>
  <c r="AY48" i="5"/>
  <c r="AW48" i="5"/>
  <c r="AI48" i="5"/>
  <c r="AG48" i="5"/>
  <c r="S48" i="5"/>
  <c r="B48" i="5"/>
  <c r="BO47" i="5"/>
  <c r="CB47" i="5" s="1"/>
  <c r="AY47" i="5"/>
  <c r="AW47" i="5"/>
  <c r="AI47" i="5"/>
  <c r="AG47" i="5"/>
  <c r="S47" i="5"/>
  <c r="B47" i="5"/>
  <c r="BO46" i="5"/>
  <c r="CB46" i="5" s="1"/>
  <c r="AY46" i="5"/>
  <c r="AW46" i="5"/>
  <c r="AI46" i="5"/>
  <c r="AG46" i="5"/>
  <c r="S46" i="5"/>
  <c r="B46" i="5"/>
  <c r="BO45" i="5"/>
  <c r="CB45" i="5" s="1"/>
  <c r="AY45" i="5"/>
  <c r="AW45" i="5"/>
  <c r="AI45" i="5"/>
  <c r="AG45" i="5"/>
  <c r="S45" i="5"/>
  <c r="B45" i="5"/>
  <c r="BO44" i="5"/>
  <c r="CB44" i="5" s="1"/>
  <c r="AY44" i="5"/>
  <c r="AW44" i="5"/>
  <c r="AI44" i="5"/>
  <c r="AG44" i="5"/>
  <c r="S44" i="5"/>
  <c r="B44" i="5"/>
  <c r="BO43" i="5"/>
  <c r="CB43" i="5" s="1"/>
  <c r="AY43" i="5"/>
  <c r="AW43" i="5"/>
  <c r="AI43" i="5"/>
  <c r="AG43" i="5"/>
  <c r="S43" i="5"/>
  <c r="B43" i="5"/>
  <c r="BO42" i="5"/>
  <c r="CB42" i="5" s="1"/>
  <c r="AY42" i="5"/>
  <c r="AW42" i="5"/>
  <c r="AI42" i="5"/>
  <c r="AG42" i="5"/>
  <c r="S42" i="5"/>
  <c r="B42" i="5"/>
  <c r="BO41" i="5"/>
  <c r="CB41" i="5" s="1"/>
  <c r="AY41" i="5"/>
  <c r="AW41" i="5"/>
  <c r="AI41" i="5"/>
  <c r="AG41" i="5"/>
  <c r="S41" i="5"/>
  <c r="B41" i="5"/>
  <c r="BO40" i="5"/>
  <c r="CB40" i="5" s="1"/>
  <c r="AY40" i="5"/>
  <c r="AW40" i="5"/>
  <c r="AI40" i="5"/>
  <c r="AG40" i="5"/>
  <c r="S40" i="5"/>
  <c r="B40" i="5"/>
  <c r="BO39" i="5"/>
  <c r="CB39" i="5" s="1"/>
  <c r="AY39" i="5"/>
  <c r="AW39" i="5"/>
  <c r="AI39" i="5"/>
  <c r="AG39" i="5"/>
  <c r="S39" i="5"/>
  <c r="B39" i="5"/>
  <c r="BO38" i="5"/>
  <c r="CB38" i="5" s="1"/>
  <c r="AY38" i="5"/>
  <c r="AW38" i="5"/>
  <c r="AI38" i="5"/>
  <c r="S38" i="5"/>
  <c r="B38" i="5"/>
  <c r="CB37" i="5"/>
  <c r="BO37" i="5"/>
  <c r="AY37" i="5"/>
  <c r="AW37" i="5"/>
  <c r="AI37" i="5"/>
  <c r="AG37" i="5"/>
  <c r="S37" i="5"/>
  <c r="B37" i="5"/>
  <c r="CB36" i="5"/>
  <c r="BO36" i="5"/>
  <c r="AY36" i="5"/>
  <c r="AW36" i="5"/>
  <c r="AI36" i="5"/>
  <c r="AG36" i="5"/>
  <c r="S36" i="5"/>
  <c r="B36" i="5"/>
  <c r="CB35" i="5"/>
  <c r="BO35" i="5"/>
  <c r="AY35" i="5"/>
  <c r="AW35" i="5"/>
  <c r="AI35" i="5"/>
  <c r="AG35" i="5"/>
  <c r="S35" i="5"/>
  <c r="B35" i="5"/>
  <c r="CB34" i="5"/>
  <c r="BO34" i="5"/>
  <c r="AY34" i="5"/>
  <c r="AW34" i="5"/>
  <c r="AI34" i="5"/>
  <c r="AG34" i="5"/>
  <c r="S34" i="5"/>
  <c r="B34" i="5"/>
  <c r="CB33" i="5"/>
  <c r="BO33" i="5"/>
  <c r="AY33" i="5"/>
  <c r="AW33" i="5"/>
  <c r="AI33" i="5"/>
  <c r="AG33" i="5"/>
  <c r="S33" i="5"/>
  <c r="B33" i="5"/>
  <c r="CB32" i="5"/>
  <c r="BO32" i="5"/>
  <c r="AY32" i="5"/>
  <c r="AW32" i="5"/>
  <c r="AI32" i="5"/>
  <c r="AG32" i="5"/>
  <c r="S32" i="5"/>
  <c r="B32" i="5"/>
  <c r="CB31" i="5"/>
  <c r="BO31" i="5"/>
  <c r="AY31" i="5"/>
  <c r="AW31" i="5"/>
  <c r="AI31" i="5"/>
  <c r="AG31" i="5"/>
  <c r="S31" i="5"/>
  <c r="B31" i="5"/>
  <c r="CB30" i="5"/>
  <c r="BO30" i="5"/>
  <c r="AY30" i="5"/>
  <c r="AW30" i="5"/>
  <c r="AI30" i="5"/>
  <c r="AG30" i="5"/>
  <c r="S30" i="5"/>
  <c r="B30" i="5"/>
  <c r="CB29" i="5"/>
  <c r="BO29" i="5"/>
  <c r="AY29" i="5"/>
  <c r="AW29" i="5"/>
  <c r="AI29" i="5"/>
  <c r="AG29" i="5"/>
  <c r="S29" i="5"/>
  <c r="B29" i="5"/>
  <c r="CB28" i="5"/>
  <c r="BO28" i="5"/>
  <c r="AY28" i="5"/>
  <c r="AW28" i="5"/>
  <c r="AI28" i="5"/>
  <c r="AG28" i="5"/>
  <c r="S28" i="5"/>
  <c r="B28" i="5"/>
  <c r="CB27" i="5"/>
  <c r="BO27" i="5"/>
  <c r="AY27" i="5"/>
  <c r="AW27" i="5"/>
  <c r="AI27" i="5"/>
  <c r="AG27" i="5"/>
  <c r="S27" i="5"/>
  <c r="B27" i="5"/>
  <c r="CB26" i="5"/>
  <c r="BO26" i="5"/>
  <c r="AY26" i="5"/>
  <c r="AW26" i="5"/>
  <c r="AI26" i="5"/>
  <c r="AG26" i="5"/>
  <c r="S26" i="5"/>
  <c r="B26" i="5"/>
  <c r="CB25" i="5"/>
  <c r="BO25" i="5"/>
  <c r="AY25" i="5"/>
  <c r="AW25" i="5"/>
  <c r="AI25" i="5"/>
  <c r="AG25" i="5"/>
  <c r="S25" i="5"/>
  <c r="B25" i="5"/>
  <c r="CB24" i="5"/>
  <c r="BO24" i="5"/>
  <c r="AY24" i="5"/>
  <c r="AW24" i="5"/>
  <c r="AI24" i="5"/>
  <c r="AG24" i="5"/>
  <c r="S24" i="5"/>
  <c r="B24" i="5"/>
  <c r="CB23" i="5"/>
  <c r="BO23" i="5"/>
  <c r="AY23" i="5"/>
  <c r="AW23" i="5"/>
  <c r="AI23" i="5"/>
  <c r="AG23" i="5"/>
  <c r="S23" i="5"/>
  <c r="B23" i="5"/>
  <c r="CB22" i="5"/>
  <c r="BO22" i="5"/>
  <c r="AY22" i="5"/>
  <c r="AW22" i="5"/>
  <c r="AI22" i="5"/>
  <c r="AG22" i="5"/>
  <c r="S22" i="5"/>
  <c r="B22" i="5"/>
  <c r="CB21" i="5"/>
  <c r="BO21" i="5"/>
  <c r="AY21" i="5"/>
  <c r="AW21" i="5"/>
  <c r="AI21" i="5"/>
  <c r="AG21" i="5"/>
  <c r="S21" i="5"/>
  <c r="B21" i="5"/>
  <c r="CB20" i="5"/>
  <c r="BO20" i="5"/>
  <c r="AY20" i="5"/>
  <c r="AW20" i="5"/>
  <c r="AI20" i="5"/>
  <c r="AG20" i="5"/>
  <c r="S20" i="5"/>
  <c r="B20" i="5"/>
  <c r="CB19" i="5"/>
  <c r="BO19" i="5"/>
  <c r="AY19" i="5"/>
  <c r="AW19" i="5"/>
  <c r="AI19" i="5"/>
  <c r="AG19" i="5"/>
  <c r="S19" i="5"/>
  <c r="B19" i="5"/>
  <c r="B11" i="5" s="1"/>
  <c r="CB18" i="5"/>
  <c r="BO18" i="5"/>
  <c r="AY18" i="5"/>
  <c r="AW18" i="5"/>
  <c r="AI18" i="5"/>
  <c r="S18" i="5"/>
  <c r="B18" i="5"/>
  <c r="CB17" i="5"/>
  <c r="BO17" i="5"/>
  <c r="AY17" i="5"/>
  <c r="AW17" i="5"/>
  <c r="AI17" i="5"/>
  <c r="AG17" i="5"/>
  <c r="S17" i="5"/>
  <c r="B17" i="5"/>
  <c r="CB16" i="5"/>
  <c r="BO16" i="5"/>
  <c r="AY16" i="5"/>
  <c r="AW16" i="5"/>
  <c r="AI16" i="5"/>
  <c r="AG16" i="5"/>
  <c r="S16" i="5"/>
  <c r="B16" i="5"/>
  <c r="CB15" i="5"/>
  <c r="BO15" i="5"/>
  <c r="BO14" i="5"/>
  <c r="CB14" i="5" s="1"/>
  <c r="AY14" i="5"/>
  <c r="AW14" i="5"/>
  <c r="AI14" i="5"/>
  <c r="AG14" i="5"/>
  <c r="S14" i="5"/>
  <c r="B14" i="5"/>
  <c r="CB13" i="5"/>
  <c r="BO13" i="5"/>
  <c r="AY13" i="5"/>
  <c r="AW13" i="5"/>
  <c r="AI13" i="5"/>
  <c r="AG13" i="5"/>
  <c r="S13" i="5"/>
  <c r="B13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CB11" i="5" s="1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N10" i="4"/>
  <c r="M10" i="4"/>
  <c r="L10" i="4"/>
  <c r="K10" i="4"/>
  <c r="J10" i="4"/>
  <c r="I10" i="4"/>
  <c r="H10" i="4"/>
  <c r="G10" i="4"/>
  <c r="F10" i="4"/>
  <c r="E10" i="4"/>
  <c r="D10" i="4"/>
  <c r="C10" i="4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0" i="2" s="1"/>
  <c r="B16" i="2"/>
  <c r="B15" i="2"/>
  <c r="B14" i="2"/>
  <c r="B13" i="2"/>
  <c r="B12" i="2"/>
  <c r="N10" i="2"/>
  <c r="M10" i="2"/>
  <c r="L10" i="2"/>
  <c r="K10" i="2"/>
  <c r="J10" i="2"/>
  <c r="I10" i="2"/>
  <c r="H10" i="2"/>
  <c r="G10" i="2"/>
  <c r="F10" i="2"/>
  <c r="E10" i="2"/>
  <c r="D10" i="2"/>
  <c r="C10" i="2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0" i="15" s="1"/>
  <c r="E12" i="15"/>
  <c r="D10" i="15"/>
  <c r="C10" i="15"/>
  <c r="B10" i="15"/>
  <c r="I10" i="9" l="1"/>
  <c r="H10" i="9"/>
  <c r="G10" i="9"/>
  <c r="B10" i="4"/>
  <c r="S11" i="5"/>
  <c r="AI11" i="5"/>
  <c r="G11" i="6"/>
  <c r="H11" i="6"/>
  <c r="B11" i="6"/>
  <c r="F11" i="6" s="1"/>
  <c r="F13" i="6"/>
  <c r="F15" i="6"/>
  <c r="F17" i="6"/>
  <c r="F19" i="6"/>
  <c r="F21" i="6"/>
  <c r="F23" i="6"/>
  <c r="F25" i="6"/>
  <c r="F27" i="6"/>
  <c r="F29" i="6"/>
  <c r="F31" i="6"/>
  <c r="F33" i="6"/>
  <c r="F35" i="6"/>
  <c r="F37" i="6"/>
  <c r="F39" i="6"/>
  <c r="F41" i="6"/>
  <c r="F43" i="6"/>
  <c r="F45" i="6"/>
  <c r="F47" i="6"/>
  <c r="F49" i="6"/>
  <c r="F51" i="6"/>
  <c r="F53" i="6"/>
  <c r="F55" i="6"/>
  <c r="F57" i="6"/>
  <c r="G14" i="13"/>
  <c r="G16" i="13"/>
  <c r="G18" i="13"/>
  <c r="G20" i="13"/>
  <c r="G22" i="13"/>
  <c r="C13" i="7"/>
  <c r="C21" i="7"/>
  <c r="C29" i="7"/>
  <c r="K13" i="8"/>
  <c r="I15" i="8"/>
  <c r="H20" i="8"/>
  <c r="K21" i="8"/>
  <c r="I23" i="8"/>
  <c r="H28" i="8"/>
  <c r="K29" i="8"/>
  <c r="I31" i="8"/>
  <c r="H36" i="8"/>
  <c r="K37" i="8"/>
  <c r="I39" i="8"/>
  <c r="H44" i="8"/>
  <c r="K45" i="8"/>
  <c r="I47" i="8"/>
  <c r="H52" i="8"/>
  <c r="K53" i="8"/>
  <c r="I55" i="8"/>
  <c r="G13" i="6"/>
  <c r="G15" i="6"/>
  <c r="G17" i="6"/>
  <c r="G19" i="6"/>
  <c r="G21" i="6"/>
  <c r="G23" i="6"/>
  <c r="G25" i="6"/>
  <c r="G27" i="6"/>
  <c r="G29" i="6"/>
  <c r="G31" i="6"/>
  <c r="G33" i="6"/>
  <c r="G35" i="6"/>
  <c r="G37" i="6"/>
  <c r="G39" i="6"/>
  <c r="G41" i="6"/>
  <c r="G43" i="6"/>
  <c r="G45" i="6"/>
  <c r="G47" i="6"/>
  <c r="G49" i="6"/>
  <c r="G51" i="6"/>
  <c r="G53" i="6"/>
  <c r="G55" i="6"/>
  <c r="G57" i="6"/>
  <c r="H14" i="13"/>
  <c r="H16" i="13"/>
  <c r="H18" i="13"/>
  <c r="H20" i="13"/>
  <c r="H22" i="13"/>
  <c r="C14" i="7"/>
  <c r="C22" i="7"/>
  <c r="C30" i="7"/>
  <c r="I11" i="8"/>
  <c r="J15" i="8"/>
  <c r="I20" i="8"/>
  <c r="J23" i="8"/>
  <c r="I28" i="8"/>
  <c r="J31" i="8"/>
  <c r="I36" i="8"/>
  <c r="J39" i="8"/>
  <c r="I44" i="8"/>
  <c r="J47" i="8"/>
  <c r="I52" i="8"/>
  <c r="J55" i="8"/>
  <c r="C15" i="7"/>
  <c r="C23" i="7"/>
  <c r="C31" i="7"/>
  <c r="K15" i="8"/>
  <c r="K23" i="8"/>
  <c r="K31" i="8"/>
  <c r="K39" i="8"/>
  <c r="H46" i="8"/>
  <c r="K47" i="8"/>
  <c r="H54" i="8"/>
  <c r="K55" i="8"/>
  <c r="F14" i="6"/>
  <c r="F16" i="6"/>
  <c r="F18" i="6"/>
  <c r="F20" i="6"/>
  <c r="F22" i="6"/>
  <c r="F24" i="6"/>
  <c r="F26" i="6"/>
  <c r="F28" i="6"/>
  <c r="F30" i="6"/>
  <c r="F32" i="6"/>
  <c r="F34" i="6"/>
  <c r="F36" i="6"/>
  <c r="F38" i="6"/>
  <c r="F40" i="6"/>
  <c r="F42" i="6"/>
  <c r="F44" i="6"/>
  <c r="F46" i="6"/>
  <c r="F48" i="6"/>
  <c r="F50" i="6"/>
  <c r="F52" i="6"/>
  <c r="F54" i="6"/>
  <c r="F56" i="6"/>
  <c r="C25" i="7"/>
  <c r="H16" i="8"/>
  <c r="H24" i="8"/>
  <c r="H32" i="8"/>
  <c r="H40" i="8"/>
  <c r="H48" i="8"/>
  <c r="H56" i="8"/>
  <c r="G14" i="6"/>
  <c r="G16" i="6"/>
  <c r="G18" i="6"/>
  <c r="G20" i="6"/>
  <c r="G22" i="6"/>
  <c r="G24" i="6"/>
  <c r="G26" i="6"/>
  <c r="G28" i="6"/>
  <c r="G30" i="6"/>
  <c r="G32" i="6"/>
  <c r="G34" i="6"/>
  <c r="G36" i="6"/>
  <c r="G38" i="6"/>
  <c r="G40" i="6"/>
  <c r="G42" i="6"/>
  <c r="G44" i="6"/>
  <c r="G46" i="6"/>
  <c r="G48" i="6"/>
  <c r="G50" i="6"/>
  <c r="G52" i="6"/>
  <c r="G54" i="6"/>
  <c r="G56" i="6"/>
  <c r="C18" i="7"/>
  <c r="C26" i="7"/>
  <c r="H13" i="8"/>
  <c r="I16" i="8"/>
  <c r="H21" i="8"/>
  <c r="I24" i="8"/>
  <c r="H29" i="8"/>
  <c r="I32" i="8"/>
  <c r="H37" i="8"/>
  <c r="I40" i="8"/>
  <c r="H45" i="8"/>
  <c r="I48" i="8"/>
  <c r="H53" i="8"/>
  <c r="I56" i="8"/>
  <c r="C19" i="7"/>
  <c r="C27" i="7"/>
  <c r="I13" i="8"/>
  <c r="J16" i="8"/>
  <c r="I21" i="8"/>
  <c r="J24" i="8"/>
  <c r="I29" i="8"/>
  <c r="J32" i="8"/>
  <c r="I37" i="8"/>
  <c r="J40" i="8"/>
  <c r="I45" i="8"/>
  <c r="J48" i="8"/>
  <c r="I53" i="8"/>
  <c r="J56" i="8"/>
  <c r="C20" i="7"/>
  <c r="C11" i="7" l="1"/>
</calcChain>
</file>

<file path=xl/sharedStrings.xml><?xml version="1.0" encoding="utf-8"?>
<sst xmlns="http://schemas.openxmlformats.org/spreadsheetml/2006/main" count="1040" uniqueCount="322">
  <si>
    <t xml:space="preserve">Índice de cuadros estadísticas </t>
  </si>
  <si>
    <t xml:space="preserve">Defensa Pública </t>
  </si>
  <si>
    <t>Número</t>
  </si>
  <si>
    <t>Nombre del cuadro</t>
  </si>
  <si>
    <r>
      <rPr>
        <b/>
        <sz val="12"/>
        <color indexed="8"/>
        <rFont val="Times New Roman"/>
        <family val="1"/>
      </rPr>
      <t xml:space="preserve">Defensa Pública: </t>
    </r>
    <r>
      <rPr>
        <sz val="12"/>
        <color indexed="8"/>
        <rFont val="Times New Roman"/>
        <family val="1"/>
      </rPr>
      <t>Movimiento de trabajo</t>
    </r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</si>
  <si>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Oficina</t>
    </r>
  </si>
  <si>
    <r>
      <rPr>
        <b/>
        <sz val="12"/>
        <color indexed="8"/>
        <rFont val="Times New Roman"/>
        <family val="1"/>
      </rPr>
      <t xml:space="preserve">Defensa Pública: </t>
    </r>
    <r>
      <rPr>
        <sz val="12"/>
        <color indexed="8"/>
        <rFont val="Times New Roman"/>
        <family val="1"/>
      </rPr>
      <t>Casos entrados</t>
    </r>
  </si>
  <si>
    <r>
      <t xml:space="preserve">Según: </t>
    </r>
    <r>
      <rPr>
        <sz val="12"/>
        <color indexed="8"/>
        <rFont val="Times New Roman"/>
        <family val="1"/>
      </rPr>
      <t>Oficina</t>
    </r>
  </si>
  <si>
    <r>
      <rPr>
        <b/>
        <sz val="12"/>
        <color indexed="8"/>
        <rFont val="Times New Roman"/>
        <family val="1"/>
      </rPr>
      <t xml:space="preserve">Por: </t>
    </r>
    <r>
      <rPr>
        <sz val="12"/>
        <color indexed="8"/>
        <rFont val="Times New Roman"/>
        <family val="1"/>
      </rPr>
      <t>Materia</t>
    </r>
  </si>
  <si>
    <r>
      <t xml:space="preserve">Defensa Pública: </t>
    </r>
    <r>
      <rPr>
        <sz val="12"/>
        <color indexed="8"/>
        <rFont val="Times New Roman"/>
        <family val="1"/>
      </rPr>
      <t>Casos terminados</t>
    </r>
  </si>
  <si>
    <r>
      <t xml:space="preserve">Defensa Pública: </t>
    </r>
    <r>
      <rPr>
        <sz val="12"/>
        <color indexed="8"/>
        <rFont val="Times New Roman"/>
        <family val="1"/>
      </rPr>
      <t>Casos activos</t>
    </r>
  </si>
  <si>
    <r>
      <t xml:space="preserve">Defensa Pública: </t>
    </r>
    <r>
      <rPr>
        <sz val="12"/>
        <color indexed="8"/>
        <rFont val="Times New Roman"/>
        <family val="1"/>
      </rPr>
      <t>Personas usuarias que inician algún tipo de procedimiento</t>
    </r>
  </si>
  <si>
    <r>
      <t xml:space="preserve">Según: </t>
    </r>
    <r>
      <rPr>
        <sz val="12"/>
        <color indexed="8"/>
        <rFont val="Times New Roman"/>
        <family val="1"/>
      </rPr>
      <t>Tipo de procedimiento</t>
    </r>
  </si>
  <si>
    <r>
      <t xml:space="preserve">Por: </t>
    </r>
    <r>
      <rPr>
        <sz val="12"/>
        <color indexed="8"/>
        <rFont val="Times New Roman"/>
        <family val="1"/>
      </rPr>
      <t>Género</t>
    </r>
  </si>
  <si>
    <r>
      <t xml:space="preserve">Según: </t>
    </r>
    <r>
      <rPr>
        <sz val="12"/>
        <color indexed="8"/>
        <rFont val="Times New Roman"/>
        <family val="1"/>
      </rPr>
      <t>Materia</t>
    </r>
  </si>
  <si>
    <r>
      <t xml:space="preserve">Según: </t>
    </r>
    <r>
      <rPr>
        <sz val="12"/>
        <color indexed="8"/>
        <rFont val="Times New Roman"/>
        <family val="1"/>
      </rPr>
      <t>Nacionalidad</t>
    </r>
  </si>
  <si>
    <r>
      <t xml:space="preserve">Por: </t>
    </r>
    <r>
      <rPr>
        <sz val="12"/>
        <color indexed="8"/>
        <rFont val="Times New Roman"/>
        <family val="1"/>
      </rPr>
      <t>Clasificación de la edad</t>
    </r>
  </si>
  <si>
    <r>
      <t xml:space="preserve">Por: </t>
    </r>
    <r>
      <rPr>
        <sz val="12"/>
        <color indexed="8"/>
        <rFont val="Times New Roman"/>
        <family val="1"/>
      </rPr>
      <t>Grado de discapacidad</t>
    </r>
  </si>
  <si>
    <r>
      <t xml:space="preserve">Defensa Pública: </t>
    </r>
    <r>
      <rPr>
        <sz val="12"/>
        <color indexed="8"/>
        <rFont val="Times New Roman"/>
        <family val="1"/>
      </rPr>
      <t>Personas usuarias que inician algún tipo de procedimiento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pertenecientes a algún grupo indígena</t>
    </r>
  </si>
  <si>
    <r>
      <t xml:space="preserve">Por: </t>
    </r>
    <r>
      <rPr>
        <sz val="12"/>
        <color indexed="8"/>
        <rFont val="Times New Roman"/>
        <family val="1"/>
      </rPr>
      <t>Oficina</t>
    </r>
  </si>
  <si>
    <r>
      <t xml:space="preserve">Defensa Pública: </t>
    </r>
    <r>
      <rPr>
        <sz val="12"/>
        <color indexed="8"/>
        <rFont val="Times New Roman"/>
        <family val="1"/>
      </rPr>
      <t>Personas usuarias cuyos procesos terminaron</t>
    </r>
  </si>
  <si>
    <r>
      <t xml:space="preserve">Según: </t>
    </r>
    <r>
      <rPr>
        <sz val="12"/>
        <color indexed="8"/>
        <rFont val="Times New Roman"/>
        <family val="1"/>
      </rPr>
      <t>Motivo de término</t>
    </r>
  </si>
  <si>
    <r>
      <t xml:space="preserve">Por: </t>
    </r>
    <r>
      <rPr>
        <sz val="12"/>
        <color indexed="8"/>
        <rFont val="Times New Roman"/>
        <family val="1"/>
      </rPr>
      <t>Materia</t>
    </r>
  </si>
  <si>
    <t>CUADRO N° 1</t>
  </si>
  <si>
    <t>DEFENSA PÚBLICA: MOVIMIENTO DE TRABAJO</t>
  </si>
  <si>
    <t>SEGÚN: OFICINA</t>
  </si>
  <si>
    <t>OFICINA</t>
  </si>
  <si>
    <t xml:space="preserve">Activos al Iniciar Periodo </t>
  </si>
  <si>
    <t>Entradas</t>
  </si>
  <si>
    <t>Terminadas</t>
  </si>
  <si>
    <t xml:space="preserve">Activos al Finalizar Periodo </t>
  </si>
  <si>
    <t>TOTAL</t>
  </si>
  <si>
    <t>Defensa Pública PISAV</t>
  </si>
  <si>
    <t>Defensa Pública II Circuito Judicial San José (Flagrancia)</t>
  </si>
  <si>
    <t>Defensa Pública Osa</t>
  </si>
  <si>
    <t>Defensa Pública Golfito</t>
  </si>
  <si>
    <t>Defensa Pública Coto Brus</t>
  </si>
  <si>
    <t>Defensa Pública Buenos Aires</t>
  </si>
  <si>
    <t>Defensa Pública Puerto Jiménez</t>
  </si>
  <si>
    <t>Defensa Pública Santa Cruz</t>
  </si>
  <si>
    <t>Defensa Pública Siquirres</t>
  </si>
  <si>
    <t xml:space="preserve">Fuente: Defensa Pública, Poder Judicial. </t>
  </si>
  <si>
    <t>CUADRO N° 2</t>
  </si>
  <si>
    <t>DEFENSA PÚBLICA: CASOS ENTRADOS</t>
  </si>
  <si>
    <t>POR: MATERIA</t>
  </si>
  <si>
    <t>PENAL</t>
  </si>
  <si>
    <t>PENAL JUVENIL</t>
  </si>
  <si>
    <t>AGRARIA</t>
  </si>
  <si>
    <t>CONTRAVEN- CIONAL</t>
  </si>
  <si>
    <t>TRANSITO</t>
  </si>
  <si>
    <t>FAMILIA</t>
  </si>
  <si>
    <t>PENSIONES ALIMENTARIAS</t>
  </si>
  <si>
    <t>PENALIZACION DE VIOLENCIA CONTRA LA MUJER</t>
  </si>
  <si>
    <t>EJECUCION PENA</t>
  </si>
  <si>
    <t>DISCIPLINARIA</t>
  </si>
  <si>
    <t>REVISION</t>
  </si>
  <si>
    <t>EJECUCION PENAL JUVENIL</t>
  </si>
  <si>
    <t>Defensa Pública San José</t>
  </si>
  <si>
    <t xml:space="preserve">Defensa Pública III Circuito Judicial San José (Desamparados)   </t>
  </si>
  <si>
    <t xml:space="preserve">Defensa Pública Hatillo    </t>
  </si>
  <si>
    <t xml:space="preserve">Defensa Pública Puriscal   </t>
  </si>
  <si>
    <t xml:space="preserve">Defensa Pública Pavas   </t>
  </si>
  <si>
    <t>Defensa Pública II Circuito Judicial San José</t>
  </si>
  <si>
    <t xml:space="preserve">Defensa Pública I Circuito Judicial Zona Sur   </t>
  </si>
  <si>
    <t>Defensa Pública II Circuito Judicial Zona Sur (Corredores)</t>
  </si>
  <si>
    <t xml:space="preserve">Defensa Pública I Circuito Judicial Alajuela   </t>
  </si>
  <si>
    <t xml:space="preserve">Defensa Pública Grecia   </t>
  </si>
  <si>
    <t xml:space="preserve">Defensa Pública III Circuito Judicial Alajuela (San Ramón)  </t>
  </si>
  <si>
    <t>Defensa Pública Atenas</t>
  </si>
  <si>
    <t xml:space="preserve">Defensa Pública II Circuito Judicial Alajuela   </t>
  </si>
  <si>
    <t xml:space="preserve">Defensa Pública Upala   </t>
  </si>
  <si>
    <t>Defensa Pública Guatuso</t>
  </si>
  <si>
    <t>Defensa Pública Los Chiles</t>
  </si>
  <si>
    <t>Defensa Pública La Fortuna</t>
  </si>
  <si>
    <t>Defensa Pública Cartago</t>
  </si>
  <si>
    <t>Defensa Pública Turrialba</t>
  </si>
  <si>
    <t>Defensa Pública La Unión</t>
  </si>
  <si>
    <t>Defensa Pública Tarrazú</t>
  </si>
  <si>
    <t>Defensa Pública PISAV La Unión</t>
  </si>
  <si>
    <t>Defensa Pública Heredia</t>
  </si>
  <si>
    <t>Defensa Pública Sarapiquí</t>
  </si>
  <si>
    <t>Defensa Pública San Joaquín de Flores</t>
  </si>
  <si>
    <t>Defensa Pública I Circuito Judicial Guanacaste (Liberia)</t>
  </si>
  <si>
    <t>Defensa Pública Cañas</t>
  </si>
  <si>
    <t>Defensa Pública II Circuito Judicial Guanacaste (Nicoya)</t>
  </si>
  <si>
    <t>Defensa Pública Puntarenas</t>
  </si>
  <si>
    <t>Defensa Pública Aguirre - Parrita</t>
  </si>
  <si>
    <t xml:space="preserve">Defensa Pública Cóbano </t>
  </si>
  <si>
    <t>Defensa Pública Garabito</t>
  </si>
  <si>
    <t>Defensa Pública I Circuito Judicial Zona Atlántica (Limón)</t>
  </si>
  <si>
    <t>Defensa Pública Bataán</t>
  </si>
  <si>
    <t>Defensa Pública II Circuito Judicial Zona Atlántica (Pococí)</t>
  </si>
  <si>
    <t>Defensa Pública Bribrí</t>
  </si>
  <si>
    <t>CUADRO N° 3</t>
  </si>
  <si>
    <t>DEFENSA PÚBLICA: CASOS TERMINADOS</t>
  </si>
  <si>
    <t xml:space="preserve">OFICINA </t>
  </si>
  <si>
    <t>CUADRO N° 4</t>
  </si>
  <si>
    <t>DEFENSA PÚBLICA: CASOS ACTIVOS</t>
  </si>
  <si>
    <t>TRÁNSITO</t>
  </si>
  <si>
    <t>PENALIZACIÓN DE VIOLENCIA CONTRA LA MUJER</t>
  </si>
  <si>
    <t>EJECUCIÓN DE LA PENA</t>
  </si>
  <si>
    <t>REVISIÓN</t>
  </si>
  <si>
    <t>EJECUCIÓN PENAL JUVENIL</t>
  </si>
  <si>
    <t>CUADRO N° 5</t>
  </si>
  <si>
    <t>DEFENSA PÚBLICA: PERSONAS USUARIAS QUE INICIAN ALGÚN TIPO DE PROCEDIMIENTO</t>
  </si>
  <si>
    <t>SEGÚN: TIPO DE PROCEDIMIENTO</t>
  </si>
  <si>
    <t>DURANTE:  PRIMER TRIMESTRE 2019</t>
  </si>
  <si>
    <t>DURANTE:  SEGUNDO TRIMESTRE 2019</t>
  </si>
  <si>
    <t>DURANTE:  TERCER TRIMESTRE 2019</t>
  </si>
  <si>
    <t>DURANTE:  CUARTO TRIMESTRE 2019</t>
  </si>
  <si>
    <t>TIPO DE PROCEDIMIENTO</t>
  </si>
  <si>
    <t>MATERIA</t>
  </si>
  <si>
    <t>LABORAL</t>
  </si>
  <si>
    <t>Penal: Ordinario</t>
  </si>
  <si>
    <t>Penal: Flagrancia</t>
  </si>
  <si>
    <t>Penal: Otro</t>
  </si>
  <si>
    <t>Penal: Revisión</t>
  </si>
  <si>
    <t>Penal: Tramitación Compleja</t>
  </si>
  <si>
    <t>Extradición</t>
  </si>
  <si>
    <t>Penal Juvenil: Ordinario</t>
  </si>
  <si>
    <t>Penal Juvenil: Contravencional</t>
  </si>
  <si>
    <t>Penal Juvenil: Otro</t>
  </si>
  <si>
    <t>Penal Juvenil: Abreviado</t>
  </si>
  <si>
    <t>Agrario: Proceso Ordinario</t>
  </si>
  <si>
    <t>Agrario: Proceso Interdictal</t>
  </si>
  <si>
    <t>Agrario: Otro</t>
  </si>
  <si>
    <t>Agrario: Información Posesoria</t>
  </si>
  <si>
    <t>Agrario: Ejecución Sentencia</t>
  </si>
  <si>
    <t>Agrario: Proceso Administrativo</t>
  </si>
  <si>
    <t>Agrario: Proceso Desahucio</t>
  </si>
  <si>
    <t>Agrario: Proceso Ejecutivo</t>
  </si>
  <si>
    <t>Contravencional</t>
  </si>
  <si>
    <t>Familia: Otro</t>
  </si>
  <si>
    <t>Familia: Sumarios</t>
  </si>
  <si>
    <t>Familia: No contencioso</t>
  </si>
  <si>
    <t>Familia: Filiación</t>
  </si>
  <si>
    <t>Familia: Abreviado</t>
  </si>
  <si>
    <t>Familia: Declaratorias Abandono</t>
  </si>
  <si>
    <t>Pensiones: Demanda Pension Alimentaria</t>
  </si>
  <si>
    <t>Pensiones: Aumento Cuota</t>
  </si>
  <si>
    <t>Pensiones: Rebajo Cuota</t>
  </si>
  <si>
    <t>Pensiones: Inclusión Beneficiario</t>
  </si>
  <si>
    <t>Pensiones: Exoneración</t>
  </si>
  <si>
    <t>Pensiones: Otro</t>
  </si>
  <si>
    <t>Pensiones: Ejecución Sentencias de Divorcio o Separación</t>
  </si>
  <si>
    <t>Pensiones: Cobro Gastos Extraordinarios</t>
  </si>
  <si>
    <t>Pensiones: Ejecución Convenios</t>
  </si>
  <si>
    <t>Pensiones: Gastos De Embarazo Y Maternidad</t>
  </si>
  <si>
    <t>Pensiones: Gastos de Embarazo y Maternidad</t>
  </si>
  <si>
    <t>Pensiones: Gastos de Embarazo Y Maternidad</t>
  </si>
  <si>
    <t>Pensiones: Gastos De Embarazo y Maternidad</t>
  </si>
  <si>
    <t>Pensiones: Alimentos Pasados</t>
  </si>
  <si>
    <t>Pensiones: Gastos De Educación</t>
  </si>
  <si>
    <t>Pensiones: Gastos de Educación</t>
  </si>
  <si>
    <t>Pensiones: Retroactivas</t>
  </si>
  <si>
    <t>Pensiones: Gastos Médicos</t>
  </si>
  <si>
    <t>Ejecucion Pena: Modificación Pena</t>
  </si>
  <si>
    <t>Ejecucion Pena: Incidente De Queja</t>
  </si>
  <si>
    <t>Ejecucion Pena: Incidente de Queja</t>
  </si>
  <si>
    <t>Ejecucion Pena: Incidente Libertad Condicional</t>
  </si>
  <si>
    <t>Ejecucion Pena: Otro</t>
  </si>
  <si>
    <t>Ejecucion Pena: Unificación Pena</t>
  </si>
  <si>
    <t>Ejecucion Pena: Quebrantamientos Condena</t>
  </si>
  <si>
    <t>Ejecucion Pena: Incidente Enfermedad</t>
  </si>
  <si>
    <t>Ejecucion Pena: Adecuación Pena</t>
  </si>
  <si>
    <t>Ejecucion Pena: Medida Seguridad</t>
  </si>
  <si>
    <t>Ejecucion Pena: Liquidación Pena</t>
  </si>
  <si>
    <t>Ejecución Pena: Incidente Extinción Pena</t>
  </si>
  <si>
    <t>Ejecución Pena: Incidente Extensión Pena</t>
  </si>
  <si>
    <t>Ejecucion Pena: Incidente Prescripción Pena</t>
  </si>
  <si>
    <t>Ejecución Pena: Incidente Habilitación</t>
  </si>
  <si>
    <t>Ejecucion Pena: Egreso Provisional Centro</t>
  </si>
  <si>
    <t>Ejecucion Pena: Conversión Pena</t>
  </si>
  <si>
    <t>Ejecucion Pena: Incidente Pena Diferida</t>
  </si>
  <si>
    <t>Disciplinario: Ordinario</t>
  </si>
  <si>
    <t>Disciplinario: Notarial</t>
  </si>
  <si>
    <t>Revisión</t>
  </si>
  <si>
    <t>Ignorado</t>
  </si>
  <si>
    <t>CUADRO N° 6</t>
  </si>
  <si>
    <t xml:space="preserve">POR: GÉNERO </t>
  </si>
  <si>
    <t>SEXO</t>
  </si>
  <si>
    <t>PORCENTAJE</t>
  </si>
  <si>
    <t>MASCULINO</t>
  </si>
  <si>
    <t>FEMENINO</t>
  </si>
  <si>
    <t>IGNORADO</t>
  </si>
  <si>
    <t xml:space="preserve">Defensa Pública II Circuito Judicial San José   </t>
  </si>
  <si>
    <t>Defensa Pública  Puerto Jiménez</t>
  </si>
  <si>
    <t>CUADRO N°  7</t>
  </si>
  <si>
    <t>DEFENSA PÚBLICA:  PERSONAS USUARIAS QUE INICIAN ALGÚN TIPO DE PROCEDIMIENTO</t>
  </si>
  <si>
    <t>SEGÚN: MATERIA</t>
  </si>
  <si>
    <t>POR: GÉNERO</t>
  </si>
  <si>
    <t>PENALIZACION CONTRA MUJER</t>
  </si>
  <si>
    <t>CONTRAVENCIONAL</t>
  </si>
  <si>
    <t>CUADRO N° 8</t>
  </si>
  <si>
    <t>SEGÚN: NACIONALIDAD</t>
  </si>
  <si>
    <t>NACIONALIDAD</t>
  </si>
  <si>
    <t>%</t>
  </si>
  <si>
    <t>Costa Rica</t>
  </si>
  <si>
    <t>Nicaragua</t>
  </si>
  <si>
    <t>Colombia</t>
  </si>
  <si>
    <t>Panamá</t>
  </si>
  <si>
    <t>El Salvador</t>
  </si>
  <si>
    <t>Honduras</t>
  </si>
  <si>
    <t>México</t>
  </si>
  <si>
    <t>Venezuela</t>
  </si>
  <si>
    <t>Guatemala</t>
  </si>
  <si>
    <t>República Dominicana</t>
  </si>
  <si>
    <t>Italia</t>
  </si>
  <si>
    <t>Otra</t>
  </si>
  <si>
    <t>CUADRO N° 9</t>
  </si>
  <si>
    <t>POR: CLASIFICACIÓN DE LA EDAD</t>
  </si>
  <si>
    <t>ABSOLUTO</t>
  </si>
  <si>
    <t>RELATIVO</t>
  </si>
  <si>
    <t>MENOR</t>
  </si>
  <si>
    <t>ADULTO(A)</t>
  </si>
  <si>
    <t>ADULTO(A) MAYOR</t>
  </si>
  <si>
    <t>CUADRO N° 10</t>
  </si>
  <si>
    <t>POR: GRADO DE DISCAPACIDAD</t>
  </si>
  <si>
    <t>SIN DISCAPACIDAD</t>
  </si>
  <si>
    <t>CON DISCAPACIDAD</t>
  </si>
  <si>
    <t>CUADRO N° 11</t>
  </si>
  <si>
    <t xml:space="preserve">DEFENSA PÚBLICA: PERSONAS USUARIAS QUE INICIAN ALGÚN TIPO DE PROCEDIMIENTO </t>
  </si>
  <si>
    <t xml:space="preserve">PERTENECIENTES A ALGÚN GRUPO INDÍGENA </t>
  </si>
  <si>
    <t>POR: OFICINA</t>
  </si>
  <si>
    <t>Defensa Pública Puriscal</t>
  </si>
  <si>
    <t>CUADRO N° 12</t>
  </si>
  <si>
    <t xml:space="preserve">DEFENSA PÚBLICA: PERSONAS USUARIAS CUYOS PROCESOS TERMINARON </t>
  </si>
  <si>
    <t xml:space="preserve">SEGÚN: MOTIVO DE TÉRMINO </t>
  </si>
  <si>
    <t>MOTIVO TERMINO</t>
  </si>
  <si>
    <t>Sobreseimiento Definitivo</t>
  </si>
  <si>
    <t>Conciliación</t>
  </si>
  <si>
    <t>Con  Lugar</t>
  </si>
  <si>
    <t>Archivado</t>
  </si>
  <si>
    <t>Otro</t>
  </si>
  <si>
    <t>Sentencia Absolutoria</t>
  </si>
  <si>
    <t>Condenatoria Por Abreviado</t>
  </si>
  <si>
    <t>Sin Lugar</t>
  </si>
  <si>
    <t>Sentencia Condenatoria</t>
  </si>
  <si>
    <t>Sustitución Defensor Público</t>
  </si>
  <si>
    <t>Sustitución Abogado Particular</t>
  </si>
  <si>
    <t>Acumulación</t>
  </si>
  <si>
    <t>Sobreseimiento Suspensión Del Proceso A Prueba</t>
  </si>
  <si>
    <t>Incompetencia Materia</t>
  </si>
  <si>
    <t>Incompetencia Territorial</t>
  </si>
  <si>
    <t>Desestimado</t>
  </si>
  <si>
    <t>Prescripción</t>
  </si>
  <si>
    <t>Auto De Liquidación de la Pena</t>
  </si>
  <si>
    <t>Sanción Disciplinaria-Administrativa</t>
  </si>
  <si>
    <t>Sentencia Condenatoria-Absolutoria</t>
  </si>
  <si>
    <t>Suspendido</t>
  </si>
  <si>
    <t>Sobreseimiento por Reparación Integral del Daño</t>
  </si>
  <si>
    <t>Inadmisibilidad</t>
  </si>
  <si>
    <t>Deserción</t>
  </si>
  <si>
    <t>Sobreseimiento por pago máximo de multa</t>
  </si>
  <si>
    <t>Durante 2021</t>
  </si>
  <si>
    <r>
      <rPr>
        <b/>
        <sz val="12"/>
        <color indexed="8"/>
        <rFont val="Times New Roman"/>
        <family val="1"/>
      </rPr>
      <t>Durante:</t>
    </r>
    <r>
      <rPr>
        <sz val="12"/>
        <color indexed="8"/>
        <rFont val="Times New Roman"/>
        <family val="1"/>
      </rPr>
      <t xml:space="preserve"> 2021</t>
    </r>
  </si>
  <si>
    <t>Defensa Pública III Circuito Judicial San José (Desamparados) (1)</t>
  </si>
  <si>
    <t>Defensa Pública Hatillo (1)</t>
  </si>
  <si>
    <t>Defensa Pública Puriscal (1)</t>
  </si>
  <si>
    <t>Defensa Pública Pavas   (1)</t>
  </si>
  <si>
    <t xml:space="preserve">Defensa Pública PISAV </t>
  </si>
  <si>
    <t>Defensa Pública II Circuito Judicial San José (1)</t>
  </si>
  <si>
    <t>Defensa Pública II Circuito Judicial San José (Flagrancia) (1)</t>
  </si>
  <si>
    <t>Defensa Pública I Circuito Judicial Zona Sur (1)</t>
  </si>
  <si>
    <t>Defensa Pública Osa (1)</t>
  </si>
  <si>
    <t>Defensa Pública Golfito (1)</t>
  </si>
  <si>
    <t>Defensa Pública II Circuito Judicial Zona Sur (Corredores) (1)</t>
  </si>
  <si>
    <t>Defensa Pública Coto Brus (1)</t>
  </si>
  <si>
    <t>Defensa Pública Buenos Aires (1)</t>
  </si>
  <si>
    <t>Defensa Pública Puerto Jiménez (1)</t>
  </si>
  <si>
    <t>Defensa Pública I Circuito Judicial Alajuela (1)</t>
  </si>
  <si>
    <t>Defensa Pública Grecia (1)</t>
  </si>
  <si>
    <t>Defensa Pública III Circuito Judicial Alajuela (San Ramón) (1)</t>
  </si>
  <si>
    <t>Defensa Pública Atenas (1)</t>
  </si>
  <si>
    <t>Defensa Pública II Circuito Judicial Alajuela (1)</t>
  </si>
  <si>
    <t>Defensa Pública Upala (1)</t>
  </si>
  <si>
    <t>Defensa Pública Guatuso (1)</t>
  </si>
  <si>
    <t>Defensa Pública Los Chiles (1)</t>
  </si>
  <si>
    <t>Defensa Pública La Fortuna (1)</t>
  </si>
  <si>
    <t>Defensa Pública Cartago (1)</t>
  </si>
  <si>
    <t>Defensa Pública Turrialba (1)</t>
  </si>
  <si>
    <t>Defensa Pública La Unión (1)</t>
  </si>
  <si>
    <t>Defensa Pública Tarrazú (1)</t>
  </si>
  <si>
    <t>Defensa Pública Heredia (1)</t>
  </si>
  <si>
    <t>Defensa Pública Sarapiquí (1)</t>
  </si>
  <si>
    <t>Defensa Pública San Joaquín de Flores (1)</t>
  </si>
  <si>
    <t>Defensa Pública I Circuito Judicial Guanacaste (Liberia) (1)</t>
  </si>
  <si>
    <t>Defensa Pública Santa Cruz (1)</t>
  </si>
  <si>
    <t>Defensa Pública Cañas (1)</t>
  </si>
  <si>
    <t>Defensa Pública II Circuito Judicial Guanacaste (Nicoya) (1)</t>
  </si>
  <si>
    <t>Defensa Pública Puntarenas (1)</t>
  </si>
  <si>
    <t>Defensa Pública Aguirre - Parrita (1)</t>
  </si>
  <si>
    <t>Defensa Pública Cóbano (1)</t>
  </si>
  <si>
    <t>Defensa Pública Garabito (1)</t>
  </si>
  <si>
    <t>Defensa Pública I Circuito Judicial Zona Atlántica (Limón) (1)</t>
  </si>
  <si>
    <t>Defensa Pública Bataán (1)</t>
  </si>
  <si>
    <t>Defensa Pública II Circuito Judicial Zona Atlántica (Pococí) (1)</t>
  </si>
  <si>
    <t>Defensa Pública Siquirres (1)</t>
  </si>
  <si>
    <t>Defensa Pública Bribrí (1)</t>
  </si>
  <si>
    <t>Defensa Pública San José (1)</t>
  </si>
  <si>
    <t>DURANTE:  2021</t>
  </si>
  <si>
    <t>DURANTE: 2021</t>
  </si>
  <si>
    <t>Penal Tramitación Compleja</t>
  </si>
  <si>
    <t>Penal: Especial</t>
  </si>
  <si>
    <t>Penal: Crimen Organizado</t>
  </si>
  <si>
    <t>Familia: Procedimientos Especiales</t>
  </si>
  <si>
    <t>Ejecución Pena: Quebrantamiento Condena</t>
  </si>
  <si>
    <t>Dominica</t>
  </si>
  <si>
    <t>Estados Unidos</t>
  </si>
  <si>
    <t>Francia</t>
  </si>
  <si>
    <t>Perú</t>
  </si>
  <si>
    <t>Polonia</t>
  </si>
  <si>
    <t>Argentina</t>
  </si>
  <si>
    <t>Defensa Pública III Circuito Judicial San José (Desamparados)</t>
  </si>
  <si>
    <t>Defensa Pública Santa Cruz Flagrancia</t>
  </si>
  <si>
    <t>Defensa Pública II Circuito Judicial Zona Sur Flagrancia (Corredores)</t>
  </si>
  <si>
    <t>Defensa Pública I Circuito Judicial Zona Atlántica Flagrancia (Limón)</t>
  </si>
  <si>
    <t>Defensa Pública II Circuito Judicial San José Flagrancia</t>
  </si>
  <si>
    <t>Defensa Pública Heredia Flagrancia</t>
  </si>
  <si>
    <t>Defensa Pública II Circuito Judicial Alajuela Flagrancia</t>
  </si>
  <si>
    <t>Defensa Pública San José Flagrancia</t>
  </si>
  <si>
    <t>(1) Ajuste de circulante debido a proyecto de inventario en materia Penal Defensa Pública y por correcciones realizadas en el SIGMA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</si>
</sst>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  <numFmt numFmtId="168" formatCode="#,##0.0"/>
    <numFmt numFmtId="169" formatCode="_([$€]* #,##0.00_);_([$€]* \(#,##0.00\);_([$€]* \-??_);_(@_)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2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24" fillId="0" borderId="0" applyNumberFormat="0" applyFill="0" applyBorder="0" applyProtection="0">
      <alignment horizontal="left"/>
    </xf>
    <xf numFmtId="169" fontId="1" fillId="0" borderId="0" applyFill="0" applyBorder="0" applyAlignment="0" applyProtection="0"/>
    <xf numFmtId="169" fontId="24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12" fillId="0" borderId="0"/>
    <xf numFmtId="0" fontId="11" fillId="0" borderId="0"/>
    <xf numFmtId="0" fontId="13" fillId="0" borderId="0"/>
    <xf numFmtId="0" fontId="14" fillId="20" borderId="4" applyNumberFormat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24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</cellStyleXfs>
  <cellXfs count="204">
    <xf numFmtId="0" fontId="0" fillId="0" borderId="0" xfId="0"/>
    <xf numFmtId="0" fontId="17" fillId="22" borderId="0" xfId="0" applyFont="1" applyFill="1" applyAlignment="1">
      <alignment wrapText="1"/>
    </xf>
    <xf numFmtId="0" fontId="18" fillId="22" borderId="0" xfId="0" applyFont="1" applyFill="1"/>
    <xf numFmtId="0" fontId="17" fillId="22" borderId="0" xfId="0" applyFont="1" applyFill="1"/>
    <xf numFmtId="0" fontId="19" fillId="0" borderId="0" xfId="0" applyFont="1"/>
    <xf numFmtId="3" fontId="18" fillId="0" borderId="6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165" fontId="18" fillId="0" borderId="7" xfId="0" applyNumberFormat="1" applyFont="1" applyBorder="1" applyAlignment="1">
      <alignment horizontal="center"/>
    </xf>
    <xf numFmtId="0" fontId="19" fillId="0" borderId="8" xfId="0" applyFont="1" applyBorder="1"/>
    <xf numFmtId="0" fontId="26" fillId="22" borderId="0" xfId="0" applyFont="1" applyFill="1"/>
    <xf numFmtId="0" fontId="17" fillId="0" borderId="0" xfId="0" applyFont="1" applyAlignment="1">
      <alignment wrapText="1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0" fontId="17" fillId="0" borderId="8" xfId="0" applyFont="1" applyBorder="1" applyAlignment="1">
      <alignment horizontal="center" wrapText="1"/>
    </xf>
    <xf numFmtId="165" fontId="27" fillId="0" borderId="11" xfId="35" applyNumberFormat="1" applyFont="1" applyFill="1" applyBorder="1" applyAlignment="1">
      <alignment vertical="center" wrapText="1"/>
    </xf>
    <xf numFmtId="165" fontId="27" fillId="0" borderId="12" xfId="35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wrapText="1"/>
    </xf>
    <xf numFmtId="3" fontId="17" fillId="0" borderId="0" xfId="0" applyNumberFormat="1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wrapText="1"/>
    </xf>
    <xf numFmtId="0" fontId="19" fillId="0" borderId="13" xfId="0" applyFont="1" applyBorder="1"/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Continuous"/>
    </xf>
    <xf numFmtId="0" fontId="20" fillId="0" borderId="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wrapText="1"/>
    </xf>
    <xf numFmtId="0" fontId="27" fillId="0" borderId="11" xfId="34" applyNumberFormat="1" applyFont="1" applyFill="1" applyBorder="1"/>
    <xf numFmtId="0" fontId="27" fillId="0" borderId="11" xfId="34" applyNumberFormat="1" applyFont="1" applyFill="1" applyBorder="1" applyAlignment="1">
      <alignment horizontal="center" vertical="center"/>
    </xf>
    <xf numFmtId="0" fontId="27" fillId="0" borderId="12" xfId="34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wrapText="1"/>
    </xf>
    <xf numFmtId="3" fontId="17" fillId="0" borderId="7" xfId="0" applyNumberFormat="1" applyFont="1" applyBorder="1" applyAlignment="1">
      <alignment horizontal="center"/>
    </xf>
    <xf numFmtId="0" fontId="18" fillId="0" borderId="6" xfId="34" applyNumberFormat="1" applyFont="1" applyFill="1" applyBorder="1" applyAlignment="1">
      <alignment horizontal="center"/>
    </xf>
    <xf numFmtId="0" fontId="18" fillId="0" borderId="7" xfId="34" applyNumberFormat="1" applyFont="1" applyFill="1" applyBorder="1" applyAlignment="1">
      <alignment horizontal="center"/>
    </xf>
    <xf numFmtId="0" fontId="18" fillId="0" borderId="13" xfId="0" applyFont="1" applyBorder="1" applyAlignment="1">
      <alignment horizontal="left" wrapText="1"/>
    </xf>
    <xf numFmtId="0" fontId="17" fillId="0" borderId="10" xfId="0" applyFont="1" applyBorder="1"/>
    <xf numFmtId="0" fontId="18" fillId="0" borderId="10" xfId="0" applyFont="1" applyBorder="1"/>
    <xf numFmtId="0" fontId="18" fillId="0" borderId="14" xfId="0" applyFont="1" applyBorder="1"/>
    <xf numFmtId="0" fontId="17" fillId="0" borderId="8" xfId="0" applyFont="1" applyBorder="1" applyAlignment="1">
      <alignment horizontal="right" wrapText="1"/>
    </xf>
    <xf numFmtId="0" fontId="27" fillId="0" borderId="11" xfId="35" applyNumberFormat="1" applyFont="1" applyFill="1" applyBorder="1" applyAlignment="1">
      <alignment horizontal="center" vertical="center"/>
    </xf>
    <xf numFmtId="0" fontId="27" fillId="0" borderId="12" xfId="35" applyNumberFormat="1" applyFont="1" applyFill="1" applyBorder="1" applyAlignment="1">
      <alignment horizontal="center" vertical="center"/>
    </xf>
    <xf numFmtId="165" fontId="17" fillId="0" borderId="8" xfId="35" applyNumberFormat="1" applyFont="1" applyFill="1" applyBorder="1" applyAlignment="1">
      <alignment wrapText="1"/>
    </xf>
    <xf numFmtId="165" fontId="20" fillId="0" borderId="0" xfId="35" applyNumberFormat="1" applyFont="1" applyFill="1" applyBorder="1"/>
    <xf numFmtId="0" fontId="18" fillId="0" borderId="8" xfId="0" applyFont="1" applyBorder="1"/>
    <xf numFmtId="0" fontId="18" fillId="0" borderId="13" xfId="0" applyFont="1" applyBorder="1" applyAlignment="1">
      <alignment horizontal="right" wrapText="1"/>
    </xf>
    <xf numFmtId="0" fontId="17" fillId="0" borderId="17" xfId="0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horizontal="center" wrapText="1"/>
    </xf>
    <xf numFmtId="3" fontId="27" fillId="0" borderId="12" xfId="0" applyNumberFormat="1" applyFont="1" applyBorder="1" applyAlignment="1">
      <alignment horizontal="center" wrapText="1"/>
    </xf>
    <xf numFmtId="3" fontId="18" fillId="0" borderId="7" xfId="0" applyNumberFormat="1" applyFont="1" applyBorder="1" applyAlignment="1">
      <alignment horizontal="center"/>
    </xf>
    <xf numFmtId="0" fontId="26" fillId="0" borderId="0" xfId="0" applyFont="1"/>
    <xf numFmtId="0" fontId="20" fillId="0" borderId="17" xfId="0" applyFont="1" applyBorder="1" applyAlignment="1">
      <alignment horizontal="centerContinuous"/>
    </xf>
    <xf numFmtId="0" fontId="20" fillId="0" borderId="18" xfId="0" applyFont="1" applyBorder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9" xfId="0" applyFont="1" applyBorder="1" applyAlignment="1">
      <alignment horizontal="centerContinuous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21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wrapText="1"/>
    </xf>
    <xf numFmtId="3" fontId="27" fillId="0" borderId="11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wrapText="1"/>
    </xf>
    <xf numFmtId="3" fontId="17" fillId="0" borderId="0" xfId="0" applyNumberFormat="1" applyFont="1" applyAlignment="1">
      <alignment horizontal="center" wrapText="1"/>
    </xf>
    <xf numFmtId="0" fontId="17" fillId="0" borderId="8" xfId="0" applyFont="1" applyBorder="1" applyAlignment="1">
      <alignment horizontal="left"/>
    </xf>
    <xf numFmtId="3" fontId="17" fillId="0" borderId="8" xfId="0" applyNumberFormat="1" applyFont="1" applyBorder="1" applyAlignment="1">
      <alignment horizontal="center" wrapText="1"/>
    </xf>
    <xf numFmtId="3" fontId="18" fillId="0" borderId="6" xfId="0" applyNumberFormat="1" applyFont="1" applyBorder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3" fontId="18" fillId="0" borderId="7" xfId="0" applyNumberFormat="1" applyFont="1" applyBorder="1" applyAlignment="1">
      <alignment horizontal="center" wrapText="1"/>
    </xf>
    <xf numFmtId="0" fontId="18" fillId="0" borderId="7" xfId="0" applyFont="1" applyBorder="1" applyAlignment="1">
      <alignment horizontal="center"/>
    </xf>
    <xf numFmtId="0" fontId="19" fillId="0" borderId="6" xfId="0" applyFont="1" applyBorder="1"/>
    <xf numFmtId="0" fontId="19" fillId="0" borderId="15" xfId="0" applyFont="1" applyBorder="1"/>
    <xf numFmtId="3" fontId="17" fillId="0" borderId="10" xfId="0" applyNumberFormat="1" applyFont="1" applyBorder="1" applyAlignment="1">
      <alignment horizontal="center"/>
    </xf>
    <xf numFmtId="0" fontId="18" fillId="0" borderId="13" xfId="0" applyFont="1" applyBorder="1"/>
    <xf numFmtId="3" fontId="17" fillId="0" borderId="13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3" fontId="17" fillId="0" borderId="7" xfId="0" applyNumberFormat="1" applyFont="1" applyBorder="1" applyAlignment="1">
      <alignment horizontal="center" wrapText="1"/>
    </xf>
    <xf numFmtId="0" fontId="18" fillId="0" borderId="0" xfId="0" applyFont="1" applyAlignment="1">
      <alignment horizontal="right"/>
    </xf>
    <xf numFmtId="0" fontId="17" fillId="0" borderId="9" xfId="0" applyFont="1" applyBorder="1" applyAlignment="1">
      <alignment horizontal="centerContinuous"/>
    </xf>
    <xf numFmtId="0" fontId="17" fillId="0" borderId="16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17" fillId="0" borderId="18" xfId="0" applyFont="1" applyBorder="1" applyAlignment="1">
      <alignment horizontal="centerContinuous"/>
    </xf>
    <xf numFmtId="0" fontId="17" fillId="0" borderId="9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3" fontId="27" fillId="0" borderId="11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12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0" fontId="17" fillId="0" borderId="6" xfId="0" applyFont="1" applyBorder="1"/>
    <xf numFmtId="167" fontId="17" fillId="0" borderId="0" xfId="0" applyNumberFormat="1" applyFont="1" applyAlignment="1">
      <alignment horizontal="center"/>
    </xf>
    <xf numFmtId="167" fontId="17" fillId="0" borderId="6" xfId="0" applyNumberFormat="1" applyFont="1" applyBorder="1" applyAlignment="1">
      <alignment horizontal="center"/>
    </xf>
    <xf numFmtId="167" fontId="18" fillId="0" borderId="0" xfId="0" applyNumberFormat="1" applyFont="1" applyAlignment="1">
      <alignment horizontal="center"/>
    </xf>
    <xf numFmtId="167" fontId="18" fillId="0" borderId="6" xfId="0" applyNumberFormat="1" applyFont="1" applyBorder="1" applyAlignment="1">
      <alignment horizontal="center"/>
    </xf>
    <xf numFmtId="0" fontId="19" fillId="0" borderId="10" xfId="0" applyFont="1" applyBorder="1"/>
    <xf numFmtId="3" fontId="18" fillId="0" borderId="14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167" fontId="18" fillId="0" borderId="15" xfId="0" applyNumberFormat="1" applyFont="1" applyBorder="1" applyAlignment="1">
      <alignment horizontal="center"/>
    </xf>
    <xf numFmtId="167" fontId="18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7" fillId="0" borderId="18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0" fontId="18" fillId="0" borderId="10" xfId="0" applyFont="1" applyBorder="1" applyAlignment="1">
      <alignment horizontal="right"/>
    </xf>
    <xf numFmtId="0" fontId="18" fillId="0" borderId="2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3" fontId="27" fillId="0" borderId="8" xfId="0" applyNumberFormat="1" applyFont="1" applyBorder="1" applyAlignment="1">
      <alignment horizontal="center" wrapText="1"/>
    </xf>
    <xf numFmtId="0" fontId="18" fillId="0" borderId="8" xfId="34" applyNumberFormat="1" applyFont="1" applyFill="1" applyBorder="1" applyAlignment="1">
      <alignment horizontal="center"/>
    </xf>
    <xf numFmtId="0" fontId="18" fillId="0" borderId="12" xfId="0" applyFont="1" applyBorder="1"/>
    <xf numFmtId="0" fontId="17" fillId="0" borderId="7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168" fontId="17" fillId="0" borderId="7" xfId="0" applyNumberFormat="1" applyFont="1" applyBorder="1" applyAlignment="1">
      <alignment horizontal="center"/>
    </xf>
    <xf numFmtId="167" fontId="18" fillId="0" borderId="7" xfId="0" applyNumberFormat="1" applyFont="1" applyBorder="1" applyAlignment="1">
      <alignment horizontal="center"/>
    </xf>
    <xf numFmtId="166" fontId="18" fillId="0" borderId="0" xfId="0" applyNumberFormat="1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3" fontId="27" fillId="0" borderId="19" xfId="0" applyNumberFormat="1" applyFont="1" applyBorder="1" applyAlignment="1">
      <alignment horizontal="center" vertical="center" wrapText="1"/>
    </xf>
    <xf numFmtId="0" fontId="17" fillId="0" borderId="8" xfId="0" applyFont="1" applyBorder="1"/>
    <xf numFmtId="167" fontId="17" fillId="0" borderId="7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wrapText="1"/>
    </xf>
    <xf numFmtId="0" fontId="18" fillId="0" borderId="19" xfId="0" applyFont="1" applyBorder="1"/>
    <xf numFmtId="0" fontId="27" fillId="0" borderId="7" xfId="0" applyFont="1" applyBorder="1" applyAlignment="1">
      <alignment horizontal="center" wrapText="1"/>
    </xf>
    <xf numFmtId="49" fontId="17" fillId="0" borderId="0" xfId="34" applyNumberFormat="1" applyFont="1" applyFill="1" applyBorder="1"/>
    <xf numFmtId="0" fontId="17" fillId="0" borderId="7" xfId="0" applyFont="1" applyBorder="1" applyAlignment="1">
      <alignment horizontal="center"/>
    </xf>
    <xf numFmtId="0" fontId="27" fillId="0" borderId="0" xfId="0" applyFont="1" applyAlignment="1">
      <alignment horizontal="centerContinuous"/>
    </xf>
    <xf numFmtId="0" fontId="22" fillId="0" borderId="8" xfId="0" applyFont="1" applyBorder="1" applyAlignment="1">
      <alignment horizontal="center" wrapText="1"/>
    </xf>
    <xf numFmtId="3" fontId="18" fillId="0" borderId="6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23" borderId="0" xfId="0" applyFont="1" applyFill="1" applyAlignment="1">
      <alignment horizontal="center"/>
    </xf>
    <xf numFmtId="0" fontId="17" fillId="0" borderId="19" xfId="0" applyFont="1" applyBorder="1"/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/>
    </xf>
    <xf numFmtId="3" fontId="17" fillId="22" borderId="6" xfId="0" applyNumberFormat="1" applyFont="1" applyFill="1" applyBorder="1" applyAlignment="1">
      <alignment horizontal="center"/>
    </xf>
    <xf numFmtId="0" fontId="30" fillId="0" borderId="0" xfId="0" applyFont="1" applyAlignment="1">
      <alignment horizontal="left" wrapText="1"/>
    </xf>
    <xf numFmtId="3" fontId="18" fillId="0" borderId="0" xfId="0" applyNumberFormat="1" applyFont="1" applyAlignment="1">
      <alignment wrapText="1"/>
    </xf>
    <xf numFmtId="0" fontId="30" fillId="0" borderId="0" xfId="0" applyFont="1"/>
    <xf numFmtId="0" fontId="30" fillId="0" borderId="0" xfId="0" applyFont="1" applyAlignment="1">
      <alignment horizontal="left"/>
    </xf>
    <xf numFmtId="0" fontId="29" fillId="0" borderId="0" xfId="0" applyFont="1"/>
    <xf numFmtId="0" fontId="18" fillId="0" borderId="8" xfId="0" applyFont="1" applyBorder="1" applyAlignment="1">
      <alignment horizontal="right" wrapText="1"/>
    </xf>
    <xf numFmtId="3" fontId="19" fillId="0" borderId="6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7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9" fillId="0" borderId="19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165" fontId="17" fillId="0" borderId="16" xfId="35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</cellXfs>
  <cellStyles count="5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ategoría del Piloto de Datos" xfId="27" xr:uid="{00000000-0005-0000-0000-00001A000000}"/>
    <cellStyle name="Categoría del Piloto de Datos 2" xfId="28" xr:uid="{00000000-0005-0000-0000-00001B000000}"/>
    <cellStyle name="Euro" xfId="29" xr:uid="{00000000-0005-0000-0000-00001C000000}"/>
    <cellStyle name="Euro 2" xfId="30" xr:uid="{00000000-0005-0000-0000-00001D000000}"/>
    <cellStyle name="Explanatory Text" xfId="31" xr:uid="{00000000-0005-0000-0000-00001E000000}"/>
    <cellStyle name="Heading 2" xfId="32" xr:uid="{00000000-0005-0000-0000-00001F000000}"/>
    <cellStyle name="Heading 3" xfId="33" xr:uid="{00000000-0005-0000-0000-000020000000}"/>
    <cellStyle name="Millares" xfId="34" builtinId="3"/>
    <cellStyle name="Millares 2" xfId="35" xr:uid="{00000000-0005-0000-0000-000022000000}"/>
    <cellStyle name="Millares 3" xfId="36" xr:uid="{00000000-0005-0000-0000-000023000000}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3 2" xfId="40" xr:uid="{00000000-0005-0000-0000-000028000000}"/>
    <cellStyle name="Normal 4" xfId="41" xr:uid="{00000000-0005-0000-0000-000029000000}"/>
    <cellStyle name="Output" xfId="42" xr:uid="{00000000-0005-0000-0000-00002A000000}"/>
    <cellStyle name="Piloto de Datos Ángulo" xfId="43" xr:uid="{00000000-0005-0000-0000-00002B000000}"/>
    <cellStyle name="Piloto de Datos Ángulo 2" xfId="44" xr:uid="{00000000-0005-0000-0000-00002C000000}"/>
    <cellStyle name="Piloto de Datos Campo" xfId="45" xr:uid="{00000000-0005-0000-0000-00002D000000}"/>
    <cellStyle name="Piloto de Datos Campo 2" xfId="46" xr:uid="{00000000-0005-0000-0000-00002E000000}"/>
    <cellStyle name="Piloto de Datos Resultado" xfId="47" xr:uid="{00000000-0005-0000-0000-00002F000000}"/>
    <cellStyle name="Piloto de Datos Resultado 2" xfId="48" xr:uid="{00000000-0005-0000-0000-000030000000}"/>
    <cellStyle name="Piloto de Datos Título" xfId="49" xr:uid="{00000000-0005-0000-0000-000031000000}"/>
    <cellStyle name="Piloto de Datos Título 2" xfId="50" xr:uid="{00000000-0005-0000-0000-000032000000}"/>
    <cellStyle name="Piloto de Datos Valor" xfId="51" xr:uid="{00000000-0005-0000-0000-000033000000}"/>
    <cellStyle name="Piloto de Datos Valor 2" xfId="52" xr:uid="{00000000-0005-0000-0000-000034000000}"/>
    <cellStyle name="Porcentaje 2" xfId="53" xr:uid="{00000000-0005-0000-0000-000035000000}"/>
    <cellStyle name="Title" xfId="54" xr:uid="{00000000-0005-0000-0000-000036000000}"/>
    <cellStyle name="Total" xfId="5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cr-my.sharepoint.com/personal/ksegurah_poder-judicial_go_cr/Documents/Respaldo%20D%20Karen/2022/Anuario%202021/Cuadros%202021/Oficinas%20especiales/Defensa%20P&#250;blica%20Penal/CUADRO%202021%20DEFENS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</sheetNames>
    <sheetDataSet>
      <sheetData sheetId="0"/>
      <sheetData sheetId="1"/>
      <sheetData sheetId="2"/>
      <sheetData sheetId="3"/>
      <sheetData sheetId="4"/>
      <sheetData sheetId="5">
        <row r="8">
          <cell r="BN8">
            <v>104368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"/>
  <sheetViews>
    <sheetView tabSelected="1" topLeftCell="A37" workbookViewId="0">
      <selection activeCell="B12" sqref="B12"/>
    </sheetView>
  </sheetViews>
  <sheetFormatPr baseColWidth="10" defaultColWidth="0" defaultRowHeight="12.5" zeroHeight="1" x14ac:dyDescent="0.25"/>
  <cols>
    <col min="1" max="1" width="11.453125" customWidth="1"/>
    <col min="2" max="2" width="102" bestFit="1" customWidth="1"/>
  </cols>
  <sheetData>
    <row r="1" spans="1:2" ht="15" x14ac:dyDescent="0.3">
      <c r="A1" s="181" t="s">
        <v>0</v>
      </c>
      <c r="B1" s="181"/>
    </row>
    <row r="2" spans="1:2" ht="15" x14ac:dyDescent="0.3">
      <c r="A2" s="181" t="s">
        <v>1</v>
      </c>
      <c r="B2" s="181"/>
    </row>
    <row r="3" spans="1:2" ht="15" x14ac:dyDescent="0.3">
      <c r="A3" s="181" t="s">
        <v>254</v>
      </c>
      <c r="B3" s="181"/>
    </row>
    <row r="4" spans="1:2" ht="15" x14ac:dyDescent="0.3">
      <c r="A4" s="154"/>
      <c r="B4" s="154"/>
    </row>
    <row r="5" spans="1:2" ht="15" x14ac:dyDescent="0.3">
      <c r="A5" s="155" t="s">
        <v>2</v>
      </c>
      <c r="B5" s="155" t="s">
        <v>3</v>
      </c>
    </row>
    <row r="6" spans="1:2" ht="15.5" x14ac:dyDescent="0.35">
      <c r="A6" s="176">
        <v>1</v>
      </c>
      <c r="B6" s="14" t="s">
        <v>4</v>
      </c>
    </row>
    <row r="7" spans="1:2" ht="15.5" x14ac:dyDescent="0.35">
      <c r="A7" s="176"/>
      <c r="B7" s="14" t="s">
        <v>5</v>
      </c>
    </row>
    <row r="8" spans="1:2" ht="15.5" x14ac:dyDescent="0.35">
      <c r="A8" s="177"/>
      <c r="B8" s="26" t="s">
        <v>255</v>
      </c>
    </row>
    <row r="9" spans="1:2" ht="15.5" x14ac:dyDescent="0.35">
      <c r="A9" s="175">
        <v>2</v>
      </c>
      <c r="B9" s="143" t="s">
        <v>6</v>
      </c>
    </row>
    <row r="10" spans="1:2" ht="15.5" x14ac:dyDescent="0.35">
      <c r="A10" s="176"/>
      <c r="B10" s="7" t="s">
        <v>7</v>
      </c>
    </row>
    <row r="11" spans="1:2" ht="15.5" x14ac:dyDescent="0.35">
      <c r="A11" s="176"/>
      <c r="B11" s="14" t="s">
        <v>8</v>
      </c>
    </row>
    <row r="12" spans="1:2" ht="15.5" x14ac:dyDescent="0.35">
      <c r="A12" s="177"/>
      <c r="B12" s="26" t="s">
        <v>255</v>
      </c>
    </row>
    <row r="13" spans="1:2" ht="15.5" x14ac:dyDescent="0.35">
      <c r="A13" s="175">
        <v>3</v>
      </c>
      <c r="B13" s="156" t="s">
        <v>9</v>
      </c>
    </row>
    <row r="14" spans="1:2" ht="15.5" x14ac:dyDescent="0.35">
      <c r="A14" s="176"/>
      <c r="B14" s="7" t="s">
        <v>7</v>
      </c>
    </row>
    <row r="15" spans="1:2" ht="15.5" x14ac:dyDescent="0.35">
      <c r="A15" s="176"/>
      <c r="B15" s="14" t="s">
        <v>8</v>
      </c>
    </row>
    <row r="16" spans="1:2" ht="15.5" x14ac:dyDescent="0.35">
      <c r="A16" s="177"/>
      <c r="B16" s="26" t="s">
        <v>255</v>
      </c>
    </row>
    <row r="17" spans="1:2" ht="15.5" x14ac:dyDescent="0.35">
      <c r="A17" s="175">
        <v>4</v>
      </c>
      <c r="B17" s="156" t="s">
        <v>10</v>
      </c>
    </row>
    <row r="18" spans="1:2" ht="15.5" x14ac:dyDescent="0.35">
      <c r="A18" s="176"/>
      <c r="B18" s="7" t="s">
        <v>7</v>
      </c>
    </row>
    <row r="19" spans="1:2" ht="15.5" x14ac:dyDescent="0.35">
      <c r="A19" s="176"/>
      <c r="B19" s="14" t="s">
        <v>8</v>
      </c>
    </row>
    <row r="20" spans="1:2" ht="15.5" x14ac:dyDescent="0.35">
      <c r="A20" s="177"/>
      <c r="B20" s="26" t="s">
        <v>255</v>
      </c>
    </row>
    <row r="21" spans="1:2" ht="15.5" x14ac:dyDescent="0.35">
      <c r="A21" s="175">
        <v>5</v>
      </c>
      <c r="B21" s="156" t="s">
        <v>11</v>
      </c>
    </row>
    <row r="22" spans="1:2" ht="15.5" x14ac:dyDescent="0.35">
      <c r="A22" s="176"/>
      <c r="B22" s="7" t="s">
        <v>12</v>
      </c>
    </row>
    <row r="23" spans="1:2" ht="15.5" x14ac:dyDescent="0.35">
      <c r="A23" s="176"/>
      <c r="B23" s="14" t="s">
        <v>8</v>
      </c>
    </row>
    <row r="24" spans="1:2" ht="15.5" x14ac:dyDescent="0.35">
      <c r="A24" s="177"/>
      <c r="B24" s="26" t="s">
        <v>255</v>
      </c>
    </row>
    <row r="25" spans="1:2" ht="15.5" x14ac:dyDescent="0.35">
      <c r="A25" s="175">
        <v>6</v>
      </c>
      <c r="B25" s="156" t="s">
        <v>11</v>
      </c>
    </row>
    <row r="26" spans="1:2" ht="15.5" x14ac:dyDescent="0.35">
      <c r="A26" s="176"/>
      <c r="B26" s="7" t="s">
        <v>7</v>
      </c>
    </row>
    <row r="27" spans="1:2" ht="15.5" x14ac:dyDescent="0.25">
      <c r="A27" s="176"/>
      <c r="B27" s="157" t="s">
        <v>13</v>
      </c>
    </row>
    <row r="28" spans="1:2" ht="15.5" x14ac:dyDescent="0.35">
      <c r="A28" s="177"/>
      <c r="B28" s="26" t="s">
        <v>255</v>
      </c>
    </row>
    <row r="29" spans="1:2" ht="15.5" x14ac:dyDescent="0.35">
      <c r="A29" s="178">
        <v>7</v>
      </c>
      <c r="B29" s="156" t="s">
        <v>11</v>
      </c>
    </row>
    <row r="30" spans="1:2" ht="15.5" x14ac:dyDescent="0.35">
      <c r="A30" s="179"/>
      <c r="B30" s="8" t="s">
        <v>14</v>
      </c>
    </row>
    <row r="31" spans="1:2" ht="15.5" x14ac:dyDescent="0.35">
      <c r="A31" s="179"/>
      <c r="B31" s="8" t="s">
        <v>13</v>
      </c>
    </row>
    <row r="32" spans="1:2" ht="15.5" x14ac:dyDescent="0.35">
      <c r="A32" s="180"/>
      <c r="B32" s="26" t="s">
        <v>255</v>
      </c>
    </row>
    <row r="33" spans="1:2" ht="15.5" x14ac:dyDescent="0.35">
      <c r="A33" s="175">
        <v>8</v>
      </c>
      <c r="B33" s="156" t="s">
        <v>11</v>
      </c>
    </row>
    <row r="34" spans="1:2" ht="15.5" x14ac:dyDescent="0.35">
      <c r="A34" s="176"/>
      <c r="B34" s="7" t="s">
        <v>15</v>
      </c>
    </row>
    <row r="35" spans="1:2" ht="15.5" x14ac:dyDescent="0.35">
      <c r="A35" s="177"/>
      <c r="B35" s="26" t="s">
        <v>255</v>
      </c>
    </row>
    <row r="36" spans="1:2" ht="15.5" x14ac:dyDescent="0.35">
      <c r="A36" s="175">
        <v>9</v>
      </c>
      <c r="B36" s="156" t="s">
        <v>11</v>
      </c>
    </row>
    <row r="37" spans="1:2" ht="15.5" x14ac:dyDescent="0.35">
      <c r="A37" s="176"/>
      <c r="B37" s="7" t="s">
        <v>7</v>
      </c>
    </row>
    <row r="38" spans="1:2" ht="15.5" x14ac:dyDescent="0.35">
      <c r="A38" s="176"/>
      <c r="B38" s="7" t="s">
        <v>16</v>
      </c>
    </row>
    <row r="39" spans="1:2" ht="15.5" x14ac:dyDescent="0.35">
      <c r="A39" s="177"/>
      <c r="B39" s="26" t="s">
        <v>255</v>
      </c>
    </row>
    <row r="40" spans="1:2" ht="15.5" x14ac:dyDescent="0.35">
      <c r="A40" s="175">
        <v>10</v>
      </c>
      <c r="B40" s="156" t="s">
        <v>11</v>
      </c>
    </row>
    <row r="41" spans="1:2" ht="15.5" x14ac:dyDescent="0.35">
      <c r="A41" s="176"/>
      <c r="B41" s="7" t="s">
        <v>7</v>
      </c>
    </row>
    <row r="42" spans="1:2" ht="15.5" x14ac:dyDescent="0.35">
      <c r="A42" s="176"/>
      <c r="B42" s="7" t="s">
        <v>17</v>
      </c>
    </row>
    <row r="43" spans="1:2" ht="15.5" x14ac:dyDescent="0.35">
      <c r="A43" s="177"/>
      <c r="B43" s="26" t="s">
        <v>255</v>
      </c>
    </row>
    <row r="44" spans="1:2" ht="15.5" x14ac:dyDescent="0.35">
      <c r="A44" s="175">
        <v>11</v>
      </c>
      <c r="B44" s="156" t="s">
        <v>18</v>
      </c>
    </row>
    <row r="45" spans="1:2" ht="15.5" x14ac:dyDescent="0.35">
      <c r="A45" s="176"/>
      <c r="B45" s="8" t="s">
        <v>19</v>
      </c>
    </row>
    <row r="46" spans="1:2" ht="15.5" x14ac:dyDescent="0.35">
      <c r="A46" s="177"/>
      <c r="B46" s="26" t="s">
        <v>255</v>
      </c>
    </row>
    <row r="47" spans="1:2" ht="15.5" x14ac:dyDescent="0.35">
      <c r="A47" s="175">
        <v>12</v>
      </c>
      <c r="B47" s="156" t="s">
        <v>20</v>
      </c>
    </row>
    <row r="48" spans="1:2" ht="15.5" x14ac:dyDescent="0.35">
      <c r="A48" s="176"/>
      <c r="B48" s="7" t="s">
        <v>21</v>
      </c>
    </row>
    <row r="49" spans="1:2" ht="15.5" x14ac:dyDescent="0.35">
      <c r="A49" s="176"/>
      <c r="B49" s="8" t="s">
        <v>22</v>
      </c>
    </row>
    <row r="50" spans="1:2" ht="15.5" x14ac:dyDescent="0.35">
      <c r="A50" s="177"/>
      <c r="B50" s="26" t="s">
        <v>255</v>
      </c>
    </row>
  </sheetData>
  <mergeCells count="15">
    <mergeCell ref="A1:B1"/>
    <mergeCell ref="A2:B2"/>
    <mergeCell ref="A3:B3"/>
    <mergeCell ref="A6:A8"/>
    <mergeCell ref="A9:A12"/>
    <mergeCell ref="A13:A16"/>
    <mergeCell ref="A40:A43"/>
    <mergeCell ref="A44:A46"/>
    <mergeCell ref="A47:A50"/>
    <mergeCell ref="A17:A20"/>
    <mergeCell ref="A21:A24"/>
    <mergeCell ref="A25:A28"/>
    <mergeCell ref="A29:A32"/>
    <mergeCell ref="A33:A35"/>
    <mergeCell ref="A36:A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9"/>
  <sheetViews>
    <sheetView zoomScaleNormal="100" workbookViewId="0"/>
  </sheetViews>
  <sheetFormatPr baseColWidth="10" defaultColWidth="0" defaultRowHeight="15.5" zeroHeight="1" x14ac:dyDescent="0.35"/>
  <cols>
    <col min="1" max="1" width="62.1796875" style="14" customWidth="1"/>
    <col min="2" max="3" width="11.453125" style="14" customWidth="1"/>
    <col min="4" max="4" width="17.1796875" style="14" customWidth="1"/>
    <col min="5" max="5" width="14.1796875" style="14" customWidth="1"/>
    <col min="6" max="6" width="15.81640625" style="14" customWidth="1"/>
    <col min="7" max="7" width="5" style="14" customWidth="1"/>
    <col min="8" max="8" width="11.453125" style="14" customWidth="1"/>
    <col min="9" max="9" width="14.1796875" style="14" customWidth="1"/>
    <col min="10" max="11" width="14.81640625" style="14" customWidth="1"/>
    <col min="12" max="16384" width="0" style="14" hidden="1"/>
  </cols>
  <sheetData>
    <row r="1" spans="1:11" x14ac:dyDescent="0.35">
      <c r="A1" s="7" t="s">
        <v>209</v>
      </c>
      <c r="B1" s="13"/>
      <c r="C1" s="13"/>
      <c r="D1" s="13"/>
      <c r="E1" s="13"/>
      <c r="F1" s="13"/>
      <c r="G1" s="27"/>
      <c r="H1" s="135"/>
      <c r="I1" s="135"/>
      <c r="J1" s="135"/>
    </row>
    <row r="2" spans="1:11" x14ac:dyDescent="0.35">
      <c r="B2" s="13"/>
      <c r="C2" s="13"/>
      <c r="D2" s="13"/>
      <c r="E2" s="13"/>
      <c r="F2" s="13"/>
    </row>
    <row r="3" spans="1:11" x14ac:dyDescent="0.35">
      <c r="A3" s="183" t="s">
        <v>188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1" x14ac:dyDescent="0.35">
      <c r="A4" s="183" t="s">
        <v>25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x14ac:dyDescent="0.35">
      <c r="A5" s="183" t="s">
        <v>210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11" x14ac:dyDescent="0.35">
      <c r="A6" s="183" t="s">
        <v>300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</row>
    <row r="7" spans="1:11" x14ac:dyDescent="0.35"/>
    <row r="8" spans="1:11" x14ac:dyDescent="0.35">
      <c r="A8" s="201" t="s">
        <v>26</v>
      </c>
      <c r="B8" s="203" t="s">
        <v>31</v>
      </c>
      <c r="C8" s="91" t="s">
        <v>211</v>
      </c>
      <c r="D8" s="91"/>
      <c r="E8" s="91"/>
      <c r="F8" s="91"/>
      <c r="G8" s="136"/>
      <c r="H8" s="92" t="s">
        <v>212</v>
      </c>
      <c r="I8" s="93"/>
      <c r="J8" s="93"/>
      <c r="K8" s="93"/>
    </row>
    <row r="9" spans="1:11" ht="30" x14ac:dyDescent="0.35">
      <c r="A9" s="202"/>
      <c r="B9" s="203"/>
      <c r="C9" s="160" t="s">
        <v>213</v>
      </c>
      <c r="D9" s="160" t="s">
        <v>214</v>
      </c>
      <c r="E9" s="54" t="s">
        <v>215</v>
      </c>
      <c r="F9" s="160" t="s">
        <v>184</v>
      </c>
      <c r="G9" s="159"/>
      <c r="H9" s="160" t="s">
        <v>213</v>
      </c>
      <c r="I9" s="160" t="s">
        <v>214</v>
      </c>
      <c r="J9" s="54" t="s">
        <v>215</v>
      </c>
      <c r="K9" s="54" t="s">
        <v>184</v>
      </c>
    </row>
    <row r="10" spans="1:11" x14ac:dyDescent="0.35">
      <c r="A10" s="137"/>
      <c r="B10" s="71"/>
      <c r="C10" s="72"/>
      <c r="D10" s="71"/>
      <c r="E10" s="138"/>
      <c r="F10" s="71"/>
      <c r="G10" s="71"/>
      <c r="H10" s="72"/>
      <c r="I10" s="71"/>
      <c r="J10" s="138"/>
      <c r="K10" s="72"/>
    </row>
    <row r="11" spans="1:11" x14ac:dyDescent="0.35">
      <c r="A11" s="139" t="s">
        <v>31</v>
      </c>
      <c r="B11" s="6">
        <f>SUM(B13:B57)</f>
        <v>104368</v>
      </c>
      <c r="C11" s="40">
        <f>SUM(C13:C57)</f>
        <v>2897</v>
      </c>
      <c r="D11" s="6">
        <f>SUM(D13:D57)</f>
        <v>81432</v>
      </c>
      <c r="E11" s="20">
        <f>SUM(E13:E57)</f>
        <v>2851</v>
      </c>
      <c r="F11" s="6">
        <f>SUM(F13:F57)</f>
        <v>17188</v>
      </c>
      <c r="G11" s="117"/>
      <c r="H11" s="140">
        <f>(C11/B11)*100</f>
        <v>2.7757550206959984</v>
      </c>
      <c r="I11" s="104">
        <f>(D11/B11)*100</f>
        <v>78.023915376360577</v>
      </c>
      <c r="J11" s="103">
        <f>(E11/B11)*100</f>
        <v>2.731680208493025</v>
      </c>
      <c r="K11" s="140">
        <f>(F11/B11)*100</f>
        <v>16.468649394450409</v>
      </c>
    </row>
    <row r="12" spans="1:11" x14ac:dyDescent="0.35">
      <c r="A12" s="137"/>
      <c r="B12" s="5"/>
      <c r="C12" s="57"/>
      <c r="D12" s="5"/>
      <c r="E12" s="13"/>
      <c r="F12" s="5"/>
      <c r="G12" s="27"/>
      <c r="H12" s="134"/>
      <c r="I12" s="106"/>
      <c r="J12" s="105"/>
      <c r="K12" s="134"/>
    </row>
    <row r="13" spans="1:11" x14ac:dyDescent="0.35">
      <c r="A13" s="10" t="s">
        <v>57</v>
      </c>
      <c r="B13" s="5">
        <f>SUM(C13:F13)</f>
        <v>10781</v>
      </c>
      <c r="C13" s="57">
        <v>721</v>
      </c>
      <c r="D13" s="5">
        <v>6586</v>
      </c>
      <c r="E13" s="13">
        <v>185</v>
      </c>
      <c r="F13" s="5">
        <v>3289</v>
      </c>
      <c r="G13" s="27"/>
      <c r="H13" s="134">
        <f>(C13/B13)*100</f>
        <v>6.6876913087839718</v>
      </c>
      <c r="I13" s="106">
        <f t="shared" ref="I13:I40" si="0">(D13/B13)*100</f>
        <v>61.088952787311015</v>
      </c>
      <c r="J13" s="105">
        <f t="shared" ref="J13:J40" si="1">(E13/B13)*100</f>
        <v>1.7159818198682868</v>
      </c>
      <c r="K13" s="134">
        <f t="shared" ref="K13:K40" si="2">(F13/B13)*100</f>
        <v>30.50737408403673</v>
      </c>
    </row>
    <row r="14" spans="1:11" x14ac:dyDescent="0.35">
      <c r="A14" s="10" t="s">
        <v>58</v>
      </c>
      <c r="B14" s="5">
        <f t="shared" ref="B14:B57" si="3">SUM(C14:F14)</f>
        <v>3336</v>
      </c>
      <c r="C14" s="57">
        <v>9</v>
      </c>
      <c r="D14" s="5">
        <v>3085</v>
      </c>
      <c r="E14" s="13">
        <v>93</v>
      </c>
      <c r="F14" s="5">
        <v>149</v>
      </c>
      <c r="G14" s="27"/>
      <c r="H14" s="134">
        <f t="shared" ref="H14:H40" si="4">(C14/B14)*100</f>
        <v>0.26978417266187049</v>
      </c>
      <c r="I14" s="106">
        <f t="shared" si="0"/>
        <v>92.476019184652287</v>
      </c>
      <c r="J14" s="105">
        <f t="shared" si="1"/>
        <v>2.7877697841726619</v>
      </c>
      <c r="K14" s="134">
        <f t="shared" si="2"/>
        <v>4.4664268585131897</v>
      </c>
    </row>
    <row r="15" spans="1:11" x14ac:dyDescent="0.35">
      <c r="A15" s="10" t="s">
        <v>59</v>
      </c>
      <c r="B15" s="5">
        <f t="shared" si="3"/>
        <v>1962</v>
      </c>
      <c r="C15" s="57">
        <v>5</v>
      </c>
      <c r="D15" s="5">
        <v>1729</v>
      </c>
      <c r="E15" s="13">
        <v>42</v>
      </c>
      <c r="F15" s="5">
        <v>186</v>
      </c>
      <c r="G15" s="27"/>
      <c r="H15" s="134">
        <f>(C15/B15)*100</f>
        <v>0.254841997961264</v>
      </c>
      <c r="I15" s="106">
        <f t="shared" si="0"/>
        <v>88.124362895005092</v>
      </c>
      <c r="J15" s="105">
        <f t="shared" si="1"/>
        <v>2.1406727828746175</v>
      </c>
      <c r="K15" s="134">
        <f t="shared" si="2"/>
        <v>9.4801223241590211</v>
      </c>
    </row>
    <row r="16" spans="1:11" x14ac:dyDescent="0.35">
      <c r="A16" s="10" t="s">
        <v>60</v>
      </c>
      <c r="B16" s="5">
        <f t="shared" si="3"/>
        <v>553</v>
      </c>
      <c r="C16" s="57">
        <v>13</v>
      </c>
      <c r="D16" s="5">
        <v>509</v>
      </c>
      <c r="E16" s="13">
        <v>11</v>
      </c>
      <c r="F16" s="5">
        <v>20</v>
      </c>
      <c r="G16" s="27"/>
      <c r="H16" s="134">
        <f t="shared" si="4"/>
        <v>2.3508137432188065</v>
      </c>
      <c r="I16" s="106">
        <f t="shared" si="0"/>
        <v>92.043399638336339</v>
      </c>
      <c r="J16" s="105">
        <f t="shared" si="1"/>
        <v>1.9891500904159132</v>
      </c>
      <c r="K16" s="134">
        <f t="shared" si="2"/>
        <v>3.6166365280289332</v>
      </c>
    </row>
    <row r="17" spans="1:11" x14ac:dyDescent="0.35">
      <c r="A17" s="10" t="s">
        <v>61</v>
      </c>
      <c r="B17" s="5">
        <f t="shared" si="3"/>
        <v>2060</v>
      </c>
      <c r="C17" s="57">
        <v>3</v>
      </c>
      <c r="D17" s="5">
        <v>1789</v>
      </c>
      <c r="E17" s="13">
        <v>59</v>
      </c>
      <c r="F17" s="5">
        <v>209</v>
      </c>
      <c r="G17" s="27"/>
      <c r="H17" s="134">
        <f t="shared" si="4"/>
        <v>0.14563106796116504</v>
      </c>
      <c r="I17" s="106">
        <f t="shared" si="0"/>
        <v>86.844660194174764</v>
      </c>
      <c r="J17" s="105">
        <f t="shared" si="1"/>
        <v>2.8640776699029127</v>
      </c>
      <c r="K17" s="134">
        <f t="shared" si="2"/>
        <v>10.145631067961165</v>
      </c>
    </row>
    <row r="18" spans="1:11" x14ac:dyDescent="0.35">
      <c r="A18" s="10" t="s">
        <v>32</v>
      </c>
      <c r="B18" s="5">
        <f t="shared" si="3"/>
        <v>558</v>
      </c>
      <c r="C18" s="57">
        <v>6</v>
      </c>
      <c r="D18" s="5">
        <v>538</v>
      </c>
      <c r="E18" s="13">
        <v>13</v>
      </c>
      <c r="F18" s="5">
        <v>1</v>
      </c>
      <c r="G18" s="27"/>
      <c r="H18" s="134">
        <f t="shared" si="4"/>
        <v>1.0752688172043012</v>
      </c>
      <c r="I18" s="106">
        <f t="shared" si="0"/>
        <v>96.415770609318997</v>
      </c>
      <c r="J18" s="105">
        <f t="shared" si="1"/>
        <v>2.3297491039426523</v>
      </c>
      <c r="K18" s="134">
        <f t="shared" si="2"/>
        <v>0.17921146953405018</v>
      </c>
    </row>
    <row r="19" spans="1:11" x14ac:dyDescent="0.35">
      <c r="A19" s="10" t="s">
        <v>185</v>
      </c>
      <c r="B19" s="5">
        <f t="shared" si="3"/>
        <v>4824</v>
      </c>
      <c r="C19" s="57">
        <v>16</v>
      </c>
      <c r="D19" s="5">
        <v>4204</v>
      </c>
      <c r="E19" s="13">
        <v>176</v>
      </c>
      <c r="F19" s="5">
        <v>428</v>
      </c>
      <c r="G19" s="27"/>
      <c r="H19" s="134">
        <f t="shared" si="4"/>
        <v>0.33167495854063017</v>
      </c>
      <c r="I19" s="106">
        <f t="shared" si="0"/>
        <v>87.147595356550582</v>
      </c>
      <c r="J19" s="105">
        <f t="shared" si="1"/>
        <v>3.6484245439469323</v>
      </c>
      <c r="K19" s="134">
        <f t="shared" si="2"/>
        <v>8.8723051409618581</v>
      </c>
    </row>
    <row r="20" spans="1:11" x14ac:dyDescent="0.35">
      <c r="A20" s="10" t="s">
        <v>33</v>
      </c>
      <c r="B20" s="5">
        <f t="shared" si="3"/>
        <v>995</v>
      </c>
      <c r="C20" s="57">
        <v>2</v>
      </c>
      <c r="D20" s="5">
        <v>974</v>
      </c>
      <c r="E20" s="13">
        <v>16</v>
      </c>
      <c r="F20" s="5">
        <v>3</v>
      </c>
      <c r="G20" s="27"/>
      <c r="H20" s="134">
        <f>(C20/B20)*100</f>
        <v>0.20100502512562815</v>
      </c>
      <c r="I20" s="106">
        <f t="shared" si="0"/>
        <v>97.889447236180899</v>
      </c>
      <c r="J20" s="105">
        <f t="shared" si="1"/>
        <v>1.6080402010050252</v>
      </c>
      <c r="K20" s="134">
        <f t="shared" si="2"/>
        <v>0.30150753768844218</v>
      </c>
    </row>
    <row r="21" spans="1:11" x14ac:dyDescent="0.35">
      <c r="A21" s="10" t="s">
        <v>63</v>
      </c>
      <c r="B21" s="5">
        <f t="shared" si="3"/>
        <v>3917</v>
      </c>
      <c r="C21" s="57">
        <v>73</v>
      </c>
      <c r="D21" s="5">
        <v>3550</v>
      </c>
      <c r="E21" s="13">
        <v>116</v>
      </c>
      <c r="F21" s="5">
        <v>178</v>
      </c>
      <c r="G21" s="27"/>
      <c r="H21" s="134">
        <f t="shared" si="4"/>
        <v>1.8636711769211132</v>
      </c>
      <c r="I21" s="106">
        <f t="shared" si="0"/>
        <v>90.630584631095218</v>
      </c>
      <c r="J21" s="105">
        <f t="shared" si="1"/>
        <v>2.9614500893540976</v>
      </c>
      <c r="K21" s="134">
        <f t="shared" si="2"/>
        <v>4.5442941026295633</v>
      </c>
    </row>
    <row r="22" spans="1:11" x14ac:dyDescent="0.35">
      <c r="A22" s="10" t="s">
        <v>34</v>
      </c>
      <c r="B22" s="5">
        <f t="shared" si="3"/>
        <v>544</v>
      </c>
      <c r="C22" s="57">
        <v>1</v>
      </c>
      <c r="D22" s="5">
        <v>415</v>
      </c>
      <c r="E22" s="13">
        <v>14</v>
      </c>
      <c r="F22" s="5">
        <v>114</v>
      </c>
      <c r="G22" s="27"/>
      <c r="H22" s="134">
        <f t="shared" si="4"/>
        <v>0.18382352941176469</v>
      </c>
      <c r="I22" s="106">
        <f t="shared" si="0"/>
        <v>76.286764705882348</v>
      </c>
      <c r="J22" s="105">
        <f t="shared" si="1"/>
        <v>2.5735294117647056</v>
      </c>
      <c r="K22" s="134">
        <f t="shared" si="2"/>
        <v>20.955882352941178</v>
      </c>
    </row>
    <row r="23" spans="1:11" x14ac:dyDescent="0.35">
      <c r="A23" s="10" t="s">
        <v>35</v>
      </c>
      <c r="B23" s="5">
        <f t="shared" si="3"/>
        <v>611</v>
      </c>
      <c r="C23" s="57">
        <v>7</v>
      </c>
      <c r="D23" s="5">
        <v>549</v>
      </c>
      <c r="E23" s="13">
        <v>29</v>
      </c>
      <c r="F23" s="5">
        <v>26</v>
      </c>
      <c r="G23" s="27"/>
      <c r="H23" s="134">
        <f t="shared" si="4"/>
        <v>1.1456628477905073</v>
      </c>
      <c r="I23" s="106">
        <f t="shared" si="0"/>
        <v>89.852700490998359</v>
      </c>
      <c r="J23" s="105">
        <f t="shared" si="1"/>
        <v>4.7463175122749588</v>
      </c>
      <c r="K23" s="134">
        <f t="shared" si="2"/>
        <v>4.2553191489361701</v>
      </c>
    </row>
    <row r="24" spans="1:11" x14ac:dyDescent="0.35">
      <c r="A24" s="10" t="s">
        <v>64</v>
      </c>
      <c r="B24" s="5">
        <f t="shared" si="3"/>
        <v>1634</v>
      </c>
      <c r="C24" s="57">
        <v>61</v>
      </c>
      <c r="D24" s="5">
        <v>1459</v>
      </c>
      <c r="E24" s="13">
        <v>83</v>
      </c>
      <c r="F24" s="5">
        <v>31</v>
      </c>
      <c r="G24" s="27"/>
      <c r="H24" s="134">
        <f t="shared" si="4"/>
        <v>3.733170134638923</v>
      </c>
      <c r="I24" s="106">
        <f t="shared" si="0"/>
        <v>89.290085679314572</v>
      </c>
      <c r="J24" s="105">
        <f t="shared" si="1"/>
        <v>5.0795593635250924</v>
      </c>
      <c r="K24" s="134">
        <f t="shared" si="2"/>
        <v>1.8971848225214198</v>
      </c>
    </row>
    <row r="25" spans="1:11" x14ac:dyDescent="0.35">
      <c r="A25" s="10" t="s">
        <v>36</v>
      </c>
      <c r="B25" s="5">
        <f t="shared" si="3"/>
        <v>313</v>
      </c>
      <c r="C25" s="57">
        <v>0</v>
      </c>
      <c r="D25" s="5">
        <v>240</v>
      </c>
      <c r="E25" s="13">
        <v>20</v>
      </c>
      <c r="F25" s="5">
        <v>53</v>
      </c>
      <c r="G25" s="27"/>
      <c r="H25" s="134">
        <f t="shared" si="4"/>
        <v>0</v>
      </c>
      <c r="I25" s="106">
        <f t="shared" si="0"/>
        <v>76.677316293929707</v>
      </c>
      <c r="J25" s="105">
        <f t="shared" si="1"/>
        <v>6.3897763578274756</v>
      </c>
      <c r="K25" s="134">
        <f t="shared" si="2"/>
        <v>16.932907348242811</v>
      </c>
    </row>
    <row r="26" spans="1:11" x14ac:dyDescent="0.35">
      <c r="A26" s="10" t="s">
        <v>37</v>
      </c>
      <c r="B26" s="5">
        <f t="shared" si="3"/>
        <v>989</v>
      </c>
      <c r="C26" s="57">
        <v>10</v>
      </c>
      <c r="D26" s="5">
        <v>860</v>
      </c>
      <c r="E26" s="13">
        <v>42</v>
      </c>
      <c r="F26" s="5">
        <v>77</v>
      </c>
      <c r="G26" s="27"/>
      <c r="H26" s="134">
        <f t="shared" si="4"/>
        <v>1.0111223458038423</v>
      </c>
      <c r="I26" s="106">
        <f t="shared" si="0"/>
        <v>86.956521739130437</v>
      </c>
      <c r="J26" s="105">
        <f t="shared" si="1"/>
        <v>4.2467138523761374</v>
      </c>
      <c r="K26" s="134">
        <f t="shared" si="2"/>
        <v>7.7856420626895853</v>
      </c>
    </row>
    <row r="27" spans="1:11" x14ac:dyDescent="0.35">
      <c r="A27" s="52" t="s">
        <v>38</v>
      </c>
      <c r="B27" s="5">
        <f t="shared" si="3"/>
        <v>139</v>
      </c>
      <c r="C27" s="57">
        <v>0</v>
      </c>
      <c r="D27" s="5">
        <v>125</v>
      </c>
      <c r="E27" s="13">
        <v>5</v>
      </c>
      <c r="F27" s="5">
        <v>9</v>
      </c>
      <c r="G27" s="27"/>
      <c r="H27" s="134">
        <f t="shared" si="4"/>
        <v>0</v>
      </c>
      <c r="I27" s="106">
        <f t="shared" si="0"/>
        <v>89.928057553956833</v>
      </c>
      <c r="J27" s="105">
        <f t="shared" si="1"/>
        <v>3.5971223021582732</v>
      </c>
      <c r="K27" s="134">
        <f t="shared" si="2"/>
        <v>6.4748201438848918</v>
      </c>
    </row>
    <row r="28" spans="1:11" x14ac:dyDescent="0.35">
      <c r="A28" s="10" t="s">
        <v>65</v>
      </c>
      <c r="B28" s="5">
        <f t="shared" si="3"/>
        <v>16135</v>
      </c>
      <c r="C28" s="57">
        <v>307</v>
      </c>
      <c r="D28" s="5">
        <v>7233</v>
      </c>
      <c r="E28" s="13">
        <v>223</v>
      </c>
      <c r="F28" s="5">
        <v>8372</v>
      </c>
      <c r="G28" s="27"/>
      <c r="H28" s="134">
        <f t="shared" si="4"/>
        <v>1.9026960024790829</v>
      </c>
      <c r="I28" s="106">
        <f t="shared" si="0"/>
        <v>44.828013634955063</v>
      </c>
      <c r="J28" s="105">
        <f t="shared" si="1"/>
        <v>1.3820886272079331</v>
      </c>
      <c r="K28" s="134">
        <f t="shared" si="2"/>
        <v>51.887201735357912</v>
      </c>
    </row>
    <row r="29" spans="1:11" x14ac:dyDescent="0.35">
      <c r="A29" s="10" t="s">
        <v>66</v>
      </c>
      <c r="B29" s="5">
        <f t="shared" si="3"/>
        <v>1204</v>
      </c>
      <c r="C29" s="57">
        <v>36</v>
      </c>
      <c r="D29" s="5">
        <v>1035</v>
      </c>
      <c r="E29" s="13">
        <v>45</v>
      </c>
      <c r="F29" s="5">
        <v>88</v>
      </c>
      <c r="G29" s="27"/>
      <c r="H29" s="134">
        <f t="shared" si="4"/>
        <v>2.9900332225913622</v>
      </c>
      <c r="I29" s="106">
        <f t="shared" si="0"/>
        <v>85.963455149501669</v>
      </c>
      <c r="J29" s="105">
        <f t="shared" si="1"/>
        <v>3.7375415282392028</v>
      </c>
      <c r="K29" s="134">
        <f t="shared" si="2"/>
        <v>7.3089700996677749</v>
      </c>
    </row>
    <row r="30" spans="1:11" x14ac:dyDescent="0.35">
      <c r="A30" s="10" t="s">
        <v>67</v>
      </c>
      <c r="B30" s="5">
        <f t="shared" si="3"/>
        <v>2170</v>
      </c>
      <c r="C30" s="57">
        <v>102</v>
      </c>
      <c r="D30" s="5">
        <v>1866</v>
      </c>
      <c r="E30" s="13">
        <v>96</v>
      </c>
      <c r="F30" s="5">
        <v>106</v>
      </c>
      <c r="G30" s="27"/>
      <c r="H30" s="134">
        <f t="shared" si="4"/>
        <v>4.7004608294930872</v>
      </c>
      <c r="I30" s="106">
        <f t="shared" si="0"/>
        <v>85.990783410138249</v>
      </c>
      <c r="J30" s="105">
        <f t="shared" si="1"/>
        <v>4.4239631336405534</v>
      </c>
      <c r="K30" s="134">
        <f t="shared" si="2"/>
        <v>4.8847926267281103</v>
      </c>
    </row>
    <row r="31" spans="1:11" x14ac:dyDescent="0.35">
      <c r="A31" s="10" t="s">
        <v>68</v>
      </c>
      <c r="B31" s="5">
        <f t="shared" si="3"/>
        <v>645</v>
      </c>
      <c r="C31" s="57">
        <v>0</v>
      </c>
      <c r="D31" s="5">
        <v>541</v>
      </c>
      <c r="E31" s="13">
        <v>19</v>
      </c>
      <c r="F31" s="5">
        <v>85</v>
      </c>
      <c r="G31" s="27"/>
      <c r="H31" s="134">
        <f t="shared" si="4"/>
        <v>0</v>
      </c>
      <c r="I31" s="106">
        <f t="shared" si="0"/>
        <v>83.875968992248062</v>
      </c>
      <c r="J31" s="105">
        <f t="shared" si="1"/>
        <v>2.945736434108527</v>
      </c>
      <c r="K31" s="134">
        <f t="shared" si="2"/>
        <v>13.178294573643413</v>
      </c>
    </row>
    <row r="32" spans="1:11" x14ac:dyDescent="0.35">
      <c r="A32" s="10" t="s">
        <v>69</v>
      </c>
      <c r="B32" s="5">
        <f t="shared" si="3"/>
        <v>3397</v>
      </c>
      <c r="C32" s="57">
        <v>132</v>
      </c>
      <c r="D32" s="5">
        <v>3119</v>
      </c>
      <c r="E32" s="13">
        <v>80</v>
      </c>
      <c r="F32" s="5">
        <v>66</v>
      </c>
      <c r="G32" s="27"/>
      <c r="H32" s="134">
        <f t="shared" si="4"/>
        <v>3.8857815719752722</v>
      </c>
      <c r="I32" s="106">
        <f t="shared" si="0"/>
        <v>91.816308507506633</v>
      </c>
      <c r="J32" s="105">
        <f t="shared" si="1"/>
        <v>2.3550191345304681</v>
      </c>
      <c r="K32" s="134">
        <f t="shared" si="2"/>
        <v>1.9428907859876361</v>
      </c>
    </row>
    <row r="33" spans="1:11" x14ac:dyDescent="0.35">
      <c r="A33" s="10" t="s">
        <v>70</v>
      </c>
      <c r="B33" s="5">
        <f t="shared" si="3"/>
        <v>918</v>
      </c>
      <c r="C33" s="57">
        <v>16</v>
      </c>
      <c r="D33" s="5">
        <v>797</v>
      </c>
      <c r="E33" s="13">
        <v>54</v>
      </c>
      <c r="F33" s="5">
        <v>51</v>
      </c>
      <c r="G33" s="27"/>
      <c r="H33" s="134">
        <f t="shared" si="4"/>
        <v>1.7429193899782136</v>
      </c>
      <c r="I33" s="106">
        <f t="shared" si="0"/>
        <v>86.819172113289753</v>
      </c>
      <c r="J33" s="105">
        <f t="shared" si="1"/>
        <v>5.8823529411764701</v>
      </c>
      <c r="K33" s="134">
        <f t="shared" si="2"/>
        <v>5.5555555555555554</v>
      </c>
    </row>
    <row r="34" spans="1:11" x14ac:dyDescent="0.35">
      <c r="A34" s="10" t="s">
        <v>71</v>
      </c>
      <c r="B34" s="5">
        <f t="shared" si="3"/>
        <v>329</v>
      </c>
      <c r="C34" s="57">
        <v>2</v>
      </c>
      <c r="D34" s="5">
        <v>297</v>
      </c>
      <c r="E34" s="13">
        <v>14</v>
      </c>
      <c r="F34" s="5">
        <v>16</v>
      </c>
      <c r="G34" s="27"/>
      <c r="H34" s="134">
        <f t="shared" si="4"/>
        <v>0.60790273556231</v>
      </c>
      <c r="I34" s="106">
        <f t="shared" si="0"/>
        <v>90.273556231003042</v>
      </c>
      <c r="J34" s="105">
        <f t="shared" si="1"/>
        <v>4.2553191489361701</v>
      </c>
      <c r="K34" s="134">
        <f t="shared" si="2"/>
        <v>4.86322188449848</v>
      </c>
    </row>
    <row r="35" spans="1:11" x14ac:dyDescent="0.35">
      <c r="A35" s="10" t="s">
        <v>72</v>
      </c>
      <c r="B35" s="5">
        <f t="shared" si="3"/>
        <v>530</v>
      </c>
      <c r="C35" s="57">
        <v>5</v>
      </c>
      <c r="D35" s="5">
        <v>468</v>
      </c>
      <c r="E35" s="13">
        <v>11</v>
      </c>
      <c r="F35" s="5">
        <v>46</v>
      </c>
      <c r="G35" s="27"/>
      <c r="H35" s="134">
        <f t="shared" si="4"/>
        <v>0.94339622641509435</v>
      </c>
      <c r="I35" s="106">
        <f t="shared" si="0"/>
        <v>88.301886792452834</v>
      </c>
      <c r="J35" s="105">
        <f t="shared" si="1"/>
        <v>2.0754716981132075</v>
      </c>
      <c r="K35" s="134">
        <f t="shared" si="2"/>
        <v>8.6792452830188669</v>
      </c>
    </row>
    <row r="36" spans="1:11" x14ac:dyDescent="0.35">
      <c r="A36" s="10" t="s">
        <v>73</v>
      </c>
      <c r="B36" s="5">
        <f t="shared" si="3"/>
        <v>332</v>
      </c>
      <c r="C36" s="57">
        <v>0</v>
      </c>
      <c r="D36" s="5">
        <v>310</v>
      </c>
      <c r="E36" s="13">
        <v>10</v>
      </c>
      <c r="F36" s="5">
        <v>12</v>
      </c>
      <c r="G36" s="27"/>
      <c r="H36" s="134">
        <f t="shared" si="4"/>
        <v>0</v>
      </c>
      <c r="I36" s="106">
        <f t="shared" si="0"/>
        <v>93.373493975903614</v>
      </c>
      <c r="J36" s="105">
        <f t="shared" si="1"/>
        <v>3.0120481927710845</v>
      </c>
      <c r="K36" s="134">
        <f t="shared" si="2"/>
        <v>3.6144578313253009</v>
      </c>
    </row>
    <row r="37" spans="1:11" x14ac:dyDescent="0.35">
      <c r="A37" s="10" t="s">
        <v>74</v>
      </c>
      <c r="B37" s="5">
        <f t="shared" si="3"/>
        <v>5179</v>
      </c>
      <c r="C37" s="57">
        <v>224</v>
      </c>
      <c r="D37" s="5">
        <v>4670</v>
      </c>
      <c r="E37" s="13">
        <v>133</v>
      </c>
      <c r="F37" s="5">
        <v>152</v>
      </c>
      <c r="G37" s="27"/>
      <c r="H37" s="134">
        <f t="shared" si="4"/>
        <v>4.3251592971616137</v>
      </c>
      <c r="I37" s="106">
        <f t="shared" si="0"/>
        <v>90.17184784707473</v>
      </c>
      <c r="J37" s="105">
        <f t="shared" si="1"/>
        <v>2.5680633326897082</v>
      </c>
      <c r="K37" s="134">
        <f t="shared" si="2"/>
        <v>2.9349295230739525</v>
      </c>
    </row>
    <row r="38" spans="1:11" x14ac:dyDescent="0.35">
      <c r="A38" s="10" t="s">
        <v>75</v>
      </c>
      <c r="B38" s="5">
        <f t="shared" si="3"/>
        <v>1400</v>
      </c>
      <c r="C38" s="57">
        <v>31</v>
      </c>
      <c r="D38" s="5">
        <v>1249</v>
      </c>
      <c r="E38" s="13">
        <v>67</v>
      </c>
      <c r="F38" s="5">
        <v>53</v>
      </c>
      <c r="G38" s="27"/>
      <c r="H38" s="134">
        <f t="shared" si="4"/>
        <v>2.214285714285714</v>
      </c>
      <c r="I38" s="106">
        <f t="shared" si="0"/>
        <v>89.214285714285708</v>
      </c>
      <c r="J38" s="105">
        <f t="shared" si="1"/>
        <v>4.7857142857142856</v>
      </c>
      <c r="K38" s="134">
        <f t="shared" si="2"/>
        <v>3.785714285714286</v>
      </c>
    </row>
    <row r="39" spans="1:11" x14ac:dyDescent="0.35">
      <c r="A39" s="10" t="s">
        <v>76</v>
      </c>
      <c r="B39" s="5">
        <f t="shared" si="3"/>
        <v>601</v>
      </c>
      <c r="C39" s="57">
        <v>0</v>
      </c>
      <c r="D39" s="5">
        <v>462</v>
      </c>
      <c r="E39" s="13">
        <v>15</v>
      </c>
      <c r="F39" s="5">
        <v>124</v>
      </c>
      <c r="G39" s="27"/>
      <c r="H39" s="134">
        <f t="shared" si="4"/>
        <v>0</v>
      </c>
      <c r="I39" s="106">
        <f t="shared" si="0"/>
        <v>76.871880199667217</v>
      </c>
      <c r="J39" s="105">
        <f t="shared" si="1"/>
        <v>2.4958402662229617</v>
      </c>
      <c r="K39" s="134">
        <f t="shared" si="2"/>
        <v>20.632279534109816</v>
      </c>
    </row>
    <row r="40" spans="1:11" x14ac:dyDescent="0.35">
      <c r="A40" s="10" t="s">
        <v>77</v>
      </c>
      <c r="B40" s="5">
        <f t="shared" si="3"/>
        <v>328</v>
      </c>
      <c r="C40" s="57">
        <v>0</v>
      </c>
      <c r="D40" s="5">
        <v>295</v>
      </c>
      <c r="E40" s="13">
        <v>16</v>
      </c>
      <c r="F40" s="5">
        <v>17</v>
      </c>
      <c r="G40" s="27"/>
      <c r="H40" s="134">
        <f t="shared" si="4"/>
        <v>0</v>
      </c>
      <c r="I40" s="106">
        <f t="shared" si="0"/>
        <v>89.939024390243901</v>
      </c>
      <c r="J40" s="105">
        <f t="shared" si="1"/>
        <v>4.8780487804878048</v>
      </c>
      <c r="K40" s="134">
        <f t="shared" si="2"/>
        <v>5.1829268292682924</v>
      </c>
    </row>
    <row r="41" spans="1:11" x14ac:dyDescent="0.35">
      <c r="A41" s="10" t="s">
        <v>78</v>
      </c>
      <c r="B41" s="5">
        <f t="shared" si="3"/>
        <v>644</v>
      </c>
      <c r="C41" s="57">
        <v>7</v>
      </c>
      <c r="D41" s="5">
        <v>614</v>
      </c>
      <c r="E41" s="13">
        <v>14</v>
      </c>
      <c r="F41" s="5">
        <v>9</v>
      </c>
      <c r="G41" s="27"/>
      <c r="H41" s="134">
        <f>(C41/B41)*100</f>
        <v>1.0869565217391304</v>
      </c>
      <c r="I41" s="106">
        <f>(D41/B41)*100</f>
        <v>95.341614906832291</v>
      </c>
      <c r="J41" s="105">
        <f>(E41/B41)*100</f>
        <v>2.1739130434782608</v>
      </c>
      <c r="K41" s="134">
        <f>(F41/B41)*100</f>
        <v>1.3975155279503106</v>
      </c>
    </row>
    <row r="42" spans="1:11" x14ac:dyDescent="0.35">
      <c r="A42" s="10" t="s">
        <v>79</v>
      </c>
      <c r="B42" s="5">
        <f t="shared" si="3"/>
        <v>4473</v>
      </c>
      <c r="C42" s="57">
        <v>141</v>
      </c>
      <c r="D42" s="5">
        <v>4009</v>
      </c>
      <c r="E42" s="13">
        <v>88</v>
      </c>
      <c r="F42" s="5">
        <v>235</v>
      </c>
      <c r="G42" s="27"/>
      <c r="H42" s="134">
        <f t="shared" ref="H42:H53" si="5">(C42/B42)*100</f>
        <v>3.1522468142186453</v>
      </c>
      <c r="I42" s="106">
        <f t="shared" ref="I42:I57" si="6">(D42/B42)*100</f>
        <v>89.626648781578353</v>
      </c>
      <c r="J42" s="105">
        <f t="shared" ref="J42:J57" si="7">(E42/B42)*100</f>
        <v>1.967359713838587</v>
      </c>
      <c r="K42" s="134">
        <f t="shared" ref="K42:K57" si="8">(F42/B42)*100</f>
        <v>5.2537446903644085</v>
      </c>
    </row>
    <row r="43" spans="1:11" x14ac:dyDescent="0.35">
      <c r="A43" s="10" t="s">
        <v>80</v>
      </c>
      <c r="B43" s="5">
        <f t="shared" si="3"/>
        <v>1188</v>
      </c>
      <c r="C43" s="57">
        <v>29</v>
      </c>
      <c r="D43" s="5">
        <v>898</v>
      </c>
      <c r="E43" s="13">
        <v>135</v>
      </c>
      <c r="F43" s="5">
        <v>126</v>
      </c>
      <c r="G43" s="27"/>
      <c r="H43" s="134">
        <f t="shared" si="5"/>
        <v>2.4410774410774412</v>
      </c>
      <c r="I43" s="106">
        <f t="shared" si="6"/>
        <v>75.589225589225578</v>
      </c>
      <c r="J43" s="105">
        <f t="shared" si="7"/>
        <v>11.363636363636363</v>
      </c>
      <c r="K43" s="134">
        <f t="shared" si="8"/>
        <v>10.606060606060606</v>
      </c>
    </row>
    <row r="44" spans="1:11" x14ac:dyDescent="0.35">
      <c r="A44" s="10" t="s">
        <v>81</v>
      </c>
      <c r="B44" s="5">
        <f t="shared" si="3"/>
        <v>1092</v>
      </c>
      <c r="C44" s="57">
        <v>6</v>
      </c>
      <c r="D44" s="5">
        <v>1019</v>
      </c>
      <c r="E44" s="13">
        <v>40</v>
      </c>
      <c r="F44" s="5">
        <v>27</v>
      </c>
      <c r="G44" s="27"/>
      <c r="H44" s="134">
        <f t="shared" si="5"/>
        <v>0.5494505494505495</v>
      </c>
      <c r="I44" s="106">
        <f t="shared" si="6"/>
        <v>93.315018315018321</v>
      </c>
      <c r="J44" s="105">
        <f t="shared" si="7"/>
        <v>3.6630036630036633</v>
      </c>
      <c r="K44" s="134">
        <f t="shared" si="8"/>
        <v>2.4725274725274726</v>
      </c>
    </row>
    <row r="45" spans="1:11" x14ac:dyDescent="0.35">
      <c r="A45" s="10" t="s">
        <v>82</v>
      </c>
      <c r="B45" s="5">
        <f t="shared" si="3"/>
        <v>4122</v>
      </c>
      <c r="C45" s="57">
        <v>157</v>
      </c>
      <c r="D45" s="5">
        <v>2995</v>
      </c>
      <c r="E45" s="13">
        <v>88</v>
      </c>
      <c r="F45" s="5">
        <v>882</v>
      </c>
      <c r="G45" s="27"/>
      <c r="H45" s="134">
        <f t="shared" si="5"/>
        <v>3.808830664725861</v>
      </c>
      <c r="I45" s="106">
        <f t="shared" si="6"/>
        <v>72.658903444929649</v>
      </c>
      <c r="J45" s="105">
        <f t="shared" si="7"/>
        <v>2.1348859776807378</v>
      </c>
      <c r="K45" s="134">
        <f t="shared" si="8"/>
        <v>21.397379912663755</v>
      </c>
    </row>
    <row r="46" spans="1:11" x14ac:dyDescent="0.35">
      <c r="A46" s="10" t="s">
        <v>39</v>
      </c>
      <c r="B46" s="5">
        <f t="shared" si="3"/>
        <v>2152</v>
      </c>
      <c r="C46" s="57">
        <v>6</v>
      </c>
      <c r="D46" s="5">
        <v>1950</v>
      </c>
      <c r="E46" s="13">
        <v>97</v>
      </c>
      <c r="F46" s="5">
        <v>99</v>
      </c>
      <c r="G46" s="27"/>
      <c r="H46" s="134">
        <f t="shared" si="5"/>
        <v>0.27881040892193309</v>
      </c>
      <c r="I46" s="106">
        <f t="shared" si="6"/>
        <v>90.613382899628249</v>
      </c>
      <c r="J46" s="105">
        <f t="shared" si="7"/>
        <v>4.507434944237918</v>
      </c>
      <c r="K46" s="134">
        <f t="shared" si="8"/>
        <v>4.6003717472118959</v>
      </c>
    </row>
    <row r="47" spans="1:11" x14ac:dyDescent="0.35">
      <c r="A47" s="10" t="s">
        <v>83</v>
      </c>
      <c r="B47" s="5">
        <f t="shared" si="3"/>
        <v>2122</v>
      </c>
      <c r="C47" s="57">
        <v>71</v>
      </c>
      <c r="D47" s="5">
        <v>1883</v>
      </c>
      <c r="E47" s="13">
        <v>62</v>
      </c>
      <c r="F47" s="5">
        <v>106</v>
      </c>
      <c r="G47" s="27"/>
      <c r="H47" s="134">
        <f t="shared" si="5"/>
        <v>3.3459000942507067</v>
      </c>
      <c r="I47" s="106">
        <f t="shared" si="6"/>
        <v>88.737040527803956</v>
      </c>
      <c r="J47" s="105">
        <f t="shared" si="7"/>
        <v>2.9217719132893496</v>
      </c>
      <c r="K47" s="134">
        <f t="shared" si="8"/>
        <v>4.9952874646559851</v>
      </c>
    </row>
    <row r="48" spans="1:11" x14ac:dyDescent="0.35">
      <c r="A48" s="10" t="s">
        <v>84</v>
      </c>
      <c r="B48" s="5">
        <f t="shared" si="3"/>
        <v>1512</v>
      </c>
      <c r="C48" s="57">
        <v>109</v>
      </c>
      <c r="D48" s="5">
        <v>1236</v>
      </c>
      <c r="E48" s="13">
        <v>57</v>
      </c>
      <c r="F48" s="5">
        <v>110</v>
      </c>
      <c r="G48" s="27"/>
      <c r="H48" s="134">
        <f t="shared" si="5"/>
        <v>7.2089947089947088</v>
      </c>
      <c r="I48" s="106">
        <f t="shared" si="6"/>
        <v>81.746031746031747</v>
      </c>
      <c r="J48" s="105">
        <f t="shared" si="7"/>
        <v>3.7698412698412698</v>
      </c>
      <c r="K48" s="134">
        <f t="shared" si="8"/>
        <v>7.2751322751322745</v>
      </c>
    </row>
    <row r="49" spans="1:11" x14ac:dyDescent="0.35">
      <c r="A49" s="10" t="s">
        <v>85</v>
      </c>
      <c r="B49" s="5">
        <f t="shared" si="3"/>
        <v>4174</v>
      </c>
      <c r="C49" s="57">
        <v>183</v>
      </c>
      <c r="D49" s="5">
        <v>3679</v>
      </c>
      <c r="E49" s="13">
        <v>139</v>
      </c>
      <c r="F49" s="5">
        <v>173</v>
      </c>
      <c r="G49" s="27"/>
      <c r="H49" s="134">
        <f t="shared" si="5"/>
        <v>4.3842836607570677</v>
      </c>
      <c r="I49" s="106">
        <f t="shared" si="6"/>
        <v>88.140872065165311</v>
      </c>
      <c r="J49" s="105">
        <f t="shared" si="7"/>
        <v>3.3301389554384282</v>
      </c>
      <c r="K49" s="134">
        <f t="shared" si="8"/>
        <v>4.1447053186391951</v>
      </c>
    </row>
    <row r="50" spans="1:11" x14ac:dyDescent="0.35">
      <c r="A50" s="10" t="s">
        <v>86</v>
      </c>
      <c r="B50" s="5">
        <f t="shared" si="3"/>
        <v>1094</v>
      </c>
      <c r="C50" s="57">
        <v>22</v>
      </c>
      <c r="D50" s="5">
        <v>967</v>
      </c>
      <c r="E50" s="13">
        <v>33</v>
      </c>
      <c r="F50" s="5">
        <v>72</v>
      </c>
      <c r="G50" s="27"/>
      <c r="H50" s="134">
        <f t="shared" si="5"/>
        <v>2.0109689213893969</v>
      </c>
      <c r="I50" s="106">
        <f t="shared" si="6"/>
        <v>88.391224862888478</v>
      </c>
      <c r="J50" s="105">
        <f t="shared" si="7"/>
        <v>3.0164533820840953</v>
      </c>
      <c r="K50" s="134">
        <f t="shared" si="8"/>
        <v>6.5813528336380251</v>
      </c>
    </row>
    <row r="51" spans="1:11" x14ac:dyDescent="0.35">
      <c r="A51" s="10" t="s">
        <v>87</v>
      </c>
      <c r="B51" s="5">
        <f t="shared" si="3"/>
        <v>331</v>
      </c>
      <c r="C51" s="57">
        <v>0</v>
      </c>
      <c r="D51" s="5">
        <v>295</v>
      </c>
      <c r="E51" s="13">
        <v>13</v>
      </c>
      <c r="F51" s="5">
        <v>23</v>
      </c>
      <c r="G51" s="27"/>
      <c r="H51" s="134">
        <f t="shared" si="5"/>
        <v>0</v>
      </c>
      <c r="I51" s="106">
        <f>(D51/B51)*100</f>
        <v>89.123867069486408</v>
      </c>
      <c r="J51" s="105">
        <f>(E51/B51)*100</f>
        <v>3.9274924471299091</v>
      </c>
      <c r="K51" s="134">
        <f>(F51/B51)*100</f>
        <v>6.9486404833836861</v>
      </c>
    </row>
    <row r="52" spans="1:11" x14ac:dyDescent="0.35">
      <c r="A52" s="10" t="s">
        <v>88</v>
      </c>
      <c r="B52" s="5">
        <f t="shared" si="3"/>
        <v>476</v>
      </c>
      <c r="C52" s="57">
        <v>1</v>
      </c>
      <c r="D52" s="5">
        <v>398</v>
      </c>
      <c r="E52" s="13">
        <v>4</v>
      </c>
      <c r="F52" s="5">
        <v>73</v>
      </c>
      <c r="G52" s="27"/>
      <c r="H52" s="134">
        <f>(C52/B52)*100</f>
        <v>0.21008403361344538</v>
      </c>
      <c r="I52" s="106">
        <f t="shared" si="6"/>
        <v>83.613445378151269</v>
      </c>
      <c r="J52" s="105">
        <f t="shared" si="7"/>
        <v>0.84033613445378152</v>
      </c>
      <c r="K52" s="134">
        <f t="shared" si="8"/>
        <v>15.336134453781513</v>
      </c>
    </row>
    <row r="53" spans="1:11" x14ac:dyDescent="0.35">
      <c r="A53" s="10" t="s">
        <v>89</v>
      </c>
      <c r="B53" s="5">
        <f t="shared" si="3"/>
        <v>4738</v>
      </c>
      <c r="C53" s="57">
        <v>181</v>
      </c>
      <c r="D53" s="5">
        <v>4223</v>
      </c>
      <c r="E53" s="13">
        <v>171</v>
      </c>
      <c r="F53" s="5">
        <v>163</v>
      </c>
      <c r="G53" s="27"/>
      <c r="H53" s="134">
        <f t="shared" si="5"/>
        <v>3.8201772899957791</v>
      </c>
      <c r="I53" s="106">
        <f t="shared" si="6"/>
        <v>89.130434782608688</v>
      </c>
      <c r="J53" s="105">
        <f t="shared" si="7"/>
        <v>3.6091177712114813</v>
      </c>
      <c r="K53" s="134">
        <f t="shared" si="8"/>
        <v>3.4402701561840434</v>
      </c>
    </row>
    <row r="54" spans="1:11" x14ac:dyDescent="0.35">
      <c r="A54" s="10" t="s">
        <v>90</v>
      </c>
      <c r="B54" s="5">
        <f t="shared" si="3"/>
        <v>901</v>
      </c>
      <c r="C54" s="57">
        <v>4</v>
      </c>
      <c r="D54" s="5">
        <v>841</v>
      </c>
      <c r="E54" s="13">
        <v>15</v>
      </c>
      <c r="F54" s="5">
        <v>41</v>
      </c>
      <c r="G54" s="27"/>
      <c r="H54" s="134">
        <f>(C54/B54)*100</f>
        <v>0.44395116537180912</v>
      </c>
      <c r="I54" s="106">
        <f t="shared" si="6"/>
        <v>93.340732519422858</v>
      </c>
      <c r="J54" s="105">
        <f t="shared" si="7"/>
        <v>1.6648168701442843</v>
      </c>
      <c r="K54" s="134">
        <f t="shared" si="8"/>
        <v>4.5504994450610434</v>
      </c>
    </row>
    <row r="55" spans="1:11" x14ac:dyDescent="0.35">
      <c r="A55" s="10" t="s">
        <v>91</v>
      </c>
      <c r="B55" s="5">
        <f t="shared" si="3"/>
        <v>6550</v>
      </c>
      <c r="C55" s="57">
        <v>183</v>
      </c>
      <c r="D55" s="5">
        <v>5331</v>
      </c>
      <c r="E55" s="13">
        <v>155</v>
      </c>
      <c r="F55" s="5">
        <v>881</v>
      </c>
      <c r="G55" s="27"/>
      <c r="H55" s="134">
        <f>(C55/B55)*100</f>
        <v>2.7938931297709924</v>
      </c>
      <c r="I55" s="106">
        <f t="shared" si="6"/>
        <v>81.389312977099237</v>
      </c>
      <c r="J55" s="105">
        <f t="shared" si="7"/>
        <v>2.3664122137404582</v>
      </c>
      <c r="K55" s="134">
        <f t="shared" si="8"/>
        <v>13.450381679389311</v>
      </c>
    </row>
    <row r="56" spans="1:11" x14ac:dyDescent="0.35">
      <c r="A56" s="10" t="s">
        <v>40</v>
      </c>
      <c r="B56" s="5">
        <f t="shared" si="3"/>
        <v>1530</v>
      </c>
      <c r="C56" s="57">
        <v>12</v>
      </c>
      <c r="D56" s="5">
        <v>1336</v>
      </c>
      <c r="E56" s="13">
        <v>34</v>
      </c>
      <c r="F56" s="5">
        <v>148</v>
      </c>
      <c r="G56" s="27"/>
      <c r="H56" s="134">
        <f>(C56/B56)*100</f>
        <v>0.78431372549019607</v>
      </c>
      <c r="I56" s="106">
        <f t="shared" si="6"/>
        <v>87.320261437908499</v>
      </c>
      <c r="J56" s="105">
        <f t="shared" si="7"/>
        <v>2.2222222222222223</v>
      </c>
      <c r="K56" s="134">
        <f t="shared" si="8"/>
        <v>9.6732026143790861</v>
      </c>
    </row>
    <row r="57" spans="1:11" x14ac:dyDescent="0.35">
      <c r="A57" s="10" t="s">
        <v>92</v>
      </c>
      <c r="B57" s="5">
        <f t="shared" si="3"/>
        <v>885</v>
      </c>
      <c r="C57" s="57">
        <v>3</v>
      </c>
      <c r="D57" s="5">
        <v>804</v>
      </c>
      <c r="E57" s="13">
        <v>19</v>
      </c>
      <c r="F57" s="5">
        <v>59</v>
      </c>
      <c r="G57" s="27"/>
      <c r="H57" s="134">
        <f>(C57/B57)*100</f>
        <v>0.33898305084745761</v>
      </c>
      <c r="I57" s="106">
        <f t="shared" si="6"/>
        <v>90.847457627118644</v>
      </c>
      <c r="J57" s="105">
        <f t="shared" si="7"/>
        <v>2.1468926553672314</v>
      </c>
      <c r="K57" s="134">
        <f t="shared" si="8"/>
        <v>6.666666666666667</v>
      </c>
    </row>
    <row r="58" spans="1:11" x14ac:dyDescent="0.35">
      <c r="A58" s="84"/>
      <c r="B58" s="45"/>
      <c r="C58" s="108"/>
      <c r="D58" s="109"/>
      <c r="E58" s="110"/>
      <c r="F58" s="109"/>
      <c r="G58" s="26"/>
      <c r="H58" s="46"/>
      <c r="I58" s="45"/>
      <c r="J58" s="26"/>
      <c r="K58" s="46"/>
    </row>
    <row r="59" spans="1:11" x14ac:dyDescent="0.35">
      <c r="A59" s="168" t="s">
        <v>41</v>
      </c>
    </row>
  </sheetData>
  <mergeCells count="6">
    <mergeCell ref="A3:K3"/>
    <mergeCell ref="A4:K4"/>
    <mergeCell ref="A5:K5"/>
    <mergeCell ref="A6:K6"/>
    <mergeCell ref="A8:A9"/>
    <mergeCell ref="B8:B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8"/>
  <sheetViews>
    <sheetView zoomScaleNormal="100" workbookViewId="0"/>
  </sheetViews>
  <sheetFormatPr baseColWidth="10" defaultColWidth="0" defaultRowHeight="15.5" zeroHeight="1" x14ac:dyDescent="0.35"/>
  <cols>
    <col min="1" max="1" width="58.1796875" style="14" bestFit="1" customWidth="1"/>
    <col min="2" max="2" width="11.453125" style="14" customWidth="1"/>
    <col min="3" max="4" width="19" style="14" customWidth="1"/>
    <col min="5" max="5" width="15.453125" style="14" customWidth="1"/>
    <col min="6" max="6" width="5.1796875" style="14" customWidth="1"/>
    <col min="7" max="7" width="19.81640625" style="14" customWidth="1"/>
    <col min="8" max="8" width="19.54296875" style="14" customWidth="1"/>
    <col min="9" max="9" width="15.81640625" style="14" customWidth="1"/>
    <col min="10" max="10" width="0" style="14" hidden="1" customWidth="1"/>
    <col min="11" max="16384" width="0" style="14" hidden="1"/>
  </cols>
  <sheetData>
    <row r="1" spans="1:9" x14ac:dyDescent="0.35">
      <c r="A1" s="12" t="s">
        <v>216</v>
      </c>
      <c r="B1" s="27"/>
      <c r="C1" s="27"/>
      <c r="D1" s="27"/>
      <c r="E1" s="27"/>
    </row>
    <row r="2" spans="1:9" x14ac:dyDescent="0.35">
      <c r="A2" s="12"/>
      <c r="B2" s="13"/>
      <c r="C2" s="13"/>
      <c r="D2" s="13"/>
      <c r="E2" s="13"/>
    </row>
    <row r="3" spans="1:9" x14ac:dyDescent="0.35">
      <c r="A3" s="183" t="s">
        <v>188</v>
      </c>
      <c r="B3" s="183"/>
      <c r="C3" s="183"/>
      <c r="D3" s="183"/>
      <c r="E3" s="183"/>
      <c r="F3" s="183"/>
      <c r="G3" s="183"/>
      <c r="H3" s="183"/>
      <c r="I3" s="183"/>
    </row>
    <row r="4" spans="1:9" x14ac:dyDescent="0.35">
      <c r="A4" s="183" t="s">
        <v>25</v>
      </c>
      <c r="B4" s="183"/>
      <c r="C4" s="183"/>
      <c r="D4" s="183"/>
      <c r="E4" s="183"/>
      <c r="F4" s="183"/>
      <c r="G4" s="183"/>
      <c r="H4" s="183"/>
      <c r="I4" s="183"/>
    </row>
    <row r="5" spans="1:9" x14ac:dyDescent="0.35">
      <c r="A5" s="183" t="s">
        <v>217</v>
      </c>
      <c r="B5" s="183"/>
      <c r="C5" s="183"/>
      <c r="D5" s="183"/>
      <c r="E5" s="183"/>
      <c r="F5" s="183"/>
      <c r="G5" s="183"/>
      <c r="H5" s="183"/>
      <c r="I5" s="183"/>
    </row>
    <row r="6" spans="1:9" x14ac:dyDescent="0.35">
      <c r="A6" s="183" t="s">
        <v>300</v>
      </c>
      <c r="B6" s="183"/>
      <c r="C6" s="183"/>
      <c r="D6" s="183"/>
      <c r="E6" s="183"/>
      <c r="F6" s="183"/>
      <c r="G6" s="183"/>
      <c r="H6" s="183"/>
      <c r="I6" s="183"/>
    </row>
    <row r="7" spans="1:9" x14ac:dyDescent="0.35">
      <c r="A7" s="68"/>
    </row>
    <row r="8" spans="1:9" ht="30" x14ac:dyDescent="0.35">
      <c r="A8" s="158" t="s">
        <v>26</v>
      </c>
      <c r="B8" s="160" t="s">
        <v>31</v>
      </c>
      <c r="C8" s="160" t="s">
        <v>218</v>
      </c>
      <c r="D8" s="160" t="s">
        <v>219</v>
      </c>
      <c r="E8" s="54" t="s">
        <v>184</v>
      </c>
      <c r="F8" s="141"/>
      <c r="G8" s="160" t="s">
        <v>218</v>
      </c>
      <c r="H8" s="160" t="s">
        <v>219</v>
      </c>
      <c r="I8" s="54" t="s">
        <v>184</v>
      </c>
    </row>
    <row r="9" spans="1:9" x14ac:dyDescent="0.35">
      <c r="A9" s="16"/>
      <c r="B9" s="55"/>
      <c r="C9" s="55"/>
      <c r="D9" s="55"/>
      <c r="E9" s="55"/>
      <c r="G9" s="130"/>
      <c r="H9" s="122"/>
    </row>
    <row r="10" spans="1:9" x14ac:dyDescent="0.35">
      <c r="A10" s="39" t="s">
        <v>31</v>
      </c>
      <c r="B10" s="6">
        <f>SUM(B12:B56)</f>
        <v>104368</v>
      </c>
      <c r="C10" s="6">
        <f>SUM(C12:C56)</f>
        <v>97686</v>
      </c>
      <c r="D10" s="6">
        <f>SUM(D12:D56)</f>
        <v>530</v>
      </c>
      <c r="E10" s="118">
        <f>SUM(E12:E56)</f>
        <v>6152</v>
      </c>
      <c r="G10" s="140">
        <f>(C10/B10)*100</f>
        <v>93.59765445347233</v>
      </c>
      <c r="H10" s="104">
        <f>(D10/B10)*100</f>
        <v>0.50781848842557109</v>
      </c>
      <c r="I10" s="103">
        <f>(E10/B10)*100</f>
        <v>5.8945270581021001</v>
      </c>
    </row>
    <row r="11" spans="1:9" x14ac:dyDescent="0.35">
      <c r="A11" s="16"/>
      <c r="B11" s="5"/>
      <c r="C11" s="5"/>
      <c r="D11" s="5"/>
      <c r="E11" s="119"/>
      <c r="G11" s="134"/>
      <c r="H11" s="106"/>
      <c r="I11" s="105"/>
    </row>
    <row r="12" spans="1:9" x14ac:dyDescent="0.35">
      <c r="A12" s="10" t="s">
        <v>57</v>
      </c>
      <c r="B12" s="5">
        <f t="shared" ref="B12:B56" si="0">SUM(C12:E12)</f>
        <v>10781</v>
      </c>
      <c r="C12" s="5">
        <v>9849</v>
      </c>
      <c r="D12" s="5">
        <v>82</v>
      </c>
      <c r="E12" s="5">
        <v>850</v>
      </c>
      <c r="G12" s="134">
        <f t="shared" ref="G12:G39" si="1">(C12/B12)*100</f>
        <v>91.35516185882571</v>
      </c>
      <c r="H12" s="106">
        <f t="shared" ref="H12:H39" si="2">(D12/B12)*100</f>
        <v>0.76059734718486227</v>
      </c>
      <c r="I12" s="105">
        <f t="shared" ref="I12:I39" si="3">(E12/B12)*100</f>
        <v>7.8842407939894263</v>
      </c>
    </row>
    <row r="13" spans="1:9" x14ac:dyDescent="0.35">
      <c r="A13" s="10" t="s">
        <v>58</v>
      </c>
      <c r="B13" s="5">
        <f t="shared" si="0"/>
        <v>3336</v>
      </c>
      <c r="C13" s="5">
        <v>3319</v>
      </c>
      <c r="D13" s="5">
        <v>17</v>
      </c>
      <c r="E13" s="5">
        <v>0</v>
      </c>
      <c r="G13" s="134">
        <f t="shared" si="1"/>
        <v>99.490407673860915</v>
      </c>
      <c r="H13" s="106">
        <f t="shared" si="2"/>
        <v>0.50959232613908878</v>
      </c>
      <c r="I13" s="105">
        <f t="shared" si="3"/>
        <v>0</v>
      </c>
    </row>
    <row r="14" spans="1:9" x14ac:dyDescent="0.35">
      <c r="A14" s="10" t="s">
        <v>59</v>
      </c>
      <c r="B14" s="5">
        <f t="shared" si="0"/>
        <v>1962</v>
      </c>
      <c r="C14" s="5">
        <v>1665</v>
      </c>
      <c r="D14" s="5">
        <v>1</v>
      </c>
      <c r="E14" s="5">
        <v>296</v>
      </c>
      <c r="G14" s="134">
        <f t="shared" si="1"/>
        <v>84.862385321100916</v>
      </c>
      <c r="H14" s="106">
        <f t="shared" si="2"/>
        <v>5.0968399592252807E-2</v>
      </c>
      <c r="I14" s="105">
        <f t="shared" si="3"/>
        <v>15.086646279306828</v>
      </c>
    </row>
    <row r="15" spans="1:9" x14ac:dyDescent="0.35">
      <c r="A15" s="10" t="s">
        <v>60</v>
      </c>
      <c r="B15" s="5">
        <f t="shared" si="0"/>
        <v>553</v>
      </c>
      <c r="C15" s="5">
        <v>552</v>
      </c>
      <c r="D15" s="5">
        <v>1</v>
      </c>
      <c r="E15" s="5">
        <v>0</v>
      </c>
      <c r="G15" s="134">
        <f t="shared" si="1"/>
        <v>99.819168173598555</v>
      </c>
      <c r="H15" s="106">
        <f t="shared" si="2"/>
        <v>0.18083182640144665</v>
      </c>
      <c r="I15" s="105">
        <f t="shared" si="3"/>
        <v>0</v>
      </c>
    </row>
    <row r="16" spans="1:9" x14ac:dyDescent="0.35">
      <c r="A16" s="10" t="s">
        <v>61</v>
      </c>
      <c r="B16" s="5">
        <f t="shared" si="0"/>
        <v>2060</v>
      </c>
      <c r="C16" s="5">
        <v>2002</v>
      </c>
      <c r="D16" s="5">
        <v>14</v>
      </c>
      <c r="E16" s="5">
        <v>44</v>
      </c>
      <c r="G16" s="134">
        <f t="shared" si="1"/>
        <v>97.184466019417471</v>
      </c>
      <c r="H16" s="106">
        <f t="shared" si="2"/>
        <v>0.67961165048543692</v>
      </c>
      <c r="I16" s="105">
        <f t="shared" si="3"/>
        <v>2.1359223300970873</v>
      </c>
    </row>
    <row r="17" spans="1:9" x14ac:dyDescent="0.35">
      <c r="A17" s="10" t="s">
        <v>32</v>
      </c>
      <c r="B17" s="5">
        <f t="shared" si="0"/>
        <v>558</v>
      </c>
      <c r="C17" s="5">
        <v>553</v>
      </c>
      <c r="D17" s="5">
        <v>4</v>
      </c>
      <c r="E17" s="5">
        <v>1</v>
      </c>
      <c r="G17" s="134">
        <f t="shared" si="1"/>
        <v>99.103942652329749</v>
      </c>
      <c r="H17" s="106">
        <f t="shared" si="2"/>
        <v>0.71684587813620071</v>
      </c>
      <c r="I17" s="105">
        <f t="shared" si="3"/>
        <v>0.17921146953405018</v>
      </c>
    </row>
    <row r="18" spans="1:9" x14ac:dyDescent="0.35">
      <c r="A18" s="10" t="s">
        <v>185</v>
      </c>
      <c r="B18" s="5">
        <f t="shared" si="0"/>
        <v>4824</v>
      </c>
      <c r="C18" s="5">
        <v>4751</v>
      </c>
      <c r="D18" s="5">
        <v>53</v>
      </c>
      <c r="E18" s="5">
        <v>20</v>
      </c>
      <c r="G18" s="134">
        <f t="shared" si="1"/>
        <v>98.486733001658379</v>
      </c>
      <c r="H18" s="106">
        <f t="shared" si="2"/>
        <v>1.0986733001658375</v>
      </c>
      <c r="I18" s="105">
        <f t="shared" si="3"/>
        <v>0.41459369817578773</v>
      </c>
    </row>
    <row r="19" spans="1:9" x14ac:dyDescent="0.35">
      <c r="A19" s="10" t="s">
        <v>33</v>
      </c>
      <c r="B19" s="5">
        <f t="shared" si="0"/>
        <v>995</v>
      </c>
      <c r="C19" s="5">
        <v>990</v>
      </c>
      <c r="D19" s="5">
        <v>5</v>
      </c>
      <c r="E19" s="5">
        <v>0</v>
      </c>
      <c r="G19" s="134">
        <f t="shared" si="1"/>
        <v>99.497487437185924</v>
      </c>
      <c r="H19" s="106">
        <f t="shared" si="2"/>
        <v>0.50251256281407031</v>
      </c>
      <c r="I19" s="105">
        <f t="shared" si="3"/>
        <v>0</v>
      </c>
    </row>
    <row r="20" spans="1:9" x14ac:dyDescent="0.35">
      <c r="A20" s="10" t="s">
        <v>63</v>
      </c>
      <c r="B20" s="5">
        <f t="shared" si="0"/>
        <v>3917</v>
      </c>
      <c r="C20" s="5">
        <v>3893</v>
      </c>
      <c r="D20" s="5">
        <v>16</v>
      </c>
      <c r="E20" s="5">
        <v>8</v>
      </c>
      <c r="G20" s="134">
        <f t="shared" si="1"/>
        <v>99.38728618840949</v>
      </c>
      <c r="H20" s="106">
        <f t="shared" si="2"/>
        <v>0.40847587439366867</v>
      </c>
      <c r="I20" s="105">
        <f t="shared" si="3"/>
        <v>0.20423793719683433</v>
      </c>
    </row>
    <row r="21" spans="1:9" x14ac:dyDescent="0.35">
      <c r="A21" s="10" t="s">
        <v>34</v>
      </c>
      <c r="B21" s="5">
        <f t="shared" si="0"/>
        <v>544</v>
      </c>
      <c r="C21" s="5">
        <v>532</v>
      </c>
      <c r="D21" s="5">
        <v>0</v>
      </c>
      <c r="E21" s="5">
        <v>12</v>
      </c>
      <c r="G21" s="134">
        <f t="shared" si="1"/>
        <v>97.794117647058826</v>
      </c>
      <c r="H21" s="106">
        <f t="shared" si="2"/>
        <v>0</v>
      </c>
      <c r="I21" s="105">
        <f t="shared" si="3"/>
        <v>2.2058823529411766</v>
      </c>
    </row>
    <row r="22" spans="1:9" x14ac:dyDescent="0.35">
      <c r="A22" s="10" t="s">
        <v>35</v>
      </c>
      <c r="B22" s="5">
        <f t="shared" si="0"/>
        <v>611</v>
      </c>
      <c r="C22" s="5">
        <v>606</v>
      </c>
      <c r="D22" s="5">
        <v>5</v>
      </c>
      <c r="E22" s="5">
        <v>0</v>
      </c>
      <c r="G22" s="134">
        <f t="shared" si="1"/>
        <v>99.18166939443536</v>
      </c>
      <c r="H22" s="106">
        <f t="shared" si="2"/>
        <v>0.81833060556464821</v>
      </c>
      <c r="I22" s="105">
        <f t="shared" si="3"/>
        <v>0</v>
      </c>
    </row>
    <row r="23" spans="1:9" x14ac:dyDescent="0.35">
      <c r="A23" s="10" t="s">
        <v>64</v>
      </c>
      <c r="B23" s="5">
        <f t="shared" si="0"/>
        <v>1634</v>
      </c>
      <c r="C23" s="5">
        <v>1608</v>
      </c>
      <c r="D23" s="5">
        <v>21</v>
      </c>
      <c r="E23" s="5">
        <v>5</v>
      </c>
      <c r="G23" s="134">
        <f t="shared" si="1"/>
        <v>98.408812729498166</v>
      </c>
      <c r="H23" s="106">
        <f t="shared" si="2"/>
        <v>1.2851897184822521</v>
      </c>
      <c r="I23" s="105">
        <f t="shared" si="3"/>
        <v>0.30599755201958384</v>
      </c>
    </row>
    <row r="24" spans="1:9" x14ac:dyDescent="0.35">
      <c r="A24" s="10" t="s">
        <v>36</v>
      </c>
      <c r="B24" s="5">
        <f t="shared" si="0"/>
        <v>313</v>
      </c>
      <c r="C24" s="5">
        <v>308</v>
      </c>
      <c r="D24" s="5">
        <v>5</v>
      </c>
      <c r="E24" s="5">
        <v>0</v>
      </c>
      <c r="G24" s="134">
        <f t="shared" si="1"/>
        <v>98.402555910543128</v>
      </c>
      <c r="H24" s="106">
        <f t="shared" si="2"/>
        <v>1.5974440894568689</v>
      </c>
      <c r="I24" s="105">
        <f t="shared" si="3"/>
        <v>0</v>
      </c>
    </row>
    <row r="25" spans="1:9" x14ac:dyDescent="0.35">
      <c r="A25" s="10" t="s">
        <v>37</v>
      </c>
      <c r="B25" s="5">
        <f t="shared" si="0"/>
        <v>989</v>
      </c>
      <c r="C25" s="5">
        <v>948</v>
      </c>
      <c r="D25" s="5">
        <v>27</v>
      </c>
      <c r="E25" s="5">
        <v>14</v>
      </c>
      <c r="G25" s="134">
        <f t="shared" si="1"/>
        <v>95.854398382204238</v>
      </c>
      <c r="H25" s="106">
        <f t="shared" si="2"/>
        <v>2.7300303336703742</v>
      </c>
      <c r="I25" s="105">
        <f t="shared" si="3"/>
        <v>1.4155712841253791</v>
      </c>
    </row>
    <row r="26" spans="1:9" x14ac:dyDescent="0.35">
      <c r="A26" s="22" t="s">
        <v>38</v>
      </c>
      <c r="B26" s="5">
        <f t="shared" si="0"/>
        <v>139</v>
      </c>
      <c r="C26" s="5">
        <v>136</v>
      </c>
      <c r="D26" s="5">
        <v>3</v>
      </c>
      <c r="E26" s="5">
        <v>0</v>
      </c>
      <c r="G26" s="134">
        <f t="shared" si="1"/>
        <v>97.841726618705039</v>
      </c>
      <c r="H26" s="106">
        <f t="shared" si="2"/>
        <v>2.1582733812949639</v>
      </c>
      <c r="I26" s="105">
        <f t="shared" si="3"/>
        <v>0</v>
      </c>
    </row>
    <row r="27" spans="1:9" x14ac:dyDescent="0.35">
      <c r="A27" s="10" t="s">
        <v>65</v>
      </c>
      <c r="B27" s="5">
        <f t="shared" si="0"/>
        <v>16135</v>
      </c>
      <c r="C27" s="5">
        <v>11565</v>
      </c>
      <c r="D27" s="5">
        <v>18</v>
      </c>
      <c r="E27" s="5">
        <v>4552</v>
      </c>
      <c r="G27" s="134">
        <f t="shared" si="1"/>
        <v>71.676479702510079</v>
      </c>
      <c r="H27" s="106">
        <f t="shared" si="2"/>
        <v>0.11155872327238922</v>
      </c>
      <c r="I27" s="105">
        <f t="shared" si="3"/>
        <v>28.211961574217543</v>
      </c>
    </row>
    <row r="28" spans="1:9" x14ac:dyDescent="0.35">
      <c r="A28" s="10" t="s">
        <v>66</v>
      </c>
      <c r="B28" s="5">
        <f t="shared" si="0"/>
        <v>1204</v>
      </c>
      <c r="C28" s="5">
        <v>1190</v>
      </c>
      <c r="D28" s="5">
        <v>13</v>
      </c>
      <c r="E28" s="5">
        <v>1</v>
      </c>
      <c r="G28" s="134">
        <f t="shared" si="1"/>
        <v>98.837209302325576</v>
      </c>
      <c r="H28" s="106">
        <f t="shared" si="2"/>
        <v>1.0797342192691028</v>
      </c>
      <c r="I28" s="105">
        <f t="shared" si="3"/>
        <v>8.3056478405315617E-2</v>
      </c>
    </row>
    <row r="29" spans="1:9" x14ac:dyDescent="0.35">
      <c r="A29" s="10" t="s">
        <v>67</v>
      </c>
      <c r="B29" s="5">
        <f t="shared" si="0"/>
        <v>2170</v>
      </c>
      <c r="C29" s="5">
        <v>2120</v>
      </c>
      <c r="D29" s="5">
        <v>28</v>
      </c>
      <c r="E29" s="5">
        <v>22</v>
      </c>
      <c r="G29" s="134">
        <f t="shared" si="1"/>
        <v>97.695852534562206</v>
      </c>
      <c r="H29" s="106">
        <f t="shared" si="2"/>
        <v>1.2903225806451613</v>
      </c>
      <c r="I29" s="105">
        <f t="shared" si="3"/>
        <v>1.0138248847926268</v>
      </c>
    </row>
    <row r="30" spans="1:9" x14ac:dyDescent="0.35">
      <c r="A30" s="10" t="s">
        <v>68</v>
      </c>
      <c r="B30" s="5">
        <f t="shared" si="0"/>
        <v>645</v>
      </c>
      <c r="C30" s="5">
        <v>645</v>
      </c>
      <c r="D30" s="5">
        <v>0</v>
      </c>
      <c r="E30" s="5">
        <v>0</v>
      </c>
      <c r="G30" s="134">
        <f t="shared" si="1"/>
        <v>100</v>
      </c>
      <c r="H30" s="106">
        <f t="shared" si="2"/>
        <v>0</v>
      </c>
      <c r="I30" s="105">
        <f t="shared" si="3"/>
        <v>0</v>
      </c>
    </row>
    <row r="31" spans="1:9" x14ac:dyDescent="0.35">
      <c r="A31" s="10" t="s">
        <v>69</v>
      </c>
      <c r="B31" s="5">
        <f t="shared" si="0"/>
        <v>3397</v>
      </c>
      <c r="C31" s="5">
        <v>3378</v>
      </c>
      <c r="D31" s="5">
        <v>9</v>
      </c>
      <c r="E31" s="5">
        <v>10</v>
      </c>
      <c r="G31" s="134">
        <f t="shared" si="1"/>
        <v>99.440682955549008</v>
      </c>
      <c r="H31" s="106">
        <f t="shared" si="2"/>
        <v>0.26493965263467767</v>
      </c>
      <c r="I31" s="105">
        <f t="shared" si="3"/>
        <v>0.29437739181630851</v>
      </c>
    </row>
    <row r="32" spans="1:9" x14ac:dyDescent="0.35">
      <c r="A32" s="10" t="s">
        <v>70</v>
      </c>
      <c r="B32" s="5">
        <f t="shared" si="0"/>
        <v>918</v>
      </c>
      <c r="C32" s="5">
        <v>917</v>
      </c>
      <c r="D32" s="5">
        <v>1</v>
      </c>
      <c r="E32" s="5">
        <v>0</v>
      </c>
      <c r="G32" s="134">
        <f t="shared" si="1"/>
        <v>99.891067538126364</v>
      </c>
      <c r="H32" s="106">
        <f t="shared" si="2"/>
        <v>0.10893246187363835</v>
      </c>
      <c r="I32" s="105">
        <f t="shared" si="3"/>
        <v>0</v>
      </c>
    </row>
    <row r="33" spans="1:9" x14ac:dyDescent="0.35">
      <c r="A33" s="10" t="s">
        <v>71</v>
      </c>
      <c r="B33" s="5">
        <f t="shared" si="0"/>
        <v>329</v>
      </c>
      <c r="C33" s="5">
        <v>329</v>
      </c>
      <c r="D33" s="5">
        <v>0</v>
      </c>
      <c r="E33" s="5">
        <v>0</v>
      </c>
      <c r="G33" s="134">
        <f t="shared" si="1"/>
        <v>100</v>
      </c>
      <c r="H33" s="106">
        <f t="shared" si="2"/>
        <v>0</v>
      </c>
      <c r="I33" s="105">
        <f t="shared" si="3"/>
        <v>0</v>
      </c>
    </row>
    <row r="34" spans="1:9" x14ac:dyDescent="0.35">
      <c r="A34" s="10" t="s">
        <v>72</v>
      </c>
      <c r="B34" s="5">
        <f t="shared" si="0"/>
        <v>530</v>
      </c>
      <c r="C34" s="5">
        <v>529</v>
      </c>
      <c r="D34" s="5">
        <v>1</v>
      </c>
      <c r="E34" s="5">
        <v>0</v>
      </c>
      <c r="G34" s="134">
        <f t="shared" si="1"/>
        <v>99.811320754716988</v>
      </c>
      <c r="H34" s="106">
        <f t="shared" si="2"/>
        <v>0.18867924528301888</v>
      </c>
      <c r="I34" s="105">
        <f t="shared" si="3"/>
        <v>0</v>
      </c>
    </row>
    <row r="35" spans="1:9" x14ac:dyDescent="0.35">
      <c r="A35" s="10" t="s">
        <v>73</v>
      </c>
      <c r="B35" s="5">
        <f t="shared" si="0"/>
        <v>332</v>
      </c>
      <c r="C35" s="5">
        <v>332</v>
      </c>
      <c r="D35" s="5">
        <v>0</v>
      </c>
      <c r="E35" s="5">
        <v>0</v>
      </c>
      <c r="G35" s="134">
        <f t="shared" si="1"/>
        <v>100</v>
      </c>
      <c r="H35" s="106">
        <f t="shared" si="2"/>
        <v>0</v>
      </c>
      <c r="I35" s="105">
        <f t="shared" si="3"/>
        <v>0</v>
      </c>
    </row>
    <row r="36" spans="1:9" x14ac:dyDescent="0.35">
      <c r="A36" s="10" t="s">
        <v>74</v>
      </c>
      <c r="B36" s="5">
        <f t="shared" si="0"/>
        <v>5179</v>
      </c>
      <c r="C36" s="5">
        <v>5148</v>
      </c>
      <c r="D36" s="5">
        <v>13</v>
      </c>
      <c r="E36" s="5">
        <v>18</v>
      </c>
      <c r="G36" s="134">
        <f t="shared" si="1"/>
        <v>99.401428847267809</v>
      </c>
      <c r="H36" s="106">
        <f t="shared" si="2"/>
        <v>0.25101370921027227</v>
      </c>
      <c r="I36" s="105">
        <f t="shared" si="3"/>
        <v>0.34755744352191542</v>
      </c>
    </row>
    <row r="37" spans="1:9" x14ac:dyDescent="0.35">
      <c r="A37" s="10" t="s">
        <v>75</v>
      </c>
      <c r="B37" s="5">
        <f t="shared" si="0"/>
        <v>1400</v>
      </c>
      <c r="C37" s="5">
        <v>1392</v>
      </c>
      <c r="D37" s="5">
        <v>2</v>
      </c>
      <c r="E37" s="5">
        <v>6</v>
      </c>
      <c r="G37" s="134">
        <f t="shared" si="1"/>
        <v>99.428571428571431</v>
      </c>
      <c r="H37" s="106">
        <f t="shared" si="2"/>
        <v>0.14285714285714285</v>
      </c>
      <c r="I37" s="105">
        <f t="shared" si="3"/>
        <v>0.4285714285714286</v>
      </c>
    </row>
    <row r="38" spans="1:9" x14ac:dyDescent="0.35">
      <c r="A38" s="10" t="s">
        <v>76</v>
      </c>
      <c r="B38" s="5">
        <f t="shared" si="0"/>
        <v>601</v>
      </c>
      <c r="C38" s="5">
        <v>601</v>
      </c>
      <c r="D38" s="5">
        <v>0</v>
      </c>
      <c r="E38" s="5">
        <v>0</v>
      </c>
      <c r="G38" s="134">
        <f t="shared" si="1"/>
        <v>100</v>
      </c>
      <c r="H38" s="106">
        <f t="shared" si="2"/>
        <v>0</v>
      </c>
      <c r="I38" s="105">
        <f t="shared" si="3"/>
        <v>0</v>
      </c>
    </row>
    <row r="39" spans="1:9" x14ac:dyDescent="0.35">
      <c r="A39" s="10" t="s">
        <v>77</v>
      </c>
      <c r="B39" s="5">
        <f t="shared" si="0"/>
        <v>328</v>
      </c>
      <c r="C39" s="5">
        <v>327</v>
      </c>
      <c r="D39" s="5">
        <v>1</v>
      </c>
      <c r="E39" s="5">
        <v>0</v>
      </c>
      <c r="G39" s="134">
        <f t="shared" si="1"/>
        <v>99.695121951219505</v>
      </c>
      <c r="H39" s="106">
        <f t="shared" si="2"/>
        <v>0.3048780487804878</v>
      </c>
      <c r="I39" s="105">
        <f t="shared" si="3"/>
        <v>0</v>
      </c>
    </row>
    <row r="40" spans="1:9" x14ac:dyDescent="0.35">
      <c r="A40" s="10" t="s">
        <v>78</v>
      </c>
      <c r="B40" s="5">
        <f t="shared" si="0"/>
        <v>644</v>
      </c>
      <c r="C40" s="5">
        <v>640</v>
      </c>
      <c r="D40" s="5">
        <v>4</v>
      </c>
      <c r="E40" s="5">
        <v>0</v>
      </c>
      <c r="G40" s="134">
        <f>(C40/B40)*100</f>
        <v>99.378881987577643</v>
      </c>
      <c r="H40" s="106">
        <f>(D40/B40)*100</f>
        <v>0.6211180124223602</v>
      </c>
      <c r="I40" s="105">
        <f>(E40/B40)*100</f>
        <v>0</v>
      </c>
    </row>
    <row r="41" spans="1:9" x14ac:dyDescent="0.35">
      <c r="A41" s="10" t="s">
        <v>79</v>
      </c>
      <c r="B41" s="5">
        <f t="shared" si="0"/>
        <v>4473</v>
      </c>
      <c r="C41" s="5">
        <v>4441</v>
      </c>
      <c r="D41" s="5">
        <v>24</v>
      </c>
      <c r="E41" s="5">
        <v>8</v>
      </c>
      <c r="G41" s="134">
        <f t="shared" ref="G41:G52" si="4">(C41/B41)*100</f>
        <v>99.284596467695067</v>
      </c>
      <c r="H41" s="106">
        <f t="shared" ref="H41:H52" si="5">(D41/B41)*100</f>
        <v>0.5365526492287056</v>
      </c>
      <c r="I41" s="105">
        <f t="shared" ref="I41:I52" si="6">(E41/B41)*100</f>
        <v>0.1788508830762352</v>
      </c>
    </row>
    <row r="42" spans="1:9" x14ac:dyDescent="0.35">
      <c r="A42" s="10" t="s">
        <v>80</v>
      </c>
      <c r="B42" s="5">
        <f t="shared" si="0"/>
        <v>1188</v>
      </c>
      <c r="C42" s="5">
        <v>1185</v>
      </c>
      <c r="D42" s="5">
        <v>3</v>
      </c>
      <c r="E42" s="5">
        <v>0</v>
      </c>
      <c r="G42" s="134">
        <f t="shared" si="4"/>
        <v>99.747474747474755</v>
      </c>
      <c r="H42" s="106">
        <f t="shared" si="5"/>
        <v>0.25252525252525254</v>
      </c>
      <c r="I42" s="105">
        <f t="shared" si="6"/>
        <v>0</v>
      </c>
    </row>
    <row r="43" spans="1:9" x14ac:dyDescent="0.35">
      <c r="A43" s="10" t="s">
        <v>81</v>
      </c>
      <c r="B43" s="5">
        <f t="shared" si="0"/>
        <v>1092</v>
      </c>
      <c r="C43" s="5">
        <v>1054</v>
      </c>
      <c r="D43" s="5">
        <v>14</v>
      </c>
      <c r="E43" s="5">
        <v>24</v>
      </c>
      <c r="G43" s="134">
        <f t="shared" si="4"/>
        <v>96.520146520146525</v>
      </c>
      <c r="H43" s="106">
        <f t="shared" si="5"/>
        <v>1.2820512820512819</v>
      </c>
      <c r="I43" s="105">
        <f t="shared" si="6"/>
        <v>2.197802197802198</v>
      </c>
    </row>
    <row r="44" spans="1:9" x14ac:dyDescent="0.35">
      <c r="A44" s="10" t="s">
        <v>82</v>
      </c>
      <c r="B44" s="5">
        <f t="shared" si="0"/>
        <v>4122</v>
      </c>
      <c r="C44" s="5">
        <v>4110</v>
      </c>
      <c r="D44" s="5">
        <v>10</v>
      </c>
      <c r="E44" s="5">
        <v>2</v>
      </c>
      <c r="G44" s="134">
        <f t="shared" si="4"/>
        <v>99.708879184861715</v>
      </c>
      <c r="H44" s="106">
        <f t="shared" si="5"/>
        <v>0.24260067928190196</v>
      </c>
      <c r="I44" s="105">
        <f t="shared" si="6"/>
        <v>4.8520135856380396E-2</v>
      </c>
    </row>
    <row r="45" spans="1:9" x14ac:dyDescent="0.35">
      <c r="A45" s="10" t="s">
        <v>39</v>
      </c>
      <c r="B45" s="5">
        <f t="shared" si="0"/>
        <v>2152</v>
      </c>
      <c r="C45" s="5">
        <v>2139</v>
      </c>
      <c r="D45" s="5">
        <v>6</v>
      </c>
      <c r="E45" s="5">
        <v>7</v>
      </c>
      <c r="G45" s="134">
        <f t="shared" si="4"/>
        <v>99.395910780669155</v>
      </c>
      <c r="H45" s="106">
        <f t="shared" si="5"/>
        <v>0.27881040892193309</v>
      </c>
      <c r="I45" s="105">
        <f t="shared" si="6"/>
        <v>0.32527881040892193</v>
      </c>
    </row>
    <row r="46" spans="1:9" x14ac:dyDescent="0.35">
      <c r="A46" s="10" t="s">
        <v>83</v>
      </c>
      <c r="B46" s="5">
        <f t="shared" si="0"/>
        <v>2122</v>
      </c>
      <c r="C46" s="5">
        <v>2113</v>
      </c>
      <c r="D46" s="5">
        <v>9</v>
      </c>
      <c r="E46" s="5">
        <v>0</v>
      </c>
      <c r="G46" s="134">
        <f t="shared" si="4"/>
        <v>99.575871819038639</v>
      </c>
      <c r="H46" s="106">
        <f t="shared" si="5"/>
        <v>0.42412818096135718</v>
      </c>
      <c r="I46" s="105">
        <f t="shared" si="6"/>
        <v>0</v>
      </c>
    </row>
    <row r="47" spans="1:9" x14ac:dyDescent="0.35">
      <c r="A47" s="10" t="s">
        <v>84</v>
      </c>
      <c r="B47" s="5">
        <f t="shared" si="0"/>
        <v>1512</v>
      </c>
      <c r="C47" s="5">
        <v>1496</v>
      </c>
      <c r="D47" s="5">
        <v>16</v>
      </c>
      <c r="E47" s="5">
        <v>0</v>
      </c>
      <c r="G47" s="134">
        <f t="shared" si="4"/>
        <v>98.941798941798936</v>
      </c>
      <c r="H47" s="106">
        <f t="shared" si="5"/>
        <v>1.0582010582010581</v>
      </c>
      <c r="I47" s="105">
        <f t="shared" si="6"/>
        <v>0</v>
      </c>
    </row>
    <row r="48" spans="1:9" x14ac:dyDescent="0.35">
      <c r="A48" s="10" t="s">
        <v>85</v>
      </c>
      <c r="B48" s="5">
        <f t="shared" si="0"/>
        <v>4174</v>
      </c>
      <c r="C48" s="5">
        <v>4148</v>
      </c>
      <c r="D48" s="5">
        <v>14</v>
      </c>
      <c r="E48" s="5">
        <v>12</v>
      </c>
      <c r="G48" s="134">
        <f t="shared" si="4"/>
        <v>99.377096310493528</v>
      </c>
      <c r="H48" s="106">
        <f t="shared" si="5"/>
        <v>0.33540967896502155</v>
      </c>
      <c r="I48" s="105">
        <f t="shared" si="6"/>
        <v>0.28749401054144702</v>
      </c>
    </row>
    <row r="49" spans="1:9" x14ac:dyDescent="0.35">
      <c r="A49" s="10" t="s">
        <v>86</v>
      </c>
      <c r="B49" s="5">
        <f t="shared" si="0"/>
        <v>1094</v>
      </c>
      <c r="C49" s="5">
        <v>1087</v>
      </c>
      <c r="D49" s="5">
        <v>5</v>
      </c>
      <c r="E49" s="5">
        <v>2</v>
      </c>
      <c r="G49" s="134">
        <f t="shared" si="4"/>
        <v>99.360146252285205</v>
      </c>
      <c r="H49" s="106">
        <f t="shared" si="5"/>
        <v>0.45703839122486289</v>
      </c>
      <c r="I49" s="105">
        <f t="shared" si="6"/>
        <v>0.18281535648994515</v>
      </c>
    </row>
    <row r="50" spans="1:9" x14ac:dyDescent="0.35">
      <c r="A50" s="10" t="s">
        <v>87</v>
      </c>
      <c r="B50" s="5">
        <f t="shared" si="0"/>
        <v>331</v>
      </c>
      <c r="C50" s="5">
        <v>330</v>
      </c>
      <c r="D50" s="5">
        <v>1</v>
      </c>
      <c r="E50" s="5">
        <v>0</v>
      </c>
      <c r="G50" s="134">
        <f t="shared" si="4"/>
        <v>99.697885196374628</v>
      </c>
      <c r="H50" s="106">
        <f t="shared" si="5"/>
        <v>0.30211480362537763</v>
      </c>
      <c r="I50" s="105">
        <f t="shared" si="6"/>
        <v>0</v>
      </c>
    </row>
    <row r="51" spans="1:9" x14ac:dyDescent="0.35">
      <c r="A51" s="10" t="s">
        <v>88</v>
      </c>
      <c r="B51" s="5">
        <f t="shared" si="0"/>
        <v>476</v>
      </c>
      <c r="C51" s="5">
        <v>473</v>
      </c>
      <c r="D51" s="5">
        <v>0</v>
      </c>
      <c r="E51" s="5">
        <v>3</v>
      </c>
      <c r="G51" s="134">
        <f t="shared" si="4"/>
        <v>99.369747899159663</v>
      </c>
      <c r="H51" s="106">
        <f t="shared" si="5"/>
        <v>0</v>
      </c>
      <c r="I51" s="105">
        <f t="shared" si="6"/>
        <v>0.63025210084033612</v>
      </c>
    </row>
    <row r="52" spans="1:9" x14ac:dyDescent="0.35">
      <c r="A52" s="10" t="s">
        <v>89</v>
      </c>
      <c r="B52" s="5">
        <f t="shared" si="0"/>
        <v>4738</v>
      </c>
      <c r="C52" s="5">
        <v>4687</v>
      </c>
      <c r="D52" s="5">
        <v>35</v>
      </c>
      <c r="E52" s="5">
        <v>16</v>
      </c>
      <c r="G52" s="134">
        <f t="shared" si="4"/>
        <v>98.92359645420008</v>
      </c>
      <c r="H52" s="106">
        <f t="shared" si="5"/>
        <v>0.73870831574504003</v>
      </c>
      <c r="I52" s="105">
        <f t="shared" si="6"/>
        <v>0.33769523005487545</v>
      </c>
    </row>
    <row r="53" spans="1:9" x14ac:dyDescent="0.35">
      <c r="A53" s="10" t="s">
        <v>90</v>
      </c>
      <c r="B53" s="5">
        <f t="shared" si="0"/>
        <v>901</v>
      </c>
      <c r="C53" s="5">
        <v>899</v>
      </c>
      <c r="D53" s="5">
        <v>2</v>
      </c>
      <c r="E53" s="5">
        <v>0</v>
      </c>
      <c r="G53" s="134">
        <f>(C53/B53)*100</f>
        <v>99.7780244173141</v>
      </c>
      <c r="H53" s="106">
        <f>(D53/B53)*100</f>
        <v>0.22197558268590456</v>
      </c>
      <c r="I53" s="105">
        <f>(E53/B53)*100</f>
        <v>0</v>
      </c>
    </row>
    <row r="54" spans="1:9" x14ac:dyDescent="0.35">
      <c r="A54" s="10" t="s">
        <v>91</v>
      </c>
      <c r="B54" s="5">
        <f t="shared" si="0"/>
        <v>6550</v>
      </c>
      <c r="C54" s="5">
        <v>6296</v>
      </c>
      <c r="D54" s="5">
        <v>35</v>
      </c>
      <c r="E54" s="5">
        <v>219</v>
      </c>
      <c r="G54" s="134">
        <f>(C54/B54)*100</f>
        <v>96.122137404580158</v>
      </c>
      <c r="H54" s="106">
        <f>(D54/B54)*100</f>
        <v>0.53435114503816794</v>
      </c>
      <c r="I54" s="105">
        <f>(E54/B54)*100</f>
        <v>3.3435114503816794</v>
      </c>
    </row>
    <row r="55" spans="1:9" x14ac:dyDescent="0.35">
      <c r="A55" s="10" t="s">
        <v>40</v>
      </c>
      <c r="B55" s="5">
        <f t="shared" si="0"/>
        <v>1530</v>
      </c>
      <c r="C55" s="5">
        <v>1523</v>
      </c>
      <c r="D55" s="5">
        <v>7</v>
      </c>
      <c r="E55" s="5">
        <v>0</v>
      </c>
      <c r="G55" s="134">
        <f>(C55/B55)*100</f>
        <v>99.542483660130728</v>
      </c>
      <c r="H55" s="106">
        <f>(D55/B55)*100</f>
        <v>0.45751633986928109</v>
      </c>
      <c r="I55" s="105">
        <f>(E55/B55)*100</f>
        <v>0</v>
      </c>
    </row>
    <row r="56" spans="1:9" x14ac:dyDescent="0.35">
      <c r="A56" s="10" t="s">
        <v>92</v>
      </c>
      <c r="B56" s="5">
        <f t="shared" si="0"/>
        <v>885</v>
      </c>
      <c r="C56" s="5">
        <v>880</v>
      </c>
      <c r="D56" s="5">
        <v>5</v>
      </c>
      <c r="E56" s="5">
        <v>0</v>
      </c>
      <c r="G56" s="134">
        <f>(C56/B56)*100</f>
        <v>99.435028248587571</v>
      </c>
      <c r="H56" s="106">
        <f>(D56/B56)*100</f>
        <v>0.56497175141242939</v>
      </c>
      <c r="I56" s="105">
        <f>(E56/B56)*100</f>
        <v>0</v>
      </c>
    </row>
    <row r="57" spans="1:9" x14ac:dyDescent="0.35">
      <c r="A57" s="142"/>
      <c r="B57" s="45"/>
      <c r="C57" s="46"/>
      <c r="D57" s="45"/>
      <c r="E57" s="45"/>
      <c r="F57" s="26"/>
      <c r="G57" s="46"/>
      <c r="H57" s="45"/>
      <c r="I57" s="26"/>
    </row>
    <row r="58" spans="1:9" x14ac:dyDescent="0.35">
      <c r="A58" s="163" t="s">
        <v>41</v>
      </c>
    </row>
  </sheetData>
  <mergeCells count="4">
    <mergeCell ref="A3:I3"/>
    <mergeCell ref="A4:I4"/>
    <mergeCell ref="A5:I5"/>
    <mergeCell ref="A6:I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48562"/>
  <sheetViews>
    <sheetView zoomScaleNormal="100" workbookViewId="0"/>
  </sheetViews>
  <sheetFormatPr baseColWidth="10" defaultColWidth="0" defaultRowHeight="15.5" zeroHeight="1" x14ac:dyDescent="0.35"/>
  <cols>
    <col min="1" max="1" width="62.1796875" style="14" customWidth="1"/>
    <col min="2" max="2" width="11.453125" style="14" customWidth="1"/>
    <col min="3" max="12" width="0" style="14" hidden="1" customWidth="1"/>
    <col min="13" max="16384" width="0" style="2" hidden="1"/>
  </cols>
  <sheetData>
    <row r="1" spans="1:2" x14ac:dyDescent="0.35">
      <c r="A1" s="7" t="s">
        <v>220</v>
      </c>
    </row>
    <row r="2" spans="1:2" x14ac:dyDescent="0.35">
      <c r="A2" s="7"/>
    </row>
    <row r="3" spans="1:2" ht="37.5" customHeight="1" x14ac:dyDescent="0.35">
      <c r="A3" s="200" t="s">
        <v>221</v>
      </c>
      <c r="B3" s="200"/>
    </row>
    <row r="4" spans="1:2" x14ac:dyDescent="0.35">
      <c r="A4" s="183" t="s">
        <v>222</v>
      </c>
      <c r="B4" s="183"/>
    </row>
    <row r="5" spans="1:2" x14ac:dyDescent="0.35">
      <c r="A5" s="183" t="s">
        <v>223</v>
      </c>
      <c r="B5" s="183"/>
    </row>
    <row r="6" spans="1:2" x14ac:dyDescent="0.35">
      <c r="A6" s="183" t="s">
        <v>300</v>
      </c>
      <c r="B6" s="183"/>
    </row>
    <row r="7" spans="1:2" x14ac:dyDescent="0.35"/>
    <row r="8" spans="1:2" x14ac:dyDescent="0.35">
      <c r="A8" s="143"/>
      <c r="B8" s="130"/>
    </row>
    <row r="9" spans="1:2" x14ac:dyDescent="0.35">
      <c r="A9" s="123" t="s">
        <v>26</v>
      </c>
      <c r="B9" s="131" t="s">
        <v>31</v>
      </c>
    </row>
    <row r="10" spans="1:2" x14ac:dyDescent="0.35">
      <c r="A10" s="125"/>
      <c r="B10" s="132"/>
    </row>
    <row r="11" spans="1:2" x14ac:dyDescent="0.35">
      <c r="A11" s="123"/>
      <c r="B11" s="144"/>
    </row>
    <row r="12" spans="1:2" x14ac:dyDescent="0.35">
      <c r="A12" s="145" t="s">
        <v>31</v>
      </c>
      <c r="B12" s="146">
        <f>SUM(B13:B48)</f>
        <v>1180</v>
      </c>
    </row>
    <row r="13" spans="1:2" x14ac:dyDescent="0.35">
      <c r="A13" s="123"/>
      <c r="B13" s="80"/>
    </row>
    <row r="14" spans="1:2" x14ac:dyDescent="0.35">
      <c r="A14" s="4" t="s">
        <v>92</v>
      </c>
      <c r="B14" s="80">
        <v>264</v>
      </c>
    </row>
    <row r="15" spans="1:2" x14ac:dyDescent="0.35">
      <c r="A15" s="4" t="s">
        <v>37</v>
      </c>
      <c r="B15" s="80">
        <v>478</v>
      </c>
    </row>
    <row r="16" spans="1:2" x14ac:dyDescent="0.35">
      <c r="A16" s="4" t="s">
        <v>75</v>
      </c>
      <c r="B16" s="80">
        <v>78</v>
      </c>
    </row>
    <row r="17" spans="1:2" x14ac:dyDescent="0.35">
      <c r="A17" s="4" t="s">
        <v>64</v>
      </c>
      <c r="B17" s="80">
        <v>65</v>
      </c>
    </row>
    <row r="18" spans="1:2" x14ac:dyDescent="0.35">
      <c r="A18" s="4" t="s">
        <v>89</v>
      </c>
      <c r="B18" s="80">
        <v>60</v>
      </c>
    </row>
    <row r="19" spans="1:2" x14ac:dyDescent="0.35">
      <c r="A19" s="52" t="s">
        <v>74</v>
      </c>
      <c r="B19" s="80">
        <v>37</v>
      </c>
    </row>
    <row r="20" spans="1:2" x14ac:dyDescent="0.35">
      <c r="A20" s="4" t="s">
        <v>36</v>
      </c>
      <c r="B20" s="80">
        <v>49</v>
      </c>
    </row>
    <row r="21" spans="1:2" x14ac:dyDescent="0.35">
      <c r="A21" s="52" t="s">
        <v>63</v>
      </c>
      <c r="B21" s="80">
        <v>47</v>
      </c>
    </row>
    <row r="22" spans="1:2" x14ac:dyDescent="0.35">
      <c r="A22" s="52" t="s">
        <v>57</v>
      </c>
      <c r="B22" s="80">
        <v>24</v>
      </c>
    </row>
    <row r="23" spans="1:2" x14ac:dyDescent="0.35">
      <c r="A23" s="52" t="s">
        <v>35</v>
      </c>
      <c r="B23" s="80">
        <v>13</v>
      </c>
    </row>
    <row r="24" spans="1:2" x14ac:dyDescent="0.35">
      <c r="A24" s="2" t="s">
        <v>313</v>
      </c>
      <c r="B24" s="80">
        <v>3</v>
      </c>
    </row>
    <row r="25" spans="1:2" x14ac:dyDescent="0.35">
      <c r="A25" s="52" t="s">
        <v>91</v>
      </c>
      <c r="B25" s="80">
        <v>3</v>
      </c>
    </row>
    <row r="26" spans="1:2" x14ac:dyDescent="0.35">
      <c r="A26" s="2" t="s">
        <v>314</v>
      </c>
      <c r="B26" s="80">
        <v>2</v>
      </c>
    </row>
    <row r="27" spans="1:2" x14ac:dyDescent="0.35">
      <c r="A27" s="4" t="s">
        <v>185</v>
      </c>
      <c r="B27" s="80">
        <v>6</v>
      </c>
    </row>
    <row r="28" spans="1:2" x14ac:dyDescent="0.35">
      <c r="A28" s="52" t="s">
        <v>34</v>
      </c>
      <c r="B28" s="80">
        <v>7</v>
      </c>
    </row>
    <row r="29" spans="1:2" x14ac:dyDescent="0.35">
      <c r="A29" s="52" t="s">
        <v>90</v>
      </c>
      <c r="B29" s="80">
        <v>5</v>
      </c>
    </row>
    <row r="30" spans="1:2" x14ac:dyDescent="0.35">
      <c r="A30" s="2" t="s">
        <v>71</v>
      </c>
      <c r="B30" s="80">
        <v>4</v>
      </c>
    </row>
    <row r="31" spans="1:2" x14ac:dyDescent="0.35">
      <c r="A31" s="52" t="s">
        <v>224</v>
      </c>
      <c r="B31" s="80">
        <v>7</v>
      </c>
    </row>
    <row r="32" spans="1:2" x14ac:dyDescent="0.35">
      <c r="A32" s="52" t="s">
        <v>69</v>
      </c>
      <c r="B32" s="80">
        <v>4</v>
      </c>
    </row>
    <row r="33" spans="1:2" x14ac:dyDescent="0.35">
      <c r="A33" s="4" t="s">
        <v>84</v>
      </c>
      <c r="B33" s="80">
        <v>3</v>
      </c>
    </row>
    <row r="34" spans="1:2" x14ac:dyDescent="0.35">
      <c r="A34" s="52" t="s">
        <v>70</v>
      </c>
      <c r="B34" s="80">
        <v>1</v>
      </c>
    </row>
    <row r="35" spans="1:2" x14ac:dyDescent="0.35">
      <c r="A35" s="2" t="s">
        <v>315</v>
      </c>
      <c r="B35" s="80">
        <v>6</v>
      </c>
    </row>
    <row r="36" spans="1:2" x14ac:dyDescent="0.35">
      <c r="A36" s="52" t="s">
        <v>316</v>
      </c>
      <c r="B36" s="80">
        <v>2</v>
      </c>
    </row>
    <row r="37" spans="1:2" x14ac:dyDescent="0.35">
      <c r="A37" s="52" t="s">
        <v>317</v>
      </c>
      <c r="B37" s="80">
        <v>1</v>
      </c>
    </row>
    <row r="38" spans="1:2" x14ac:dyDescent="0.35">
      <c r="A38" s="52" t="s">
        <v>77</v>
      </c>
      <c r="B38" s="80">
        <v>1</v>
      </c>
    </row>
    <row r="39" spans="1:2" x14ac:dyDescent="0.35">
      <c r="A39" s="52" t="s">
        <v>65</v>
      </c>
      <c r="B39" s="80">
        <v>1</v>
      </c>
    </row>
    <row r="40" spans="1:2" x14ac:dyDescent="0.35">
      <c r="A40" s="2" t="s">
        <v>318</v>
      </c>
      <c r="B40" s="80">
        <v>1</v>
      </c>
    </row>
    <row r="41" spans="1:2" x14ac:dyDescent="0.35">
      <c r="A41" s="52" t="s">
        <v>40</v>
      </c>
      <c r="B41" s="80">
        <v>1</v>
      </c>
    </row>
    <row r="42" spans="1:2" x14ac:dyDescent="0.35">
      <c r="A42" s="2" t="s">
        <v>319</v>
      </c>
      <c r="B42" s="80">
        <v>1</v>
      </c>
    </row>
    <row r="43" spans="1:2" x14ac:dyDescent="0.35">
      <c r="A43" s="52" t="s">
        <v>39</v>
      </c>
      <c r="B43" s="80">
        <v>1</v>
      </c>
    </row>
    <row r="44" spans="1:2" x14ac:dyDescent="0.35">
      <c r="A44" s="52" t="s">
        <v>32</v>
      </c>
      <c r="B44" s="80">
        <v>3</v>
      </c>
    </row>
    <row r="45" spans="1:2" x14ac:dyDescent="0.35">
      <c r="A45" s="52" t="s">
        <v>81</v>
      </c>
      <c r="B45" s="27">
        <v>1</v>
      </c>
    </row>
    <row r="46" spans="1:2" x14ac:dyDescent="0.35">
      <c r="A46" s="84" t="s">
        <v>320</v>
      </c>
      <c r="B46" s="87">
        <v>1</v>
      </c>
    </row>
    <row r="47" spans="1:2" x14ac:dyDescent="0.35">
      <c r="A47" s="163" t="s">
        <v>41</v>
      </c>
    </row>
    <row r="48" spans="1:2" ht="19.5" customHeight="1" x14ac:dyDescent="0.35"/>
    <row r="1048562" ht="15" hidden="1" customHeight="1" x14ac:dyDescent="0.35"/>
  </sheetData>
  <mergeCells count="4">
    <mergeCell ref="A3:B3"/>
    <mergeCell ref="A4:B4"/>
    <mergeCell ref="A5:B5"/>
    <mergeCell ref="A6:B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J1048573"/>
  <sheetViews>
    <sheetView zoomScale="90" zoomScaleNormal="90" workbookViewId="0">
      <selection activeCell="A6" sqref="A6:N6"/>
    </sheetView>
  </sheetViews>
  <sheetFormatPr baseColWidth="10" defaultColWidth="0" defaultRowHeight="15.5" zeroHeight="1" x14ac:dyDescent="0.35"/>
  <cols>
    <col min="1" max="1" width="52.81640625" style="14" customWidth="1"/>
    <col min="2" max="8" width="15.54296875" style="14" bestFit="1" customWidth="1"/>
    <col min="9" max="9" width="18.81640625" style="14" bestFit="1" customWidth="1"/>
    <col min="10" max="10" width="28.81640625" style="14" customWidth="1"/>
    <col min="11" max="11" width="15.54296875" style="14" bestFit="1" customWidth="1"/>
    <col min="12" max="12" width="18.54296875" style="14" customWidth="1"/>
    <col min="13" max="13" width="15.54296875" style="14" bestFit="1" customWidth="1"/>
    <col min="14" max="14" width="18.81640625" style="14" bestFit="1" customWidth="1"/>
    <col min="15" max="62" width="0" style="14" hidden="1" customWidth="1"/>
    <col min="63" max="16384" width="0" style="2" hidden="1"/>
  </cols>
  <sheetData>
    <row r="1" spans="1:62" x14ac:dyDescent="0.35">
      <c r="A1" s="7" t="s">
        <v>225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62" x14ac:dyDescent="0.35">
      <c r="A2" s="7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62" x14ac:dyDescent="0.35">
      <c r="A3" s="183" t="s">
        <v>226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62" x14ac:dyDescent="0.35">
      <c r="A4" s="183" t="s">
        <v>227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62" x14ac:dyDescent="0.35">
      <c r="A5" s="183" t="s">
        <v>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62" x14ac:dyDescent="0.35">
      <c r="A6" s="183" t="s">
        <v>301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62" s="11" customFormat="1" x14ac:dyDescent="0.3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</row>
    <row r="8" spans="1:62" ht="45" x14ac:dyDescent="0.35">
      <c r="A8" s="32" t="s">
        <v>228</v>
      </c>
      <c r="B8" s="33" t="s">
        <v>31</v>
      </c>
      <c r="C8" s="33" t="s">
        <v>45</v>
      </c>
      <c r="D8" s="33" t="s">
        <v>46</v>
      </c>
      <c r="E8" s="33" t="s">
        <v>47</v>
      </c>
      <c r="F8" s="33" t="s">
        <v>48</v>
      </c>
      <c r="G8" s="33" t="s">
        <v>49</v>
      </c>
      <c r="H8" s="33" t="s">
        <v>50</v>
      </c>
      <c r="I8" s="33" t="s">
        <v>51</v>
      </c>
      <c r="J8" s="33" t="s">
        <v>99</v>
      </c>
      <c r="K8" s="33" t="s">
        <v>53</v>
      </c>
      <c r="L8" s="33" t="s">
        <v>54</v>
      </c>
      <c r="M8" s="33" t="s">
        <v>55</v>
      </c>
      <c r="N8" s="34" t="s">
        <v>56</v>
      </c>
    </row>
    <row r="9" spans="1:62" x14ac:dyDescent="0.35">
      <c r="A9" s="148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62" x14ac:dyDescent="0.35">
      <c r="A10" s="75" t="s">
        <v>31</v>
      </c>
      <c r="B10" s="6">
        <f t="shared" ref="B10:N10" si="0">SUM(B12:B37)</f>
        <v>111884</v>
      </c>
      <c r="C10" s="6">
        <f t="shared" si="0"/>
        <v>50036</v>
      </c>
      <c r="D10" s="6">
        <f t="shared" si="0"/>
        <v>3794</v>
      </c>
      <c r="E10" s="6">
        <f t="shared" si="0"/>
        <v>1634</v>
      </c>
      <c r="F10" s="6">
        <f t="shared" si="0"/>
        <v>1859</v>
      </c>
      <c r="G10" s="6">
        <f t="shared" si="0"/>
        <v>112</v>
      </c>
      <c r="H10" s="6">
        <f t="shared" si="0"/>
        <v>6718</v>
      </c>
      <c r="I10" s="6">
        <f t="shared" si="0"/>
        <v>24765</v>
      </c>
      <c r="J10" s="6">
        <f t="shared" si="0"/>
        <v>7297</v>
      </c>
      <c r="K10" s="6">
        <f t="shared" si="0"/>
        <v>13956</v>
      </c>
      <c r="L10" s="6">
        <f t="shared" si="0"/>
        <v>1025</v>
      </c>
      <c r="M10" s="6">
        <f t="shared" si="0"/>
        <v>467</v>
      </c>
      <c r="N10" s="40">
        <f t="shared" si="0"/>
        <v>221</v>
      </c>
    </row>
    <row r="11" spans="1:62" x14ac:dyDescent="0.35">
      <c r="A11" s="148"/>
      <c r="B11" s="5"/>
      <c r="C11" s="13"/>
      <c r="D11" s="5"/>
      <c r="E11" s="13"/>
      <c r="F11" s="5"/>
      <c r="G11" s="13"/>
      <c r="H11" s="5"/>
      <c r="I11" s="13"/>
      <c r="J11" s="5"/>
      <c r="K11" s="13"/>
      <c r="L11" s="5"/>
      <c r="M11" s="13"/>
      <c r="N11" s="57"/>
    </row>
    <row r="12" spans="1:62" x14ac:dyDescent="0.35">
      <c r="A12" s="10" t="s">
        <v>229</v>
      </c>
      <c r="B12" s="6">
        <f t="shared" ref="B12:B37" si="1">SUM(C12:N12)</f>
        <v>24906</v>
      </c>
      <c r="C12" s="149">
        <v>20672</v>
      </c>
      <c r="D12" s="149">
        <v>1107</v>
      </c>
      <c r="E12" s="149">
        <v>0</v>
      </c>
      <c r="F12" s="149">
        <v>292</v>
      </c>
      <c r="G12" s="149">
        <v>0</v>
      </c>
      <c r="H12" s="149">
        <v>0</v>
      </c>
      <c r="I12" s="149">
        <v>1528</v>
      </c>
      <c r="J12" s="149">
        <v>1306</v>
      </c>
      <c r="K12" s="149">
        <v>1</v>
      </c>
      <c r="L12" s="149">
        <v>0</v>
      </c>
      <c r="M12" s="149">
        <v>0</v>
      </c>
      <c r="N12" s="150">
        <v>0</v>
      </c>
    </row>
    <row r="13" spans="1:62" x14ac:dyDescent="0.35">
      <c r="A13" s="10" t="s">
        <v>230</v>
      </c>
      <c r="B13" s="6">
        <f t="shared" si="1"/>
        <v>13883</v>
      </c>
      <c r="C13" s="149">
        <v>986</v>
      </c>
      <c r="D13" s="149">
        <v>189</v>
      </c>
      <c r="E13" s="149">
        <v>256</v>
      </c>
      <c r="F13" s="149">
        <v>290</v>
      </c>
      <c r="G13" s="149">
        <v>27</v>
      </c>
      <c r="H13" s="149">
        <v>3020</v>
      </c>
      <c r="I13" s="149">
        <v>8908</v>
      </c>
      <c r="J13" s="149">
        <v>204</v>
      </c>
      <c r="K13" s="149">
        <v>0</v>
      </c>
      <c r="L13" s="149">
        <v>3</v>
      </c>
      <c r="M13" s="149">
        <v>0</v>
      </c>
      <c r="N13" s="150">
        <v>0</v>
      </c>
    </row>
    <row r="14" spans="1:62" x14ac:dyDescent="0.35">
      <c r="A14" s="10" t="s">
        <v>232</v>
      </c>
      <c r="B14" s="6">
        <f t="shared" si="1"/>
        <v>11025</v>
      </c>
      <c r="C14" s="149">
        <v>1450</v>
      </c>
      <c r="D14" s="149">
        <v>79</v>
      </c>
      <c r="E14" s="149">
        <v>127</v>
      </c>
      <c r="F14" s="149">
        <v>328</v>
      </c>
      <c r="G14" s="149">
        <v>23</v>
      </c>
      <c r="H14" s="149">
        <v>984</v>
      </c>
      <c r="I14" s="149">
        <v>3556</v>
      </c>
      <c r="J14" s="149">
        <v>991</v>
      </c>
      <c r="K14" s="149">
        <v>3184</v>
      </c>
      <c r="L14" s="149">
        <v>110</v>
      </c>
      <c r="M14" s="149">
        <v>49</v>
      </c>
      <c r="N14" s="150">
        <v>144</v>
      </c>
    </row>
    <row r="15" spans="1:62" x14ac:dyDescent="0.35">
      <c r="A15" s="10" t="s">
        <v>231</v>
      </c>
      <c r="B15" s="6">
        <f t="shared" si="1"/>
        <v>11411</v>
      </c>
      <c r="C15" s="149">
        <v>4</v>
      </c>
      <c r="D15" s="149">
        <v>0</v>
      </c>
      <c r="E15" s="149">
        <v>398</v>
      </c>
      <c r="F15" s="149">
        <v>2</v>
      </c>
      <c r="G15" s="149">
        <v>52</v>
      </c>
      <c r="H15" s="149">
        <v>1396</v>
      </c>
      <c r="I15" s="149">
        <v>4222</v>
      </c>
      <c r="J15" s="149">
        <v>1274</v>
      </c>
      <c r="K15" s="149">
        <v>4012</v>
      </c>
      <c r="L15" s="149">
        <v>49</v>
      </c>
      <c r="M15" s="149">
        <v>2</v>
      </c>
      <c r="N15" s="150">
        <v>0</v>
      </c>
    </row>
    <row r="16" spans="1:62" x14ac:dyDescent="0.35">
      <c r="A16" s="10" t="s">
        <v>233</v>
      </c>
      <c r="B16" s="6">
        <f t="shared" si="1"/>
        <v>8813</v>
      </c>
      <c r="C16" s="149">
        <v>1197</v>
      </c>
      <c r="D16" s="149">
        <v>711</v>
      </c>
      <c r="E16" s="149">
        <v>281</v>
      </c>
      <c r="F16" s="149">
        <v>205</v>
      </c>
      <c r="G16" s="149">
        <v>2</v>
      </c>
      <c r="H16" s="149">
        <v>576</v>
      </c>
      <c r="I16" s="149">
        <v>3056</v>
      </c>
      <c r="J16" s="149">
        <v>533</v>
      </c>
      <c r="K16" s="149">
        <v>1813</v>
      </c>
      <c r="L16" s="149">
        <v>212</v>
      </c>
      <c r="M16" s="149">
        <v>165</v>
      </c>
      <c r="N16" s="150">
        <v>62</v>
      </c>
    </row>
    <row r="17" spans="1:14" x14ac:dyDescent="0.35">
      <c r="A17" s="10" t="s">
        <v>234</v>
      </c>
      <c r="B17" s="6">
        <f t="shared" si="1"/>
        <v>4640</v>
      </c>
      <c r="C17" s="149">
        <v>3169</v>
      </c>
      <c r="D17" s="149">
        <v>231</v>
      </c>
      <c r="E17" s="149">
        <v>13</v>
      </c>
      <c r="F17" s="149">
        <v>445</v>
      </c>
      <c r="G17" s="149">
        <v>0</v>
      </c>
      <c r="H17" s="149">
        <v>20</v>
      </c>
      <c r="I17" s="149">
        <v>283</v>
      </c>
      <c r="J17" s="149">
        <v>470</v>
      </c>
      <c r="K17" s="149">
        <v>3</v>
      </c>
      <c r="L17" s="149">
        <v>6</v>
      </c>
      <c r="M17" s="149">
        <v>0</v>
      </c>
      <c r="N17" s="150">
        <v>0</v>
      </c>
    </row>
    <row r="18" spans="1:14" x14ac:dyDescent="0.35">
      <c r="A18" s="10" t="s">
        <v>236</v>
      </c>
      <c r="B18" s="6">
        <f t="shared" si="1"/>
        <v>4064</v>
      </c>
      <c r="C18" s="149">
        <v>4</v>
      </c>
      <c r="D18" s="149">
        <v>0</v>
      </c>
      <c r="E18" s="149">
        <v>153</v>
      </c>
      <c r="F18" s="149">
        <v>7</v>
      </c>
      <c r="G18" s="149">
        <v>4</v>
      </c>
      <c r="H18" s="149">
        <v>339</v>
      </c>
      <c r="I18" s="149">
        <v>943</v>
      </c>
      <c r="J18" s="149">
        <v>502</v>
      </c>
      <c r="K18" s="149">
        <v>1806</v>
      </c>
      <c r="L18" s="149">
        <v>304</v>
      </c>
      <c r="M18" s="149">
        <v>2</v>
      </c>
      <c r="N18" s="150">
        <v>0</v>
      </c>
    </row>
    <row r="19" spans="1:14" x14ac:dyDescent="0.35">
      <c r="A19" s="10" t="s">
        <v>235</v>
      </c>
      <c r="B19" s="6">
        <f t="shared" si="1"/>
        <v>3773</v>
      </c>
      <c r="C19" s="149">
        <v>3542</v>
      </c>
      <c r="D19" s="149">
        <v>58</v>
      </c>
      <c r="E19" s="149">
        <v>0</v>
      </c>
      <c r="F19" s="149">
        <v>0</v>
      </c>
      <c r="G19" s="149">
        <v>0</v>
      </c>
      <c r="H19" s="149">
        <v>0</v>
      </c>
      <c r="I19" s="149">
        <v>42</v>
      </c>
      <c r="J19" s="149">
        <v>131</v>
      </c>
      <c r="K19" s="149">
        <v>0</v>
      </c>
      <c r="L19" s="149">
        <v>0</v>
      </c>
      <c r="M19" s="149">
        <v>0</v>
      </c>
      <c r="N19" s="150">
        <v>0</v>
      </c>
    </row>
    <row r="20" spans="1:14" x14ac:dyDescent="0.35">
      <c r="A20" s="10" t="s">
        <v>237</v>
      </c>
      <c r="B20" s="6">
        <f t="shared" si="1"/>
        <v>3357</v>
      </c>
      <c r="C20" s="149">
        <v>2974</v>
      </c>
      <c r="D20" s="149">
        <v>76</v>
      </c>
      <c r="E20" s="149">
        <v>8</v>
      </c>
      <c r="F20" s="149">
        <v>17</v>
      </c>
      <c r="G20" s="149">
        <v>0</v>
      </c>
      <c r="H20" s="149">
        <v>0</v>
      </c>
      <c r="I20" s="149">
        <v>74</v>
      </c>
      <c r="J20" s="149">
        <v>206</v>
      </c>
      <c r="K20" s="149">
        <v>0</v>
      </c>
      <c r="L20" s="149">
        <v>2</v>
      </c>
      <c r="M20" s="149">
        <v>0</v>
      </c>
      <c r="N20" s="150">
        <v>0</v>
      </c>
    </row>
    <row r="21" spans="1:14" x14ac:dyDescent="0.35">
      <c r="A21" s="10" t="s">
        <v>240</v>
      </c>
      <c r="B21" s="6">
        <f t="shared" si="1"/>
        <v>3170</v>
      </c>
      <c r="C21" s="149">
        <v>1673</v>
      </c>
      <c r="D21" s="149">
        <v>79</v>
      </c>
      <c r="E21" s="149">
        <v>11</v>
      </c>
      <c r="F21" s="149">
        <v>6</v>
      </c>
      <c r="G21" s="149">
        <v>0</v>
      </c>
      <c r="H21" s="149">
        <v>10</v>
      </c>
      <c r="I21" s="149">
        <v>101</v>
      </c>
      <c r="J21" s="149">
        <v>512</v>
      </c>
      <c r="K21" s="149">
        <v>767</v>
      </c>
      <c r="L21" s="149">
        <v>2</v>
      </c>
      <c r="M21" s="149">
        <v>5</v>
      </c>
      <c r="N21" s="150">
        <v>4</v>
      </c>
    </row>
    <row r="22" spans="1:14" x14ac:dyDescent="0.35">
      <c r="A22" s="10" t="s">
        <v>238</v>
      </c>
      <c r="B22" s="6">
        <f t="shared" si="1"/>
        <v>6588</v>
      </c>
      <c r="C22" s="149">
        <v>5597</v>
      </c>
      <c r="D22" s="149">
        <v>62</v>
      </c>
      <c r="E22" s="149">
        <v>213</v>
      </c>
      <c r="F22" s="149">
        <v>11</v>
      </c>
      <c r="G22" s="149">
        <v>1</v>
      </c>
      <c r="H22" s="149">
        <v>13</v>
      </c>
      <c r="I22" s="149">
        <v>170</v>
      </c>
      <c r="J22" s="149">
        <v>176</v>
      </c>
      <c r="K22" s="149">
        <v>236</v>
      </c>
      <c r="L22" s="149">
        <v>97</v>
      </c>
      <c r="M22" s="149">
        <v>7</v>
      </c>
      <c r="N22" s="150">
        <v>5</v>
      </c>
    </row>
    <row r="23" spans="1:14" x14ac:dyDescent="0.35">
      <c r="A23" s="10" t="s">
        <v>239</v>
      </c>
      <c r="B23" s="6">
        <f t="shared" si="1"/>
        <v>2605</v>
      </c>
      <c r="C23" s="149">
        <v>2055</v>
      </c>
      <c r="D23" s="149">
        <v>36</v>
      </c>
      <c r="E23" s="149">
        <v>33</v>
      </c>
      <c r="F23" s="149">
        <v>44</v>
      </c>
      <c r="G23" s="149">
        <v>0</v>
      </c>
      <c r="H23" s="149">
        <v>18</v>
      </c>
      <c r="I23" s="149">
        <v>87</v>
      </c>
      <c r="J23" s="149">
        <v>159</v>
      </c>
      <c r="K23" s="149">
        <v>120</v>
      </c>
      <c r="L23" s="149">
        <v>50</v>
      </c>
      <c r="M23" s="149">
        <v>3</v>
      </c>
      <c r="N23" s="150">
        <v>0</v>
      </c>
    </row>
    <row r="24" spans="1:14" x14ac:dyDescent="0.35">
      <c r="A24" s="10" t="s">
        <v>244</v>
      </c>
      <c r="B24" s="6">
        <f t="shared" si="1"/>
        <v>1504</v>
      </c>
      <c r="C24" s="149">
        <v>940</v>
      </c>
      <c r="D24" s="149">
        <v>297</v>
      </c>
      <c r="E24" s="149">
        <v>52</v>
      </c>
      <c r="F24" s="149">
        <v>100</v>
      </c>
      <c r="G24" s="149">
        <v>1</v>
      </c>
      <c r="H24" s="149">
        <v>2</v>
      </c>
      <c r="I24" s="149">
        <v>37</v>
      </c>
      <c r="J24" s="149">
        <v>72</v>
      </c>
      <c r="K24" s="149">
        <v>0</v>
      </c>
      <c r="L24" s="149">
        <v>2</v>
      </c>
      <c r="M24" s="149">
        <v>1</v>
      </c>
      <c r="N24" s="150">
        <v>0</v>
      </c>
    </row>
    <row r="25" spans="1:14" x14ac:dyDescent="0.35">
      <c r="A25" s="10" t="s">
        <v>242</v>
      </c>
      <c r="B25" s="6">
        <f t="shared" si="1"/>
        <v>1294</v>
      </c>
      <c r="C25" s="149">
        <v>1117</v>
      </c>
      <c r="D25" s="149">
        <v>11</v>
      </c>
      <c r="E25" s="149">
        <v>30</v>
      </c>
      <c r="F25" s="149">
        <v>6</v>
      </c>
      <c r="G25" s="149">
        <v>0</v>
      </c>
      <c r="H25" s="149">
        <v>5</v>
      </c>
      <c r="I25" s="149">
        <v>37</v>
      </c>
      <c r="J25" s="149">
        <v>60</v>
      </c>
      <c r="K25" s="149">
        <v>26</v>
      </c>
      <c r="L25" s="149">
        <v>2</v>
      </c>
      <c r="M25" s="149">
        <v>0</v>
      </c>
      <c r="N25" s="150">
        <v>0</v>
      </c>
    </row>
    <row r="26" spans="1:14" x14ac:dyDescent="0.35">
      <c r="A26" s="10" t="s">
        <v>243</v>
      </c>
      <c r="B26" s="6">
        <f t="shared" si="1"/>
        <v>1722</v>
      </c>
      <c r="C26" s="149">
        <v>722</v>
      </c>
      <c r="D26" s="149">
        <v>42</v>
      </c>
      <c r="E26" s="149">
        <v>1</v>
      </c>
      <c r="F26" s="149">
        <v>4</v>
      </c>
      <c r="G26" s="149">
        <v>1</v>
      </c>
      <c r="H26" s="149">
        <v>68</v>
      </c>
      <c r="I26" s="149">
        <v>212</v>
      </c>
      <c r="J26" s="149">
        <v>162</v>
      </c>
      <c r="K26" s="149">
        <v>489</v>
      </c>
      <c r="L26" s="149">
        <v>21</v>
      </c>
      <c r="M26" s="149">
        <v>0</v>
      </c>
      <c r="N26" s="150">
        <v>0</v>
      </c>
    </row>
    <row r="27" spans="1:14" x14ac:dyDescent="0.35">
      <c r="A27" s="10" t="s">
        <v>241</v>
      </c>
      <c r="B27" s="6">
        <f t="shared" si="1"/>
        <v>1038</v>
      </c>
      <c r="C27" s="149">
        <v>515</v>
      </c>
      <c r="D27" s="149">
        <v>516</v>
      </c>
      <c r="E27" s="149">
        <v>0</v>
      </c>
      <c r="F27" s="149">
        <v>0</v>
      </c>
      <c r="G27" s="149">
        <v>0</v>
      </c>
      <c r="H27" s="149">
        <v>0</v>
      </c>
      <c r="I27" s="149">
        <v>1</v>
      </c>
      <c r="J27" s="149">
        <v>6</v>
      </c>
      <c r="K27" s="149">
        <v>0</v>
      </c>
      <c r="L27" s="149">
        <v>0</v>
      </c>
      <c r="M27" s="149">
        <v>0</v>
      </c>
      <c r="N27" s="150">
        <v>0</v>
      </c>
    </row>
    <row r="28" spans="1:14" x14ac:dyDescent="0.35">
      <c r="A28" s="10" t="s">
        <v>245</v>
      </c>
      <c r="B28" s="6">
        <f t="shared" si="1"/>
        <v>514</v>
      </c>
      <c r="C28" s="149">
        <v>295</v>
      </c>
      <c r="D28" s="149">
        <v>116</v>
      </c>
      <c r="E28" s="149">
        <v>1</v>
      </c>
      <c r="F28" s="149">
        <v>15</v>
      </c>
      <c r="G28" s="149">
        <v>0</v>
      </c>
      <c r="H28" s="149">
        <v>0</v>
      </c>
      <c r="I28" s="149">
        <v>6</v>
      </c>
      <c r="J28" s="149">
        <v>33</v>
      </c>
      <c r="K28" s="149">
        <v>39</v>
      </c>
      <c r="L28" s="149">
        <v>0</v>
      </c>
      <c r="M28" s="149">
        <v>5</v>
      </c>
      <c r="N28" s="150">
        <v>4</v>
      </c>
    </row>
    <row r="29" spans="1:14" x14ac:dyDescent="0.35">
      <c r="A29" s="10" t="s">
        <v>248</v>
      </c>
      <c r="B29" s="6">
        <f t="shared" si="1"/>
        <v>219</v>
      </c>
      <c r="C29" s="149">
        <v>151</v>
      </c>
      <c r="D29" s="149">
        <v>6</v>
      </c>
      <c r="E29" s="149">
        <v>1</v>
      </c>
      <c r="F29" s="149">
        <v>2</v>
      </c>
      <c r="G29" s="149">
        <v>0</v>
      </c>
      <c r="H29" s="149">
        <v>0</v>
      </c>
      <c r="I29" s="149">
        <v>19</v>
      </c>
      <c r="J29" s="149">
        <v>40</v>
      </c>
      <c r="K29" s="149">
        <v>0</v>
      </c>
      <c r="L29" s="149">
        <v>0</v>
      </c>
      <c r="M29" s="149">
        <v>0</v>
      </c>
      <c r="N29" s="150">
        <v>0</v>
      </c>
    </row>
    <row r="30" spans="1:14" x14ac:dyDescent="0.35">
      <c r="A30" s="10" t="s">
        <v>251</v>
      </c>
      <c r="B30" s="6">
        <f t="shared" si="1"/>
        <v>183</v>
      </c>
      <c r="C30" s="149">
        <v>1</v>
      </c>
      <c r="D30" s="149">
        <v>0</v>
      </c>
      <c r="E30" s="149">
        <v>17</v>
      </c>
      <c r="F30" s="149">
        <v>0</v>
      </c>
      <c r="G30" s="149">
        <v>0</v>
      </c>
      <c r="H30" s="149">
        <v>1</v>
      </c>
      <c r="I30" s="149">
        <v>5</v>
      </c>
      <c r="J30" s="149">
        <v>1</v>
      </c>
      <c r="K30" s="149">
        <v>0</v>
      </c>
      <c r="L30" s="149">
        <v>26</v>
      </c>
      <c r="M30" s="149">
        <v>132</v>
      </c>
      <c r="N30" s="150">
        <v>0</v>
      </c>
    </row>
    <row r="31" spans="1:14" x14ac:dyDescent="0.35">
      <c r="A31" s="10" t="s">
        <v>247</v>
      </c>
      <c r="B31" s="6">
        <f t="shared" si="1"/>
        <v>110</v>
      </c>
      <c r="C31" s="149">
        <v>2</v>
      </c>
      <c r="D31" s="149">
        <v>0</v>
      </c>
      <c r="E31" s="149">
        <v>1</v>
      </c>
      <c r="F31" s="149">
        <v>0</v>
      </c>
      <c r="G31" s="149">
        <v>0</v>
      </c>
      <c r="H31" s="149">
        <v>0</v>
      </c>
      <c r="I31" s="149">
        <v>2</v>
      </c>
      <c r="J31" s="149">
        <v>0</v>
      </c>
      <c r="K31" s="149">
        <v>27</v>
      </c>
      <c r="L31" s="149">
        <v>78</v>
      </c>
      <c r="M31" s="149">
        <v>0</v>
      </c>
      <c r="N31" s="150">
        <v>0</v>
      </c>
    </row>
    <row r="32" spans="1:14" x14ac:dyDescent="0.35">
      <c r="A32" s="10" t="s">
        <v>250</v>
      </c>
      <c r="B32" s="6">
        <f t="shared" si="1"/>
        <v>111</v>
      </c>
      <c r="C32" s="149">
        <v>108</v>
      </c>
      <c r="D32" s="149">
        <v>1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2</v>
      </c>
      <c r="K32" s="149">
        <v>0</v>
      </c>
      <c r="L32" s="149">
        <v>0</v>
      </c>
      <c r="M32" s="149">
        <v>0</v>
      </c>
      <c r="N32" s="150">
        <v>0</v>
      </c>
    </row>
    <row r="33" spans="1:14" x14ac:dyDescent="0.35">
      <c r="A33" s="10" t="s">
        <v>246</v>
      </c>
      <c r="B33" s="6">
        <f t="shared" si="1"/>
        <v>18</v>
      </c>
      <c r="C33" s="149">
        <v>6</v>
      </c>
      <c r="D33" s="149">
        <v>7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5</v>
      </c>
      <c r="L33" s="149">
        <v>0</v>
      </c>
      <c r="M33" s="149">
        <v>0</v>
      </c>
      <c r="N33" s="150">
        <v>0</v>
      </c>
    </row>
    <row r="34" spans="1:14" x14ac:dyDescent="0.35">
      <c r="A34" s="10" t="s">
        <v>249</v>
      </c>
      <c r="B34" s="6">
        <f t="shared" si="1"/>
        <v>30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  <c r="H34" s="149">
        <v>2</v>
      </c>
      <c r="I34" s="149">
        <v>28</v>
      </c>
      <c r="J34" s="149">
        <v>0</v>
      </c>
      <c r="K34" s="149">
        <v>0</v>
      </c>
      <c r="L34" s="149">
        <v>0</v>
      </c>
      <c r="M34" s="149">
        <v>0</v>
      </c>
      <c r="N34" s="150">
        <v>0</v>
      </c>
    </row>
    <row r="35" spans="1:14" x14ac:dyDescent="0.35">
      <c r="A35" s="10" t="s">
        <v>252</v>
      </c>
      <c r="B35" s="6">
        <f t="shared" si="1"/>
        <v>16</v>
      </c>
      <c r="C35" s="149">
        <v>1</v>
      </c>
      <c r="D35" s="149">
        <v>0</v>
      </c>
      <c r="E35" s="149">
        <v>8</v>
      </c>
      <c r="F35" s="149">
        <v>3</v>
      </c>
      <c r="G35" s="149">
        <v>0</v>
      </c>
      <c r="H35" s="149">
        <v>4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50">
        <v>0</v>
      </c>
    </row>
    <row r="36" spans="1:14" x14ac:dyDescent="0.35">
      <c r="A36" s="52" t="s">
        <v>253</v>
      </c>
      <c r="B36" s="6">
        <f t="shared" si="1"/>
        <v>10</v>
      </c>
      <c r="C36" s="149">
        <v>10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50">
        <v>0</v>
      </c>
    </row>
    <row r="37" spans="1:14" x14ac:dyDescent="0.35">
      <c r="A37" s="52" t="s">
        <v>177</v>
      </c>
      <c r="B37" s="6">
        <f t="shared" si="1"/>
        <v>6880</v>
      </c>
      <c r="C37" s="149">
        <v>2845</v>
      </c>
      <c r="D37" s="149">
        <v>170</v>
      </c>
      <c r="E37" s="149">
        <v>30</v>
      </c>
      <c r="F37" s="149">
        <v>82</v>
      </c>
      <c r="G37" s="149">
        <v>1</v>
      </c>
      <c r="H37" s="149">
        <v>260</v>
      </c>
      <c r="I37" s="149">
        <v>1448</v>
      </c>
      <c r="J37" s="149">
        <v>457</v>
      </c>
      <c r="K37" s="149">
        <v>1428</v>
      </c>
      <c r="L37" s="149">
        <v>61</v>
      </c>
      <c r="M37" s="149">
        <v>96</v>
      </c>
      <c r="N37" s="150">
        <v>2</v>
      </c>
    </row>
    <row r="38" spans="1:14" x14ac:dyDescent="0.35">
      <c r="A38" s="23"/>
      <c r="B38" s="83"/>
      <c r="C38" s="151"/>
      <c r="D38" s="152"/>
      <c r="E38" s="151"/>
      <c r="F38" s="152"/>
      <c r="G38" s="151"/>
      <c r="H38" s="152"/>
      <c r="I38" s="151"/>
      <c r="J38" s="152"/>
      <c r="K38" s="151"/>
      <c r="L38" s="152"/>
      <c r="M38" s="151"/>
      <c r="N38" s="153"/>
    </row>
    <row r="39" spans="1:14" x14ac:dyDescent="0.35">
      <c r="A39" s="169" t="s">
        <v>41</v>
      </c>
    </row>
    <row r="1048572" ht="30.75" hidden="1" customHeight="1" x14ac:dyDescent="0.35"/>
    <row r="1048573" ht="30.75" hidden="1" customHeight="1" x14ac:dyDescent="0.35"/>
  </sheetData>
  <mergeCells count="4">
    <mergeCell ref="A3:N3"/>
    <mergeCell ref="A4:N4"/>
    <mergeCell ref="A5:N5"/>
    <mergeCell ref="A6:N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9"/>
  <sheetViews>
    <sheetView zoomScale="90" zoomScaleNormal="90" workbookViewId="0">
      <selection activeCell="B18" sqref="B18"/>
    </sheetView>
  </sheetViews>
  <sheetFormatPr baseColWidth="10" defaultColWidth="0" defaultRowHeight="15.5" zeroHeight="1" x14ac:dyDescent="0.35"/>
  <cols>
    <col min="1" max="1" width="66.1796875" style="14" customWidth="1"/>
    <col min="2" max="2" width="13" style="14" customWidth="1"/>
    <col min="3" max="3" width="12.54296875" style="14" customWidth="1"/>
    <col min="4" max="4" width="14.453125" style="14" customWidth="1"/>
    <col min="5" max="5" width="11.81640625" style="27" customWidth="1"/>
    <col min="6" max="16384" width="0" style="14" hidden="1"/>
  </cols>
  <sheetData>
    <row r="1" spans="1:5" x14ac:dyDescent="0.35">
      <c r="A1" s="12" t="s">
        <v>23</v>
      </c>
      <c r="B1" s="13"/>
      <c r="C1" s="13"/>
      <c r="D1" s="13"/>
      <c r="E1" s="13"/>
    </row>
    <row r="2" spans="1:5" x14ac:dyDescent="0.35">
      <c r="A2" s="12"/>
      <c r="B2" s="15"/>
      <c r="C2" s="15"/>
      <c r="D2" s="15"/>
      <c r="E2" s="13"/>
    </row>
    <row r="3" spans="1:5" x14ac:dyDescent="0.35">
      <c r="A3" s="183" t="s">
        <v>24</v>
      </c>
      <c r="B3" s="183"/>
      <c r="C3" s="183"/>
      <c r="D3" s="183"/>
      <c r="E3" s="183"/>
    </row>
    <row r="4" spans="1:5" x14ac:dyDescent="0.35">
      <c r="A4" s="183" t="s">
        <v>25</v>
      </c>
      <c r="B4" s="183"/>
      <c r="C4" s="183"/>
      <c r="D4" s="183"/>
      <c r="E4" s="183"/>
    </row>
    <row r="5" spans="1:5" x14ac:dyDescent="0.35">
      <c r="A5" s="183" t="s">
        <v>300</v>
      </c>
      <c r="B5" s="183"/>
      <c r="C5" s="183"/>
      <c r="D5" s="183"/>
      <c r="E5" s="183"/>
    </row>
    <row r="6" spans="1:5" x14ac:dyDescent="0.35">
      <c r="A6" s="117"/>
      <c r="B6" s="117"/>
      <c r="C6" s="117"/>
      <c r="D6" s="117"/>
      <c r="E6" s="117"/>
    </row>
    <row r="7" spans="1:5" x14ac:dyDescent="0.35">
      <c r="A7" s="187" t="s">
        <v>26</v>
      </c>
      <c r="B7" s="188" t="s">
        <v>27</v>
      </c>
      <c r="C7" s="184" t="s">
        <v>28</v>
      </c>
      <c r="D7" s="184" t="s">
        <v>29</v>
      </c>
      <c r="E7" s="185" t="s">
        <v>30</v>
      </c>
    </row>
    <row r="8" spans="1:5" ht="25" customHeight="1" x14ac:dyDescent="0.35">
      <c r="A8" s="187"/>
      <c r="B8" s="189"/>
      <c r="C8" s="184"/>
      <c r="D8" s="184"/>
      <c r="E8" s="186"/>
    </row>
    <row r="9" spans="1:5" x14ac:dyDescent="0.35">
      <c r="A9" s="16"/>
      <c r="B9" s="17"/>
      <c r="C9" s="17"/>
      <c r="D9" s="17"/>
      <c r="E9" s="18"/>
    </row>
    <row r="10" spans="1:5" x14ac:dyDescent="0.35">
      <c r="A10" s="19" t="s">
        <v>31</v>
      </c>
      <c r="B10" s="6">
        <f>SUM(B12:B56)</f>
        <v>127169</v>
      </c>
      <c r="C10" s="20">
        <f>SUM(C12:C56)</f>
        <v>101536</v>
      </c>
      <c r="D10" s="6">
        <f>SUM(D12:D56)</f>
        <v>111268</v>
      </c>
      <c r="E10" s="20">
        <f>SUM(E12:E56)</f>
        <v>117437</v>
      </c>
    </row>
    <row r="11" spans="1:5" x14ac:dyDescent="0.35">
      <c r="A11" s="16"/>
      <c r="B11" s="5"/>
      <c r="C11" s="13"/>
      <c r="D11" s="5"/>
      <c r="E11" s="13"/>
    </row>
    <row r="12" spans="1:5" x14ac:dyDescent="0.35">
      <c r="A12" s="10" t="s">
        <v>299</v>
      </c>
      <c r="B12" s="21">
        <v>16627</v>
      </c>
      <c r="C12" s="21">
        <v>10316</v>
      </c>
      <c r="D12" s="21">
        <v>11884</v>
      </c>
      <c r="E12" s="9">
        <f>B12+C12-D12</f>
        <v>15059</v>
      </c>
    </row>
    <row r="13" spans="1:5" x14ac:dyDescent="0.35">
      <c r="A13" s="10" t="s">
        <v>256</v>
      </c>
      <c r="B13" s="21">
        <v>3254</v>
      </c>
      <c r="C13" s="21">
        <v>3335</v>
      </c>
      <c r="D13" s="21">
        <v>3621</v>
      </c>
      <c r="E13" s="9">
        <f t="shared" ref="E13:E56" si="0">B13+C13-D13</f>
        <v>2968</v>
      </c>
    </row>
    <row r="14" spans="1:5" x14ac:dyDescent="0.35">
      <c r="A14" s="10" t="s">
        <v>257</v>
      </c>
      <c r="B14" s="21">
        <v>3257</v>
      </c>
      <c r="C14" s="21">
        <v>1962</v>
      </c>
      <c r="D14" s="21">
        <v>2468</v>
      </c>
      <c r="E14" s="9">
        <f t="shared" si="0"/>
        <v>2751</v>
      </c>
    </row>
    <row r="15" spans="1:5" x14ac:dyDescent="0.35">
      <c r="A15" s="10" t="s">
        <v>258</v>
      </c>
      <c r="B15" s="21">
        <v>943</v>
      </c>
      <c r="C15" s="21">
        <v>553</v>
      </c>
      <c r="D15" s="21">
        <v>630</v>
      </c>
      <c r="E15" s="9">
        <f t="shared" si="0"/>
        <v>866</v>
      </c>
    </row>
    <row r="16" spans="1:5" x14ac:dyDescent="0.35">
      <c r="A16" s="10" t="s">
        <v>259</v>
      </c>
      <c r="B16" s="21">
        <v>3039</v>
      </c>
      <c r="C16" s="21">
        <v>1893</v>
      </c>
      <c r="D16" s="21">
        <v>1847</v>
      </c>
      <c r="E16" s="9">
        <f t="shared" si="0"/>
        <v>3085</v>
      </c>
    </row>
    <row r="17" spans="1:5" x14ac:dyDescent="0.35">
      <c r="A17" s="10" t="s">
        <v>260</v>
      </c>
      <c r="B17" s="21">
        <v>257</v>
      </c>
      <c r="C17" s="21">
        <v>558</v>
      </c>
      <c r="D17" s="21">
        <v>596</v>
      </c>
      <c r="E17" s="9">
        <f t="shared" si="0"/>
        <v>219</v>
      </c>
    </row>
    <row r="18" spans="1:5" x14ac:dyDescent="0.35">
      <c r="A18" s="10" t="s">
        <v>261</v>
      </c>
      <c r="B18" s="21">
        <v>4779</v>
      </c>
      <c r="C18" s="21">
        <v>4790</v>
      </c>
      <c r="D18" s="21">
        <v>5105</v>
      </c>
      <c r="E18" s="9">
        <f t="shared" si="0"/>
        <v>4464</v>
      </c>
    </row>
    <row r="19" spans="1:5" x14ac:dyDescent="0.35">
      <c r="A19" s="10" t="s">
        <v>262</v>
      </c>
      <c r="B19" s="21">
        <v>392</v>
      </c>
      <c r="C19" s="21">
        <v>838</v>
      </c>
      <c r="D19" s="21">
        <v>820</v>
      </c>
      <c r="E19" s="9">
        <f t="shared" si="0"/>
        <v>410</v>
      </c>
    </row>
    <row r="20" spans="1:5" x14ac:dyDescent="0.35">
      <c r="A20" s="10" t="s">
        <v>263</v>
      </c>
      <c r="B20" s="21">
        <v>3023</v>
      </c>
      <c r="C20" s="21">
        <v>3806</v>
      </c>
      <c r="D20" s="21">
        <v>4233</v>
      </c>
      <c r="E20" s="9">
        <f t="shared" si="0"/>
        <v>2596</v>
      </c>
    </row>
    <row r="21" spans="1:5" x14ac:dyDescent="0.35">
      <c r="A21" s="10" t="s">
        <v>264</v>
      </c>
      <c r="B21" s="21">
        <v>1215</v>
      </c>
      <c r="C21" s="21">
        <v>539</v>
      </c>
      <c r="D21" s="21">
        <v>987</v>
      </c>
      <c r="E21" s="9">
        <f t="shared" si="0"/>
        <v>767</v>
      </c>
    </row>
    <row r="22" spans="1:5" x14ac:dyDescent="0.35">
      <c r="A22" s="10" t="s">
        <v>265</v>
      </c>
      <c r="B22" s="21">
        <v>753</v>
      </c>
      <c r="C22" s="21">
        <v>609</v>
      </c>
      <c r="D22" s="21">
        <v>580</v>
      </c>
      <c r="E22" s="9">
        <f t="shared" si="0"/>
        <v>782</v>
      </c>
    </row>
    <row r="23" spans="1:5" x14ac:dyDescent="0.35">
      <c r="A23" s="10" t="s">
        <v>266</v>
      </c>
      <c r="B23" s="21">
        <v>2265</v>
      </c>
      <c r="C23" s="21">
        <v>1506</v>
      </c>
      <c r="D23" s="21">
        <v>1677</v>
      </c>
      <c r="E23" s="9">
        <f t="shared" si="0"/>
        <v>2094</v>
      </c>
    </row>
    <row r="24" spans="1:5" x14ac:dyDescent="0.35">
      <c r="A24" s="10" t="s">
        <v>267</v>
      </c>
      <c r="B24" s="21">
        <v>511</v>
      </c>
      <c r="C24" s="21">
        <v>309</v>
      </c>
      <c r="D24" s="21">
        <v>317</v>
      </c>
      <c r="E24" s="9">
        <f t="shared" si="0"/>
        <v>503</v>
      </c>
    </row>
    <row r="25" spans="1:5" x14ac:dyDescent="0.35">
      <c r="A25" s="10" t="s">
        <v>268</v>
      </c>
      <c r="B25" s="21">
        <v>1715</v>
      </c>
      <c r="C25" s="21">
        <v>768</v>
      </c>
      <c r="D25" s="21">
        <v>1444</v>
      </c>
      <c r="E25" s="9">
        <f t="shared" si="0"/>
        <v>1039</v>
      </c>
    </row>
    <row r="26" spans="1:5" x14ac:dyDescent="0.35">
      <c r="A26" s="22" t="s">
        <v>269</v>
      </c>
      <c r="B26" s="21">
        <v>329</v>
      </c>
      <c r="C26" s="21">
        <v>130</v>
      </c>
      <c r="D26" s="21">
        <v>161</v>
      </c>
      <c r="E26" s="9">
        <f t="shared" si="0"/>
        <v>298</v>
      </c>
    </row>
    <row r="27" spans="1:5" x14ac:dyDescent="0.35">
      <c r="A27" s="10" t="s">
        <v>270</v>
      </c>
      <c r="B27" s="21">
        <v>12247</v>
      </c>
      <c r="C27" s="21">
        <v>15996</v>
      </c>
      <c r="D27" s="21">
        <v>16362</v>
      </c>
      <c r="E27" s="9">
        <f t="shared" si="0"/>
        <v>11881</v>
      </c>
    </row>
    <row r="28" spans="1:5" x14ac:dyDescent="0.35">
      <c r="A28" s="10" t="s">
        <v>271</v>
      </c>
      <c r="B28" s="21">
        <v>1030</v>
      </c>
      <c r="C28" s="21">
        <v>1196</v>
      </c>
      <c r="D28" s="21">
        <v>1258</v>
      </c>
      <c r="E28" s="9">
        <f t="shared" si="0"/>
        <v>968</v>
      </c>
    </row>
    <row r="29" spans="1:5" x14ac:dyDescent="0.35">
      <c r="A29" s="10" t="s">
        <v>272</v>
      </c>
      <c r="B29" s="21">
        <v>2464</v>
      </c>
      <c r="C29" s="21">
        <v>2055</v>
      </c>
      <c r="D29" s="21">
        <v>1847</v>
      </c>
      <c r="E29" s="9">
        <f t="shared" si="0"/>
        <v>2672</v>
      </c>
    </row>
    <row r="30" spans="1:5" x14ac:dyDescent="0.35">
      <c r="A30" s="10" t="s">
        <v>273</v>
      </c>
      <c r="B30" s="21">
        <v>826</v>
      </c>
      <c r="C30" s="21">
        <v>644</v>
      </c>
      <c r="D30" s="21">
        <v>579</v>
      </c>
      <c r="E30" s="9">
        <f t="shared" si="0"/>
        <v>891</v>
      </c>
    </row>
    <row r="31" spans="1:5" x14ac:dyDescent="0.35">
      <c r="A31" s="10" t="s">
        <v>274</v>
      </c>
      <c r="B31" s="21">
        <v>4073</v>
      </c>
      <c r="C31" s="21">
        <v>3137</v>
      </c>
      <c r="D31" s="21">
        <v>3379</v>
      </c>
      <c r="E31" s="9">
        <f t="shared" si="0"/>
        <v>3831</v>
      </c>
    </row>
    <row r="32" spans="1:5" x14ac:dyDescent="0.35">
      <c r="A32" s="10" t="s">
        <v>275</v>
      </c>
      <c r="B32" s="21">
        <v>1267</v>
      </c>
      <c r="C32" s="21">
        <v>914</v>
      </c>
      <c r="D32" s="21">
        <v>936</v>
      </c>
      <c r="E32" s="9">
        <f t="shared" si="0"/>
        <v>1245</v>
      </c>
    </row>
    <row r="33" spans="1:5" x14ac:dyDescent="0.35">
      <c r="A33" s="10" t="s">
        <v>276</v>
      </c>
      <c r="B33" s="21">
        <v>364</v>
      </c>
      <c r="C33" s="21">
        <v>329</v>
      </c>
      <c r="D33" s="21">
        <v>230</v>
      </c>
      <c r="E33" s="9">
        <f t="shared" si="0"/>
        <v>463</v>
      </c>
    </row>
    <row r="34" spans="1:5" x14ac:dyDescent="0.35">
      <c r="A34" s="10" t="s">
        <v>277</v>
      </c>
      <c r="B34" s="21">
        <v>507</v>
      </c>
      <c r="C34" s="21">
        <v>529</v>
      </c>
      <c r="D34" s="21">
        <v>417</v>
      </c>
      <c r="E34" s="9">
        <f t="shared" si="0"/>
        <v>619</v>
      </c>
    </row>
    <row r="35" spans="1:5" x14ac:dyDescent="0.35">
      <c r="A35" s="10" t="s">
        <v>278</v>
      </c>
      <c r="B35" s="21">
        <v>336</v>
      </c>
      <c r="C35" s="21">
        <v>323</v>
      </c>
      <c r="D35" s="21">
        <v>253</v>
      </c>
      <c r="E35" s="9">
        <f t="shared" si="0"/>
        <v>406</v>
      </c>
    </row>
    <row r="36" spans="1:5" x14ac:dyDescent="0.35">
      <c r="A36" s="10" t="s">
        <v>279</v>
      </c>
      <c r="B36" s="21">
        <v>6269</v>
      </c>
      <c r="C36" s="21">
        <v>5122</v>
      </c>
      <c r="D36" s="21">
        <v>5501</v>
      </c>
      <c r="E36" s="9">
        <f t="shared" si="0"/>
        <v>5890</v>
      </c>
    </row>
    <row r="37" spans="1:5" x14ac:dyDescent="0.35">
      <c r="A37" s="10" t="s">
        <v>280</v>
      </c>
      <c r="B37" s="21">
        <v>1763</v>
      </c>
      <c r="C37" s="21">
        <v>1237</v>
      </c>
      <c r="D37" s="21">
        <v>1295</v>
      </c>
      <c r="E37" s="9">
        <f t="shared" si="0"/>
        <v>1705</v>
      </c>
    </row>
    <row r="38" spans="1:5" x14ac:dyDescent="0.35">
      <c r="A38" s="10" t="s">
        <v>281</v>
      </c>
      <c r="B38" s="21">
        <v>1367</v>
      </c>
      <c r="C38" s="21">
        <v>599</v>
      </c>
      <c r="D38" s="21">
        <v>724</v>
      </c>
      <c r="E38" s="9">
        <f t="shared" si="0"/>
        <v>1242</v>
      </c>
    </row>
    <row r="39" spans="1:5" x14ac:dyDescent="0.35">
      <c r="A39" s="10" t="s">
        <v>282</v>
      </c>
      <c r="B39" s="21">
        <v>346</v>
      </c>
      <c r="C39" s="21">
        <v>310</v>
      </c>
      <c r="D39" s="21">
        <v>275</v>
      </c>
      <c r="E39" s="9">
        <f t="shared" si="0"/>
        <v>381</v>
      </c>
    </row>
    <row r="40" spans="1:5" x14ac:dyDescent="0.35">
      <c r="A40" s="10" t="s">
        <v>78</v>
      </c>
      <c r="B40" s="21">
        <v>229</v>
      </c>
      <c r="C40" s="21">
        <v>644</v>
      </c>
      <c r="D40" s="21">
        <v>620</v>
      </c>
      <c r="E40" s="9">
        <f t="shared" si="0"/>
        <v>253</v>
      </c>
    </row>
    <row r="41" spans="1:5" x14ac:dyDescent="0.35">
      <c r="A41" s="10" t="s">
        <v>283</v>
      </c>
      <c r="B41" s="21">
        <v>5389</v>
      </c>
      <c r="C41" s="21">
        <v>4369</v>
      </c>
      <c r="D41" s="21">
        <v>4429</v>
      </c>
      <c r="E41" s="9">
        <f t="shared" si="0"/>
        <v>5329</v>
      </c>
    </row>
    <row r="42" spans="1:5" x14ac:dyDescent="0.35">
      <c r="A42" s="10" t="s">
        <v>284</v>
      </c>
      <c r="B42" s="21">
        <v>2076</v>
      </c>
      <c r="C42" s="21">
        <v>1173</v>
      </c>
      <c r="D42" s="21">
        <v>1487</v>
      </c>
      <c r="E42" s="9">
        <f t="shared" si="0"/>
        <v>1762</v>
      </c>
    </row>
    <row r="43" spans="1:5" x14ac:dyDescent="0.35">
      <c r="A43" s="10" t="s">
        <v>285</v>
      </c>
      <c r="B43" s="21">
        <v>969</v>
      </c>
      <c r="C43" s="21">
        <v>1088</v>
      </c>
      <c r="D43" s="21">
        <v>1081</v>
      </c>
      <c r="E43" s="9">
        <f t="shared" si="0"/>
        <v>976</v>
      </c>
    </row>
    <row r="44" spans="1:5" x14ac:dyDescent="0.35">
      <c r="A44" s="10" t="s">
        <v>286</v>
      </c>
      <c r="B44" s="21">
        <v>6807</v>
      </c>
      <c r="C44" s="21">
        <v>4020</v>
      </c>
      <c r="D44" s="21">
        <v>4967</v>
      </c>
      <c r="E44" s="9">
        <f t="shared" si="0"/>
        <v>5860</v>
      </c>
    </row>
    <row r="45" spans="1:5" x14ac:dyDescent="0.35">
      <c r="A45" s="10" t="s">
        <v>287</v>
      </c>
      <c r="B45" s="21">
        <v>4398</v>
      </c>
      <c r="C45" s="21">
        <v>2105</v>
      </c>
      <c r="D45" s="21">
        <v>2405</v>
      </c>
      <c r="E45" s="9">
        <f t="shared" si="0"/>
        <v>4098</v>
      </c>
    </row>
    <row r="46" spans="1:5" x14ac:dyDescent="0.35">
      <c r="A46" s="10" t="s">
        <v>288</v>
      </c>
      <c r="B46" s="21">
        <v>2463</v>
      </c>
      <c r="C46" s="21">
        <v>1983</v>
      </c>
      <c r="D46" s="21">
        <v>2019</v>
      </c>
      <c r="E46" s="9">
        <f t="shared" si="0"/>
        <v>2427</v>
      </c>
    </row>
    <row r="47" spans="1:5" x14ac:dyDescent="0.35">
      <c r="A47" s="10" t="s">
        <v>289</v>
      </c>
      <c r="B47" s="21">
        <v>2288</v>
      </c>
      <c r="C47" s="21">
        <v>1502</v>
      </c>
      <c r="D47" s="21">
        <v>1567</v>
      </c>
      <c r="E47" s="9">
        <f t="shared" si="0"/>
        <v>2223</v>
      </c>
    </row>
    <row r="48" spans="1:5" x14ac:dyDescent="0.35">
      <c r="A48" s="10" t="s">
        <v>290</v>
      </c>
      <c r="B48" s="21">
        <v>5112</v>
      </c>
      <c r="C48" s="21">
        <v>4060</v>
      </c>
      <c r="D48" s="21">
        <v>5074</v>
      </c>
      <c r="E48" s="9">
        <f t="shared" si="0"/>
        <v>4098</v>
      </c>
    </row>
    <row r="49" spans="1:5" x14ac:dyDescent="0.35">
      <c r="A49" s="10" t="s">
        <v>291</v>
      </c>
      <c r="B49" s="21">
        <v>1674</v>
      </c>
      <c r="C49" s="21">
        <v>1082</v>
      </c>
      <c r="D49" s="21">
        <v>1315</v>
      </c>
      <c r="E49" s="9">
        <f t="shared" si="0"/>
        <v>1441</v>
      </c>
    </row>
    <row r="50" spans="1:5" x14ac:dyDescent="0.35">
      <c r="A50" s="10" t="s">
        <v>292</v>
      </c>
      <c r="B50" s="21">
        <v>266</v>
      </c>
      <c r="C50" s="21">
        <v>331</v>
      </c>
      <c r="D50" s="21">
        <v>398</v>
      </c>
      <c r="E50" s="9">
        <f t="shared" si="0"/>
        <v>199</v>
      </c>
    </row>
    <row r="51" spans="1:5" x14ac:dyDescent="0.35">
      <c r="A51" s="10" t="s">
        <v>293</v>
      </c>
      <c r="B51" s="21">
        <v>827</v>
      </c>
      <c r="C51" s="21">
        <v>471</v>
      </c>
      <c r="D51" s="21">
        <v>529</v>
      </c>
      <c r="E51" s="9">
        <f t="shared" si="0"/>
        <v>769</v>
      </c>
    </row>
    <row r="52" spans="1:5" x14ac:dyDescent="0.35">
      <c r="A52" s="10" t="s">
        <v>294</v>
      </c>
      <c r="B52" s="21">
        <v>6157</v>
      </c>
      <c r="C52" s="21">
        <v>4622</v>
      </c>
      <c r="D52" s="21">
        <v>4997</v>
      </c>
      <c r="E52" s="9">
        <f t="shared" si="0"/>
        <v>5782</v>
      </c>
    </row>
    <row r="53" spans="1:5" x14ac:dyDescent="0.35">
      <c r="A53" s="10" t="s">
        <v>295</v>
      </c>
      <c r="B53" s="21">
        <v>1333</v>
      </c>
      <c r="C53" s="21">
        <v>897</v>
      </c>
      <c r="D53" s="21">
        <v>811</v>
      </c>
      <c r="E53" s="9">
        <f t="shared" si="0"/>
        <v>1419</v>
      </c>
    </row>
    <row r="54" spans="1:5" x14ac:dyDescent="0.35">
      <c r="A54" s="10" t="s">
        <v>296</v>
      </c>
      <c r="B54" s="21">
        <v>8121</v>
      </c>
      <c r="C54" s="21">
        <v>6471</v>
      </c>
      <c r="D54" s="21">
        <v>7517</v>
      </c>
      <c r="E54" s="9">
        <f t="shared" si="0"/>
        <v>7075</v>
      </c>
    </row>
    <row r="55" spans="1:5" x14ac:dyDescent="0.35">
      <c r="A55" s="10" t="s">
        <v>297</v>
      </c>
      <c r="B55" s="21">
        <v>1768</v>
      </c>
      <c r="C55" s="21">
        <v>1530</v>
      </c>
      <c r="D55" s="21">
        <v>1724</v>
      </c>
      <c r="E55" s="9">
        <f t="shared" si="0"/>
        <v>1574</v>
      </c>
    </row>
    <row r="56" spans="1:5" x14ac:dyDescent="0.35">
      <c r="A56" s="10" t="s">
        <v>298</v>
      </c>
      <c r="B56" s="21">
        <v>2074</v>
      </c>
      <c r="C56" s="21">
        <v>885</v>
      </c>
      <c r="D56" s="21">
        <v>902</v>
      </c>
      <c r="E56" s="9">
        <f t="shared" si="0"/>
        <v>2057</v>
      </c>
    </row>
    <row r="57" spans="1:5" s="26" customFormat="1" x14ac:dyDescent="0.35">
      <c r="A57" s="23"/>
      <c r="B57" s="24"/>
      <c r="C57" s="24"/>
      <c r="D57" s="24"/>
      <c r="E57" s="25"/>
    </row>
    <row r="58" spans="1:5" ht="20.149999999999999" customHeight="1" x14ac:dyDescent="0.35">
      <c r="A58" s="182" t="s">
        <v>321</v>
      </c>
      <c r="B58" s="182"/>
      <c r="C58" s="182"/>
      <c r="D58" s="182"/>
      <c r="E58" s="182"/>
    </row>
    <row r="59" spans="1:5" x14ac:dyDescent="0.35">
      <c r="A59" s="163" t="s">
        <v>41</v>
      </c>
      <c r="B59" s="164"/>
      <c r="C59" s="164"/>
      <c r="D59" s="164"/>
      <c r="E59" s="164"/>
    </row>
  </sheetData>
  <mergeCells count="9">
    <mergeCell ref="A58:E58"/>
    <mergeCell ref="A5:E5"/>
    <mergeCell ref="A3:E3"/>
    <mergeCell ref="A4:E4"/>
    <mergeCell ref="D7:D8"/>
    <mergeCell ref="E7:E8"/>
    <mergeCell ref="A7:A8"/>
    <mergeCell ref="B7:B8"/>
    <mergeCell ref="C7:C8"/>
  </mergeCells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8"/>
  <sheetViews>
    <sheetView zoomScale="80" zoomScaleNormal="80" workbookViewId="0"/>
  </sheetViews>
  <sheetFormatPr baseColWidth="10" defaultColWidth="0" defaultRowHeight="15.5" zeroHeight="1" x14ac:dyDescent="0.35"/>
  <cols>
    <col min="1" max="1" width="63.1796875" style="14" bestFit="1" customWidth="1"/>
    <col min="2" max="2" width="11.453125" style="14" customWidth="1"/>
    <col min="3" max="3" width="14" style="14" customWidth="1"/>
    <col min="4" max="5" width="11.453125" style="14" customWidth="1"/>
    <col min="6" max="6" width="16.1796875" style="14" customWidth="1"/>
    <col min="7" max="7" width="13.453125" style="14" customWidth="1"/>
    <col min="8" max="8" width="11.453125" style="14" customWidth="1"/>
    <col min="9" max="9" width="19.453125" style="14" customWidth="1"/>
    <col min="10" max="10" width="18.81640625" style="14" customWidth="1"/>
    <col min="11" max="11" width="14.81640625" style="14" customWidth="1"/>
    <col min="12" max="12" width="20.81640625" style="14" customWidth="1"/>
    <col min="13" max="13" width="17.1796875" style="14" customWidth="1"/>
    <col min="14" max="14" width="16.54296875" style="14" customWidth="1"/>
    <col min="15" max="15" width="0" style="14" hidden="1" customWidth="1"/>
    <col min="16" max="16384" width="0" style="14" hidden="1"/>
  </cols>
  <sheetData>
    <row r="1" spans="1:14" x14ac:dyDescent="0.35">
      <c r="A1" s="29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5">
      <c r="A2" s="3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5">
      <c r="A3" s="183" t="s">
        <v>43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3"/>
    </row>
    <row r="4" spans="1:14" x14ac:dyDescent="0.35">
      <c r="A4" s="183" t="s">
        <v>25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3"/>
    </row>
    <row r="5" spans="1:14" x14ac:dyDescent="0.35">
      <c r="A5" s="183" t="s">
        <v>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31"/>
    </row>
    <row r="6" spans="1:14" x14ac:dyDescent="0.35">
      <c r="A6" s="183" t="s">
        <v>300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</row>
    <row r="7" spans="1:14" x14ac:dyDescent="0.3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4" s="4" customFormat="1" ht="60" x14ac:dyDescent="0.35">
      <c r="A8" s="32" t="s">
        <v>26</v>
      </c>
      <c r="B8" s="33" t="s">
        <v>31</v>
      </c>
      <c r="C8" s="33" t="s">
        <v>45</v>
      </c>
      <c r="D8" s="33" t="s">
        <v>46</v>
      </c>
      <c r="E8" s="33" t="s">
        <v>47</v>
      </c>
      <c r="F8" s="33" t="s">
        <v>48</v>
      </c>
      <c r="G8" s="33" t="s">
        <v>49</v>
      </c>
      <c r="H8" s="33" t="s">
        <v>50</v>
      </c>
      <c r="I8" s="33" t="s">
        <v>51</v>
      </c>
      <c r="J8" s="33" t="s">
        <v>52</v>
      </c>
      <c r="K8" s="33" t="s">
        <v>53</v>
      </c>
      <c r="L8" s="33" t="s">
        <v>54</v>
      </c>
      <c r="M8" s="33" t="s">
        <v>55</v>
      </c>
      <c r="N8" s="34" t="s">
        <v>56</v>
      </c>
    </row>
    <row r="9" spans="1:14" s="7" customFormat="1" x14ac:dyDescent="0.35">
      <c r="A9" s="35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s="7" customFormat="1" ht="15" x14ac:dyDescent="0.3">
      <c r="A10" s="39" t="s">
        <v>31</v>
      </c>
      <c r="B10" s="6">
        <f>SUM(B12:B56)</f>
        <v>101536</v>
      </c>
      <c r="C10" s="165">
        <f t="shared" ref="C10:N10" si="0">SUM(C12:C56)</f>
        <v>45412</v>
      </c>
      <c r="D10" s="6">
        <f t="shared" si="0"/>
        <v>2513</v>
      </c>
      <c r="E10" s="6">
        <f t="shared" si="0"/>
        <v>1831</v>
      </c>
      <c r="F10" s="6">
        <f t="shared" si="0"/>
        <v>1937</v>
      </c>
      <c r="G10" s="6">
        <f t="shared" si="0"/>
        <v>0</v>
      </c>
      <c r="H10" s="6">
        <f t="shared" si="0"/>
        <v>772</v>
      </c>
      <c r="I10" s="6">
        <f t="shared" si="0"/>
        <v>26577</v>
      </c>
      <c r="J10" s="6">
        <f t="shared" si="0"/>
        <v>5028</v>
      </c>
      <c r="K10" s="6">
        <f t="shared" si="0"/>
        <v>15803</v>
      </c>
      <c r="L10" s="6">
        <f t="shared" si="0"/>
        <v>1009</v>
      </c>
      <c r="M10" s="6">
        <f t="shared" si="0"/>
        <v>506</v>
      </c>
      <c r="N10" s="40">
        <f t="shared" si="0"/>
        <v>148</v>
      </c>
    </row>
    <row r="11" spans="1:14" s="7" customFormat="1" x14ac:dyDescent="0.35">
      <c r="A11" s="3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0"/>
    </row>
    <row r="12" spans="1:14" x14ac:dyDescent="0.35">
      <c r="A12" s="10" t="s">
        <v>57</v>
      </c>
      <c r="B12" s="41">
        <f t="shared" ref="B12:B56" si="1">SUM(C12:N12)</f>
        <v>10316</v>
      </c>
      <c r="C12" s="41">
        <v>4075</v>
      </c>
      <c r="D12" s="41">
        <v>638</v>
      </c>
      <c r="E12" s="41">
        <v>111</v>
      </c>
      <c r="F12" s="41">
        <v>689</v>
      </c>
      <c r="G12" s="41">
        <v>0</v>
      </c>
      <c r="H12" s="41">
        <v>2</v>
      </c>
      <c r="I12" s="41">
        <v>894</v>
      </c>
      <c r="J12" s="41">
        <v>237</v>
      </c>
      <c r="K12" s="41">
        <v>2162</v>
      </c>
      <c r="L12" s="41">
        <v>944</v>
      </c>
      <c r="M12" s="41">
        <v>416</v>
      </c>
      <c r="N12" s="42">
        <v>148</v>
      </c>
    </row>
    <row r="13" spans="1:14" x14ac:dyDescent="0.35">
      <c r="A13" s="10" t="s">
        <v>58</v>
      </c>
      <c r="B13" s="41">
        <f t="shared" si="1"/>
        <v>3335</v>
      </c>
      <c r="C13" s="41">
        <v>1102</v>
      </c>
      <c r="D13" s="41">
        <v>0</v>
      </c>
      <c r="E13" s="41">
        <v>0</v>
      </c>
      <c r="F13" s="41">
        <v>3</v>
      </c>
      <c r="G13" s="41">
        <v>0</v>
      </c>
      <c r="H13" s="41">
        <v>0</v>
      </c>
      <c r="I13" s="41">
        <v>2108</v>
      </c>
      <c r="J13" s="41">
        <v>122</v>
      </c>
      <c r="K13" s="41">
        <v>0</v>
      </c>
      <c r="L13" s="41">
        <v>0</v>
      </c>
      <c r="M13" s="41">
        <v>0</v>
      </c>
      <c r="N13" s="42">
        <v>0</v>
      </c>
    </row>
    <row r="14" spans="1:14" x14ac:dyDescent="0.35">
      <c r="A14" s="10" t="s">
        <v>59</v>
      </c>
      <c r="B14" s="41">
        <f t="shared" si="1"/>
        <v>1962</v>
      </c>
      <c r="C14" s="41">
        <v>997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867</v>
      </c>
      <c r="J14" s="41">
        <v>98</v>
      </c>
      <c r="K14" s="41">
        <v>0</v>
      </c>
      <c r="L14" s="41">
        <v>0</v>
      </c>
      <c r="M14" s="41">
        <v>0</v>
      </c>
      <c r="N14" s="42">
        <v>0</v>
      </c>
    </row>
    <row r="15" spans="1:14" x14ac:dyDescent="0.35">
      <c r="A15" s="10" t="s">
        <v>60</v>
      </c>
      <c r="B15" s="41">
        <f t="shared" si="1"/>
        <v>553</v>
      </c>
      <c r="C15" s="41">
        <v>240</v>
      </c>
      <c r="D15" s="41">
        <v>8</v>
      </c>
      <c r="E15" s="41">
        <v>0</v>
      </c>
      <c r="F15" s="41">
        <v>0</v>
      </c>
      <c r="G15" s="41">
        <v>0</v>
      </c>
      <c r="H15" s="41">
        <v>1</v>
      </c>
      <c r="I15" s="41">
        <v>276</v>
      </c>
      <c r="J15" s="41">
        <v>28</v>
      </c>
      <c r="K15" s="41">
        <v>0</v>
      </c>
      <c r="L15" s="41">
        <v>0</v>
      </c>
      <c r="M15" s="41">
        <v>0</v>
      </c>
      <c r="N15" s="42">
        <v>0</v>
      </c>
    </row>
    <row r="16" spans="1:14" x14ac:dyDescent="0.35">
      <c r="A16" s="10" t="s">
        <v>61</v>
      </c>
      <c r="B16" s="41">
        <f t="shared" si="1"/>
        <v>1893</v>
      </c>
      <c r="C16" s="41">
        <v>1368</v>
      </c>
      <c r="D16" s="41">
        <v>0</v>
      </c>
      <c r="E16" s="41">
        <v>0</v>
      </c>
      <c r="F16" s="41">
        <v>53</v>
      </c>
      <c r="G16" s="41">
        <v>0</v>
      </c>
      <c r="H16" s="41">
        <v>0</v>
      </c>
      <c r="I16" s="41">
        <v>313</v>
      </c>
      <c r="J16" s="41">
        <v>153</v>
      </c>
      <c r="K16" s="41">
        <v>0</v>
      </c>
      <c r="L16" s="41">
        <v>6</v>
      </c>
      <c r="M16" s="41">
        <v>0</v>
      </c>
      <c r="N16" s="42">
        <v>0</v>
      </c>
    </row>
    <row r="17" spans="1:14" x14ac:dyDescent="0.35">
      <c r="A17" s="10" t="s">
        <v>32</v>
      </c>
      <c r="B17" s="41">
        <f t="shared" si="1"/>
        <v>558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44</v>
      </c>
      <c r="I17" s="41">
        <v>514</v>
      </c>
      <c r="J17" s="41">
        <v>0</v>
      </c>
      <c r="K17" s="41">
        <v>0</v>
      </c>
      <c r="L17" s="41">
        <v>0</v>
      </c>
      <c r="M17" s="41">
        <v>0</v>
      </c>
      <c r="N17" s="42">
        <v>0</v>
      </c>
    </row>
    <row r="18" spans="1:14" x14ac:dyDescent="0.35">
      <c r="A18" s="10" t="s">
        <v>62</v>
      </c>
      <c r="B18" s="41">
        <f t="shared" si="1"/>
        <v>4790</v>
      </c>
      <c r="C18" s="41">
        <v>2087</v>
      </c>
      <c r="D18" s="41">
        <v>0</v>
      </c>
      <c r="E18" s="41">
        <v>0</v>
      </c>
      <c r="F18" s="41">
        <v>105</v>
      </c>
      <c r="G18" s="41">
        <v>0</v>
      </c>
      <c r="H18" s="41">
        <v>0</v>
      </c>
      <c r="I18" s="41">
        <v>2426</v>
      </c>
      <c r="J18" s="41">
        <v>159</v>
      </c>
      <c r="K18" s="41">
        <v>0</v>
      </c>
      <c r="L18" s="41">
        <v>13</v>
      </c>
      <c r="M18" s="41">
        <v>0</v>
      </c>
      <c r="N18" s="42">
        <v>0</v>
      </c>
    </row>
    <row r="19" spans="1:14" x14ac:dyDescent="0.35">
      <c r="A19" s="10" t="s">
        <v>33</v>
      </c>
      <c r="B19" s="41">
        <f t="shared" si="1"/>
        <v>838</v>
      </c>
      <c r="C19" s="41">
        <v>767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71</v>
      </c>
      <c r="K19" s="41">
        <v>0</v>
      </c>
      <c r="L19" s="41">
        <v>0</v>
      </c>
      <c r="M19" s="41">
        <v>0</v>
      </c>
      <c r="N19" s="42">
        <v>0</v>
      </c>
    </row>
    <row r="20" spans="1:14" x14ac:dyDescent="0.35">
      <c r="A20" s="10" t="s">
        <v>63</v>
      </c>
      <c r="B20" s="41">
        <f t="shared" si="1"/>
        <v>3806</v>
      </c>
      <c r="C20" s="41">
        <v>1251</v>
      </c>
      <c r="D20" s="41">
        <v>71</v>
      </c>
      <c r="E20" s="41">
        <v>78</v>
      </c>
      <c r="F20" s="41">
        <v>57</v>
      </c>
      <c r="G20" s="41">
        <v>0</v>
      </c>
      <c r="H20" s="41">
        <v>39</v>
      </c>
      <c r="I20" s="41">
        <v>996</v>
      </c>
      <c r="J20" s="41">
        <v>276</v>
      </c>
      <c r="K20" s="41">
        <v>1038</v>
      </c>
      <c r="L20" s="41">
        <v>0</v>
      </c>
      <c r="M20" s="41">
        <v>0</v>
      </c>
      <c r="N20" s="42">
        <v>0</v>
      </c>
    </row>
    <row r="21" spans="1:14" x14ac:dyDescent="0.35">
      <c r="A21" s="10" t="s">
        <v>34</v>
      </c>
      <c r="B21" s="41">
        <f t="shared" si="1"/>
        <v>539</v>
      </c>
      <c r="C21" s="41">
        <v>422</v>
      </c>
      <c r="D21" s="41">
        <v>0</v>
      </c>
      <c r="E21" s="41">
        <v>0</v>
      </c>
      <c r="F21" s="41">
        <v>18</v>
      </c>
      <c r="G21" s="41">
        <v>0</v>
      </c>
      <c r="H21" s="41">
        <v>0</v>
      </c>
      <c r="I21" s="41">
        <v>4</v>
      </c>
      <c r="J21" s="41">
        <v>94</v>
      </c>
      <c r="K21" s="41">
        <v>0</v>
      </c>
      <c r="L21" s="41">
        <v>1</v>
      </c>
      <c r="M21" s="41">
        <v>0</v>
      </c>
      <c r="N21" s="42">
        <v>0</v>
      </c>
    </row>
    <row r="22" spans="1:14" x14ac:dyDescent="0.35">
      <c r="A22" s="10" t="s">
        <v>35</v>
      </c>
      <c r="B22" s="41">
        <f t="shared" si="1"/>
        <v>609</v>
      </c>
      <c r="C22" s="41">
        <v>245</v>
      </c>
      <c r="D22" s="41">
        <v>0</v>
      </c>
      <c r="E22" s="41">
        <v>0</v>
      </c>
      <c r="F22" s="41">
        <v>45</v>
      </c>
      <c r="G22" s="41">
        <v>0</v>
      </c>
      <c r="H22" s="41">
        <v>0</v>
      </c>
      <c r="I22" s="41">
        <v>274</v>
      </c>
      <c r="J22" s="41">
        <v>44</v>
      </c>
      <c r="K22" s="41">
        <v>0</v>
      </c>
      <c r="L22" s="41">
        <v>1</v>
      </c>
      <c r="M22" s="41">
        <v>0</v>
      </c>
      <c r="N22" s="42">
        <v>0</v>
      </c>
    </row>
    <row r="23" spans="1:14" x14ac:dyDescent="0.35">
      <c r="A23" s="10" t="s">
        <v>64</v>
      </c>
      <c r="B23" s="41">
        <f t="shared" si="1"/>
        <v>1506</v>
      </c>
      <c r="C23" s="41">
        <v>768</v>
      </c>
      <c r="D23" s="41">
        <v>63</v>
      </c>
      <c r="E23" s="41">
        <v>173</v>
      </c>
      <c r="F23" s="41">
        <v>2</v>
      </c>
      <c r="G23" s="41">
        <v>0</v>
      </c>
      <c r="H23" s="41">
        <v>10</v>
      </c>
      <c r="I23" s="41">
        <v>389</v>
      </c>
      <c r="J23" s="41">
        <v>99</v>
      </c>
      <c r="K23" s="41">
        <v>0</v>
      </c>
      <c r="L23" s="41">
        <v>2</v>
      </c>
      <c r="M23" s="41">
        <v>0</v>
      </c>
      <c r="N23" s="42">
        <v>0</v>
      </c>
    </row>
    <row r="24" spans="1:14" x14ac:dyDescent="0.35">
      <c r="A24" s="10" t="s">
        <v>36</v>
      </c>
      <c r="B24" s="41">
        <f t="shared" si="1"/>
        <v>309</v>
      </c>
      <c r="C24" s="41">
        <v>194</v>
      </c>
      <c r="D24" s="41">
        <v>0</v>
      </c>
      <c r="E24" s="41">
        <v>0</v>
      </c>
      <c r="F24" s="41">
        <v>29</v>
      </c>
      <c r="G24" s="41">
        <v>0</v>
      </c>
      <c r="H24" s="41">
        <v>4</v>
      </c>
      <c r="I24" s="41">
        <v>33</v>
      </c>
      <c r="J24" s="41">
        <v>49</v>
      </c>
      <c r="K24" s="41">
        <v>0</v>
      </c>
      <c r="L24" s="41">
        <v>0</v>
      </c>
      <c r="M24" s="41">
        <v>0</v>
      </c>
      <c r="N24" s="42">
        <v>0</v>
      </c>
    </row>
    <row r="25" spans="1:14" x14ac:dyDescent="0.35">
      <c r="A25" s="10" t="s">
        <v>37</v>
      </c>
      <c r="B25" s="41">
        <f t="shared" si="1"/>
        <v>768</v>
      </c>
      <c r="C25" s="41">
        <v>403</v>
      </c>
      <c r="D25" s="41">
        <v>6</v>
      </c>
      <c r="E25" s="41">
        <v>90</v>
      </c>
      <c r="F25" s="41">
        <v>34</v>
      </c>
      <c r="G25" s="41">
        <v>0</v>
      </c>
      <c r="H25" s="41">
        <v>30</v>
      </c>
      <c r="I25" s="41">
        <v>110</v>
      </c>
      <c r="J25" s="41">
        <v>95</v>
      </c>
      <c r="K25" s="41">
        <v>0</v>
      </c>
      <c r="L25" s="41">
        <v>0</v>
      </c>
      <c r="M25" s="41">
        <v>0</v>
      </c>
      <c r="N25" s="42">
        <v>0</v>
      </c>
    </row>
    <row r="26" spans="1:14" x14ac:dyDescent="0.35">
      <c r="A26" s="35" t="s">
        <v>38</v>
      </c>
      <c r="B26" s="41">
        <f t="shared" si="1"/>
        <v>130</v>
      </c>
      <c r="C26" s="41">
        <v>108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22</v>
      </c>
      <c r="K26" s="41">
        <v>0</v>
      </c>
      <c r="L26" s="41">
        <v>0</v>
      </c>
      <c r="M26" s="41">
        <v>0</v>
      </c>
      <c r="N26" s="42">
        <v>0</v>
      </c>
    </row>
    <row r="27" spans="1:14" x14ac:dyDescent="0.35">
      <c r="A27" s="10" t="s">
        <v>65</v>
      </c>
      <c r="B27" s="41">
        <f t="shared" si="1"/>
        <v>15996</v>
      </c>
      <c r="C27" s="41">
        <v>4418</v>
      </c>
      <c r="D27" s="41">
        <v>247</v>
      </c>
      <c r="E27" s="41">
        <v>65</v>
      </c>
      <c r="F27" s="41">
        <v>0</v>
      </c>
      <c r="G27" s="41">
        <v>0</v>
      </c>
      <c r="H27" s="41">
        <v>248</v>
      </c>
      <c r="I27" s="41">
        <v>1745</v>
      </c>
      <c r="J27" s="41">
        <v>740</v>
      </c>
      <c r="K27" s="41">
        <v>8533</v>
      </c>
      <c r="L27" s="41">
        <v>0</v>
      </c>
      <c r="M27" s="41">
        <v>0</v>
      </c>
      <c r="N27" s="42">
        <v>0</v>
      </c>
    </row>
    <row r="28" spans="1:14" x14ac:dyDescent="0.35">
      <c r="A28" s="10" t="s">
        <v>66</v>
      </c>
      <c r="B28" s="41">
        <f t="shared" si="1"/>
        <v>1196</v>
      </c>
      <c r="C28" s="41">
        <v>527</v>
      </c>
      <c r="D28" s="41">
        <v>29</v>
      </c>
      <c r="E28" s="41">
        <v>0</v>
      </c>
      <c r="F28" s="41">
        <v>0</v>
      </c>
      <c r="G28" s="41">
        <v>0</v>
      </c>
      <c r="H28" s="41">
        <v>0</v>
      </c>
      <c r="I28" s="41">
        <v>542</v>
      </c>
      <c r="J28" s="41">
        <v>98</v>
      </c>
      <c r="K28" s="41">
        <v>0</v>
      </c>
      <c r="L28" s="41">
        <v>0</v>
      </c>
      <c r="M28" s="41">
        <v>0</v>
      </c>
      <c r="N28" s="42">
        <v>0</v>
      </c>
    </row>
    <row r="29" spans="1:14" x14ac:dyDescent="0.35">
      <c r="A29" s="10" t="s">
        <v>67</v>
      </c>
      <c r="B29" s="41">
        <f t="shared" si="1"/>
        <v>2055</v>
      </c>
      <c r="C29" s="41">
        <v>1366</v>
      </c>
      <c r="D29" s="41">
        <v>95</v>
      </c>
      <c r="E29" s="41">
        <v>89</v>
      </c>
      <c r="F29" s="41">
        <v>9</v>
      </c>
      <c r="G29" s="41">
        <v>0</v>
      </c>
      <c r="H29" s="41">
        <v>0</v>
      </c>
      <c r="I29" s="41">
        <v>247</v>
      </c>
      <c r="J29" s="41">
        <v>154</v>
      </c>
      <c r="K29" s="41">
        <v>0</v>
      </c>
      <c r="L29" s="41">
        <v>5</v>
      </c>
      <c r="M29" s="41">
        <v>90</v>
      </c>
      <c r="N29" s="42">
        <v>0</v>
      </c>
    </row>
    <row r="30" spans="1:14" x14ac:dyDescent="0.35">
      <c r="A30" s="10" t="s">
        <v>68</v>
      </c>
      <c r="B30" s="41">
        <f t="shared" si="1"/>
        <v>644</v>
      </c>
      <c r="C30" s="41">
        <v>493</v>
      </c>
      <c r="D30" s="41">
        <v>0</v>
      </c>
      <c r="E30" s="41">
        <v>0</v>
      </c>
      <c r="F30" s="41">
        <v>8</v>
      </c>
      <c r="G30" s="41">
        <v>0</v>
      </c>
      <c r="H30" s="41">
        <v>0</v>
      </c>
      <c r="I30" s="41">
        <v>37</v>
      </c>
      <c r="J30" s="41">
        <v>106</v>
      </c>
      <c r="K30" s="41">
        <v>0</v>
      </c>
      <c r="L30" s="41">
        <v>0</v>
      </c>
      <c r="M30" s="41">
        <v>0</v>
      </c>
      <c r="N30" s="42">
        <v>0</v>
      </c>
    </row>
    <row r="31" spans="1:14" x14ac:dyDescent="0.35">
      <c r="A31" s="10" t="s">
        <v>69</v>
      </c>
      <c r="B31" s="41">
        <f t="shared" si="1"/>
        <v>3137</v>
      </c>
      <c r="C31" s="41">
        <v>1478</v>
      </c>
      <c r="D31" s="41">
        <v>102</v>
      </c>
      <c r="E31" s="41">
        <v>125</v>
      </c>
      <c r="F31" s="41">
        <v>205</v>
      </c>
      <c r="G31" s="41">
        <v>0</v>
      </c>
      <c r="H31" s="41">
        <v>0</v>
      </c>
      <c r="I31" s="41">
        <v>1113</v>
      </c>
      <c r="J31" s="41">
        <v>108</v>
      </c>
      <c r="K31" s="41">
        <v>0</v>
      </c>
      <c r="L31" s="41">
        <v>6</v>
      </c>
      <c r="M31" s="41">
        <v>0</v>
      </c>
      <c r="N31" s="42">
        <v>0</v>
      </c>
    </row>
    <row r="32" spans="1:14" x14ac:dyDescent="0.35">
      <c r="A32" s="10" t="s">
        <v>70</v>
      </c>
      <c r="B32" s="41">
        <f t="shared" si="1"/>
        <v>914</v>
      </c>
      <c r="C32" s="41">
        <v>407</v>
      </c>
      <c r="D32" s="41">
        <v>15</v>
      </c>
      <c r="E32" s="41">
        <v>97</v>
      </c>
      <c r="F32" s="41">
        <v>5</v>
      </c>
      <c r="G32" s="41">
        <v>0</v>
      </c>
      <c r="H32" s="41">
        <v>0</v>
      </c>
      <c r="I32" s="41">
        <v>336</v>
      </c>
      <c r="J32" s="41">
        <v>54</v>
      </c>
      <c r="K32" s="41">
        <v>0</v>
      </c>
      <c r="L32" s="41">
        <v>0</v>
      </c>
      <c r="M32" s="41">
        <v>0</v>
      </c>
      <c r="N32" s="42">
        <v>0</v>
      </c>
    </row>
    <row r="33" spans="1:14" x14ac:dyDescent="0.35">
      <c r="A33" s="10" t="s">
        <v>71</v>
      </c>
      <c r="B33" s="41">
        <f t="shared" si="1"/>
        <v>329</v>
      </c>
      <c r="C33" s="41">
        <v>181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121</v>
      </c>
      <c r="J33" s="41">
        <v>27</v>
      </c>
      <c r="K33" s="41">
        <v>0</v>
      </c>
      <c r="L33" s="41">
        <v>0</v>
      </c>
      <c r="M33" s="41">
        <v>0</v>
      </c>
      <c r="N33" s="42">
        <v>0</v>
      </c>
    </row>
    <row r="34" spans="1:14" x14ac:dyDescent="0.35">
      <c r="A34" s="10" t="s">
        <v>72</v>
      </c>
      <c r="B34" s="41">
        <f t="shared" si="1"/>
        <v>529</v>
      </c>
      <c r="C34" s="41">
        <v>257</v>
      </c>
      <c r="D34" s="41">
        <v>0</v>
      </c>
      <c r="E34" s="41">
        <v>0</v>
      </c>
      <c r="F34" s="41">
        <v>6</v>
      </c>
      <c r="G34" s="41">
        <v>0</v>
      </c>
      <c r="H34" s="41">
        <v>0</v>
      </c>
      <c r="I34" s="41">
        <v>243</v>
      </c>
      <c r="J34" s="41">
        <v>21</v>
      </c>
      <c r="K34" s="41">
        <v>0</v>
      </c>
      <c r="L34" s="41">
        <v>2</v>
      </c>
      <c r="M34" s="41">
        <v>0</v>
      </c>
      <c r="N34" s="42">
        <v>0</v>
      </c>
    </row>
    <row r="35" spans="1:14" x14ac:dyDescent="0.35">
      <c r="A35" s="10" t="s">
        <v>73</v>
      </c>
      <c r="B35" s="41">
        <f t="shared" si="1"/>
        <v>323</v>
      </c>
      <c r="C35" s="41">
        <v>261</v>
      </c>
      <c r="D35" s="41">
        <v>1</v>
      </c>
      <c r="E35" s="41">
        <v>0</v>
      </c>
      <c r="F35" s="41">
        <v>21</v>
      </c>
      <c r="G35" s="41">
        <v>0</v>
      </c>
      <c r="H35" s="41">
        <v>0</v>
      </c>
      <c r="I35" s="41">
        <v>0</v>
      </c>
      <c r="J35" s="41">
        <v>40</v>
      </c>
      <c r="K35" s="41">
        <v>0</v>
      </c>
      <c r="L35" s="41">
        <v>0</v>
      </c>
      <c r="M35" s="41">
        <v>0</v>
      </c>
      <c r="N35" s="42">
        <v>0</v>
      </c>
    </row>
    <row r="36" spans="1:14" x14ac:dyDescent="0.35">
      <c r="A36" s="10" t="s">
        <v>74</v>
      </c>
      <c r="B36" s="41">
        <f t="shared" si="1"/>
        <v>5122</v>
      </c>
      <c r="C36" s="41">
        <v>2512</v>
      </c>
      <c r="D36" s="41">
        <v>200</v>
      </c>
      <c r="E36" s="41">
        <v>76</v>
      </c>
      <c r="F36" s="41">
        <v>0</v>
      </c>
      <c r="G36" s="41">
        <v>0</v>
      </c>
      <c r="H36" s="41">
        <v>8</v>
      </c>
      <c r="I36" s="41">
        <v>1485</v>
      </c>
      <c r="J36" s="41">
        <v>249</v>
      </c>
      <c r="K36" s="41">
        <v>592</v>
      </c>
      <c r="L36" s="41">
        <v>0</v>
      </c>
      <c r="M36" s="41">
        <v>0</v>
      </c>
      <c r="N36" s="42">
        <v>0</v>
      </c>
    </row>
    <row r="37" spans="1:14" x14ac:dyDescent="0.35">
      <c r="A37" s="10" t="s">
        <v>75</v>
      </c>
      <c r="B37" s="41">
        <f t="shared" si="1"/>
        <v>1237</v>
      </c>
      <c r="C37" s="41">
        <v>527</v>
      </c>
      <c r="D37" s="41">
        <v>23</v>
      </c>
      <c r="E37" s="41">
        <v>123</v>
      </c>
      <c r="F37" s="41">
        <v>0</v>
      </c>
      <c r="G37" s="41">
        <v>0</v>
      </c>
      <c r="H37" s="41">
        <v>11</v>
      </c>
      <c r="I37" s="41">
        <v>470</v>
      </c>
      <c r="J37" s="41">
        <v>79</v>
      </c>
      <c r="K37" s="41">
        <v>0</v>
      </c>
      <c r="L37" s="41">
        <v>4</v>
      </c>
      <c r="M37" s="41">
        <v>0</v>
      </c>
      <c r="N37" s="42">
        <v>0</v>
      </c>
    </row>
    <row r="38" spans="1:14" x14ac:dyDescent="0.35">
      <c r="A38" s="10" t="s">
        <v>76</v>
      </c>
      <c r="B38" s="41">
        <f t="shared" si="1"/>
        <v>599</v>
      </c>
      <c r="C38" s="41">
        <v>482</v>
      </c>
      <c r="D38" s="41">
        <v>0</v>
      </c>
      <c r="E38" s="41">
        <v>0</v>
      </c>
      <c r="F38" s="41">
        <v>39</v>
      </c>
      <c r="G38" s="41">
        <v>0</v>
      </c>
      <c r="H38" s="41">
        <v>0</v>
      </c>
      <c r="I38" s="41">
        <v>0</v>
      </c>
      <c r="J38" s="41">
        <v>78</v>
      </c>
      <c r="K38" s="41">
        <v>0</v>
      </c>
      <c r="L38" s="41">
        <v>0</v>
      </c>
      <c r="M38" s="41">
        <v>0</v>
      </c>
      <c r="N38" s="42">
        <v>0</v>
      </c>
    </row>
    <row r="39" spans="1:14" x14ac:dyDescent="0.35">
      <c r="A39" s="10" t="s">
        <v>77</v>
      </c>
      <c r="B39" s="41">
        <f t="shared" si="1"/>
        <v>310</v>
      </c>
      <c r="C39" s="41">
        <v>225</v>
      </c>
      <c r="D39" s="41">
        <v>1</v>
      </c>
      <c r="E39" s="41">
        <v>0</v>
      </c>
      <c r="F39" s="41">
        <v>63</v>
      </c>
      <c r="G39" s="41">
        <v>0</v>
      </c>
      <c r="H39" s="41">
        <v>0</v>
      </c>
      <c r="I39" s="41">
        <v>0</v>
      </c>
      <c r="J39" s="41">
        <v>21</v>
      </c>
      <c r="K39" s="41">
        <v>0</v>
      </c>
      <c r="L39" s="41">
        <v>0</v>
      </c>
      <c r="M39" s="41">
        <v>0</v>
      </c>
      <c r="N39" s="42">
        <v>0</v>
      </c>
    </row>
    <row r="40" spans="1:14" x14ac:dyDescent="0.35">
      <c r="A40" s="10" t="s">
        <v>78</v>
      </c>
      <c r="B40" s="41">
        <f t="shared" si="1"/>
        <v>644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45</v>
      </c>
      <c r="I40" s="41">
        <v>599</v>
      </c>
      <c r="J40" s="41">
        <v>0</v>
      </c>
      <c r="K40" s="41">
        <v>0</v>
      </c>
      <c r="L40" s="41">
        <v>0</v>
      </c>
      <c r="M40" s="41">
        <v>0</v>
      </c>
      <c r="N40" s="42">
        <v>0</v>
      </c>
    </row>
    <row r="41" spans="1:14" x14ac:dyDescent="0.35">
      <c r="A41" s="10" t="s">
        <v>79</v>
      </c>
      <c r="B41" s="41">
        <f t="shared" si="1"/>
        <v>4369</v>
      </c>
      <c r="C41" s="41">
        <v>2500</v>
      </c>
      <c r="D41" s="41">
        <v>120</v>
      </c>
      <c r="E41" s="41">
        <v>0</v>
      </c>
      <c r="F41" s="41">
        <v>0</v>
      </c>
      <c r="G41" s="41">
        <v>0</v>
      </c>
      <c r="H41" s="41">
        <v>0</v>
      </c>
      <c r="I41" s="41">
        <v>1590</v>
      </c>
      <c r="J41" s="41">
        <v>159</v>
      </c>
      <c r="K41" s="41">
        <v>0</v>
      </c>
      <c r="L41" s="41">
        <v>0</v>
      </c>
      <c r="M41" s="41">
        <v>0</v>
      </c>
      <c r="N41" s="42">
        <v>0</v>
      </c>
    </row>
    <row r="42" spans="1:14" x14ac:dyDescent="0.35">
      <c r="A42" s="10" t="s">
        <v>80</v>
      </c>
      <c r="B42" s="41">
        <f t="shared" si="1"/>
        <v>1173</v>
      </c>
      <c r="C42" s="41">
        <v>619</v>
      </c>
      <c r="D42" s="41">
        <v>21</v>
      </c>
      <c r="E42" s="41">
        <v>0</v>
      </c>
      <c r="F42" s="41">
        <v>46</v>
      </c>
      <c r="G42" s="41">
        <v>0</v>
      </c>
      <c r="H42" s="41">
        <v>0</v>
      </c>
      <c r="I42" s="41">
        <v>391</v>
      </c>
      <c r="J42" s="41">
        <v>95</v>
      </c>
      <c r="K42" s="41">
        <v>0</v>
      </c>
      <c r="L42" s="41">
        <v>1</v>
      </c>
      <c r="M42" s="41">
        <v>0</v>
      </c>
      <c r="N42" s="42">
        <v>0</v>
      </c>
    </row>
    <row r="43" spans="1:14" x14ac:dyDescent="0.35">
      <c r="A43" s="10" t="s">
        <v>81</v>
      </c>
      <c r="B43" s="41">
        <f t="shared" si="1"/>
        <v>1088</v>
      </c>
      <c r="C43" s="41">
        <v>344</v>
      </c>
      <c r="D43" s="41">
        <v>0</v>
      </c>
      <c r="E43" s="41">
        <v>0</v>
      </c>
      <c r="F43" s="41">
        <v>29</v>
      </c>
      <c r="G43" s="41">
        <v>0</v>
      </c>
      <c r="H43" s="41">
        <v>165</v>
      </c>
      <c r="I43" s="41">
        <v>501</v>
      </c>
      <c r="J43" s="41">
        <v>47</v>
      </c>
      <c r="K43" s="41">
        <v>0</v>
      </c>
      <c r="L43" s="41">
        <v>2</v>
      </c>
      <c r="M43" s="41">
        <v>0</v>
      </c>
      <c r="N43" s="42">
        <v>0</v>
      </c>
    </row>
    <row r="44" spans="1:14" x14ac:dyDescent="0.35">
      <c r="A44" s="10" t="s">
        <v>82</v>
      </c>
      <c r="B44" s="41">
        <f t="shared" si="1"/>
        <v>4020</v>
      </c>
      <c r="C44" s="41">
        <v>1671</v>
      </c>
      <c r="D44" s="41">
        <v>160</v>
      </c>
      <c r="E44" s="41">
        <v>103</v>
      </c>
      <c r="F44" s="41">
        <v>0</v>
      </c>
      <c r="G44" s="41">
        <v>0</v>
      </c>
      <c r="H44" s="41">
        <v>0</v>
      </c>
      <c r="I44" s="41">
        <v>965</v>
      </c>
      <c r="J44" s="41">
        <v>143</v>
      </c>
      <c r="K44" s="41">
        <v>977</v>
      </c>
      <c r="L44" s="41">
        <v>1</v>
      </c>
      <c r="M44" s="41">
        <v>0</v>
      </c>
      <c r="N44" s="42">
        <v>0</v>
      </c>
    </row>
    <row r="45" spans="1:14" x14ac:dyDescent="0.35">
      <c r="A45" s="10" t="s">
        <v>39</v>
      </c>
      <c r="B45" s="41">
        <f t="shared" si="1"/>
        <v>2105</v>
      </c>
      <c r="C45" s="41">
        <v>1390</v>
      </c>
      <c r="D45" s="41">
        <v>0</v>
      </c>
      <c r="E45" s="41">
        <v>138</v>
      </c>
      <c r="F45" s="41">
        <v>0</v>
      </c>
      <c r="G45" s="41">
        <v>0</v>
      </c>
      <c r="H45" s="41">
        <v>0</v>
      </c>
      <c r="I45" s="41">
        <v>384</v>
      </c>
      <c r="J45" s="41">
        <v>187</v>
      </c>
      <c r="K45" s="41">
        <v>0</v>
      </c>
      <c r="L45" s="41">
        <v>6</v>
      </c>
      <c r="M45" s="41">
        <v>0</v>
      </c>
      <c r="N45" s="42">
        <v>0</v>
      </c>
    </row>
    <row r="46" spans="1:14" x14ac:dyDescent="0.35">
      <c r="A46" s="10" t="s">
        <v>83</v>
      </c>
      <c r="B46" s="41">
        <f t="shared" si="1"/>
        <v>1983</v>
      </c>
      <c r="C46" s="41">
        <v>997</v>
      </c>
      <c r="D46" s="41">
        <v>68</v>
      </c>
      <c r="E46" s="41">
        <v>0</v>
      </c>
      <c r="F46" s="41">
        <v>0</v>
      </c>
      <c r="G46" s="41">
        <v>0</v>
      </c>
      <c r="H46" s="41">
        <v>0</v>
      </c>
      <c r="I46" s="41">
        <v>817</v>
      </c>
      <c r="J46" s="41">
        <v>101</v>
      </c>
      <c r="K46" s="41">
        <v>0</v>
      </c>
      <c r="L46" s="41">
        <v>0</v>
      </c>
      <c r="M46" s="41">
        <v>0</v>
      </c>
      <c r="N46" s="42">
        <v>0</v>
      </c>
    </row>
    <row r="47" spans="1:14" x14ac:dyDescent="0.35">
      <c r="A47" s="10" t="s">
        <v>84</v>
      </c>
      <c r="B47" s="41">
        <f t="shared" si="1"/>
        <v>1502</v>
      </c>
      <c r="C47" s="41">
        <v>798</v>
      </c>
      <c r="D47" s="41">
        <v>116</v>
      </c>
      <c r="E47" s="41">
        <v>44</v>
      </c>
      <c r="F47" s="41">
        <v>0</v>
      </c>
      <c r="G47" s="41">
        <v>0</v>
      </c>
      <c r="H47" s="41">
        <v>0</v>
      </c>
      <c r="I47" s="41">
        <v>420</v>
      </c>
      <c r="J47" s="41">
        <v>124</v>
      </c>
      <c r="K47" s="41">
        <v>0</v>
      </c>
      <c r="L47" s="41">
        <v>0</v>
      </c>
      <c r="M47" s="41">
        <v>0</v>
      </c>
      <c r="N47" s="42">
        <v>0</v>
      </c>
    </row>
    <row r="48" spans="1:14" x14ac:dyDescent="0.35">
      <c r="A48" s="10" t="s">
        <v>85</v>
      </c>
      <c r="B48" s="41">
        <f t="shared" si="1"/>
        <v>4060</v>
      </c>
      <c r="C48" s="41">
        <v>1637</v>
      </c>
      <c r="D48" s="41">
        <v>156</v>
      </c>
      <c r="E48" s="41">
        <v>110</v>
      </c>
      <c r="F48" s="41">
        <v>134</v>
      </c>
      <c r="G48" s="41">
        <v>0</v>
      </c>
      <c r="H48" s="41">
        <v>0</v>
      </c>
      <c r="I48" s="41">
        <v>1171</v>
      </c>
      <c r="J48" s="41">
        <v>145</v>
      </c>
      <c r="K48" s="41">
        <v>706</v>
      </c>
      <c r="L48" s="41">
        <v>1</v>
      </c>
      <c r="M48" s="41">
        <v>0</v>
      </c>
      <c r="N48" s="42">
        <v>0</v>
      </c>
    </row>
    <row r="49" spans="1:14" x14ac:dyDescent="0.35">
      <c r="A49" s="10" t="s">
        <v>86</v>
      </c>
      <c r="B49" s="41">
        <f t="shared" si="1"/>
        <v>1082</v>
      </c>
      <c r="C49" s="41">
        <v>604</v>
      </c>
      <c r="D49" s="41">
        <v>24</v>
      </c>
      <c r="E49" s="41">
        <v>0</v>
      </c>
      <c r="F49" s="41">
        <v>32</v>
      </c>
      <c r="G49" s="41">
        <v>0</v>
      </c>
      <c r="H49" s="41">
        <v>0</v>
      </c>
      <c r="I49" s="41">
        <v>332</v>
      </c>
      <c r="J49" s="41">
        <v>90</v>
      </c>
      <c r="K49" s="41">
        <v>0</v>
      </c>
      <c r="L49" s="41">
        <v>0</v>
      </c>
      <c r="M49" s="41">
        <v>0</v>
      </c>
      <c r="N49" s="42">
        <v>0</v>
      </c>
    </row>
    <row r="50" spans="1:14" x14ac:dyDescent="0.35">
      <c r="A50" s="10" t="s">
        <v>87</v>
      </c>
      <c r="B50" s="41">
        <f t="shared" si="1"/>
        <v>331</v>
      </c>
      <c r="C50" s="41">
        <v>215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98</v>
      </c>
      <c r="J50" s="41">
        <v>18</v>
      </c>
      <c r="K50" s="41">
        <v>0</v>
      </c>
      <c r="L50" s="41">
        <v>0</v>
      </c>
      <c r="M50" s="41">
        <v>0</v>
      </c>
      <c r="N50" s="42">
        <v>0</v>
      </c>
    </row>
    <row r="51" spans="1:14" x14ac:dyDescent="0.35">
      <c r="A51" s="10" t="s">
        <v>88</v>
      </c>
      <c r="B51" s="41">
        <f t="shared" si="1"/>
        <v>471</v>
      </c>
      <c r="C51" s="41">
        <v>208</v>
      </c>
      <c r="D51" s="41">
        <v>0</v>
      </c>
      <c r="E51" s="41">
        <v>0</v>
      </c>
      <c r="F51" s="41">
        <v>93</v>
      </c>
      <c r="G51" s="41">
        <v>0</v>
      </c>
      <c r="H51" s="41">
        <v>0</v>
      </c>
      <c r="I51" s="41">
        <v>138</v>
      </c>
      <c r="J51" s="41">
        <v>32</v>
      </c>
      <c r="K51" s="41">
        <v>0</v>
      </c>
      <c r="L51" s="41">
        <v>0</v>
      </c>
      <c r="M51" s="41">
        <v>0</v>
      </c>
      <c r="N51" s="42">
        <v>0</v>
      </c>
    </row>
    <row r="52" spans="1:14" x14ac:dyDescent="0.35">
      <c r="A52" s="10" t="s">
        <v>89</v>
      </c>
      <c r="B52" s="41">
        <f t="shared" si="1"/>
        <v>4622</v>
      </c>
      <c r="C52" s="41">
        <v>2467</v>
      </c>
      <c r="D52" s="41">
        <v>168</v>
      </c>
      <c r="E52" s="41">
        <v>334</v>
      </c>
      <c r="F52" s="41">
        <v>131</v>
      </c>
      <c r="G52" s="41">
        <v>0</v>
      </c>
      <c r="H52" s="41">
        <v>31</v>
      </c>
      <c r="I52" s="41">
        <v>940</v>
      </c>
      <c r="J52" s="41">
        <v>154</v>
      </c>
      <c r="K52" s="41">
        <v>390</v>
      </c>
      <c r="L52" s="41">
        <v>7</v>
      </c>
      <c r="M52" s="41">
        <v>0</v>
      </c>
      <c r="N52" s="42">
        <v>0</v>
      </c>
    </row>
    <row r="53" spans="1:14" x14ac:dyDescent="0.35">
      <c r="A53" s="10" t="s">
        <v>90</v>
      </c>
      <c r="B53" s="41">
        <f t="shared" si="1"/>
        <v>897</v>
      </c>
      <c r="C53" s="41">
        <v>402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466</v>
      </c>
      <c r="J53" s="41">
        <v>29</v>
      </c>
      <c r="K53" s="41">
        <v>0</v>
      </c>
      <c r="L53" s="41">
        <v>0</v>
      </c>
      <c r="M53" s="41">
        <v>0</v>
      </c>
      <c r="N53" s="42">
        <v>0</v>
      </c>
    </row>
    <row r="54" spans="1:14" x14ac:dyDescent="0.35">
      <c r="A54" s="10" t="s">
        <v>91</v>
      </c>
      <c r="B54" s="41">
        <f t="shared" si="1"/>
        <v>6471</v>
      </c>
      <c r="C54" s="41">
        <v>3227</v>
      </c>
      <c r="D54" s="41">
        <v>181</v>
      </c>
      <c r="E54" s="41">
        <v>75</v>
      </c>
      <c r="F54" s="41">
        <v>81</v>
      </c>
      <c r="G54" s="41">
        <v>0</v>
      </c>
      <c r="H54" s="41">
        <v>0</v>
      </c>
      <c r="I54" s="41">
        <v>1271</v>
      </c>
      <c r="J54" s="41">
        <v>225</v>
      </c>
      <c r="K54" s="41">
        <v>1405</v>
      </c>
      <c r="L54" s="41">
        <v>6</v>
      </c>
      <c r="M54" s="41">
        <v>0</v>
      </c>
      <c r="N54" s="42">
        <v>0</v>
      </c>
    </row>
    <row r="55" spans="1:14" x14ac:dyDescent="0.35">
      <c r="A55" s="10" t="s">
        <v>40</v>
      </c>
      <c r="B55" s="41">
        <f t="shared" si="1"/>
        <v>1530</v>
      </c>
      <c r="C55" s="41">
        <v>695</v>
      </c>
      <c r="D55" s="41">
        <v>0</v>
      </c>
      <c r="E55" s="41">
        <v>0</v>
      </c>
      <c r="F55" s="41">
        <v>0</v>
      </c>
      <c r="G55" s="41">
        <v>0</v>
      </c>
      <c r="H55" s="41">
        <v>81</v>
      </c>
      <c r="I55" s="41">
        <v>675</v>
      </c>
      <c r="J55" s="41">
        <v>78</v>
      </c>
      <c r="K55" s="41">
        <v>0</v>
      </c>
      <c r="L55" s="41">
        <v>1</v>
      </c>
      <c r="M55" s="41">
        <v>0</v>
      </c>
      <c r="N55" s="42">
        <v>0</v>
      </c>
    </row>
    <row r="56" spans="1:14" x14ac:dyDescent="0.35">
      <c r="A56" s="10" t="s">
        <v>92</v>
      </c>
      <c r="B56" s="41">
        <f t="shared" si="1"/>
        <v>885</v>
      </c>
      <c r="C56" s="41">
        <v>477</v>
      </c>
      <c r="D56" s="41">
        <v>0</v>
      </c>
      <c r="E56" s="41">
        <v>0</v>
      </c>
      <c r="F56" s="41">
        <v>0</v>
      </c>
      <c r="G56" s="41">
        <v>0</v>
      </c>
      <c r="H56" s="41">
        <v>53</v>
      </c>
      <c r="I56" s="41">
        <v>276</v>
      </c>
      <c r="J56" s="41">
        <v>79</v>
      </c>
      <c r="K56" s="41">
        <v>0</v>
      </c>
      <c r="L56" s="41">
        <v>0</v>
      </c>
      <c r="M56" s="41">
        <v>0</v>
      </c>
      <c r="N56" s="42">
        <v>0</v>
      </c>
    </row>
    <row r="57" spans="1:14" x14ac:dyDescent="0.35">
      <c r="A57" s="43"/>
      <c r="B57" s="44"/>
      <c r="C57" s="26"/>
      <c r="D57" s="45"/>
      <c r="E57" s="26"/>
      <c r="F57" s="45"/>
      <c r="G57" s="26"/>
      <c r="H57" s="45"/>
      <c r="I57" s="26"/>
      <c r="J57" s="45"/>
      <c r="K57" s="26"/>
      <c r="L57" s="45"/>
      <c r="M57" s="45"/>
      <c r="N57" s="46"/>
    </row>
    <row r="58" spans="1:14" x14ac:dyDescent="0.35">
      <c r="A58" s="166" t="s">
        <v>41</v>
      </c>
    </row>
  </sheetData>
  <mergeCells count="4">
    <mergeCell ref="A6:M6"/>
    <mergeCell ref="A3:M3"/>
    <mergeCell ref="A4:M4"/>
    <mergeCell ref="A5:M5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zoomScale="90" zoomScaleNormal="90" workbookViewId="0">
      <selection activeCell="B16" sqref="B16"/>
    </sheetView>
  </sheetViews>
  <sheetFormatPr baseColWidth="10" defaultColWidth="0" defaultRowHeight="15.5" zeroHeight="1" x14ac:dyDescent="0.35"/>
  <cols>
    <col min="1" max="1" width="64.81640625" style="14" bestFit="1" customWidth="1"/>
    <col min="2" max="9" width="15.81640625" style="14" bestFit="1" customWidth="1"/>
    <col min="10" max="10" width="23.54296875" style="14" bestFit="1" customWidth="1"/>
    <col min="11" max="14" width="15.81640625" style="14" bestFit="1" customWidth="1"/>
    <col min="15" max="16" width="0" style="14" hidden="1" customWidth="1"/>
    <col min="17" max="16384" width="0" style="14" hidden="1"/>
  </cols>
  <sheetData>
    <row r="1" spans="1:14" x14ac:dyDescent="0.35">
      <c r="A1" s="29" t="s">
        <v>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5">
      <c r="A2" s="3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5">
      <c r="A3" s="183" t="s">
        <v>94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35">
      <c r="A4" s="183" t="s">
        <v>25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 x14ac:dyDescent="0.35">
      <c r="A5" s="183" t="s">
        <v>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x14ac:dyDescent="0.35">
      <c r="A6" s="183" t="s">
        <v>301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x14ac:dyDescent="0.3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4" s="4" customFormat="1" ht="45" x14ac:dyDescent="0.35">
      <c r="A8" s="32" t="s">
        <v>95</v>
      </c>
      <c r="B8" s="33" t="s">
        <v>31</v>
      </c>
      <c r="C8" s="33" t="s">
        <v>45</v>
      </c>
      <c r="D8" s="33" t="s">
        <v>46</v>
      </c>
      <c r="E8" s="33" t="s">
        <v>47</v>
      </c>
      <c r="F8" s="33" t="s">
        <v>48</v>
      </c>
      <c r="G8" s="33" t="s">
        <v>49</v>
      </c>
      <c r="H8" s="33" t="s">
        <v>50</v>
      </c>
      <c r="I8" s="33" t="s">
        <v>51</v>
      </c>
      <c r="J8" s="33" t="s">
        <v>52</v>
      </c>
      <c r="K8" s="33" t="s">
        <v>53</v>
      </c>
      <c r="L8" s="33" t="s">
        <v>54</v>
      </c>
      <c r="M8" s="33" t="s">
        <v>55</v>
      </c>
      <c r="N8" s="34" t="s">
        <v>56</v>
      </c>
    </row>
    <row r="9" spans="1:14" s="4" customFormat="1" x14ac:dyDescent="0.3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s="51" customFormat="1" ht="15" x14ac:dyDescent="0.3">
      <c r="A10" s="50" t="s">
        <v>31</v>
      </c>
      <c r="B10" s="6">
        <f>SUM(B12:B56)</f>
        <v>111268</v>
      </c>
      <c r="C10" s="20">
        <f t="shared" ref="C10:N10" si="0">SUM(C12:C56)</f>
        <v>50169</v>
      </c>
      <c r="D10" s="6">
        <f t="shared" si="0"/>
        <v>3482</v>
      </c>
      <c r="E10" s="20">
        <f t="shared" si="0"/>
        <v>1564</v>
      </c>
      <c r="F10" s="6">
        <f t="shared" si="0"/>
        <v>1785</v>
      </c>
      <c r="G10" s="20">
        <f t="shared" si="0"/>
        <v>0</v>
      </c>
      <c r="H10" s="6">
        <f t="shared" si="0"/>
        <v>707</v>
      </c>
      <c r="I10" s="20">
        <f t="shared" si="0"/>
        <v>28499</v>
      </c>
      <c r="J10" s="6">
        <f t="shared" si="0"/>
        <v>5670</v>
      </c>
      <c r="K10" s="20">
        <f t="shared" si="0"/>
        <v>17495</v>
      </c>
      <c r="L10" s="6">
        <f t="shared" si="0"/>
        <v>1169</v>
      </c>
      <c r="M10" s="20">
        <f t="shared" si="0"/>
        <v>430</v>
      </c>
      <c r="N10" s="40">
        <f t="shared" si="0"/>
        <v>298</v>
      </c>
    </row>
    <row r="11" spans="1:14" s="4" customFormat="1" x14ac:dyDescent="0.35">
      <c r="A11" s="171"/>
      <c r="B11" s="172"/>
      <c r="C11" s="173"/>
      <c r="D11" s="172"/>
      <c r="E11" s="173"/>
      <c r="F11" s="172"/>
      <c r="G11" s="173"/>
      <c r="H11" s="172"/>
      <c r="I11" s="173"/>
      <c r="J11" s="172"/>
      <c r="K11" s="173"/>
      <c r="L11" s="172"/>
      <c r="M11" s="173"/>
      <c r="N11" s="174"/>
    </row>
    <row r="12" spans="1:14" s="4" customFormat="1" x14ac:dyDescent="0.35">
      <c r="A12" s="10" t="s">
        <v>57</v>
      </c>
      <c r="B12" s="172">
        <f t="shared" ref="B12:B56" si="1">SUM(C12:N12)</f>
        <v>11884</v>
      </c>
      <c r="C12" s="172">
        <v>5839</v>
      </c>
      <c r="D12" s="172">
        <v>795</v>
      </c>
      <c r="E12" s="172">
        <v>102</v>
      </c>
      <c r="F12" s="172">
        <v>241</v>
      </c>
      <c r="G12" s="172">
        <v>0</v>
      </c>
      <c r="H12" s="172">
        <v>2</v>
      </c>
      <c r="I12" s="172">
        <v>933</v>
      </c>
      <c r="J12" s="172">
        <v>294</v>
      </c>
      <c r="K12" s="172">
        <v>1942</v>
      </c>
      <c r="L12" s="172">
        <v>1110</v>
      </c>
      <c r="M12" s="172">
        <v>328</v>
      </c>
      <c r="N12" s="174">
        <v>298</v>
      </c>
    </row>
    <row r="13" spans="1:14" x14ac:dyDescent="0.35">
      <c r="A13" s="10" t="s">
        <v>58</v>
      </c>
      <c r="B13" s="172">
        <f t="shared" si="1"/>
        <v>3621</v>
      </c>
      <c r="C13" s="172">
        <v>1217</v>
      </c>
      <c r="D13" s="172">
        <v>0</v>
      </c>
      <c r="E13" s="172">
        <v>0</v>
      </c>
      <c r="F13" s="172">
        <v>3</v>
      </c>
      <c r="G13" s="172">
        <v>0</v>
      </c>
      <c r="H13" s="172">
        <v>0</v>
      </c>
      <c r="I13" s="172">
        <v>2273</v>
      </c>
      <c r="J13" s="172">
        <v>128</v>
      </c>
      <c r="K13" s="172">
        <v>0</v>
      </c>
      <c r="L13" s="172">
        <v>0</v>
      </c>
      <c r="M13" s="172">
        <v>0</v>
      </c>
      <c r="N13" s="174">
        <v>0</v>
      </c>
    </row>
    <row r="14" spans="1:14" x14ac:dyDescent="0.35">
      <c r="A14" s="10" t="s">
        <v>59</v>
      </c>
      <c r="B14" s="172">
        <f t="shared" si="1"/>
        <v>2468</v>
      </c>
      <c r="C14" s="172">
        <v>1307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2">
        <v>1036</v>
      </c>
      <c r="J14" s="172">
        <v>125</v>
      </c>
      <c r="K14" s="172">
        <v>0</v>
      </c>
      <c r="L14" s="172">
        <v>0</v>
      </c>
      <c r="M14" s="172">
        <v>0</v>
      </c>
      <c r="N14" s="174">
        <v>0</v>
      </c>
    </row>
    <row r="15" spans="1:14" x14ac:dyDescent="0.35">
      <c r="A15" s="10" t="s">
        <v>60</v>
      </c>
      <c r="B15" s="172">
        <f t="shared" si="1"/>
        <v>630</v>
      </c>
      <c r="C15" s="172">
        <v>242</v>
      </c>
      <c r="D15" s="172">
        <v>8</v>
      </c>
      <c r="E15" s="172">
        <v>0</v>
      </c>
      <c r="F15" s="172">
        <v>0</v>
      </c>
      <c r="G15" s="172">
        <v>0</v>
      </c>
      <c r="H15" s="172">
        <v>0</v>
      </c>
      <c r="I15" s="172">
        <v>356</v>
      </c>
      <c r="J15" s="172">
        <v>23</v>
      </c>
      <c r="K15" s="172">
        <v>0</v>
      </c>
      <c r="L15" s="172">
        <v>1</v>
      </c>
      <c r="M15" s="172">
        <v>0</v>
      </c>
      <c r="N15" s="174">
        <v>0</v>
      </c>
    </row>
    <row r="16" spans="1:14" x14ac:dyDescent="0.35">
      <c r="A16" s="10" t="s">
        <v>61</v>
      </c>
      <c r="B16" s="172">
        <f t="shared" si="1"/>
        <v>1847</v>
      </c>
      <c r="C16" s="172">
        <v>1314</v>
      </c>
      <c r="D16" s="172">
        <v>0</v>
      </c>
      <c r="E16" s="172">
        <v>0</v>
      </c>
      <c r="F16" s="172">
        <v>52</v>
      </c>
      <c r="G16" s="172">
        <v>0</v>
      </c>
      <c r="H16" s="172">
        <v>0</v>
      </c>
      <c r="I16" s="172">
        <v>312</v>
      </c>
      <c r="J16" s="172">
        <v>165</v>
      </c>
      <c r="K16" s="172">
        <v>0</v>
      </c>
      <c r="L16" s="172">
        <v>4</v>
      </c>
      <c r="M16" s="172">
        <v>0</v>
      </c>
      <c r="N16" s="174">
        <v>0</v>
      </c>
    </row>
    <row r="17" spans="1:14" x14ac:dyDescent="0.35">
      <c r="A17" s="10" t="s">
        <v>32</v>
      </c>
      <c r="B17" s="172">
        <f t="shared" si="1"/>
        <v>596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41</v>
      </c>
      <c r="I17" s="172">
        <v>555</v>
      </c>
      <c r="J17" s="172">
        <v>0</v>
      </c>
      <c r="K17" s="172">
        <v>0</v>
      </c>
      <c r="L17" s="172">
        <v>0</v>
      </c>
      <c r="M17" s="172">
        <v>0</v>
      </c>
      <c r="N17" s="174">
        <v>0</v>
      </c>
    </row>
    <row r="18" spans="1:14" x14ac:dyDescent="0.35">
      <c r="A18" s="10" t="s">
        <v>62</v>
      </c>
      <c r="B18" s="172">
        <f t="shared" si="1"/>
        <v>5105</v>
      </c>
      <c r="C18" s="172">
        <v>2029</v>
      </c>
      <c r="D18" s="172">
        <v>0</v>
      </c>
      <c r="E18" s="172">
        <v>0</v>
      </c>
      <c r="F18" s="172">
        <v>217</v>
      </c>
      <c r="G18" s="172">
        <v>0</v>
      </c>
      <c r="H18" s="172">
        <v>0</v>
      </c>
      <c r="I18" s="172">
        <v>2692</v>
      </c>
      <c r="J18" s="172">
        <v>160</v>
      </c>
      <c r="K18" s="172">
        <v>0</v>
      </c>
      <c r="L18" s="172">
        <v>7</v>
      </c>
      <c r="M18" s="172">
        <v>0</v>
      </c>
      <c r="N18" s="174">
        <v>0</v>
      </c>
    </row>
    <row r="19" spans="1:14" x14ac:dyDescent="0.35">
      <c r="A19" s="10" t="s">
        <v>33</v>
      </c>
      <c r="B19" s="172">
        <f t="shared" si="1"/>
        <v>820</v>
      </c>
      <c r="C19" s="172">
        <v>781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v>39</v>
      </c>
      <c r="K19" s="172">
        <v>0</v>
      </c>
      <c r="L19" s="172">
        <v>0</v>
      </c>
      <c r="M19" s="172">
        <v>0</v>
      </c>
      <c r="N19" s="174">
        <v>0</v>
      </c>
    </row>
    <row r="20" spans="1:14" x14ac:dyDescent="0.35">
      <c r="A20" s="10" t="s">
        <v>63</v>
      </c>
      <c r="B20" s="172">
        <f t="shared" si="1"/>
        <v>4233</v>
      </c>
      <c r="C20" s="172">
        <v>1399</v>
      </c>
      <c r="D20" s="172">
        <v>112</v>
      </c>
      <c r="E20" s="172">
        <v>52</v>
      </c>
      <c r="F20" s="172">
        <v>62</v>
      </c>
      <c r="G20" s="172">
        <v>0</v>
      </c>
      <c r="H20" s="172">
        <v>49</v>
      </c>
      <c r="I20" s="172">
        <v>978</v>
      </c>
      <c r="J20" s="172">
        <v>337</v>
      </c>
      <c r="K20" s="172">
        <v>1240</v>
      </c>
      <c r="L20" s="172">
        <v>4</v>
      </c>
      <c r="M20" s="172">
        <v>0</v>
      </c>
      <c r="N20" s="174">
        <v>0</v>
      </c>
    </row>
    <row r="21" spans="1:14" x14ac:dyDescent="0.35">
      <c r="A21" s="10" t="s">
        <v>34</v>
      </c>
      <c r="B21" s="172">
        <f t="shared" si="1"/>
        <v>987</v>
      </c>
      <c r="C21" s="172">
        <v>757</v>
      </c>
      <c r="D21" s="172">
        <v>21</v>
      </c>
      <c r="E21" s="172">
        <v>0</v>
      </c>
      <c r="F21" s="172">
        <v>14</v>
      </c>
      <c r="G21" s="172">
        <v>0</v>
      </c>
      <c r="H21" s="172">
        <v>0</v>
      </c>
      <c r="I21" s="172">
        <v>6</v>
      </c>
      <c r="J21" s="172">
        <v>188</v>
      </c>
      <c r="K21" s="172">
        <v>0</v>
      </c>
      <c r="L21" s="172">
        <v>1</v>
      </c>
      <c r="M21" s="172">
        <v>0</v>
      </c>
      <c r="N21" s="174">
        <v>0</v>
      </c>
    </row>
    <row r="22" spans="1:14" x14ac:dyDescent="0.35">
      <c r="A22" s="10" t="s">
        <v>35</v>
      </c>
      <c r="B22" s="172">
        <f t="shared" si="1"/>
        <v>580</v>
      </c>
      <c r="C22" s="172">
        <v>254</v>
      </c>
      <c r="D22" s="172">
        <v>0</v>
      </c>
      <c r="E22" s="172">
        <v>0</v>
      </c>
      <c r="F22" s="172">
        <v>27</v>
      </c>
      <c r="G22" s="172">
        <v>0</v>
      </c>
      <c r="H22" s="172">
        <v>4</v>
      </c>
      <c r="I22" s="172">
        <v>254</v>
      </c>
      <c r="J22" s="172">
        <v>41</v>
      </c>
      <c r="K22" s="172">
        <v>0</v>
      </c>
      <c r="L22" s="172">
        <v>0</v>
      </c>
      <c r="M22" s="172">
        <v>0</v>
      </c>
      <c r="N22" s="174">
        <v>0</v>
      </c>
    </row>
    <row r="23" spans="1:14" x14ac:dyDescent="0.35">
      <c r="A23" s="10" t="s">
        <v>64</v>
      </c>
      <c r="B23" s="172">
        <f t="shared" si="1"/>
        <v>1677</v>
      </c>
      <c r="C23" s="172">
        <v>971</v>
      </c>
      <c r="D23" s="172">
        <v>97</v>
      </c>
      <c r="E23" s="172">
        <v>92</v>
      </c>
      <c r="F23" s="172">
        <v>7</v>
      </c>
      <c r="G23" s="172">
        <v>0</v>
      </c>
      <c r="H23" s="172">
        <v>4</v>
      </c>
      <c r="I23" s="172">
        <v>407</v>
      </c>
      <c r="J23" s="172">
        <v>97</v>
      </c>
      <c r="K23" s="172">
        <v>0</v>
      </c>
      <c r="L23" s="172">
        <v>2</v>
      </c>
      <c r="M23" s="172">
        <v>0</v>
      </c>
      <c r="N23" s="174">
        <v>0</v>
      </c>
    </row>
    <row r="24" spans="1:14" x14ac:dyDescent="0.35">
      <c r="A24" s="10" t="s">
        <v>36</v>
      </c>
      <c r="B24" s="172">
        <f t="shared" si="1"/>
        <v>317</v>
      </c>
      <c r="C24" s="172">
        <v>203</v>
      </c>
      <c r="D24" s="172">
        <v>0</v>
      </c>
      <c r="E24" s="172">
        <v>0</v>
      </c>
      <c r="F24" s="172">
        <v>27</v>
      </c>
      <c r="G24" s="172">
        <v>0</v>
      </c>
      <c r="H24" s="172">
        <v>2</v>
      </c>
      <c r="I24" s="172">
        <v>45</v>
      </c>
      <c r="J24" s="172">
        <v>40</v>
      </c>
      <c r="K24" s="172">
        <v>0</v>
      </c>
      <c r="L24" s="172">
        <v>0</v>
      </c>
      <c r="M24" s="172">
        <v>0</v>
      </c>
      <c r="N24" s="174">
        <v>0</v>
      </c>
    </row>
    <row r="25" spans="1:14" x14ac:dyDescent="0.35">
      <c r="A25" s="10" t="s">
        <v>37</v>
      </c>
      <c r="B25" s="172">
        <f t="shared" si="1"/>
        <v>1444</v>
      </c>
      <c r="C25" s="172">
        <v>727</v>
      </c>
      <c r="D25" s="172">
        <v>174</v>
      </c>
      <c r="E25" s="172">
        <v>52</v>
      </c>
      <c r="F25" s="172">
        <v>86</v>
      </c>
      <c r="G25" s="172">
        <v>0</v>
      </c>
      <c r="H25" s="172">
        <v>13</v>
      </c>
      <c r="I25" s="172">
        <v>317</v>
      </c>
      <c r="J25" s="172">
        <v>74</v>
      </c>
      <c r="K25" s="172">
        <v>0</v>
      </c>
      <c r="L25" s="172">
        <v>1</v>
      </c>
      <c r="M25" s="172">
        <v>0</v>
      </c>
      <c r="N25" s="174">
        <v>0</v>
      </c>
    </row>
    <row r="26" spans="1:14" x14ac:dyDescent="0.35">
      <c r="A26" s="52" t="s">
        <v>38</v>
      </c>
      <c r="B26" s="172">
        <f t="shared" si="1"/>
        <v>161</v>
      </c>
      <c r="C26" s="172">
        <v>138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  <c r="J26" s="172">
        <v>23</v>
      </c>
      <c r="K26" s="172">
        <v>0</v>
      </c>
      <c r="L26" s="172">
        <v>0</v>
      </c>
      <c r="M26" s="172">
        <v>0</v>
      </c>
      <c r="N26" s="174">
        <v>0</v>
      </c>
    </row>
    <row r="27" spans="1:14" x14ac:dyDescent="0.35">
      <c r="A27" s="10" t="s">
        <v>65</v>
      </c>
      <c r="B27" s="172">
        <f t="shared" si="1"/>
        <v>16362</v>
      </c>
      <c r="C27" s="172">
        <v>3501</v>
      </c>
      <c r="D27" s="172">
        <v>506</v>
      </c>
      <c r="E27" s="172">
        <v>60</v>
      </c>
      <c r="F27" s="172">
        <v>0</v>
      </c>
      <c r="G27" s="172">
        <v>0</v>
      </c>
      <c r="H27" s="172">
        <v>282</v>
      </c>
      <c r="I27" s="172">
        <v>1988</v>
      </c>
      <c r="J27" s="172">
        <v>672</v>
      </c>
      <c r="K27" s="172">
        <v>9353</v>
      </c>
      <c r="L27" s="172">
        <v>0</v>
      </c>
      <c r="M27" s="172">
        <v>0</v>
      </c>
      <c r="N27" s="174">
        <v>0</v>
      </c>
    </row>
    <row r="28" spans="1:14" x14ac:dyDescent="0.35">
      <c r="A28" s="10" t="s">
        <v>66</v>
      </c>
      <c r="B28" s="172">
        <f t="shared" si="1"/>
        <v>1258</v>
      </c>
      <c r="C28" s="172">
        <v>600</v>
      </c>
      <c r="D28" s="172">
        <v>31</v>
      </c>
      <c r="E28" s="172">
        <v>0</v>
      </c>
      <c r="F28" s="172">
        <v>1</v>
      </c>
      <c r="G28" s="172">
        <v>0</v>
      </c>
      <c r="H28" s="172">
        <v>0</v>
      </c>
      <c r="I28" s="172">
        <v>539</v>
      </c>
      <c r="J28" s="172">
        <v>84</v>
      </c>
      <c r="K28" s="172">
        <v>0</v>
      </c>
      <c r="L28" s="172">
        <v>3</v>
      </c>
      <c r="M28" s="172">
        <v>0</v>
      </c>
      <c r="N28" s="174">
        <v>0</v>
      </c>
    </row>
    <row r="29" spans="1:14" x14ac:dyDescent="0.35">
      <c r="A29" s="10" t="s">
        <v>67</v>
      </c>
      <c r="B29" s="172">
        <f t="shared" si="1"/>
        <v>1847</v>
      </c>
      <c r="C29" s="172">
        <v>1135</v>
      </c>
      <c r="D29" s="172">
        <v>101</v>
      </c>
      <c r="E29" s="172">
        <v>83</v>
      </c>
      <c r="F29" s="172">
        <v>39</v>
      </c>
      <c r="G29" s="172">
        <v>0</v>
      </c>
      <c r="H29" s="172">
        <v>0</v>
      </c>
      <c r="I29" s="172">
        <v>233</v>
      </c>
      <c r="J29" s="172">
        <v>157</v>
      </c>
      <c r="K29" s="172">
        <v>0</v>
      </c>
      <c r="L29" s="172">
        <v>8</v>
      </c>
      <c r="M29" s="172">
        <v>91</v>
      </c>
      <c r="N29" s="174">
        <v>0</v>
      </c>
    </row>
    <row r="30" spans="1:14" x14ac:dyDescent="0.35">
      <c r="A30" s="10" t="s">
        <v>68</v>
      </c>
      <c r="B30" s="172">
        <f t="shared" si="1"/>
        <v>579</v>
      </c>
      <c r="C30" s="172">
        <v>446</v>
      </c>
      <c r="D30" s="172">
        <v>0</v>
      </c>
      <c r="E30" s="172">
        <v>0</v>
      </c>
      <c r="F30" s="172">
        <v>9</v>
      </c>
      <c r="G30" s="172">
        <v>0</v>
      </c>
      <c r="H30" s="172">
        <v>0</v>
      </c>
      <c r="I30" s="172">
        <v>6</v>
      </c>
      <c r="J30" s="172">
        <v>118</v>
      </c>
      <c r="K30" s="172">
        <v>0</v>
      </c>
      <c r="L30" s="172">
        <v>0</v>
      </c>
      <c r="M30" s="172">
        <v>0</v>
      </c>
      <c r="N30" s="174">
        <v>0</v>
      </c>
    </row>
    <row r="31" spans="1:14" x14ac:dyDescent="0.35">
      <c r="A31" s="10" t="s">
        <v>69</v>
      </c>
      <c r="B31" s="172">
        <f t="shared" si="1"/>
        <v>3379</v>
      </c>
      <c r="C31" s="172">
        <v>1543</v>
      </c>
      <c r="D31" s="172">
        <v>129</v>
      </c>
      <c r="E31" s="172">
        <v>144</v>
      </c>
      <c r="F31" s="172">
        <v>199</v>
      </c>
      <c r="G31" s="172">
        <v>0</v>
      </c>
      <c r="H31" s="172">
        <v>0</v>
      </c>
      <c r="I31" s="172">
        <v>1208</v>
      </c>
      <c r="J31" s="172">
        <v>156</v>
      </c>
      <c r="K31" s="172">
        <v>0</v>
      </c>
      <c r="L31" s="172">
        <v>0</v>
      </c>
      <c r="M31" s="172">
        <v>0</v>
      </c>
      <c r="N31" s="174">
        <v>0</v>
      </c>
    </row>
    <row r="32" spans="1:14" x14ac:dyDescent="0.35">
      <c r="A32" s="10" t="s">
        <v>70</v>
      </c>
      <c r="B32" s="172">
        <f t="shared" si="1"/>
        <v>936</v>
      </c>
      <c r="C32" s="172">
        <v>388</v>
      </c>
      <c r="D32" s="172">
        <v>33</v>
      </c>
      <c r="E32" s="172">
        <v>111</v>
      </c>
      <c r="F32" s="172">
        <v>6</v>
      </c>
      <c r="G32" s="172">
        <v>0</v>
      </c>
      <c r="H32" s="172">
        <v>0</v>
      </c>
      <c r="I32" s="172">
        <v>351</v>
      </c>
      <c r="J32" s="172">
        <v>47</v>
      </c>
      <c r="K32" s="172">
        <v>0</v>
      </c>
      <c r="L32" s="172">
        <v>0</v>
      </c>
      <c r="M32" s="172">
        <v>0</v>
      </c>
      <c r="N32" s="174">
        <v>0</v>
      </c>
    </row>
    <row r="33" spans="1:14" x14ac:dyDescent="0.35">
      <c r="A33" s="10" t="s">
        <v>71</v>
      </c>
      <c r="B33" s="172">
        <f t="shared" si="1"/>
        <v>245</v>
      </c>
      <c r="C33" s="172">
        <v>111</v>
      </c>
      <c r="D33" s="172">
        <v>0</v>
      </c>
      <c r="E33" s="172">
        <v>0</v>
      </c>
      <c r="F33" s="172">
        <v>15</v>
      </c>
      <c r="G33" s="172">
        <v>0</v>
      </c>
      <c r="H33" s="172">
        <v>0</v>
      </c>
      <c r="I33" s="172">
        <v>97</v>
      </c>
      <c r="J33" s="172">
        <v>22</v>
      </c>
      <c r="K33" s="172">
        <v>0</v>
      </c>
      <c r="L33" s="172">
        <v>0</v>
      </c>
      <c r="M33" s="172">
        <v>0</v>
      </c>
      <c r="N33" s="174">
        <v>0</v>
      </c>
    </row>
    <row r="34" spans="1:14" x14ac:dyDescent="0.35">
      <c r="A34" s="10" t="s">
        <v>72</v>
      </c>
      <c r="B34" s="172">
        <f t="shared" si="1"/>
        <v>417</v>
      </c>
      <c r="C34" s="172">
        <v>130</v>
      </c>
      <c r="D34" s="172">
        <v>0</v>
      </c>
      <c r="E34" s="172">
        <v>0</v>
      </c>
      <c r="F34" s="172">
        <v>0</v>
      </c>
      <c r="G34" s="172">
        <v>0</v>
      </c>
      <c r="H34" s="172">
        <v>0</v>
      </c>
      <c r="I34" s="172">
        <v>274</v>
      </c>
      <c r="J34" s="172">
        <v>13</v>
      </c>
      <c r="K34" s="172">
        <v>0</v>
      </c>
      <c r="L34" s="172">
        <v>0</v>
      </c>
      <c r="M34" s="172">
        <v>0</v>
      </c>
      <c r="N34" s="174">
        <v>0</v>
      </c>
    </row>
    <row r="35" spans="1:14" x14ac:dyDescent="0.35">
      <c r="A35" s="10" t="s">
        <v>73</v>
      </c>
      <c r="B35" s="172">
        <f t="shared" si="1"/>
        <v>238</v>
      </c>
      <c r="C35" s="172">
        <v>198</v>
      </c>
      <c r="D35" s="172">
        <v>1</v>
      </c>
      <c r="E35" s="172">
        <v>0</v>
      </c>
      <c r="F35" s="172">
        <v>0</v>
      </c>
      <c r="G35" s="172">
        <v>0</v>
      </c>
      <c r="H35" s="172">
        <v>0</v>
      </c>
      <c r="I35" s="172">
        <v>0</v>
      </c>
      <c r="J35" s="172">
        <v>39</v>
      </c>
      <c r="K35" s="172">
        <v>0</v>
      </c>
      <c r="L35" s="172">
        <v>0</v>
      </c>
      <c r="M35" s="172">
        <v>0</v>
      </c>
      <c r="N35" s="174">
        <v>0</v>
      </c>
    </row>
    <row r="36" spans="1:14" x14ac:dyDescent="0.35">
      <c r="A36" s="10" t="s">
        <v>74</v>
      </c>
      <c r="B36" s="172">
        <f t="shared" si="1"/>
        <v>5501</v>
      </c>
      <c r="C36" s="172">
        <v>2542</v>
      </c>
      <c r="D36" s="172">
        <v>280</v>
      </c>
      <c r="E36" s="172">
        <v>67</v>
      </c>
      <c r="F36" s="172">
        <v>0</v>
      </c>
      <c r="G36" s="172">
        <v>0</v>
      </c>
      <c r="H36" s="172">
        <v>3</v>
      </c>
      <c r="I36" s="172">
        <v>1722</v>
      </c>
      <c r="J36" s="172">
        <v>229</v>
      </c>
      <c r="K36" s="172">
        <v>658</v>
      </c>
      <c r="L36" s="172">
        <v>0</v>
      </c>
      <c r="M36" s="172">
        <v>0</v>
      </c>
      <c r="N36" s="174">
        <v>0</v>
      </c>
    </row>
    <row r="37" spans="1:14" x14ac:dyDescent="0.35">
      <c r="A37" s="10" t="s">
        <v>75</v>
      </c>
      <c r="B37" s="172">
        <f t="shared" si="1"/>
        <v>1295</v>
      </c>
      <c r="C37" s="172">
        <v>579</v>
      </c>
      <c r="D37" s="172">
        <v>17</v>
      </c>
      <c r="E37" s="172">
        <v>84</v>
      </c>
      <c r="F37" s="172">
        <v>0</v>
      </c>
      <c r="G37" s="172">
        <v>0</v>
      </c>
      <c r="H37" s="172">
        <v>7</v>
      </c>
      <c r="I37" s="172">
        <v>481</v>
      </c>
      <c r="J37" s="172">
        <v>125</v>
      </c>
      <c r="K37" s="172">
        <v>0</v>
      </c>
      <c r="L37" s="172">
        <v>2</v>
      </c>
      <c r="M37" s="172">
        <v>0</v>
      </c>
      <c r="N37" s="174">
        <v>0</v>
      </c>
    </row>
    <row r="38" spans="1:14" x14ac:dyDescent="0.35">
      <c r="A38" s="10" t="s">
        <v>76</v>
      </c>
      <c r="B38" s="172">
        <f t="shared" si="1"/>
        <v>724</v>
      </c>
      <c r="C38" s="172">
        <v>553</v>
      </c>
      <c r="D38" s="172">
        <v>0</v>
      </c>
      <c r="E38" s="172">
        <v>0</v>
      </c>
      <c r="F38" s="172">
        <v>83</v>
      </c>
      <c r="G38" s="172">
        <v>0</v>
      </c>
      <c r="H38" s="172">
        <v>0</v>
      </c>
      <c r="I38" s="172">
        <v>0</v>
      </c>
      <c r="J38" s="172">
        <v>87</v>
      </c>
      <c r="K38" s="172">
        <v>0</v>
      </c>
      <c r="L38" s="172">
        <v>1</v>
      </c>
      <c r="M38" s="172">
        <v>0</v>
      </c>
      <c r="N38" s="174">
        <v>0</v>
      </c>
    </row>
    <row r="39" spans="1:14" x14ac:dyDescent="0.35">
      <c r="A39" s="10" t="s">
        <v>77</v>
      </c>
      <c r="B39" s="172">
        <f t="shared" si="1"/>
        <v>275</v>
      </c>
      <c r="C39" s="172">
        <v>201</v>
      </c>
      <c r="D39" s="172">
        <v>0</v>
      </c>
      <c r="E39" s="172">
        <v>0</v>
      </c>
      <c r="F39" s="172">
        <v>54</v>
      </c>
      <c r="G39" s="172">
        <v>0</v>
      </c>
      <c r="H39" s="172">
        <v>0</v>
      </c>
      <c r="I39" s="172">
        <v>0</v>
      </c>
      <c r="J39" s="172">
        <v>20</v>
      </c>
      <c r="K39" s="172">
        <v>0</v>
      </c>
      <c r="L39" s="172">
        <v>0</v>
      </c>
      <c r="M39" s="172">
        <v>0</v>
      </c>
      <c r="N39" s="174">
        <v>0</v>
      </c>
    </row>
    <row r="40" spans="1:14" x14ac:dyDescent="0.35">
      <c r="A40" s="10" t="s">
        <v>78</v>
      </c>
      <c r="B40" s="172">
        <f t="shared" si="1"/>
        <v>620</v>
      </c>
      <c r="C40" s="172">
        <v>0</v>
      </c>
      <c r="D40" s="172">
        <v>0</v>
      </c>
      <c r="E40" s="172">
        <v>0</v>
      </c>
      <c r="F40" s="172">
        <v>0</v>
      </c>
      <c r="G40" s="172">
        <v>0</v>
      </c>
      <c r="H40" s="172">
        <v>46</v>
      </c>
      <c r="I40" s="172">
        <v>574</v>
      </c>
      <c r="J40" s="172">
        <v>0</v>
      </c>
      <c r="K40" s="172">
        <v>0</v>
      </c>
      <c r="L40" s="172">
        <v>0</v>
      </c>
      <c r="M40" s="172">
        <v>0</v>
      </c>
      <c r="N40" s="174">
        <v>0</v>
      </c>
    </row>
    <row r="41" spans="1:14" x14ac:dyDescent="0.35">
      <c r="A41" s="10" t="s">
        <v>79</v>
      </c>
      <c r="B41" s="172">
        <f t="shared" si="1"/>
        <v>4429</v>
      </c>
      <c r="C41" s="172">
        <v>2499</v>
      </c>
      <c r="D41" s="172">
        <v>186</v>
      </c>
      <c r="E41" s="172">
        <v>0</v>
      </c>
      <c r="F41" s="172">
        <v>0</v>
      </c>
      <c r="G41" s="172">
        <v>0</v>
      </c>
      <c r="H41" s="172">
        <v>0</v>
      </c>
      <c r="I41" s="172">
        <v>1579</v>
      </c>
      <c r="J41" s="172">
        <v>165</v>
      </c>
      <c r="K41" s="172">
        <v>0</v>
      </c>
      <c r="L41" s="172">
        <v>0</v>
      </c>
      <c r="M41" s="172">
        <v>0</v>
      </c>
      <c r="N41" s="174">
        <v>0</v>
      </c>
    </row>
    <row r="42" spans="1:14" x14ac:dyDescent="0.35">
      <c r="A42" s="10" t="s">
        <v>80</v>
      </c>
      <c r="B42" s="172">
        <f t="shared" si="1"/>
        <v>1487</v>
      </c>
      <c r="C42" s="172">
        <v>834</v>
      </c>
      <c r="D42" s="172">
        <v>41</v>
      </c>
      <c r="E42" s="172">
        <v>0</v>
      </c>
      <c r="F42" s="172">
        <v>56</v>
      </c>
      <c r="G42" s="172">
        <v>0</v>
      </c>
      <c r="H42" s="172">
        <v>0</v>
      </c>
      <c r="I42" s="172">
        <v>450</v>
      </c>
      <c r="J42" s="172">
        <v>105</v>
      </c>
      <c r="K42" s="172">
        <v>0</v>
      </c>
      <c r="L42" s="172">
        <v>1</v>
      </c>
      <c r="M42" s="172">
        <v>0</v>
      </c>
      <c r="N42" s="174">
        <v>0</v>
      </c>
    </row>
    <row r="43" spans="1:14" x14ac:dyDescent="0.35">
      <c r="A43" s="10" t="s">
        <v>81</v>
      </c>
      <c r="B43" s="172">
        <f t="shared" si="1"/>
        <v>1081</v>
      </c>
      <c r="C43" s="172">
        <v>384</v>
      </c>
      <c r="D43" s="172">
        <v>0</v>
      </c>
      <c r="E43" s="172">
        <v>0</v>
      </c>
      <c r="F43" s="172">
        <v>20</v>
      </c>
      <c r="G43" s="172">
        <v>0</v>
      </c>
      <c r="H43" s="172">
        <v>149</v>
      </c>
      <c r="I43" s="172">
        <v>485</v>
      </c>
      <c r="J43" s="172">
        <v>41</v>
      </c>
      <c r="K43" s="172">
        <v>0</v>
      </c>
      <c r="L43" s="172">
        <v>2</v>
      </c>
      <c r="M43" s="172">
        <v>0</v>
      </c>
      <c r="N43" s="174">
        <v>0</v>
      </c>
    </row>
    <row r="44" spans="1:14" x14ac:dyDescent="0.35">
      <c r="A44" s="10" t="s">
        <v>82</v>
      </c>
      <c r="B44" s="172">
        <f t="shared" si="1"/>
        <v>4967</v>
      </c>
      <c r="C44" s="172">
        <v>2402</v>
      </c>
      <c r="D44" s="172">
        <v>123</v>
      </c>
      <c r="E44" s="172">
        <v>87</v>
      </c>
      <c r="F44" s="172">
        <v>0</v>
      </c>
      <c r="G44" s="172">
        <v>0</v>
      </c>
      <c r="H44" s="172">
        <v>0</v>
      </c>
      <c r="I44" s="172">
        <v>884</v>
      </c>
      <c r="J44" s="172">
        <v>197</v>
      </c>
      <c r="K44" s="172">
        <v>1274</v>
      </c>
      <c r="L44" s="172">
        <v>0</v>
      </c>
      <c r="M44" s="172">
        <v>0</v>
      </c>
      <c r="N44" s="174">
        <v>0</v>
      </c>
    </row>
    <row r="45" spans="1:14" x14ac:dyDescent="0.35">
      <c r="A45" s="10" t="s">
        <v>39</v>
      </c>
      <c r="B45" s="172">
        <f t="shared" si="1"/>
        <v>2405</v>
      </c>
      <c r="C45" s="172">
        <v>1541</v>
      </c>
      <c r="D45" s="172">
        <v>0</v>
      </c>
      <c r="E45" s="172">
        <v>177</v>
      </c>
      <c r="F45" s="172">
        <v>0</v>
      </c>
      <c r="G45" s="172">
        <v>0</v>
      </c>
      <c r="H45" s="172">
        <v>0</v>
      </c>
      <c r="I45" s="172">
        <v>363</v>
      </c>
      <c r="J45" s="172">
        <v>321</v>
      </c>
      <c r="K45" s="172">
        <v>0</v>
      </c>
      <c r="L45" s="172">
        <v>3</v>
      </c>
      <c r="M45" s="172">
        <v>0</v>
      </c>
      <c r="N45" s="174">
        <v>0</v>
      </c>
    </row>
    <row r="46" spans="1:14" x14ac:dyDescent="0.35">
      <c r="A46" s="10" t="s">
        <v>83</v>
      </c>
      <c r="B46" s="172">
        <f t="shared" si="1"/>
        <v>2019</v>
      </c>
      <c r="C46" s="172">
        <v>1050</v>
      </c>
      <c r="D46" s="172">
        <v>8</v>
      </c>
      <c r="E46" s="172">
        <v>0</v>
      </c>
      <c r="F46" s="172">
        <v>0</v>
      </c>
      <c r="G46" s="172">
        <v>0</v>
      </c>
      <c r="H46" s="172">
        <v>0</v>
      </c>
      <c r="I46" s="172">
        <v>804</v>
      </c>
      <c r="J46" s="172">
        <v>157</v>
      </c>
      <c r="K46" s="172">
        <v>0</v>
      </c>
      <c r="L46" s="172">
        <v>0</v>
      </c>
      <c r="M46" s="172">
        <v>0</v>
      </c>
      <c r="N46" s="174">
        <v>0</v>
      </c>
    </row>
    <row r="47" spans="1:14" x14ac:dyDescent="0.35">
      <c r="A47" s="10" t="s">
        <v>84</v>
      </c>
      <c r="B47" s="172">
        <f t="shared" si="1"/>
        <v>1567</v>
      </c>
      <c r="C47" s="172">
        <v>726</v>
      </c>
      <c r="D47" s="172">
        <v>134</v>
      </c>
      <c r="E47" s="172">
        <v>2</v>
      </c>
      <c r="F47" s="172">
        <v>0</v>
      </c>
      <c r="G47" s="172">
        <v>0</v>
      </c>
      <c r="H47" s="172">
        <v>0</v>
      </c>
      <c r="I47" s="172">
        <v>545</v>
      </c>
      <c r="J47" s="172">
        <v>160</v>
      </c>
      <c r="K47" s="172">
        <v>0</v>
      </c>
      <c r="L47" s="172">
        <v>0</v>
      </c>
      <c r="M47" s="172">
        <v>0</v>
      </c>
      <c r="N47" s="174">
        <v>0</v>
      </c>
    </row>
    <row r="48" spans="1:14" x14ac:dyDescent="0.35">
      <c r="A48" s="10" t="s">
        <v>85</v>
      </c>
      <c r="B48" s="172">
        <f t="shared" si="1"/>
        <v>5074</v>
      </c>
      <c r="C48" s="172">
        <v>2016</v>
      </c>
      <c r="D48" s="172">
        <v>193</v>
      </c>
      <c r="E48" s="172">
        <v>47</v>
      </c>
      <c r="F48" s="172">
        <v>143</v>
      </c>
      <c r="G48" s="172">
        <v>0</v>
      </c>
      <c r="H48" s="172">
        <v>0</v>
      </c>
      <c r="I48" s="172">
        <v>1169</v>
      </c>
      <c r="J48" s="172">
        <v>245</v>
      </c>
      <c r="K48" s="172">
        <v>1248</v>
      </c>
      <c r="L48" s="172">
        <v>2</v>
      </c>
      <c r="M48" s="172">
        <v>11</v>
      </c>
      <c r="N48" s="174">
        <v>0</v>
      </c>
    </row>
    <row r="49" spans="1:14" x14ac:dyDescent="0.35">
      <c r="A49" s="10" t="s">
        <v>86</v>
      </c>
      <c r="B49" s="172">
        <f t="shared" si="1"/>
        <v>1315</v>
      </c>
      <c r="C49" s="172">
        <v>758</v>
      </c>
      <c r="D49" s="172">
        <v>45</v>
      </c>
      <c r="E49" s="172">
        <v>0</v>
      </c>
      <c r="F49" s="172">
        <v>61</v>
      </c>
      <c r="G49" s="172">
        <v>0</v>
      </c>
      <c r="H49" s="172">
        <v>0</v>
      </c>
      <c r="I49" s="172">
        <v>329</v>
      </c>
      <c r="J49" s="172">
        <v>122</v>
      </c>
      <c r="K49" s="172">
        <v>0</v>
      </c>
      <c r="L49" s="172">
        <v>0</v>
      </c>
      <c r="M49" s="172">
        <v>0</v>
      </c>
      <c r="N49" s="174">
        <v>0</v>
      </c>
    </row>
    <row r="50" spans="1:14" x14ac:dyDescent="0.35">
      <c r="A50" s="10" t="s">
        <v>87</v>
      </c>
      <c r="B50" s="172">
        <f t="shared" si="1"/>
        <v>398</v>
      </c>
      <c r="C50" s="172">
        <v>219</v>
      </c>
      <c r="D50" s="172">
        <v>0</v>
      </c>
      <c r="E50" s="172">
        <v>0</v>
      </c>
      <c r="F50" s="172">
        <v>0</v>
      </c>
      <c r="G50" s="172">
        <v>0</v>
      </c>
      <c r="H50" s="172">
        <v>0</v>
      </c>
      <c r="I50" s="172">
        <v>153</v>
      </c>
      <c r="J50" s="172">
        <v>26</v>
      </c>
      <c r="K50" s="172">
        <v>0</v>
      </c>
      <c r="L50" s="172">
        <v>0</v>
      </c>
      <c r="M50" s="172">
        <v>0</v>
      </c>
      <c r="N50" s="174">
        <v>0</v>
      </c>
    </row>
    <row r="51" spans="1:14" x14ac:dyDescent="0.35">
      <c r="A51" s="10" t="s">
        <v>88</v>
      </c>
      <c r="B51" s="172">
        <f t="shared" si="1"/>
        <v>529</v>
      </c>
      <c r="C51" s="172">
        <v>283</v>
      </c>
      <c r="D51" s="172">
        <v>0</v>
      </c>
      <c r="E51" s="172">
        <v>0</v>
      </c>
      <c r="F51" s="172">
        <v>73</v>
      </c>
      <c r="G51" s="172">
        <v>0</v>
      </c>
      <c r="H51" s="172">
        <v>0</v>
      </c>
      <c r="I51" s="172">
        <v>134</v>
      </c>
      <c r="J51" s="172">
        <v>39</v>
      </c>
      <c r="K51" s="172">
        <v>0</v>
      </c>
      <c r="L51" s="172">
        <v>0</v>
      </c>
      <c r="M51" s="172">
        <v>0</v>
      </c>
      <c r="N51" s="174">
        <v>0</v>
      </c>
    </row>
    <row r="52" spans="1:14" x14ac:dyDescent="0.35">
      <c r="A52" s="10" t="s">
        <v>89</v>
      </c>
      <c r="B52" s="172">
        <f t="shared" si="1"/>
        <v>4997</v>
      </c>
      <c r="C52" s="172">
        <v>2564</v>
      </c>
      <c r="D52" s="172">
        <v>186</v>
      </c>
      <c r="E52" s="172">
        <v>301</v>
      </c>
      <c r="F52" s="172">
        <v>130</v>
      </c>
      <c r="G52" s="172">
        <v>0</v>
      </c>
      <c r="H52" s="172">
        <v>14</v>
      </c>
      <c r="I52" s="172">
        <v>1189</v>
      </c>
      <c r="J52" s="172">
        <v>148</v>
      </c>
      <c r="K52" s="172">
        <v>458</v>
      </c>
      <c r="L52" s="172">
        <v>7</v>
      </c>
      <c r="M52" s="172">
        <v>0</v>
      </c>
      <c r="N52" s="174">
        <v>0</v>
      </c>
    </row>
    <row r="53" spans="1:14" x14ac:dyDescent="0.35">
      <c r="A53" s="10" t="s">
        <v>90</v>
      </c>
      <c r="B53" s="172">
        <f t="shared" si="1"/>
        <v>811</v>
      </c>
      <c r="C53" s="172">
        <v>354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427</v>
      </c>
      <c r="J53" s="172">
        <v>30</v>
      </c>
      <c r="K53" s="172">
        <v>0</v>
      </c>
      <c r="L53" s="172">
        <v>0</v>
      </c>
      <c r="M53" s="172">
        <v>0</v>
      </c>
      <c r="N53" s="174">
        <v>0</v>
      </c>
    </row>
    <row r="54" spans="1:14" x14ac:dyDescent="0.35">
      <c r="A54" s="10" t="s">
        <v>91</v>
      </c>
      <c r="B54" s="172">
        <f t="shared" si="1"/>
        <v>7517</v>
      </c>
      <c r="C54" s="172">
        <v>4058</v>
      </c>
      <c r="D54" s="172">
        <v>261</v>
      </c>
      <c r="E54" s="172">
        <v>103</v>
      </c>
      <c r="F54" s="172">
        <v>160</v>
      </c>
      <c r="G54" s="172">
        <v>0</v>
      </c>
      <c r="H54" s="172">
        <v>0</v>
      </c>
      <c r="I54" s="172">
        <v>1356</v>
      </c>
      <c r="J54" s="172">
        <v>247</v>
      </c>
      <c r="K54" s="172">
        <v>1322</v>
      </c>
      <c r="L54" s="172">
        <v>10</v>
      </c>
      <c r="M54" s="172">
        <v>0</v>
      </c>
      <c r="N54" s="174">
        <v>0</v>
      </c>
    </row>
    <row r="55" spans="1:14" x14ac:dyDescent="0.35">
      <c r="A55" s="10" t="s">
        <v>40</v>
      </c>
      <c r="B55" s="172">
        <f t="shared" si="1"/>
        <v>1724</v>
      </c>
      <c r="C55" s="172">
        <v>885</v>
      </c>
      <c r="D55" s="172">
        <v>0</v>
      </c>
      <c r="E55" s="172">
        <v>0</v>
      </c>
      <c r="F55" s="172">
        <v>0</v>
      </c>
      <c r="G55" s="172">
        <v>0</v>
      </c>
      <c r="H55" s="172">
        <v>62</v>
      </c>
      <c r="I55" s="172">
        <v>701</v>
      </c>
      <c r="J55" s="172">
        <v>76</v>
      </c>
      <c r="K55" s="172">
        <v>0</v>
      </c>
      <c r="L55" s="172">
        <v>0</v>
      </c>
      <c r="M55" s="172">
        <v>0</v>
      </c>
      <c r="N55" s="174">
        <v>0</v>
      </c>
    </row>
    <row r="56" spans="1:14" x14ac:dyDescent="0.35">
      <c r="A56" s="10" t="s">
        <v>92</v>
      </c>
      <c r="B56" s="172">
        <f t="shared" si="1"/>
        <v>902</v>
      </c>
      <c r="C56" s="172">
        <v>491</v>
      </c>
      <c r="D56" s="172">
        <v>0</v>
      </c>
      <c r="E56" s="172">
        <v>0</v>
      </c>
      <c r="F56" s="172">
        <v>0</v>
      </c>
      <c r="G56" s="172">
        <v>0</v>
      </c>
      <c r="H56" s="172">
        <v>29</v>
      </c>
      <c r="I56" s="172">
        <v>294</v>
      </c>
      <c r="J56" s="172">
        <v>88</v>
      </c>
      <c r="K56" s="172">
        <v>0</v>
      </c>
      <c r="L56" s="172">
        <v>0</v>
      </c>
      <c r="M56" s="172">
        <v>0</v>
      </c>
      <c r="N56" s="174">
        <v>0</v>
      </c>
    </row>
    <row r="57" spans="1:14" x14ac:dyDescent="0.35">
      <c r="A57" s="53"/>
      <c r="B57" s="44"/>
      <c r="C57" s="26"/>
      <c r="D57" s="45"/>
      <c r="E57" s="26"/>
      <c r="F57" s="45"/>
      <c r="G57" s="26"/>
      <c r="H57" s="45"/>
      <c r="I57" s="26"/>
      <c r="J57" s="45"/>
      <c r="K57" s="26"/>
      <c r="L57" s="45"/>
      <c r="M57" s="26"/>
      <c r="N57" s="46"/>
    </row>
    <row r="58" spans="1:14" x14ac:dyDescent="0.35">
      <c r="A58" s="166" t="s">
        <v>41</v>
      </c>
      <c r="B58" s="7"/>
    </row>
  </sheetData>
  <mergeCells count="4">
    <mergeCell ref="A5:N5"/>
    <mergeCell ref="A6:N6"/>
    <mergeCell ref="A3:N3"/>
    <mergeCell ref="A4:N4"/>
  </mergeCells>
  <printOptions horizontalCentered="1" verticalCentered="1"/>
  <pageMargins left="0.78740157480314965" right="0.78740157480314965" top="0.98425196850393704" bottom="0.98425196850393704" header="0" footer="0"/>
  <pageSetup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58"/>
  <sheetViews>
    <sheetView zoomScaleNormal="100" workbookViewId="0"/>
  </sheetViews>
  <sheetFormatPr baseColWidth="10" defaultColWidth="0" defaultRowHeight="15.5" zeroHeight="1" x14ac:dyDescent="0.35"/>
  <cols>
    <col min="1" max="1" width="58.1796875" style="14" bestFit="1" customWidth="1"/>
    <col min="2" max="5" width="11.453125" style="14" customWidth="1"/>
    <col min="6" max="6" width="16.54296875" style="14" customWidth="1"/>
    <col min="7" max="7" width="15.1796875" style="14" customWidth="1"/>
    <col min="8" max="8" width="11.453125" style="14" customWidth="1"/>
    <col min="9" max="9" width="20.1796875" style="14" customWidth="1"/>
    <col min="10" max="10" width="15.1796875" style="14" customWidth="1"/>
    <col min="11" max="11" width="14.1796875" style="14" customWidth="1"/>
    <col min="12" max="12" width="19.453125" style="14" customWidth="1"/>
    <col min="13" max="13" width="14.1796875" style="14" customWidth="1"/>
    <col min="14" max="14" width="16.81640625" style="14" customWidth="1"/>
    <col min="15" max="65" width="0" style="14" hidden="1" customWidth="1"/>
    <col min="66" max="16384" width="0" style="2" hidden="1"/>
  </cols>
  <sheetData>
    <row r="1" spans="1:65" x14ac:dyDescent="0.35">
      <c r="A1" s="29" t="s">
        <v>96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65" x14ac:dyDescent="0.35">
      <c r="A2" s="3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65" x14ac:dyDescent="0.35">
      <c r="A3" s="183" t="s">
        <v>97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65" x14ac:dyDescent="0.35">
      <c r="A4" s="183" t="s">
        <v>25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65" x14ac:dyDescent="0.35">
      <c r="A5" s="183" t="s">
        <v>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65" x14ac:dyDescent="0.35">
      <c r="A6" s="183" t="s">
        <v>301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65" x14ac:dyDescent="0.3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65" s="1" customFormat="1" ht="75" x14ac:dyDescent="0.3">
      <c r="A8" s="158" t="s">
        <v>26</v>
      </c>
      <c r="B8" s="160" t="s">
        <v>31</v>
      </c>
      <c r="C8" s="160" t="s">
        <v>45</v>
      </c>
      <c r="D8" s="160" t="s">
        <v>46</v>
      </c>
      <c r="E8" s="160" t="s">
        <v>47</v>
      </c>
      <c r="F8" s="160" t="s">
        <v>48</v>
      </c>
      <c r="G8" s="160" t="s">
        <v>98</v>
      </c>
      <c r="H8" s="160" t="s">
        <v>50</v>
      </c>
      <c r="I8" s="160" t="s">
        <v>51</v>
      </c>
      <c r="J8" s="160" t="s">
        <v>99</v>
      </c>
      <c r="K8" s="160" t="s">
        <v>100</v>
      </c>
      <c r="L8" s="160" t="s">
        <v>54</v>
      </c>
      <c r="M8" s="160" t="s">
        <v>101</v>
      </c>
      <c r="N8" s="54" t="s">
        <v>102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</row>
    <row r="9" spans="1:65" s="1" customFormat="1" ht="15" x14ac:dyDescent="0.3">
      <c r="A9" s="16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</row>
    <row r="10" spans="1:65" x14ac:dyDescent="0.35">
      <c r="A10" s="19" t="s">
        <v>31</v>
      </c>
      <c r="B10" s="6">
        <f t="shared" ref="B10:N10" si="0">SUM(B12:B56)</f>
        <v>117437</v>
      </c>
      <c r="C10" s="20">
        <f t="shared" si="0"/>
        <v>77837</v>
      </c>
      <c r="D10" s="6">
        <f t="shared" si="0"/>
        <v>5579</v>
      </c>
      <c r="E10" s="20">
        <f t="shared" si="0"/>
        <v>3322</v>
      </c>
      <c r="F10" s="6">
        <f t="shared" si="0"/>
        <v>1538</v>
      </c>
      <c r="G10" s="20">
        <f t="shared" si="0"/>
        <v>0</v>
      </c>
      <c r="H10" s="6">
        <f t="shared" si="0"/>
        <v>768</v>
      </c>
      <c r="I10" s="20">
        <f t="shared" si="0"/>
        <v>11091</v>
      </c>
      <c r="J10" s="6">
        <f t="shared" si="0"/>
        <v>7230</v>
      </c>
      <c r="K10" s="20">
        <f t="shared" si="0"/>
        <v>7730</v>
      </c>
      <c r="L10" s="6">
        <f t="shared" si="0"/>
        <v>1360</v>
      </c>
      <c r="M10" s="40">
        <f t="shared" si="0"/>
        <v>410</v>
      </c>
      <c r="N10" s="40">
        <f t="shared" si="0"/>
        <v>572</v>
      </c>
    </row>
    <row r="11" spans="1:65" x14ac:dyDescent="0.35">
      <c r="A11" s="47"/>
      <c r="B11" s="5"/>
      <c r="C11" s="13"/>
      <c r="D11" s="5"/>
      <c r="E11" s="13"/>
      <c r="F11" s="5"/>
      <c r="G11" s="13"/>
      <c r="H11" s="5"/>
      <c r="I11" s="13"/>
      <c r="J11" s="5"/>
      <c r="K11" s="13"/>
      <c r="L11" s="5"/>
      <c r="M11" s="57"/>
      <c r="N11" s="57"/>
    </row>
    <row r="12" spans="1:65" x14ac:dyDescent="0.35">
      <c r="A12" s="10" t="s">
        <v>57</v>
      </c>
      <c r="B12" s="5">
        <f t="shared" ref="B12:B56" si="1">SUM(C12:N12)</f>
        <v>15059</v>
      </c>
      <c r="C12" s="5">
        <v>7207</v>
      </c>
      <c r="D12" s="5">
        <v>2075</v>
      </c>
      <c r="E12" s="5">
        <v>108</v>
      </c>
      <c r="F12" s="5">
        <v>708</v>
      </c>
      <c r="G12" s="5">
        <v>0</v>
      </c>
      <c r="H12" s="5">
        <v>1</v>
      </c>
      <c r="I12" s="5">
        <v>212</v>
      </c>
      <c r="J12" s="5">
        <v>312</v>
      </c>
      <c r="K12" s="5">
        <v>2189</v>
      </c>
      <c r="L12" s="5">
        <v>1276</v>
      </c>
      <c r="M12" s="5">
        <v>399</v>
      </c>
      <c r="N12" s="57">
        <v>572</v>
      </c>
    </row>
    <row r="13" spans="1:65" x14ac:dyDescent="0.35">
      <c r="A13" s="10" t="s">
        <v>58</v>
      </c>
      <c r="B13" s="5">
        <f t="shared" si="1"/>
        <v>2968</v>
      </c>
      <c r="C13" s="5">
        <v>2124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653</v>
      </c>
      <c r="J13" s="5">
        <v>191</v>
      </c>
      <c r="K13" s="5">
        <v>0</v>
      </c>
      <c r="L13" s="5">
        <v>0</v>
      </c>
      <c r="M13" s="5">
        <v>0</v>
      </c>
      <c r="N13" s="57">
        <v>0</v>
      </c>
    </row>
    <row r="14" spans="1:65" x14ac:dyDescent="0.35">
      <c r="A14" s="10" t="s">
        <v>59</v>
      </c>
      <c r="B14" s="5">
        <f t="shared" si="1"/>
        <v>2751</v>
      </c>
      <c r="C14" s="5">
        <v>2027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556</v>
      </c>
      <c r="J14" s="5">
        <v>168</v>
      </c>
      <c r="K14" s="5">
        <v>0</v>
      </c>
      <c r="L14" s="5">
        <v>0</v>
      </c>
      <c r="M14" s="5">
        <v>0</v>
      </c>
      <c r="N14" s="57">
        <v>0</v>
      </c>
    </row>
    <row r="15" spans="1:65" x14ac:dyDescent="0.35">
      <c r="A15" s="10" t="s">
        <v>60</v>
      </c>
      <c r="B15" s="5">
        <f t="shared" si="1"/>
        <v>866</v>
      </c>
      <c r="C15" s="5">
        <v>648</v>
      </c>
      <c r="D15" s="5">
        <v>31</v>
      </c>
      <c r="E15" s="5">
        <v>0</v>
      </c>
      <c r="F15" s="5">
        <v>0</v>
      </c>
      <c r="G15" s="5">
        <v>0</v>
      </c>
      <c r="H15" s="5">
        <v>1</v>
      </c>
      <c r="I15" s="5">
        <v>135</v>
      </c>
      <c r="J15" s="5">
        <v>51</v>
      </c>
      <c r="K15" s="5">
        <v>0</v>
      </c>
      <c r="L15" s="5">
        <v>0</v>
      </c>
      <c r="M15" s="5">
        <v>0</v>
      </c>
      <c r="N15" s="57">
        <v>0</v>
      </c>
    </row>
    <row r="16" spans="1:65" x14ac:dyDescent="0.35">
      <c r="A16" s="10" t="s">
        <v>61</v>
      </c>
      <c r="B16" s="5">
        <f t="shared" si="1"/>
        <v>3085</v>
      </c>
      <c r="C16" s="5">
        <v>2581</v>
      </c>
      <c r="D16" s="5">
        <v>0</v>
      </c>
      <c r="E16" s="5">
        <v>0</v>
      </c>
      <c r="F16" s="5">
        <v>23</v>
      </c>
      <c r="G16" s="5">
        <v>0</v>
      </c>
      <c r="H16" s="5">
        <v>0</v>
      </c>
      <c r="I16" s="5">
        <v>219</v>
      </c>
      <c r="J16" s="5">
        <v>249</v>
      </c>
      <c r="K16" s="5">
        <v>0</v>
      </c>
      <c r="L16" s="5">
        <v>13</v>
      </c>
      <c r="M16" s="5">
        <v>0</v>
      </c>
      <c r="N16" s="57">
        <v>0</v>
      </c>
    </row>
    <row r="17" spans="1:14" x14ac:dyDescent="0.35">
      <c r="A17" s="10" t="s">
        <v>32</v>
      </c>
      <c r="B17" s="5">
        <f t="shared" si="1"/>
        <v>219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38</v>
      </c>
      <c r="I17" s="5">
        <v>181</v>
      </c>
      <c r="J17" s="5">
        <v>0</v>
      </c>
      <c r="K17" s="5">
        <v>0</v>
      </c>
      <c r="L17" s="5">
        <v>0</v>
      </c>
      <c r="M17" s="5">
        <v>0</v>
      </c>
      <c r="N17" s="57">
        <v>0</v>
      </c>
    </row>
    <row r="18" spans="1:14" x14ac:dyDescent="0.35">
      <c r="A18" s="10" t="s">
        <v>62</v>
      </c>
      <c r="B18" s="5">
        <f t="shared" si="1"/>
        <v>4464</v>
      </c>
      <c r="C18" s="5">
        <v>3379</v>
      </c>
      <c r="D18" s="5">
        <v>0</v>
      </c>
      <c r="E18" s="5">
        <v>0</v>
      </c>
      <c r="F18" s="5">
        <v>180</v>
      </c>
      <c r="G18" s="5">
        <v>0</v>
      </c>
      <c r="H18" s="5">
        <v>0</v>
      </c>
      <c r="I18" s="5">
        <v>692</v>
      </c>
      <c r="J18" s="5">
        <v>181</v>
      </c>
      <c r="K18" s="5">
        <v>0</v>
      </c>
      <c r="L18" s="5">
        <v>32</v>
      </c>
      <c r="M18" s="5">
        <v>0</v>
      </c>
      <c r="N18" s="57">
        <v>0</v>
      </c>
    </row>
    <row r="19" spans="1:14" x14ac:dyDescent="0.35">
      <c r="A19" s="10" t="s">
        <v>33</v>
      </c>
      <c r="B19" s="5">
        <f t="shared" si="1"/>
        <v>410</v>
      </c>
      <c r="C19" s="5">
        <v>360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50</v>
      </c>
      <c r="K19" s="5">
        <v>0</v>
      </c>
      <c r="L19" s="5">
        <v>0</v>
      </c>
      <c r="M19" s="5">
        <v>0</v>
      </c>
      <c r="N19" s="57">
        <v>0</v>
      </c>
    </row>
    <row r="20" spans="1:14" x14ac:dyDescent="0.35">
      <c r="A20" s="10" t="s">
        <v>63</v>
      </c>
      <c r="B20" s="5">
        <f t="shared" si="1"/>
        <v>2596</v>
      </c>
      <c r="C20" s="5">
        <v>1233</v>
      </c>
      <c r="D20" s="5">
        <v>100</v>
      </c>
      <c r="E20" s="5">
        <v>157</v>
      </c>
      <c r="F20" s="5">
        <v>2</v>
      </c>
      <c r="G20" s="5">
        <v>0</v>
      </c>
      <c r="H20" s="5">
        <v>45</v>
      </c>
      <c r="I20" s="5">
        <v>326</v>
      </c>
      <c r="J20" s="5">
        <v>211</v>
      </c>
      <c r="K20" s="5">
        <v>522</v>
      </c>
      <c r="L20" s="5">
        <v>0</v>
      </c>
      <c r="M20" s="5">
        <v>0</v>
      </c>
      <c r="N20" s="57">
        <v>0</v>
      </c>
    </row>
    <row r="21" spans="1:14" x14ac:dyDescent="0.35">
      <c r="A21" s="10" t="s">
        <v>34</v>
      </c>
      <c r="B21" s="5">
        <f t="shared" si="1"/>
        <v>767</v>
      </c>
      <c r="C21" s="5">
        <v>643</v>
      </c>
      <c r="D21" s="5">
        <v>0</v>
      </c>
      <c r="E21" s="5">
        <v>0</v>
      </c>
      <c r="F21" s="5">
        <v>14</v>
      </c>
      <c r="G21" s="5">
        <v>0</v>
      </c>
      <c r="H21" s="5">
        <v>0</v>
      </c>
      <c r="I21" s="5">
        <v>1</v>
      </c>
      <c r="J21" s="5">
        <v>106</v>
      </c>
      <c r="K21" s="5">
        <v>0</v>
      </c>
      <c r="L21" s="5">
        <v>3</v>
      </c>
      <c r="M21" s="5">
        <v>0</v>
      </c>
      <c r="N21" s="57">
        <v>0</v>
      </c>
    </row>
    <row r="22" spans="1:14" x14ac:dyDescent="0.35">
      <c r="A22" s="10" t="s">
        <v>35</v>
      </c>
      <c r="B22" s="5">
        <f t="shared" si="1"/>
        <v>782</v>
      </c>
      <c r="C22" s="5">
        <v>575</v>
      </c>
      <c r="D22" s="5">
        <v>0</v>
      </c>
      <c r="E22" s="5">
        <v>0</v>
      </c>
      <c r="F22" s="5">
        <v>25</v>
      </c>
      <c r="G22" s="5">
        <v>0</v>
      </c>
      <c r="H22" s="5">
        <v>1</v>
      </c>
      <c r="I22" s="5">
        <v>104</v>
      </c>
      <c r="J22" s="5">
        <v>76</v>
      </c>
      <c r="K22" s="5">
        <v>0</v>
      </c>
      <c r="L22" s="5">
        <v>1</v>
      </c>
      <c r="M22" s="5">
        <v>0</v>
      </c>
      <c r="N22" s="57">
        <v>0</v>
      </c>
    </row>
    <row r="23" spans="1:14" x14ac:dyDescent="0.35">
      <c r="A23" s="10" t="s">
        <v>64</v>
      </c>
      <c r="B23" s="5">
        <f t="shared" si="1"/>
        <v>2094</v>
      </c>
      <c r="C23" s="5">
        <v>1266</v>
      </c>
      <c r="D23" s="5">
        <v>115</v>
      </c>
      <c r="E23" s="5">
        <v>237</v>
      </c>
      <c r="F23" s="5">
        <v>0</v>
      </c>
      <c r="G23" s="5">
        <v>0</v>
      </c>
      <c r="H23" s="5">
        <v>20</v>
      </c>
      <c r="I23" s="5">
        <v>258</v>
      </c>
      <c r="J23" s="5">
        <v>195</v>
      </c>
      <c r="K23" s="5">
        <v>0</v>
      </c>
      <c r="L23" s="5">
        <v>3</v>
      </c>
      <c r="M23" s="5">
        <v>0</v>
      </c>
      <c r="N23" s="57">
        <v>0</v>
      </c>
    </row>
    <row r="24" spans="1:14" x14ac:dyDescent="0.35">
      <c r="A24" s="10" t="s">
        <v>36</v>
      </c>
      <c r="B24" s="5">
        <f t="shared" si="1"/>
        <v>503</v>
      </c>
      <c r="C24" s="5">
        <v>415</v>
      </c>
      <c r="D24" s="5">
        <v>0</v>
      </c>
      <c r="E24" s="5">
        <v>0</v>
      </c>
      <c r="F24" s="5">
        <v>5</v>
      </c>
      <c r="G24" s="5">
        <v>0</v>
      </c>
      <c r="H24" s="5">
        <v>2</v>
      </c>
      <c r="I24" s="5">
        <v>11</v>
      </c>
      <c r="J24" s="5">
        <v>70</v>
      </c>
      <c r="K24" s="5">
        <v>0</v>
      </c>
      <c r="L24" s="5">
        <v>0</v>
      </c>
      <c r="M24" s="5">
        <v>0</v>
      </c>
      <c r="N24" s="57">
        <v>0</v>
      </c>
    </row>
    <row r="25" spans="1:14" x14ac:dyDescent="0.35">
      <c r="A25" s="10" t="s">
        <v>37</v>
      </c>
      <c r="B25" s="5">
        <f t="shared" si="1"/>
        <v>1039</v>
      </c>
      <c r="C25" s="5">
        <v>596</v>
      </c>
      <c r="D25" s="5">
        <v>0</v>
      </c>
      <c r="E25" s="5">
        <v>173</v>
      </c>
      <c r="F25" s="5">
        <v>66</v>
      </c>
      <c r="G25" s="5">
        <v>0</v>
      </c>
      <c r="H25" s="5">
        <v>48</v>
      </c>
      <c r="I25" s="5">
        <v>71</v>
      </c>
      <c r="J25" s="5">
        <v>85</v>
      </c>
      <c r="K25" s="5">
        <v>0</v>
      </c>
      <c r="L25" s="5">
        <v>0</v>
      </c>
      <c r="M25" s="5">
        <v>0</v>
      </c>
      <c r="N25" s="57">
        <v>0</v>
      </c>
    </row>
    <row r="26" spans="1:14" x14ac:dyDescent="0.35">
      <c r="A26" s="35" t="s">
        <v>38</v>
      </c>
      <c r="B26" s="5">
        <f t="shared" si="1"/>
        <v>573</v>
      </c>
      <c r="C26" s="5">
        <v>259</v>
      </c>
      <c r="D26" s="5">
        <v>0</v>
      </c>
      <c r="E26" s="5">
        <v>0</v>
      </c>
      <c r="F26" s="5">
        <v>0</v>
      </c>
      <c r="G26" s="5">
        <v>0</v>
      </c>
      <c r="H26" s="5">
        <v>275</v>
      </c>
      <c r="I26" s="5">
        <v>0</v>
      </c>
      <c r="J26" s="5">
        <v>39</v>
      </c>
      <c r="K26" s="5">
        <v>0</v>
      </c>
      <c r="L26" s="5">
        <v>0</v>
      </c>
      <c r="M26" s="5">
        <v>0</v>
      </c>
      <c r="N26" s="57">
        <v>0</v>
      </c>
    </row>
    <row r="27" spans="1:14" x14ac:dyDescent="0.35">
      <c r="A27" s="10" t="s">
        <v>65</v>
      </c>
      <c r="B27" s="5">
        <f t="shared" si="1"/>
        <v>11606</v>
      </c>
      <c r="C27" s="5">
        <v>6738</v>
      </c>
      <c r="D27" s="5">
        <v>312</v>
      </c>
      <c r="E27" s="5">
        <v>139</v>
      </c>
      <c r="F27" s="5">
        <v>0</v>
      </c>
      <c r="G27" s="5">
        <v>0</v>
      </c>
      <c r="H27" s="5">
        <v>0</v>
      </c>
      <c r="I27" s="5">
        <v>642</v>
      </c>
      <c r="J27" s="5">
        <v>872</v>
      </c>
      <c r="K27" s="5">
        <v>2903</v>
      </c>
      <c r="L27" s="5">
        <v>0</v>
      </c>
      <c r="M27" s="5">
        <v>0</v>
      </c>
      <c r="N27" s="57">
        <v>0</v>
      </c>
    </row>
    <row r="28" spans="1:14" x14ac:dyDescent="0.35">
      <c r="A28" s="10" t="s">
        <v>66</v>
      </c>
      <c r="B28" s="5">
        <f t="shared" si="1"/>
        <v>968</v>
      </c>
      <c r="C28" s="5">
        <v>715</v>
      </c>
      <c r="D28" s="5">
        <v>4</v>
      </c>
      <c r="E28" s="5">
        <v>0</v>
      </c>
      <c r="F28" s="5">
        <v>0</v>
      </c>
      <c r="G28" s="5">
        <v>0</v>
      </c>
      <c r="H28" s="5">
        <v>0</v>
      </c>
      <c r="I28" s="5">
        <v>145</v>
      </c>
      <c r="J28" s="5">
        <v>104</v>
      </c>
      <c r="K28" s="5">
        <v>0</v>
      </c>
      <c r="L28" s="5">
        <v>0</v>
      </c>
      <c r="M28" s="5">
        <v>0</v>
      </c>
      <c r="N28" s="57">
        <v>0</v>
      </c>
    </row>
    <row r="29" spans="1:14" x14ac:dyDescent="0.35">
      <c r="A29" s="10" t="s">
        <v>67</v>
      </c>
      <c r="B29" s="5">
        <f t="shared" si="1"/>
        <v>2672</v>
      </c>
      <c r="C29" s="5">
        <v>1930</v>
      </c>
      <c r="D29" s="5">
        <v>156</v>
      </c>
      <c r="E29" s="5">
        <v>161</v>
      </c>
      <c r="F29" s="5">
        <v>7</v>
      </c>
      <c r="G29" s="5">
        <v>0</v>
      </c>
      <c r="H29" s="5">
        <v>0</v>
      </c>
      <c r="I29" s="5">
        <v>260</v>
      </c>
      <c r="J29" s="5">
        <v>143</v>
      </c>
      <c r="K29" s="5">
        <v>0</v>
      </c>
      <c r="L29" s="5">
        <v>7</v>
      </c>
      <c r="M29" s="5">
        <v>8</v>
      </c>
      <c r="N29" s="57">
        <v>0</v>
      </c>
    </row>
    <row r="30" spans="1:14" x14ac:dyDescent="0.35">
      <c r="A30" s="10" t="s">
        <v>68</v>
      </c>
      <c r="B30" s="5">
        <f t="shared" si="1"/>
        <v>891</v>
      </c>
      <c r="C30" s="5">
        <v>751</v>
      </c>
      <c r="D30" s="5">
        <v>0</v>
      </c>
      <c r="E30" s="5">
        <v>0</v>
      </c>
      <c r="F30" s="5">
        <v>14</v>
      </c>
      <c r="G30" s="5">
        <v>0</v>
      </c>
      <c r="H30" s="5">
        <v>0</v>
      </c>
      <c r="I30" s="5">
        <v>49</v>
      </c>
      <c r="J30" s="5">
        <v>77</v>
      </c>
      <c r="K30" s="5">
        <v>0</v>
      </c>
      <c r="L30" s="5">
        <v>0</v>
      </c>
      <c r="M30" s="5">
        <v>0</v>
      </c>
      <c r="N30" s="57">
        <v>0</v>
      </c>
    </row>
    <row r="31" spans="1:14" x14ac:dyDescent="0.35">
      <c r="A31" s="10" t="s">
        <v>69</v>
      </c>
      <c r="B31" s="5">
        <f t="shared" si="1"/>
        <v>3831</v>
      </c>
      <c r="C31" s="5">
        <v>2641</v>
      </c>
      <c r="D31" s="5">
        <v>359</v>
      </c>
      <c r="E31" s="5">
        <v>199</v>
      </c>
      <c r="F31" s="5">
        <v>45</v>
      </c>
      <c r="G31" s="5">
        <v>0</v>
      </c>
      <c r="H31" s="5">
        <v>0</v>
      </c>
      <c r="I31" s="5">
        <v>431</v>
      </c>
      <c r="J31" s="5">
        <v>150</v>
      </c>
      <c r="K31" s="5">
        <v>0</v>
      </c>
      <c r="L31" s="5">
        <v>6</v>
      </c>
      <c r="M31" s="5">
        <v>0</v>
      </c>
      <c r="N31" s="57">
        <v>0</v>
      </c>
    </row>
    <row r="32" spans="1:14" x14ac:dyDescent="0.35">
      <c r="A32" s="10" t="s">
        <v>70</v>
      </c>
      <c r="B32" s="5">
        <f t="shared" si="1"/>
        <v>1245</v>
      </c>
      <c r="C32" s="5">
        <v>639</v>
      </c>
      <c r="D32" s="5">
        <v>64</v>
      </c>
      <c r="E32" s="5">
        <v>233</v>
      </c>
      <c r="F32" s="5">
        <v>5</v>
      </c>
      <c r="G32" s="5">
        <v>0</v>
      </c>
      <c r="H32" s="5">
        <v>0</v>
      </c>
      <c r="I32" s="5">
        <v>214</v>
      </c>
      <c r="J32" s="5">
        <v>90</v>
      </c>
      <c r="K32" s="5">
        <v>0</v>
      </c>
      <c r="L32" s="5">
        <v>0</v>
      </c>
      <c r="M32" s="5">
        <v>0</v>
      </c>
      <c r="N32" s="57">
        <v>0</v>
      </c>
    </row>
    <row r="33" spans="1:14" x14ac:dyDescent="0.35">
      <c r="A33" s="10" t="s">
        <v>71</v>
      </c>
      <c r="B33" s="5">
        <f t="shared" si="1"/>
        <v>463</v>
      </c>
      <c r="C33" s="5">
        <v>298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138</v>
      </c>
      <c r="J33" s="5">
        <v>27</v>
      </c>
      <c r="K33" s="5">
        <v>0</v>
      </c>
      <c r="L33" s="5">
        <v>0</v>
      </c>
      <c r="M33" s="5">
        <v>0</v>
      </c>
      <c r="N33" s="57">
        <v>0</v>
      </c>
    </row>
    <row r="34" spans="1:14" x14ac:dyDescent="0.35">
      <c r="A34" s="10" t="s">
        <v>72</v>
      </c>
      <c r="B34" s="5">
        <f t="shared" si="1"/>
        <v>619</v>
      </c>
      <c r="C34" s="5">
        <v>451</v>
      </c>
      <c r="D34" s="5">
        <v>0</v>
      </c>
      <c r="E34" s="5">
        <v>0</v>
      </c>
      <c r="F34" s="5">
        <v>6</v>
      </c>
      <c r="G34" s="5">
        <v>0</v>
      </c>
      <c r="H34" s="5">
        <v>1</v>
      </c>
      <c r="I34" s="5">
        <v>121</v>
      </c>
      <c r="J34" s="5">
        <v>38</v>
      </c>
      <c r="K34" s="5">
        <v>0</v>
      </c>
      <c r="L34" s="5">
        <v>2</v>
      </c>
      <c r="M34" s="5">
        <v>0</v>
      </c>
      <c r="N34" s="57">
        <v>0</v>
      </c>
    </row>
    <row r="35" spans="1:14" x14ac:dyDescent="0.35">
      <c r="A35" s="10" t="s">
        <v>73</v>
      </c>
      <c r="B35" s="5">
        <f t="shared" si="1"/>
        <v>406</v>
      </c>
      <c r="C35" s="5">
        <v>348</v>
      </c>
      <c r="D35" s="5">
        <v>0</v>
      </c>
      <c r="E35" s="5">
        <v>0</v>
      </c>
      <c r="F35" s="5">
        <v>18</v>
      </c>
      <c r="G35" s="5">
        <v>0</v>
      </c>
      <c r="H35" s="5">
        <v>0</v>
      </c>
      <c r="I35" s="5">
        <v>0</v>
      </c>
      <c r="J35" s="5">
        <v>40</v>
      </c>
      <c r="K35" s="5">
        <v>0</v>
      </c>
      <c r="L35" s="5">
        <v>0</v>
      </c>
      <c r="M35" s="5">
        <v>0</v>
      </c>
      <c r="N35" s="57">
        <v>0</v>
      </c>
    </row>
    <row r="36" spans="1:14" x14ac:dyDescent="0.35">
      <c r="A36" s="10" t="s">
        <v>74</v>
      </c>
      <c r="B36" s="5">
        <f t="shared" si="1"/>
        <v>5890</v>
      </c>
      <c r="C36" s="5">
        <v>4097</v>
      </c>
      <c r="D36" s="5">
        <v>260</v>
      </c>
      <c r="E36" s="5">
        <v>174</v>
      </c>
      <c r="F36" s="5">
        <v>0</v>
      </c>
      <c r="G36" s="5">
        <v>0</v>
      </c>
      <c r="H36" s="5">
        <v>8</v>
      </c>
      <c r="I36" s="5">
        <v>541</v>
      </c>
      <c r="J36" s="5">
        <v>327</v>
      </c>
      <c r="K36" s="5">
        <v>483</v>
      </c>
      <c r="L36" s="5">
        <v>0</v>
      </c>
      <c r="M36" s="5">
        <v>0</v>
      </c>
      <c r="N36" s="57">
        <v>0</v>
      </c>
    </row>
    <row r="37" spans="1:14" x14ac:dyDescent="0.35">
      <c r="A37" s="10" t="s">
        <v>75</v>
      </c>
      <c r="B37" s="5">
        <f t="shared" si="1"/>
        <v>1705</v>
      </c>
      <c r="C37" s="5">
        <v>1169</v>
      </c>
      <c r="D37" s="5">
        <v>54</v>
      </c>
      <c r="E37" s="5">
        <v>232</v>
      </c>
      <c r="F37" s="5">
        <v>0</v>
      </c>
      <c r="G37" s="5">
        <v>0</v>
      </c>
      <c r="H37" s="5">
        <v>10</v>
      </c>
      <c r="I37" s="5">
        <v>88</v>
      </c>
      <c r="J37" s="5">
        <v>150</v>
      </c>
      <c r="K37" s="5">
        <v>0</v>
      </c>
      <c r="L37" s="5">
        <v>2</v>
      </c>
      <c r="M37" s="5">
        <v>0</v>
      </c>
      <c r="N37" s="57">
        <v>0</v>
      </c>
    </row>
    <row r="38" spans="1:14" x14ac:dyDescent="0.35">
      <c r="A38" s="10" t="s">
        <v>76</v>
      </c>
      <c r="B38" s="5">
        <f t="shared" si="1"/>
        <v>1242</v>
      </c>
      <c r="C38" s="5">
        <v>1087</v>
      </c>
      <c r="D38" s="5">
        <v>0</v>
      </c>
      <c r="E38" s="5">
        <v>0</v>
      </c>
      <c r="F38" s="5">
        <v>2</v>
      </c>
      <c r="G38" s="5">
        <v>0</v>
      </c>
      <c r="H38" s="5">
        <v>0</v>
      </c>
      <c r="I38" s="5">
        <v>0</v>
      </c>
      <c r="J38" s="5">
        <v>153</v>
      </c>
      <c r="K38" s="5">
        <v>0</v>
      </c>
      <c r="L38" s="5">
        <v>0</v>
      </c>
      <c r="M38" s="5">
        <v>0</v>
      </c>
      <c r="N38" s="57">
        <v>0</v>
      </c>
    </row>
    <row r="39" spans="1:14" x14ac:dyDescent="0.35">
      <c r="A39" s="10" t="s">
        <v>77</v>
      </c>
      <c r="B39" s="5">
        <f t="shared" si="1"/>
        <v>381</v>
      </c>
      <c r="C39" s="5">
        <v>337</v>
      </c>
      <c r="D39" s="5">
        <v>1</v>
      </c>
      <c r="E39" s="5">
        <v>0</v>
      </c>
      <c r="F39" s="5">
        <v>24</v>
      </c>
      <c r="G39" s="5">
        <v>0</v>
      </c>
      <c r="H39" s="5">
        <v>0</v>
      </c>
      <c r="I39" s="5">
        <v>0</v>
      </c>
      <c r="J39" s="5">
        <v>19</v>
      </c>
      <c r="K39" s="5">
        <v>0</v>
      </c>
      <c r="L39" s="5">
        <v>0</v>
      </c>
      <c r="M39" s="5">
        <v>0</v>
      </c>
      <c r="N39" s="57">
        <v>0</v>
      </c>
    </row>
    <row r="40" spans="1:14" x14ac:dyDescent="0.35">
      <c r="A40" s="10" t="s">
        <v>78</v>
      </c>
      <c r="B40" s="5">
        <f t="shared" si="1"/>
        <v>253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38</v>
      </c>
      <c r="I40" s="5">
        <v>215</v>
      </c>
      <c r="J40" s="5">
        <v>0</v>
      </c>
      <c r="K40" s="5">
        <v>0</v>
      </c>
      <c r="L40" s="5">
        <v>0</v>
      </c>
      <c r="M40" s="5">
        <v>0</v>
      </c>
      <c r="N40" s="57">
        <v>0</v>
      </c>
    </row>
    <row r="41" spans="1:14" x14ac:dyDescent="0.35">
      <c r="A41" s="10" t="s">
        <v>79</v>
      </c>
      <c r="B41" s="5">
        <f t="shared" si="1"/>
        <v>5329</v>
      </c>
      <c r="C41" s="5">
        <v>4124</v>
      </c>
      <c r="D41" s="5">
        <v>393</v>
      </c>
      <c r="E41" s="5">
        <v>0</v>
      </c>
      <c r="F41" s="5">
        <v>0</v>
      </c>
      <c r="G41" s="5">
        <v>0</v>
      </c>
      <c r="H41" s="5">
        <v>0</v>
      </c>
      <c r="I41" s="5">
        <v>427</v>
      </c>
      <c r="J41" s="5">
        <v>385</v>
      </c>
      <c r="K41" s="5">
        <v>0</v>
      </c>
      <c r="L41" s="5">
        <v>0</v>
      </c>
      <c r="M41" s="5">
        <v>0</v>
      </c>
      <c r="N41" s="57">
        <v>0</v>
      </c>
    </row>
    <row r="42" spans="1:14" x14ac:dyDescent="0.35">
      <c r="A42" s="10" t="s">
        <v>80</v>
      </c>
      <c r="B42" s="5">
        <f t="shared" si="1"/>
        <v>1762</v>
      </c>
      <c r="C42" s="5">
        <v>1187</v>
      </c>
      <c r="D42" s="5">
        <v>80</v>
      </c>
      <c r="E42" s="5">
        <v>0</v>
      </c>
      <c r="F42" s="5">
        <v>6</v>
      </c>
      <c r="G42" s="5">
        <v>0</v>
      </c>
      <c r="H42" s="5">
        <v>0</v>
      </c>
      <c r="I42" s="5">
        <v>356</v>
      </c>
      <c r="J42" s="5">
        <v>132</v>
      </c>
      <c r="K42" s="5">
        <v>0</v>
      </c>
      <c r="L42" s="5">
        <v>1</v>
      </c>
      <c r="M42" s="5">
        <v>0</v>
      </c>
      <c r="N42" s="57">
        <v>0</v>
      </c>
    </row>
    <row r="43" spans="1:14" x14ac:dyDescent="0.35">
      <c r="A43" s="10" t="s">
        <v>81</v>
      </c>
      <c r="B43" s="5">
        <f t="shared" si="1"/>
        <v>976</v>
      </c>
      <c r="C43" s="5">
        <v>611</v>
      </c>
      <c r="D43" s="5">
        <v>0</v>
      </c>
      <c r="E43" s="5">
        <v>0</v>
      </c>
      <c r="F43" s="5">
        <v>15</v>
      </c>
      <c r="G43" s="5">
        <v>0</v>
      </c>
      <c r="H43" s="5">
        <v>126</v>
      </c>
      <c r="I43" s="5">
        <v>158</v>
      </c>
      <c r="J43" s="5">
        <v>65</v>
      </c>
      <c r="K43" s="5">
        <v>0</v>
      </c>
      <c r="L43" s="5">
        <v>1</v>
      </c>
      <c r="M43" s="5">
        <v>0</v>
      </c>
      <c r="N43" s="57">
        <v>0</v>
      </c>
    </row>
    <row r="44" spans="1:14" x14ac:dyDescent="0.35">
      <c r="A44" s="10" t="s">
        <v>82</v>
      </c>
      <c r="B44" s="5">
        <f t="shared" si="1"/>
        <v>5860</v>
      </c>
      <c r="C44" s="5">
        <v>3662</v>
      </c>
      <c r="D44" s="5">
        <v>250</v>
      </c>
      <c r="E44" s="5">
        <v>176</v>
      </c>
      <c r="F44" s="5">
        <v>0</v>
      </c>
      <c r="G44" s="5">
        <v>0</v>
      </c>
      <c r="H44" s="5">
        <v>0</v>
      </c>
      <c r="I44" s="5">
        <v>902</v>
      </c>
      <c r="J44" s="5">
        <v>370</v>
      </c>
      <c r="K44" s="5">
        <v>499</v>
      </c>
      <c r="L44" s="5">
        <v>1</v>
      </c>
      <c r="M44" s="5">
        <v>0</v>
      </c>
      <c r="N44" s="57">
        <v>0</v>
      </c>
    </row>
    <row r="45" spans="1:14" x14ac:dyDescent="0.35">
      <c r="A45" s="10" t="s">
        <v>39</v>
      </c>
      <c r="B45" s="5">
        <f t="shared" si="1"/>
        <v>4098</v>
      </c>
      <c r="C45" s="5">
        <v>3167</v>
      </c>
      <c r="D45" s="5">
        <v>0</v>
      </c>
      <c r="E45" s="5">
        <v>164</v>
      </c>
      <c r="F45" s="5">
        <v>1</v>
      </c>
      <c r="G45" s="5">
        <v>0</v>
      </c>
      <c r="H45" s="5">
        <v>0</v>
      </c>
      <c r="I45" s="5">
        <v>402</v>
      </c>
      <c r="J45" s="5">
        <v>361</v>
      </c>
      <c r="K45" s="5">
        <v>0</v>
      </c>
      <c r="L45" s="5">
        <v>3</v>
      </c>
      <c r="M45" s="5">
        <v>0</v>
      </c>
      <c r="N45" s="57">
        <v>0</v>
      </c>
    </row>
    <row r="46" spans="1:14" x14ac:dyDescent="0.35">
      <c r="A46" s="10" t="s">
        <v>83</v>
      </c>
      <c r="B46" s="5">
        <f t="shared" si="1"/>
        <v>2427</v>
      </c>
      <c r="C46" s="5">
        <v>1635</v>
      </c>
      <c r="D46" s="5">
        <v>80</v>
      </c>
      <c r="E46" s="5">
        <v>0</v>
      </c>
      <c r="F46" s="5">
        <v>0</v>
      </c>
      <c r="G46" s="5">
        <v>0</v>
      </c>
      <c r="H46" s="5">
        <v>0</v>
      </c>
      <c r="I46" s="5">
        <v>538</v>
      </c>
      <c r="J46" s="5">
        <v>174</v>
      </c>
      <c r="K46" s="5">
        <v>0</v>
      </c>
      <c r="L46" s="5">
        <v>0</v>
      </c>
      <c r="M46" s="5">
        <v>0</v>
      </c>
      <c r="N46" s="57">
        <v>0</v>
      </c>
    </row>
    <row r="47" spans="1:14" x14ac:dyDescent="0.35">
      <c r="A47" s="10" t="s">
        <v>84</v>
      </c>
      <c r="B47" s="5">
        <f t="shared" si="1"/>
        <v>2223</v>
      </c>
      <c r="C47" s="5">
        <v>1756</v>
      </c>
      <c r="D47" s="5">
        <v>116</v>
      </c>
      <c r="E47" s="5">
        <v>42</v>
      </c>
      <c r="F47" s="5">
        <v>0</v>
      </c>
      <c r="G47" s="5">
        <v>0</v>
      </c>
      <c r="H47" s="5">
        <v>0</v>
      </c>
      <c r="I47" s="5">
        <v>120</v>
      </c>
      <c r="J47" s="5">
        <v>189</v>
      </c>
      <c r="K47" s="5">
        <v>0</v>
      </c>
      <c r="L47" s="5">
        <v>0</v>
      </c>
      <c r="M47" s="5">
        <v>0</v>
      </c>
      <c r="N47" s="57">
        <v>0</v>
      </c>
    </row>
    <row r="48" spans="1:14" x14ac:dyDescent="0.35">
      <c r="A48" s="10" t="s">
        <v>85</v>
      </c>
      <c r="B48" s="5">
        <f t="shared" si="1"/>
        <v>4098</v>
      </c>
      <c r="C48" s="5">
        <v>2798</v>
      </c>
      <c r="D48" s="5">
        <v>271</v>
      </c>
      <c r="E48" s="5">
        <v>249</v>
      </c>
      <c r="F48" s="5">
        <v>81</v>
      </c>
      <c r="G48" s="5">
        <v>0</v>
      </c>
      <c r="H48" s="5">
        <v>1</v>
      </c>
      <c r="I48" s="5">
        <v>337</v>
      </c>
      <c r="J48" s="5">
        <v>196</v>
      </c>
      <c r="K48" s="5">
        <v>161</v>
      </c>
      <c r="L48" s="5">
        <v>1</v>
      </c>
      <c r="M48" s="5">
        <v>3</v>
      </c>
      <c r="N48" s="57">
        <v>0</v>
      </c>
    </row>
    <row r="49" spans="1:65" x14ac:dyDescent="0.35">
      <c r="A49" s="10" t="s">
        <v>86</v>
      </c>
      <c r="B49" s="5">
        <f t="shared" si="1"/>
        <v>1441</v>
      </c>
      <c r="C49" s="5">
        <v>1006</v>
      </c>
      <c r="D49" s="5">
        <v>66</v>
      </c>
      <c r="E49" s="5">
        <v>0</v>
      </c>
      <c r="F49" s="5">
        <v>73</v>
      </c>
      <c r="G49" s="5">
        <v>0</v>
      </c>
      <c r="H49" s="5">
        <v>0</v>
      </c>
      <c r="I49" s="5">
        <v>143</v>
      </c>
      <c r="J49" s="5">
        <v>153</v>
      </c>
      <c r="K49" s="5">
        <v>0</v>
      </c>
      <c r="L49" s="5">
        <v>0</v>
      </c>
      <c r="M49" s="5">
        <v>0</v>
      </c>
      <c r="N49" s="57">
        <v>0</v>
      </c>
    </row>
    <row r="50" spans="1:65" x14ac:dyDescent="0.35">
      <c r="A50" s="10" t="s">
        <v>87</v>
      </c>
      <c r="B50" s="5">
        <f t="shared" si="1"/>
        <v>199</v>
      </c>
      <c r="C50" s="5">
        <v>178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11</v>
      </c>
      <c r="J50" s="5">
        <v>10</v>
      </c>
      <c r="K50" s="5">
        <v>0</v>
      </c>
      <c r="L50" s="5">
        <v>0</v>
      </c>
      <c r="M50" s="5">
        <v>0</v>
      </c>
      <c r="N50" s="57">
        <v>0</v>
      </c>
    </row>
    <row r="51" spans="1:65" x14ac:dyDescent="0.35">
      <c r="A51" s="10" t="s">
        <v>88</v>
      </c>
      <c r="B51" s="5">
        <f t="shared" si="1"/>
        <v>769</v>
      </c>
      <c r="C51" s="5">
        <v>463</v>
      </c>
      <c r="D51" s="5">
        <v>0</v>
      </c>
      <c r="E51" s="5">
        <v>0</v>
      </c>
      <c r="F51" s="5">
        <v>117</v>
      </c>
      <c r="G51" s="5">
        <v>0</v>
      </c>
      <c r="H51" s="5">
        <v>0</v>
      </c>
      <c r="I51" s="5">
        <v>159</v>
      </c>
      <c r="J51" s="5">
        <v>30</v>
      </c>
      <c r="K51" s="5">
        <v>0</v>
      </c>
      <c r="L51" s="5">
        <v>0</v>
      </c>
      <c r="M51" s="5">
        <v>0</v>
      </c>
      <c r="N51" s="57">
        <v>0</v>
      </c>
    </row>
    <row r="52" spans="1:65" x14ac:dyDescent="0.35">
      <c r="A52" s="10" t="s">
        <v>89</v>
      </c>
      <c r="B52" s="5">
        <f t="shared" si="1"/>
        <v>5782</v>
      </c>
      <c r="C52" s="5">
        <v>3786</v>
      </c>
      <c r="D52" s="5">
        <v>542</v>
      </c>
      <c r="E52" s="5">
        <v>632</v>
      </c>
      <c r="F52" s="5">
        <v>2</v>
      </c>
      <c r="G52" s="5">
        <v>0</v>
      </c>
      <c r="H52" s="5">
        <v>23</v>
      </c>
      <c r="I52" s="5">
        <v>292</v>
      </c>
      <c r="J52" s="5">
        <v>329</v>
      </c>
      <c r="K52" s="5">
        <v>176</v>
      </c>
      <c r="L52" s="5">
        <v>0</v>
      </c>
      <c r="M52" s="5">
        <v>0</v>
      </c>
      <c r="N52" s="57">
        <v>0</v>
      </c>
    </row>
    <row r="53" spans="1:65" x14ac:dyDescent="0.35">
      <c r="A53" s="10" t="s">
        <v>90</v>
      </c>
      <c r="B53" s="5">
        <f t="shared" si="1"/>
        <v>1419</v>
      </c>
      <c r="C53" s="5">
        <v>1061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294</v>
      </c>
      <c r="J53" s="5">
        <v>64</v>
      </c>
      <c r="K53" s="5">
        <v>0</v>
      </c>
      <c r="L53" s="5">
        <v>0</v>
      </c>
      <c r="M53" s="5">
        <v>0</v>
      </c>
      <c r="N53" s="57">
        <v>0</v>
      </c>
    </row>
    <row r="54" spans="1:65" x14ac:dyDescent="0.35">
      <c r="A54" s="10" t="s">
        <v>91</v>
      </c>
      <c r="B54" s="5">
        <f t="shared" si="1"/>
        <v>7075</v>
      </c>
      <c r="C54" s="5">
        <v>5003</v>
      </c>
      <c r="D54" s="5">
        <v>250</v>
      </c>
      <c r="E54" s="5">
        <v>246</v>
      </c>
      <c r="F54" s="5">
        <v>99</v>
      </c>
      <c r="G54" s="5">
        <v>0</v>
      </c>
      <c r="H54" s="5">
        <v>0</v>
      </c>
      <c r="I54" s="5">
        <v>327</v>
      </c>
      <c r="J54" s="5">
        <v>347</v>
      </c>
      <c r="K54" s="5">
        <v>797</v>
      </c>
      <c r="L54" s="5">
        <v>6</v>
      </c>
      <c r="M54" s="5">
        <v>0</v>
      </c>
      <c r="N54" s="57">
        <v>0</v>
      </c>
    </row>
    <row r="55" spans="1:65" s="3" customFormat="1" x14ac:dyDescent="0.35">
      <c r="A55" s="10" t="s">
        <v>40</v>
      </c>
      <c r="B55" s="5">
        <f t="shared" si="1"/>
        <v>1574</v>
      </c>
      <c r="C55" s="5">
        <v>1195</v>
      </c>
      <c r="D55" s="5">
        <v>0</v>
      </c>
      <c r="E55" s="5">
        <v>0</v>
      </c>
      <c r="F55" s="5">
        <v>0</v>
      </c>
      <c r="G55" s="5">
        <v>0</v>
      </c>
      <c r="H55" s="5">
        <v>89</v>
      </c>
      <c r="I55" s="5">
        <v>208</v>
      </c>
      <c r="J55" s="5">
        <v>80</v>
      </c>
      <c r="K55" s="5">
        <v>0</v>
      </c>
      <c r="L55" s="5">
        <v>2</v>
      </c>
      <c r="M55" s="5">
        <v>0</v>
      </c>
      <c r="N55" s="57">
        <v>0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</row>
    <row r="56" spans="1:65" x14ac:dyDescent="0.35">
      <c r="A56" s="10" t="s">
        <v>92</v>
      </c>
      <c r="B56" s="5">
        <f t="shared" si="1"/>
        <v>2057</v>
      </c>
      <c r="C56" s="5">
        <v>1691</v>
      </c>
      <c r="D56" s="5">
        <v>0</v>
      </c>
      <c r="E56" s="5">
        <v>0</v>
      </c>
      <c r="F56" s="5">
        <v>0</v>
      </c>
      <c r="G56" s="5">
        <v>0</v>
      </c>
      <c r="H56" s="5">
        <v>41</v>
      </c>
      <c r="I56" s="5">
        <v>154</v>
      </c>
      <c r="J56" s="5">
        <v>171</v>
      </c>
      <c r="K56" s="5">
        <v>0</v>
      </c>
      <c r="L56" s="5">
        <v>0</v>
      </c>
      <c r="M56" s="5">
        <v>0</v>
      </c>
      <c r="N56" s="57">
        <v>0</v>
      </c>
    </row>
    <row r="57" spans="1:65" x14ac:dyDescent="0.35">
      <c r="A57" s="53"/>
      <c r="B57" s="45"/>
      <c r="C57" s="26"/>
      <c r="D57" s="45"/>
      <c r="E57" s="26"/>
      <c r="F57" s="45"/>
      <c r="G57" s="26"/>
      <c r="H57" s="45"/>
      <c r="I57" s="26"/>
      <c r="J57" s="45"/>
      <c r="K57" s="26"/>
      <c r="L57" s="45"/>
      <c r="M57" s="46"/>
      <c r="N57" s="46"/>
    </row>
    <row r="58" spans="1:65" x14ac:dyDescent="0.35">
      <c r="A58" s="168" t="s">
        <v>41</v>
      </c>
    </row>
  </sheetData>
  <mergeCells count="4">
    <mergeCell ref="A3:N3"/>
    <mergeCell ref="A4:N4"/>
    <mergeCell ref="A5:N5"/>
    <mergeCell ref="A6:N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B97"/>
  <sheetViews>
    <sheetView topLeftCell="BN1" zoomScale="80" zoomScaleNormal="80" workbookViewId="0">
      <selection activeCell="BN1" sqref="BN1"/>
    </sheetView>
  </sheetViews>
  <sheetFormatPr baseColWidth="10" defaultColWidth="0" defaultRowHeight="15.5" zeroHeight="1" x14ac:dyDescent="0.35"/>
  <cols>
    <col min="1" max="1" width="76.1796875" style="14" hidden="1" customWidth="1"/>
    <col min="2" max="2" width="9.453125" style="14" hidden="1" customWidth="1"/>
    <col min="3" max="3" width="9.1796875" style="14" hidden="1" customWidth="1"/>
    <col min="4" max="4" width="11.453125" style="14" hidden="1" customWidth="1"/>
    <col min="5" max="5" width="12.453125" style="14" hidden="1" customWidth="1"/>
    <col min="6" max="6" width="13.81640625" style="14" hidden="1" customWidth="1"/>
    <col min="7" max="7" width="13.453125" style="14" hidden="1" customWidth="1"/>
    <col min="8" max="8" width="10.81640625" style="14" hidden="1" customWidth="1"/>
    <col min="9" max="9" width="18.81640625" style="14" hidden="1" customWidth="1"/>
    <col min="10" max="10" width="25" style="14" hidden="1" customWidth="1"/>
    <col min="11" max="11" width="13.453125" style="14" hidden="1" customWidth="1"/>
    <col min="12" max="12" width="18.453125" style="14" hidden="1" customWidth="1"/>
    <col min="13" max="13" width="12.81640625" style="14" hidden="1" customWidth="1"/>
    <col min="14" max="14" width="15.1796875" style="14" hidden="1" customWidth="1"/>
    <col min="15" max="16" width="13" style="14" hidden="1" customWidth="1"/>
    <col min="17" max="17" width="15.81640625" style="14" hidden="1" customWidth="1"/>
    <col min="18" max="18" width="37.1796875" style="14" hidden="1" customWidth="1"/>
    <col min="19" max="19" width="9.453125" style="14" hidden="1" customWidth="1"/>
    <col min="20" max="20" width="9.1796875" style="14" hidden="1" customWidth="1"/>
    <col min="21" max="21" width="0" style="14" hidden="1" customWidth="1"/>
    <col min="22" max="22" width="10.81640625" style="14" hidden="1" customWidth="1"/>
    <col min="23" max="23" width="0" style="14" hidden="1" customWidth="1"/>
    <col min="24" max="24" width="13.453125" style="14" hidden="1" customWidth="1"/>
    <col min="25" max="25" width="10.81640625" style="14" hidden="1" customWidth="1"/>
    <col min="26" max="26" width="14.453125" style="14" hidden="1" customWidth="1"/>
    <col min="27" max="27" width="25" style="14" hidden="1" customWidth="1"/>
    <col min="28" max="28" width="11" style="14" hidden="1" customWidth="1"/>
    <col min="29" max="29" width="10.81640625" style="14" hidden="1" customWidth="1"/>
    <col min="30" max="30" width="11" style="14" hidden="1" customWidth="1"/>
    <col min="31" max="31" width="13.1796875" style="14" hidden="1" customWidth="1"/>
    <col min="32" max="32" width="0" style="14" hidden="1" customWidth="1"/>
    <col min="33" max="33" width="15.81640625" style="14" hidden="1" customWidth="1"/>
    <col min="34" max="34" width="53.453125" style="14" hidden="1" customWidth="1"/>
    <col min="35" max="35" width="9.453125" style="14" hidden="1" customWidth="1"/>
    <col min="36" max="36" width="9.1796875" style="14" hidden="1" customWidth="1"/>
    <col min="37" max="37" width="0" style="14" hidden="1" customWidth="1"/>
    <col min="38" max="38" width="10.81640625" style="14" hidden="1" customWidth="1"/>
    <col min="39" max="39" width="0" style="14" hidden="1" customWidth="1"/>
    <col min="40" max="40" width="11" style="14" hidden="1" customWidth="1"/>
    <col min="41" max="41" width="10.81640625" style="14" hidden="1" customWidth="1"/>
    <col min="42" max="42" width="14.453125" style="14" hidden="1" customWidth="1"/>
    <col min="43" max="43" width="25" style="14" hidden="1" customWidth="1"/>
    <col min="44" max="44" width="11" style="14" hidden="1" customWidth="1"/>
    <col min="45" max="45" width="10.81640625" style="14" hidden="1" customWidth="1"/>
    <col min="46" max="46" width="11" style="14" hidden="1" customWidth="1"/>
    <col min="47" max="47" width="13.1796875" style="14" hidden="1" customWidth="1"/>
    <col min="48" max="48" width="0" style="14" hidden="1" customWidth="1"/>
    <col min="49" max="49" width="15.81640625" style="14" hidden="1" customWidth="1"/>
    <col min="50" max="50" width="44.1796875" style="14" hidden="1" customWidth="1"/>
    <col min="51" max="51" width="9.453125" style="14" hidden="1" customWidth="1"/>
    <col min="52" max="52" width="9.1796875" style="14" hidden="1" customWidth="1"/>
    <col min="53" max="53" width="0" style="14" hidden="1" customWidth="1"/>
    <col min="54" max="54" width="10.81640625" style="14" hidden="1" customWidth="1"/>
    <col min="55" max="55" width="0" style="14" hidden="1" customWidth="1"/>
    <col min="56" max="56" width="11" style="14" hidden="1" customWidth="1"/>
    <col min="57" max="57" width="10.81640625" style="14" hidden="1" customWidth="1"/>
    <col min="58" max="58" width="14.453125" style="14" hidden="1" customWidth="1"/>
    <col min="59" max="59" width="25" style="14" hidden="1" customWidth="1"/>
    <col min="60" max="60" width="11" style="14" hidden="1" customWidth="1"/>
    <col min="61" max="61" width="10.81640625" style="14" hidden="1" customWidth="1"/>
    <col min="62" max="62" width="11" style="14" hidden="1" customWidth="1"/>
    <col min="63" max="63" width="13.1796875" style="14" hidden="1" customWidth="1"/>
    <col min="64" max="65" width="0" style="14" hidden="1" customWidth="1"/>
    <col min="66" max="66" width="52.81640625" style="14" customWidth="1"/>
    <col min="67" max="73" width="15.81640625" style="14" bestFit="1" customWidth="1"/>
    <col min="74" max="74" width="20.1796875" style="14" customWidth="1"/>
    <col min="75" max="75" width="25" style="14" bestFit="1" customWidth="1"/>
    <col min="76" max="76" width="15.81640625" style="14" bestFit="1" customWidth="1"/>
    <col min="77" max="77" width="18.453125" style="14" customWidth="1"/>
    <col min="78" max="79" width="15.81640625" style="14" bestFit="1" customWidth="1"/>
    <col min="80" max="80" width="20.1796875" style="14" hidden="1" customWidth="1"/>
    <col min="81" max="16384" width="10.81640625" style="14" hidden="1"/>
  </cols>
  <sheetData>
    <row r="1" spans="1:80" x14ac:dyDescent="0.35">
      <c r="A1" s="7" t="s">
        <v>103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7" t="s">
        <v>103</v>
      </c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H1" s="7" t="s">
        <v>103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X1" s="7" t="s">
        <v>103</v>
      </c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N1" s="7" t="s">
        <v>103</v>
      </c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</row>
    <row r="2" spans="1:80" x14ac:dyDescent="0.3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X2" s="7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N2" s="7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80" x14ac:dyDescent="0.35">
      <c r="A3" s="183" t="s">
        <v>104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31"/>
      <c r="P3" s="31"/>
      <c r="R3" s="183" t="s">
        <v>104</v>
      </c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H3" s="183" t="s">
        <v>104</v>
      </c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X3" s="183" t="s">
        <v>104</v>
      </c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N3" s="183" t="s">
        <v>104</v>
      </c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</row>
    <row r="4" spans="1:80" x14ac:dyDescent="0.35">
      <c r="A4" s="183" t="s">
        <v>105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31"/>
      <c r="P4" s="31"/>
      <c r="R4" s="183" t="s">
        <v>105</v>
      </c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H4" s="183" t="s">
        <v>105</v>
      </c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X4" s="183" t="s">
        <v>105</v>
      </c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N4" s="183" t="s">
        <v>105</v>
      </c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</row>
    <row r="5" spans="1:80" x14ac:dyDescent="0.35">
      <c r="A5" s="183" t="s">
        <v>44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31"/>
      <c r="P5" s="31"/>
      <c r="R5" s="183" t="s">
        <v>44</v>
      </c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H5" s="183" t="s">
        <v>44</v>
      </c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X5" s="183" t="s">
        <v>44</v>
      </c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N5" s="183" t="s">
        <v>44</v>
      </c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</row>
    <row r="6" spans="1:80" x14ac:dyDescent="0.35">
      <c r="A6" s="183" t="s">
        <v>106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31"/>
      <c r="P6" s="31"/>
      <c r="R6" s="183" t="s">
        <v>107</v>
      </c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H6" s="183" t="s">
        <v>108</v>
      </c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X6" s="183" t="s">
        <v>109</v>
      </c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N6" s="183" t="s">
        <v>300</v>
      </c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</row>
    <row r="7" spans="1:80" s="58" customFormat="1" x14ac:dyDescent="0.35"/>
    <row r="8" spans="1:80" s="4" customFormat="1" x14ac:dyDescent="0.35">
      <c r="A8" s="190" t="s">
        <v>110</v>
      </c>
      <c r="B8" s="192" t="s">
        <v>31</v>
      </c>
      <c r="C8" s="59" t="s">
        <v>111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  <c r="R8" s="190" t="s">
        <v>110</v>
      </c>
      <c r="S8" s="192" t="s">
        <v>31</v>
      </c>
      <c r="T8" s="59" t="s">
        <v>111</v>
      </c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H8" s="190" t="s">
        <v>110</v>
      </c>
      <c r="AI8" s="192" t="s">
        <v>31</v>
      </c>
      <c r="AJ8" s="59" t="s">
        <v>111</v>
      </c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2"/>
      <c r="AV8" s="60"/>
      <c r="AX8" s="190" t="s">
        <v>110</v>
      </c>
      <c r="AY8" s="192" t="s">
        <v>31</v>
      </c>
      <c r="AZ8" s="59" t="s">
        <v>111</v>
      </c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2"/>
      <c r="BL8" s="60"/>
      <c r="BN8" s="190" t="s">
        <v>110</v>
      </c>
      <c r="BO8" s="192" t="s">
        <v>31</v>
      </c>
      <c r="BP8" s="59" t="s">
        <v>111</v>
      </c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</row>
    <row r="9" spans="1:80" s="28" customFormat="1" ht="60.75" customHeight="1" x14ac:dyDescent="0.35">
      <c r="A9" s="191"/>
      <c r="B9" s="193"/>
      <c r="C9" s="33" t="s">
        <v>45</v>
      </c>
      <c r="D9" s="33" t="s">
        <v>46</v>
      </c>
      <c r="E9" s="33" t="s">
        <v>47</v>
      </c>
      <c r="F9" s="33" t="s">
        <v>48</v>
      </c>
      <c r="G9" s="33" t="s">
        <v>49</v>
      </c>
      <c r="H9" s="33" t="s">
        <v>50</v>
      </c>
      <c r="I9" s="33" t="s">
        <v>51</v>
      </c>
      <c r="J9" s="33" t="s">
        <v>52</v>
      </c>
      <c r="K9" s="33" t="s">
        <v>53</v>
      </c>
      <c r="L9" s="33" t="s">
        <v>54</v>
      </c>
      <c r="M9" s="33" t="s">
        <v>55</v>
      </c>
      <c r="N9" s="33" t="s">
        <v>56</v>
      </c>
      <c r="O9" s="34" t="s">
        <v>112</v>
      </c>
      <c r="P9" s="63"/>
      <c r="R9" s="191"/>
      <c r="S9" s="193"/>
      <c r="T9" s="33" t="s">
        <v>45</v>
      </c>
      <c r="U9" s="33" t="s">
        <v>46</v>
      </c>
      <c r="V9" s="33" t="s">
        <v>47</v>
      </c>
      <c r="W9" s="33" t="s">
        <v>48</v>
      </c>
      <c r="X9" s="33" t="s">
        <v>49</v>
      </c>
      <c r="Y9" s="33" t="s">
        <v>50</v>
      </c>
      <c r="Z9" s="33" t="s">
        <v>51</v>
      </c>
      <c r="AA9" s="33" t="s">
        <v>52</v>
      </c>
      <c r="AB9" s="33" t="s">
        <v>53</v>
      </c>
      <c r="AC9" s="33" t="s">
        <v>54</v>
      </c>
      <c r="AD9" s="33" t="s">
        <v>55</v>
      </c>
      <c r="AE9" s="33" t="s">
        <v>56</v>
      </c>
      <c r="AF9" s="34" t="s">
        <v>112</v>
      </c>
      <c r="AH9" s="191"/>
      <c r="AI9" s="193"/>
      <c r="AJ9" s="33" t="s">
        <v>45</v>
      </c>
      <c r="AK9" s="33" t="s">
        <v>46</v>
      </c>
      <c r="AL9" s="33" t="s">
        <v>47</v>
      </c>
      <c r="AM9" s="33" t="s">
        <v>48</v>
      </c>
      <c r="AN9" s="33" t="s">
        <v>49</v>
      </c>
      <c r="AO9" s="33" t="s">
        <v>50</v>
      </c>
      <c r="AP9" s="33" t="s">
        <v>51</v>
      </c>
      <c r="AQ9" s="33" t="s">
        <v>52</v>
      </c>
      <c r="AR9" s="33" t="s">
        <v>53</v>
      </c>
      <c r="AS9" s="33" t="s">
        <v>54</v>
      </c>
      <c r="AT9" s="33" t="s">
        <v>55</v>
      </c>
      <c r="AU9" s="33" t="s">
        <v>56</v>
      </c>
      <c r="AV9" s="34" t="s">
        <v>112</v>
      </c>
      <c r="AX9" s="191"/>
      <c r="AY9" s="193"/>
      <c r="AZ9" s="33" t="s">
        <v>45</v>
      </c>
      <c r="BA9" s="33" t="s">
        <v>46</v>
      </c>
      <c r="BB9" s="33" t="s">
        <v>47</v>
      </c>
      <c r="BC9" s="33" t="s">
        <v>48</v>
      </c>
      <c r="BD9" s="33" t="s">
        <v>49</v>
      </c>
      <c r="BE9" s="33" t="s">
        <v>50</v>
      </c>
      <c r="BF9" s="33" t="s">
        <v>51</v>
      </c>
      <c r="BG9" s="33" t="s">
        <v>52</v>
      </c>
      <c r="BH9" s="33" t="s">
        <v>53</v>
      </c>
      <c r="BI9" s="33" t="s">
        <v>54</v>
      </c>
      <c r="BJ9" s="33" t="s">
        <v>55</v>
      </c>
      <c r="BK9" s="33" t="s">
        <v>56</v>
      </c>
      <c r="BL9" s="34" t="s">
        <v>112</v>
      </c>
      <c r="BN9" s="191"/>
      <c r="BO9" s="193"/>
      <c r="BP9" s="33" t="s">
        <v>45</v>
      </c>
      <c r="BQ9" s="33" t="s">
        <v>46</v>
      </c>
      <c r="BR9" s="33" t="s">
        <v>47</v>
      </c>
      <c r="BS9" s="33" t="s">
        <v>48</v>
      </c>
      <c r="BT9" s="33" t="s">
        <v>49</v>
      </c>
      <c r="BU9" s="33" t="s">
        <v>50</v>
      </c>
      <c r="BV9" s="33" t="s">
        <v>51</v>
      </c>
      <c r="BW9" s="33" t="s">
        <v>52</v>
      </c>
      <c r="BX9" s="33" t="s">
        <v>53</v>
      </c>
      <c r="BY9" s="33" t="s">
        <v>54</v>
      </c>
      <c r="BZ9" s="33" t="s">
        <v>55</v>
      </c>
      <c r="CA9" s="34" t="s">
        <v>56</v>
      </c>
    </row>
    <row r="10" spans="1:80" s="68" customFormat="1" x14ac:dyDescent="0.35">
      <c r="A10" s="64"/>
      <c r="B10" s="65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  <c r="O10" s="66"/>
      <c r="P10" s="66"/>
      <c r="R10" s="69"/>
      <c r="S10" s="65"/>
      <c r="T10" s="66"/>
      <c r="U10" s="67"/>
      <c r="V10" s="66"/>
      <c r="W10" s="67"/>
      <c r="X10" s="66"/>
      <c r="Y10" s="67"/>
      <c r="Z10" s="66"/>
      <c r="AA10" s="67"/>
      <c r="AB10" s="66"/>
      <c r="AC10" s="67"/>
      <c r="AD10" s="66"/>
      <c r="AE10" s="67"/>
      <c r="AF10" s="66"/>
      <c r="AH10" s="69"/>
      <c r="AI10" s="65"/>
      <c r="AJ10" s="66"/>
      <c r="AK10" s="67"/>
      <c r="AL10" s="66"/>
      <c r="AM10" s="67"/>
      <c r="AN10" s="66"/>
      <c r="AO10" s="67"/>
      <c r="AP10" s="66"/>
      <c r="AQ10" s="67"/>
      <c r="AR10" s="66"/>
      <c r="AS10" s="67"/>
      <c r="AT10" s="66"/>
      <c r="AU10" s="67"/>
      <c r="AV10" s="70"/>
      <c r="AX10" s="69"/>
      <c r="AY10" s="65"/>
      <c r="AZ10" s="66"/>
      <c r="BA10" s="67"/>
      <c r="BB10" s="66"/>
      <c r="BC10" s="67"/>
      <c r="BD10" s="66"/>
      <c r="BE10" s="67"/>
      <c r="BF10" s="66"/>
      <c r="BG10" s="67"/>
      <c r="BH10" s="66"/>
      <c r="BI10" s="67"/>
      <c r="BJ10" s="66"/>
      <c r="BK10" s="67"/>
      <c r="BL10" s="70"/>
      <c r="BN10" s="69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2"/>
    </row>
    <row r="11" spans="1:80" s="68" customFormat="1" x14ac:dyDescent="0.35">
      <c r="A11" s="8" t="s">
        <v>31</v>
      </c>
      <c r="B11" s="73">
        <f>SUM(B13:B70)</f>
        <v>26799</v>
      </c>
      <c r="C11" s="74">
        <f t="shared" ref="C11:O11" si="0">SUM(C13:C96)</f>
        <v>11695</v>
      </c>
      <c r="D11" s="73">
        <f t="shared" si="0"/>
        <v>1108</v>
      </c>
      <c r="E11" s="73">
        <f t="shared" si="0"/>
        <v>500</v>
      </c>
      <c r="F11" s="73">
        <f t="shared" si="0"/>
        <v>639</v>
      </c>
      <c r="G11" s="73">
        <f t="shared" si="0"/>
        <v>0</v>
      </c>
      <c r="H11" s="73">
        <f t="shared" si="0"/>
        <v>69</v>
      </c>
      <c r="I11" s="73">
        <f t="shared" si="0"/>
        <v>8255</v>
      </c>
      <c r="J11" s="73">
        <f t="shared" si="0"/>
        <v>1135</v>
      </c>
      <c r="K11" s="73">
        <f t="shared" si="0"/>
        <v>3004</v>
      </c>
      <c r="L11" s="73">
        <f t="shared" si="0"/>
        <v>355</v>
      </c>
      <c r="M11" s="73">
        <f t="shared" si="0"/>
        <v>0</v>
      </c>
      <c r="N11" s="73">
        <f t="shared" si="0"/>
        <v>39</v>
      </c>
      <c r="O11" s="74">
        <f t="shared" si="0"/>
        <v>0</v>
      </c>
      <c r="P11" s="74"/>
      <c r="R11" s="75" t="s">
        <v>31</v>
      </c>
      <c r="S11" s="73">
        <f>SUM(S13:S70)</f>
        <v>28363</v>
      </c>
      <c r="T11" s="74">
        <f>SUM(T13:T70)</f>
        <v>12933</v>
      </c>
      <c r="U11" s="73">
        <f>SUM(U13:U70)</f>
        <v>1374</v>
      </c>
      <c r="V11" s="73">
        <f>SUM(V13:V70)</f>
        <v>539</v>
      </c>
      <c r="W11" s="73">
        <f>SUM(W13:W70)</f>
        <v>538</v>
      </c>
      <c r="X11" s="73">
        <f>SUM(X13:X96)</f>
        <v>0</v>
      </c>
      <c r="Y11" s="73">
        <f t="shared" ref="Y11:AF11" si="1">SUM(Y13:Y70)</f>
        <v>62</v>
      </c>
      <c r="Z11" s="73">
        <f t="shared" si="1"/>
        <v>7475</v>
      </c>
      <c r="AA11" s="73">
        <f t="shared" si="1"/>
        <v>1832</v>
      </c>
      <c r="AB11" s="73">
        <f t="shared" si="1"/>
        <v>3147</v>
      </c>
      <c r="AC11" s="73">
        <f t="shared" si="1"/>
        <v>419</v>
      </c>
      <c r="AD11" s="73">
        <f t="shared" si="1"/>
        <v>0</v>
      </c>
      <c r="AE11" s="73">
        <f t="shared" si="1"/>
        <v>44</v>
      </c>
      <c r="AF11" s="74">
        <f t="shared" si="1"/>
        <v>0</v>
      </c>
      <c r="AH11" s="75" t="s">
        <v>31</v>
      </c>
      <c r="AI11" s="73">
        <f t="shared" ref="AI11:AV11" si="2">SUM(AI13:AI70)</f>
        <v>25882</v>
      </c>
      <c r="AJ11" s="74">
        <f t="shared" si="2"/>
        <v>10602</v>
      </c>
      <c r="AK11" s="73">
        <f t="shared" si="2"/>
        <v>1226</v>
      </c>
      <c r="AL11" s="73">
        <f t="shared" si="2"/>
        <v>458</v>
      </c>
      <c r="AM11" s="73">
        <f t="shared" si="2"/>
        <v>503</v>
      </c>
      <c r="AN11" s="73">
        <f t="shared" si="2"/>
        <v>0</v>
      </c>
      <c r="AO11" s="73">
        <f t="shared" si="2"/>
        <v>92</v>
      </c>
      <c r="AP11" s="73">
        <f t="shared" si="2"/>
        <v>8119</v>
      </c>
      <c r="AQ11" s="73">
        <f t="shared" si="2"/>
        <v>1202</v>
      </c>
      <c r="AR11" s="73">
        <f t="shared" si="2"/>
        <v>3161</v>
      </c>
      <c r="AS11" s="73">
        <f t="shared" si="2"/>
        <v>461</v>
      </c>
      <c r="AT11" s="73">
        <f t="shared" si="2"/>
        <v>0</v>
      </c>
      <c r="AU11" s="76">
        <f t="shared" si="2"/>
        <v>58</v>
      </c>
      <c r="AV11" s="74">
        <f t="shared" si="2"/>
        <v>0</v>
      </c>
      <c r="AX11" s="75" t="s">
        <v>31</v>
      </c>
      <c r="AY11" s="73">
        <f t="shared" ref="AY11:BL11" si="3">SUM(AY13:AY70)</f>
        <v>22448</v>
      </c>
      <c r="AZ11" s="74">
        <f t="shared" si="3"/>
        <v>9063</v>
      </c>
      <c r="BA11" s="73">
        <f t="shared" si="3"/>
        <v>1047</v>
      </c>
      <c r="BB11" s="73">
        <f t="shared" si="3"/>
        <v>407</v>
      </c>
      <c r="BC11" s="73">
        <f t="shared" si="3"/>
        <v>298</v>
      </c>
      <c r="BD11" s="73">
        <f t="shared" si="3"/>
        <v>0</v>
      </c>
      <c r="BE11" s="73">
        <f t="shared" si="3"/>
        <v>71</v>
      </c>
      <c r="BF11" s="73">
        <f t="shared" si="3"/>
        <v>7194</v>
      </c>
      <c r="BG11" s="73">
        <f t="shared" si="3"/>
        <v>1003</v>
      </c>
      <c r="BH11" s="73">
        <f t="shared" si="3"/>
        <v>2975</v>
      </c>
      <c r="BI11" s="73">
        <f t="shared" si="3"/>
        <v>348</v>
      </c>
      <c r="BJ11" s="73">
        <f t="shared" si="3"/>
        <v>0</v>
      </c>
      <c r="BK11" s="73">
        <f t="shared" si="3"/>
        <v>42</v>
      </c>
      <c r="BL11" s="74">
        <f t="shared" si="3"/>
        <v>0</v>
      </c>
      <c r="BN11" s="75" t="s">
        <v>31</v>
      </c>
      <c r="BO11" s="73">
        <f t="shared" ref="BO11:CA11" si="4">SUM(BO13:BO70)</f>
        <v>104368</v>
      </c>
      <c r="BP11" s="74">
        <f t="shared" si="4"/>
        <v>47141</v>
      </c>
      <c r="BQ11" s="73">
        <f t="shared" si="4"/>
        <v>2880</v>
      </c>
      <c r="BR11" s="73">
        <f t="shared" si="4"/>
        <v>2197</v>
      </c>
      <c r="BS11" s="73">
        <f t="shared" si="4"/>
        <v>2191</v>
      </c>
      <c r="BT11" s="73">
        <f t="shared" si="4"/>
        <v>0</v>
      </c>
      <c r="BU11" s="73">
        <f t="shared" si="4"/>
        <v>777</v>
      </c>
      <c r="BV11" s="73">
        <f t="shared" si="4"/>
        <v>26577</v>
      </c>
      <c r="BW11" s="73">
        <f t="shared" si="4"/>
        <v>5068</v>
      </c>
      <c r="BX11" s="73">
        <f t="shared" si="4"/>
        <v>15803</v>
      </c>
      <c r="BY11" s="73">
        <f t="shared" si="4"/>
        <v>1080</v>
      </c>
      <c r="BZ11" s="73">
        <f t="shared" si="4"/>
        <v>506</v>
      </c>
      <c r="CA11" s="88">
        <f t="shared" si="4"/>
        <v>148</v>
      </c>
      <c r="CB11" s="68" t="b">
        <f>BO11='[3]C-5'!$BN$8</f>
        <v>1</v>
      </c>
    </row>
    <row r="12" spans="1:80" s="68" customFormat="1" x14ac:dyDescent="0.35">
      <c r="A12" s="64"/>
      <c r="B12" s="77"/>
      <c r="C12" s="78"/>
      <c r="D12" s="77"/>
      <c r="E12" s="78"/>
      <c r="F12" s="77"/>
      <c r="G12" s="78"/>
      <c r="H12" s="77"/>
      <c r="I12" s="78"/>
      <c r="J12" s="77"/>
      <c r="K12" s="78"/>
      <c r="L12" s="77"/>
      <c r="M12" s="78"/>
      <c r="N12" s="77"/>
      <c r="O12" s="78"/>
      <c r="P12" s="78"/>
      <c r="R12" s="69"/>
      <c r="S12" s="77"/>
      <c r="T12" s="78"/>
      <c r="U12" s="77"/>
      <c r="V12" s="78"/>
      <c r="W12" s="77"/>
      <c r="X12" s="78"/>
      <c r="Y12" s="77"/>
      <c r="Z12" s="78"/>
      <c r="AA12" s="77"/>
      <c r="AB12" s="78"/>
      <c r="AC12" s="77"/>
      <c r="AD12" s="78"/>
      <c r="AE12" s="77"/>
      <c r="AF12" s="78"/>
      <c r="AH12" s="69"/>
      <c r="AI12" s="77"/>
      <c r="AJ12" s="78"/>
      <c r="AK12" s="77"/>
      <c r="AL12" s="78"/>
      <c r="AM12" s="77"/>
      <c r="AN12" s="78"/>
      <c r="AO12" s="77"/>
      <c r="AP12" s="78"/>
      <c r="AQ12" s="77"/>
      <c r="AR12" s="78"/>
      <c r="AS12" s="77"/>
      <c r="AT12" s="78"/>
      <c r="AU12" s="77"/>
      <c r="AV12" s="79"/>
      <c r="AX12" s="69"/>
      <c r="AY12" s="77"/>
      <c r="AZ12" s="78"/>
      <c r="BA12" s="77"/>
      <c r="BB12" s="78"/>
      <c r="BC12" s="77"/>
      <c r="BD12" s="78"/>
      <c r="BE12" s="77"/>
      <c r="BF12" s="78"/>
      <c r="BG12" s="77"/>
      <c r="BH12" s="78"/>
      <c r="BI12" s="77"/>
      <c r="BJ12" s="78"/>
      <c r="BK12" s="77"/>
      <c r="BL12" s="79"/>
      <c r="BN12" s="69"/>
      <c r="BO12" s="77"/>
      <c r="BP12" s="78"/>
      <c r="BQ12" s="77"/>
      <c r="BR12" s="78"/>
      <c r="BS12" s="77"/>
      <c r="BT12" s="78"/>
      <c r="BU12" s="77"/>
      <c r="BV12" s="78"/>
      <c r="BW12" s="77"/>
      <c r="BX12" s="78"/>
      <c r="BY12" s="77"/>
      <c r="BZ12" s="78"/>
      <c r="CA12" s="79"/>
    </row>
    <row r="13" spans="1:80" x14ac:dyDescent="0.35">
      <c r="A13" s="4" t="s">
        <v>113</v>
      </c>
      <c r="B13" s="6">
        <f>SUM(C13:O13)</f>
        <v>10667</v>
      </c>
      <c r="C13" s="5">
        <v>9639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1028</v>
      </c>
      <c r="K13" s="5">
        <v>0</v>
      </c>
      <c r="L13" s="5">
        <v>0</v>
      </c>
      <c r="M13" s="5">
        <v>0</v>
      </c>
      <c r="N13" s="5">
        <v>0</v>
      </c>
      <c r="O13" s="57">
        <v>0</v>
      </c>
      <c r="P13" s="27"/>
      <c r="R13" s="10" t="s">
        <v>113</v>
      </c>
      <c r="S13" s="6">
        <f>SUM(T13:AF13)</f>
        <v>12464</v>
      </c>
      <c r="T13" s="5">
        <v>10745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1719</v>
      </c>
      <c r="AB13" s="5">
        <v>0</v>
      </c>
      <c r="AC13" s="5">
        <v>0</v>
      </c>
      <c r="AD13" s="5">
        <v>0</v>
      </c>
      <c r="AE13" s="5">
        <v>0</v>
      </c>
      <c r="AF13" s="57">
        <v>0</v>
      </c>
      <c r="AG13" s="14" t="b">
        <f>R13=AH13</f>
        <v>1</v>
      </c>
      <c r="AH13" s="10" t="s">
        <v>113</v>
      </c>
      <c r="AI13" s="6">
        <f t="shared" ref="AI13:AI66" si="5">SUM(AJ13:AV13)</f>
        <v>9536</v>
      </c>
      <c r="AJ13" s="21">
        <v>8432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1104</v>
      </c>
      <c r="AR13" s="21">
        <v>0</v>
      </c>
      <c r="AS13" s="21">
        <v>0</v>
      </c>
      <c r="AT13" s="21">
        <v>0</v>
      </c>
      <c r="AU13" s="21">
        <v>0</v>
      </c>
      <c r="AV13" s="80">
        <v>0</v>
      </c>
      <c r="AW13" s="14" t="b">
        <f>+AH13=AX13</f>
        <v>1</v>
      </c>
      <c r="AX13" s="10" t="s">
        <v>113</v>
      </c>
      <c r="AY13" s="6">
        <f t="shared" ref="AY13:AY49" si="6">SUM(AZ13:BL13)</f>
        <v>8035</v>
      </c>
      <c r="AZ13" s="21">
        <v>7090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945</v>
      </c>
      <c r="BH13" s="21">
        <v>0</v>
      </c>
      <c r="BI13" s="21">
        <v>0</v>
      </c>
      <c r="BJ13" s="21">
        <v>0</v>
      </c>
      <c r="BK13" s="21">
        <v>0</v>
      </c>
      <c r="BL13" s="80">
        <v>0</v>
      </c>
      <c r="BN13" s="10" t="s">
        <v>113</v>
      </c>
      <c r="BO13" s="6">
        <f t="shared" ref="BO13:BO45" si="7">SUM(BP13:CA13)</f>
        <v>34807</v>
      </c>
      <c r="BP13" s="161">
        <v>30912</v>
      </c>
      <c r="BQ13" s="162">
        <v>0</v>
      </c>
      <c r="BR13" s="161">
        <v>0</v>
      </c>
      <c r="BS13" s="162">
        <v>0</v>
      </c>
      <c r="BT13" s="161">
        <v>0</v>
      </c>
      <c r="BU13" s="162">
        <v>0</v>
      </c>
      <c r="BV13" s="161">
        <v>1</v>
      </c>
      <c r="BW13" s="162">
        <v>3894</v>
      </c>
      <c r="BX13" s="161">
        <v>0</v>
      </c>
      <c r="BY13" s="162">
        <v>0</v>
      </c>
      <c r="BZ13" s="161">
        <v>0</v>
      </c>
      <c r="CA13" s="162">
        <v>0</v>
      </c>
      <c r="CB13" s="167">
        <f>BO12</f>
        <v>0</v>
      </c>
    </row>
    <row r="14" spans="1:80" x14ac:dyDescent="0.35">
      <c r="A14" s="4" t="s">
        <v>114</v>
      </c>
      <c r="B14" s="6">
        <f t="shared" ref="B14:B70" si="8">SUM(C14:O14)</f>
        <v>2012</v>
      </c>
      <c r="C14" s="5">
        <v>1956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56</v>
      </c>
      <c r="K14" s="5">
        <v>0</v>
      </c>
      <c r="L14" s="5">
        <v>0</v>
      </c>
      <c r="M14" s="5">
        <v>0</v>
      </c>
      <c r="N14" s="5">
        <v>0</v>
      </c>
      <c r="O14" s="57">
        <v>0</v>
      </c>
      <c r="P14" s="27"/>
      <c r="R14" s="10" t="s">
        <v>114</v>
      </c>
      <c r="S14" s="6">
        <f t="shared" ref="S14:S70" si="9">SUM(T14:AF14)</f>
        <v>2211</v>
      </c>
      <c r="T14" s="5">
        <v>2150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61</v>
      </c>
      <c r="AB14" s="5">
        <v>0</v>
      </c>
      <c r="AC14" s="5">
        <v>0</v>
      </c>
      <c r="AD14" s="5">
        <v>0</v>
      </c>
      <c r="AE14" s="5">
        <v>0</v>
      </c>
      <c r="AF14" s="57">
        <v>0</v>
      </c>
      <c r="AG14" s="14" t="b">
        <f t="shared" ref="AG14:AG70" si="10">R14=AH14</f>
        <v>1</v>
      </c>
      <c r="AH14" s="10" t="s">
        <v>114</v>
      </c>
      <c r="AI14" s="6">
        <f t="shared" si="5"/>
        <v>2171</v>
      </c>
      <c r="AJ14" s="21">
        <v>2130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41</v>
      </c>
      <c r="AR14" s="21">
        <v>0</v>
      </c>
      <c r="AS14" s="21">
        <v>0</v>
      </c>
      <c r="AT14" s="21">
        <v>0</v>
      </c>
      <c r="AU14" s="21">
        <v>0</v>
      </c>
      <c r="AV14" s="80">
        <v>0</v>
      </c>
      <c r="AW14" s="14" t="b">
        <f>+AH14=AX14</f>
        <v>1</v>
      </c>
      <c r="AX14" s="10" t="s">
        <v>114</v>
      </c>
      <c r="AY14" s="6">
        <f t="shared" si="6"/>
        <v>1960</v>
      </c>
      <c r="AZ14" s="21">
        <v>1937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23</v>
      </c>
      <c r="BH14" s="21">
        <v>0</v>
      </c>
      <c r="BI14" s="21">
        <v>0</v>
      </c>
      <c r="BJ14" s="21">
        <v>0</v>
      </c>
      <c r="BK14" s="21">
        <v>0</v>
      </c>
      <c r="BL14" s="80">
        <v>0</v>
      </c>
      <c r="BN14" s="10" t="s">
        <v>114</v>
      </c>
      <c r="BO14" s="6">
        <f t="shared" si="7"/>
        <v>10132</v>
      </c>
      <c r="BP14" s="161">
        <v>9781</v>
      </c>
      <c r="BQ14" s="162">
        <v>0</v>
      </c>
      <c r="BR14" s="161">
        <v>0</v>
      </c>
      <c r="BS14" s="162">
        <v>0</v>
      </c>
      <c r="BT14" s="161">
        <v>0</v>
      </c>
      <c r="BU14" s="162">
        <v>0</v>
      </c>
      <c r="BV14" s="161">
        <v>0</v>
      </c>
      <c r="BW14" s="162">
        <v>351</v>
      </c>
      <c r="BX14" s="161">
        <v>0</v>
      </c>
      <c r="BY14" s="162">
        <v>0</v>
      </c>
      <c r="BZ14" s="161">
        <v>0</v>
      </c>
      <c r="CA14" s="162">
        <v>0</v>
      </c>
      <c r="CB14" s="68" t="b">
        <f>BO14='[3]C-5'!$BN$8</f>
        <v>0</v>
      </c>
    </row>
    <row r="15" spans="1:80" x14ac:dyDescent="0.35">
      <c r="A15" s="4"/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7"/>
      <c r="P15" s="27"/>
      <c r="R15" s="10"/>
      <c r="S15" s="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7"/>
      <c r="AH15" s="10"/>
      <c r="AI15" s="6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80"/>
      <c r="AX15" s="10"/>
      <c r="AY15" s="6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80"/>
      <c r="BN15" s="10" t="s">
        <v>302</v>
      </c>
      <c r="BO15" s="6">
        <f t="shared" si="7"/>
        <v>3</v>
      </c>
      <c r="BP15" s="161">
        <v>3</v>
      </c>
      <c r="BQ15" s="162">
        <v>0</v>
      </c>
      <c r="BR15" s="161">
        <v>0</v>
      </c>
      <c r="BS15" s="162">
        <v>0</v>
      </c>
      <c r="BT15" s="161">
        <v>0</v>
      </c>
      <c r="BU15" s="162">
        <v>0</v>
      </c>
      <c r="BV15" s="161">
        <v>0</v>
      </c>
      <c r="BW15" s="162">
        <v>0</v>
      </c>
      <c r="BX15" s="161">
        <v>0</v>
      </c>
      <c r="BY15" s="162">
        <v>0</v>
      </c>
      <c r="BZ15" s="161">
        <v>0</v>
      </c>
      <c r="CA15" s="162">
        <v>0</v>
      </c>
      <c r="CB15" s="68" t="b">
        <f>BO15='[3]C-5'!$BN$8</f>
        <v>0</v>
      </c>
    </row>
    <row r="16" spans="1:80" x14ac:dyDescent="0.35">
      <c r="A16" s="4" t="s">
        <v>115</v>
      </c>
      <c r="B16" s="6">
        <f t="shared" si="8"/>
        <v>151</v>
      </c>
      <c r="C16" s="5">
        <v>100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51</v>
      </c>
      <c r="K16" s="5">
        <v>0</v>
      </c>
      <c r="L16" s="5">
        <v>0</v>
      </c>
      <c r="M16" s="5">
        <v>0</v>
      </c>
      <c r="N16" s="5">
        <v>0</v>
      </c>
      <c r="O16" s="57">
        <v>0</v>
      </c>
      <c r="P16" s="27"/>
      <c r="R16" s="10" t="s">
        <v>115</v>
      </c>
      <c r="S16" s="6">
        <f t="shared" si="9"/>
        <v>89</v>
      </c>
      <c r="T16" s="5">
        <v>37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52</v>
      </c>
      <c r="AB16" s="5">
        <v>0</v>
      </c>
      <c r="AC16" s="5">
        <v>0</v>
      </c>
      <c r="AD16" s="5">
        <v>0</v>
      </c>
      <c r="AE16" s="5">
        <v>0</v>
      </c>
      <c r="AF16" s="57">
        <v>0</v>
      </c>
      <c r="AG16" s="14" t="b">
        <f t="shared" si="10"/>
        <v>1</v>
      </c>
      <c r="AH16" s="10" t="s">
        <v>115</v>
      </c>
      <c r="AI16" s="6">
        <f t="shared" si="5"/>
        <v>96</v>
      </c>
      <c r="AJ16" s="21">
        <v>39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57</v>
      </c>
      <c r="AR16" s="21">
        <v>0</v>
      </c>
      <c r="AS16" s="21">
        <v>0</v>
      </c>
      <c r="AT16" s="21">
        <v>0</v>
      </c>
      <c r="AU16" s="21">
        <v>0</v>
      </c>
      <c r="AV16" s="80">
        <v>0</v>
      </c>
      <c r="AW16" s="14" t="b">
        <f>+AH16=AX16</f>
        <v>1</v>
      </c>
      <c r="AX16" s="10" t="s">
        <v>115</v>
      </c>
      <c r="AY16" s="6">
        <f t="shared" si="6"/>
        <v>71</v>
      </c>
      <c r="AZ16" s="21">
        <v>36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35</v>
      </c>
      <c r="BH16" s="21">
        <v>0</v>
      </c>
      <c r="BI16" s="21">
        <v>0</v>
      </c>
      <c r="BJ16" s="21">
        <v>0</v>
      </c>
      <c r="BK16" s="21">
        <v>0</v>
      </c>
      <c r="BL16" s="80">
        <v>0</v>
      </c>
      <c r="BN16" s="10" t="s">
        <v>115</v>
      </c>
      <c r="BO16" s="6">
        <f t="shared" si="7"/>
        <v>11</v>
      </c>
      <c r="BP16" s="161">
        <v>11</v>
      </c>
      <c r="BQ16" s="162">
        <v>0</v>
      </c>
      <c r="BR16" s="161">
        <v>0</v>
      </c>
      <c r="BS16" s="162">
        <v>0</v>
      </c>
      <c r="BT16" s="161">
        <v>0</v>
      </c>
      <c r="BU16" s="162">
        <v>0</v>
      </c>
      <c r="BV16" s="161">
        <v>0</v>
      </c>
      <c r="BW16" s="162">
        <v>0</v>
      </c>
      <c r="BX16" s="161">
        <v>0</v>
      </c>
      <c r="BY16" s="162">
        <v>0</v>
      </c>
      <c r="BZ16" s="161">
        <v>0</v>
      </c>
      <c r="CA16" s="162">
        <v>0</v>
      </c>
      <c r="CB16" s="68" t="b">
        <f>BO16='[3]C-5'!$BN$8</f>
        <v>0</v>
      </c>
    </row>
    <row r="17" spans="1:80" x14ac:dyDescent="0.35">
      <c r="A17" s="4" t="s">
        <v>116</v>
      </c>
      <c r="B17" s="6">
        <f t="shared" si="8"/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7">
        <v>0</v>
      </c>
      <c r="P17" s="27"/>
      <c r="R17" s="10" t="s">
        <v>116</v>
      </c>
      <c r="S17" s="6">
        <f t="shared" si="9"/>
        <v>1</v>
      </c>
      <c r="T17" s="5">
        <v>1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7">
        <v>0</v>
      </c>
      <c r="AG17" s="14" t="b">
        <f t="shared" si="10"/>
        <v>1</v>
      </c>
      <c r="AH17" s="10" t="s">
        <v>116</v>
      </c>
      <c r="AI17" s="6">
        <f t="shared" si="5"/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80">
        <v>0</v>
      </c>
      <c r="AW17" s="14" t="b">
        <f>+AH17=AX17</f>
        <v>1</v>
      </c>
      <c r="AX17" s="10" t="s">
        <v>116</v>
      </c>
      <c r="AY17" s="6">
        <f t="shared" si="6"/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80">
        <v>0</v>
      </c>
      <c r="BN17" s="10" t="s">
        <v>303</v>
      </c>
      <c r="BO17" s="6">
        <f t="shared" si="7"/>
        <v>96</v>
      </c>
      <c r="BP17" s="161">
        <v>86</v>
      </c>
      <c r="BQ17" s="162">
        <v>0</v>
      </c>
      <c r="BR17" s="161">
        <v>0</v>
      </c>
      <c r="BS17" s="162">
        <v>0</v>
      </c>
      <c r="BT17" s="161">
        <v>0</v>
      </c>
      <c r="BU17" s="162">
        <v>0</v>
      </c>
      <c r="BV17" s="161">
        <v>0</v>
      </c>
      <c r="BW17" s="162">
        <v>10</v>
      </c>
      <c r="BX17" s="161">
        <v>0</v>
      </c>
      <c r="BY17" s="162">
        <v>0</v>
      </c>
      <c r="BZ17" s="161">
        <v>0</v>
      </c>
      <c r="CA17" s="162">
        <v>0</v>
      </c>
      <c r="CB17" s="68" t="b">
        <f>BO17='[3]C-5'!$BN$8</f>
        <v>0</v>
      </c>
    </row>
    <row r="18" spans="1:80" x14ac:dyDescent="0.35">
      <c r="A18" s="10" t="s">
        <v>117</v>
      </c>
      <c r="B18" s="6">
        <f>SUM(C18:O18)</f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7">
        <v>0</v>
      </c>
      <c r="P18" s="27"/>
      <c r="R18" s="10" t="s">
        <v>117</v>
      </c>
      <c r="S18" s="6">
        <f t="shared" si="9"/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7">
        <v>0</v>
      </c>
      <c r="AH18" s="10" t="s">
        <v>117</v>
      </c>
      <c r="AI18" s="6">
        <f t="shared" si="5"/>
        <v>1</v>
      </c>
      <c r="AJ18" s="21">
        <v>1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80">
        <v>0</v>
      </c>
      <c r="AW18" s="14" t="b">
        <f>+AH18=AX18</f>
        <v>1</v>
      </c>
      <c r="AX18" s="10" t="s">
        <v>117</v>
      </c>
      <c r="AY18" s="6">
        <f>SUM(AZ18:BL18)</f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7">
        <v>0</v>
      </c>
      <c r="BN18" s="10" t="s">
        <v>304</v>
      </c>
      <c r="BO18" s="6">
        <f t="shared" si="7"/>
        <v>62</v>
      </c>
      <c r="BP18" s="161">
        <v>62</v>
      </c>
      <c r="BQ18" s="162">
        <v>0</v>
      </c>
      <c r="BR18" s="161">
        <v>0</v>
      </c>
      <c r="BS18" s="162">
        <v>0</v>
      </c>
      <c r="BT18" s="161">
        <v>0</v>
      </c>
      <c r="BU18" s="162">
        <v>0</v>
      </c>
      <c r="BV18" s="161">
        <v>0</v>
      </c>
      <c r="BW18" s="162">
        <v>0</v>
      </c>
      <c r="BX18" s="161">
        <v>0</v>
      </c>
      <c r="BY18" s="162">
        <v>0</v>
      </c>
      <c r="BZ18" s="161">
        <v>0</v>
      </c>
      <c r="CA18" s="162">
        <v>0</v>
      </c>
      <c r="CB18" s="68" t="b">
        <f>BO18='[3]C-5'!$BN$8</f>
        <v>0</v>
      </c>
    </row>
    <row r="19" spans="1:80" x14ac:dyDescent="0.35">
      <c r="A19" s="4" t="s">
        <v>118</v>
      </c>
      <c r="B19" s="6">
        <f t="shared" si="8"/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7">
        <v>0</v>
      </c>
      <c r="P19" s="27"/>
      <c r="R19" s="10" t="s">
        <v>118</v>
      </c>
      <c r="S19" s="6">
        <f t="shared" si="9"/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7">
        <v>0</v>
      </c>
      <c r="AG19" s="14" t="b">
        <f t="shared" si="10"/>
        <v>1</v>
      </c>
      <c r="AH19" s="10" t="s">
        <v>118</v>
      </c>
      <c r="AI19" s="6">
        <f t="shared" si="5"/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80">
        <v>0</v>
      </c>
      <c r="AW19" s="14" t="b">
        <f t="shared" ref="AW19:AW37" si="11">+AH19=AX19</f>
        <v>1</v>
      </c>
      <c r="AX19" s="10" t="s">
        <v>118</v>
      </c>
      <c r="AY19" s="6">
        <f t="shared" si="6"/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80">
        <v>0</v>
      </c>
      <c r="BN19" s="10" t="s">
        <v>119</v>
      </c>
      <c r="BO19" s="6">
        <f t="shared" si="7"/>
        <v>2727</v>
      </c>
      <c r="BP19" s="161">
        <v>0</v>
      </c>
      <c r="BQ19" s="162">
        <v>2714</v>
      </c>
      <c r="BR19" s="161">
        <v>0</v>
      </c>
      <c r="BS19" s="162">
        <v>0</v>
      </c>
      <c r="BT19" s="161">
        <v>0</v>
      </c>
      <c r="BU19" s="162">
        <v>0</v>
      </c>
      <c r="BV19" s="161">
        <v>0</v>
      </c>
      <c r="BW19" s="162">
        <v>0</v>
      </c>
      <c r="BX19" s="161">
        <v>0</v>
      </c>
      <c r="BY19" s="162">
        <v>0</v>
      </c>
      <c r="BZ19" s="161">
        <v>0</v>
      </c>
      <c r="CA19" s="162">
        <v>13</v>
      </c>
      <c r="CB19" s="68" t="b">
        <f>BO19='[3]C-5'!$BN$8</f>
        <v>0</v>
      </c>
    </row>
    <row r="20" spans="1:80" x14ac:dyDescent="0.35">
      <c r="A20" s="4" t="s">
        <v>119</v>
      </c>
      <c r="B20" s="6">
        <f t="shared" si="8"/>
        <v>1037</v>
      </c>
      <c r="C20" s="5">
        <v>0</v>
      </c>
      <c r="D20" s="5">
        <v>1030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7</v>
      </c>
      <c r="O20" s="57">
        <v>0</v>
      </c>
      <c r="P20" s="27"/>
      <c r="R20" s="10" t="s">
        <v>119</v>
      </c>
      <c r="S20" s="6">
        <f t="shared" si="9"/>
        <v>1242</v>
      </c>
      <c r="T20" s="5">
        <v>0</v>
      </c>
      <c r="U20" s="5">
        <v>1242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7">
        <v>0</v>
      </c>
      <c r="AG20" s="14" t="b">
        <f t="shared" si="10"/>
        <v>1</v>
      </c>
      <c r="AH20" s="10" t="s">
        <v>119</v>
      </c>
      <c r="AI20" s="6">
        <f t="shared" si="5"/>
        <v>1134</v>
      </c>
      <c r="AJ20" s="21">
        <v>0</v>
      </c>
      <c r="AK20" s="21">
        <v>1132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2</v>
      </c>
      <c r="AV20" s="80">
        <v>0</v>
      </c>
      <c r="AW20" s="14" t="b">
        <f t="shared" si="11"/>
        <v>1</v>
      </c>
      <c r="AX20" s="10" t="s">
        <v>119</v>
      </c>
      <c r="AY20" s="6">
        <f t="shared" si="6"/>
        <v>948</v>
      </c>
      <c r="AZ20" s="21">
        <v>0</v>
      </c>
      <c r="BA20" s="21">
        <v>938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10</v>
      </c>
      <c r="BL20" s="80">
        <v>0</v>
      </c>
      <c r="BN20" s="10" t="s">
        <v>120</v>
      </c>
      <c r="BO20" s="6">
        <f t="shared" si="7"/>
        <v>163</v>
      </c>
      <c r="BP20" s="161">
        <v>0</v>
      </c>
      <c r="BQ20" s="162">
        <v>163</v>
      </c>
      <c r="BR20" s="161">
        <v>0</v>
      </c>
      <c r="BS20" s="162">
        <v>0</v>
      </c>
      <c r="BT20" s="161">
        <v>0</v>
      </c>
      <c r="BU20" s="162">
        <v>0</v>
      </c>
      <c r="BV20" s="161">
        <v>0</v>
      </c>
      <c r="BW20" s="162">
        <v>0</v>
      </c>
      <c r="BX20" s="161">
        <v>0</v>
      </c>
      <c r="BY20" s="162">
        <v>0</v>
      </c>
      <c r="BZ20" s="161">
        <v>0</v>
      </c>
      <c r="CA20" s="162">
        <v>0</v>
      </c>
      <c r="CB20" s="68" t="b">
        <f>BO20='[3]C-5'!$BN$8</f>
        <v>0</v>
      </c>
    </row>
    <row r="21" spans="1:80" x14ac:dyDescent="0.35">
      <c r="A21" s="4" t="s">
        <v>120</v>
      </c>
      <c r="B21" s="6">
        <f t="shared" si="8"/>
        <v>77</v>
      </c>
      <c r="C21" s="5">
        <v>0</v>
      </c>
      <c r="D21" s="5">
        <v>77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7">
        <v>0</v>
      </c>
      <c r="P21" s="27"/>
      <c r="R21" s="10" t="s">
        <v>120</v>
      </c>
      <c r="S21" s="6">
        <f t="shared" si="9"/>
        <v>132</v>
      </c>
      <c r="T21" s="5">
        <v>0</v>
      </c>
      <c r="U21" s="5">
        <v>132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7">
        <v>0</v>
      </c>
      <c r="AG21" s="14" t="b">
        <f t="shared" si="10"/>
        <v>1</v>
      </c>
      <c r="AH21" s="10" t="s">
        <v>120</v>
      </c>
      <c r="AI21" s="6">
        <f t="shared" si="5"/>
        <v>92</v>
      </c>
      <c r="AJ21" s="21">
        <v>0</v>
      </c>
      <c r="AK21" s="21">
        <v>92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80">
        <v>0</v>
      </c>
      <c r="AW21" s="14" t="b">
        <f t="shared" si="11"/>
        <v>1</v>
      </c>
      <c r="AX21" s="10" t="s">
        <v>120</v>
      </c>
      <c r="AY21" s="6">
        <f t="shared" si="6"/>
        <v>108</v>
      </c>
      <c r="AZ21" s="21">
        <v>0</v>
      </c>
      <c r="BA21" s="21">
        <v>108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80">
        <v>0</v>
      </c>
      <c r="BN21" s="10" t="s">
        <v>122</v>
      </c>
      <c r="BO21" s="6">
        <f t="shared" si="7"/>
        <v>22</v>
      </c>
      <c r="BP21" s="161">
        <v>0</v>
      </c>
      <c r="BQ21" s="162">
        <v>3</v>
      </c>
      <c r="BR21" s="161">
        <v>0</v>
      </c>
      <c r="BS21" s="162">
        <v>0</v>
      </c>
      <c r="BT21" s="161">
        <v>0</v>
      </c>
      <c r="BU21" s="162">
        <v>0</v>
      </c>
      <c r="BV21" s="161">
        <v>0</v>
      </c>
      <c r="BW21" s="162">
        <v>0</v>
      </c>
      <c r="BX21" s="161">
        <v>0</v>
      </c>
      <c r="BY21" s="162">
        <v>0</v>
      </c>
      <c r="BZ21" s="161">
        <v>0</v>
      </c>
      <c r="CA21" s="162">
        <v>19</v>
      </c>
      <c r="CB21" s="68" t="b">
        <f>BO21='[3]C-5'!$BN$8</f>
        <v>0</v>
      </c>
    </row>
    <row r="22" spans="1:80" x14ac:dyDescent="0.35">
      <c r="A22" s="4" t="s">
        <v>121</v>
      </c>
      <c r="B22" s="6">
        <f t="shared" si="8"/>
        <v>26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26</v>
      </c>
      <c r="O22" s="57">
        <v>0</v>
      </c>
      <c r="P22" s="27"/>
      <c r="R22" s="10" t="s">
        <v>121</v>
      </c>
      <c r="S22" s="6">
        <f t="shared" si="9"/>
        <v>34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34</v>
      </c>
      <c r="AF22" s="57">
        <v>0</v>
      </c>
      <c r="AG22" s="14" t="b">
        <f t="shared" si="10"/>
        <v>1</v>
      </c>
      <c r="AH22" s="10" t="s">
        <v>121</v>
      </c>
      <c r="AI22" s="6">
        <f t="shared" si="5"/>
        <v>51</v>
      </c>
      <c r="AJ22" s="21">
        <v>0</v>
      </c>
      <c r="AK22" s="21">
        <v>2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49</v>
      </c>
      <c r="AV22" s="80">
        <v>0</v>
      </c>
      <c r="AW22" s="14" t="b">
        <f t="shared" si="11"/>
        <v>1</v>
      </c>
      <c r="AX22" s="10" t="s">
        <v>121</v>
      </c>
      <c r="AY22" s="6">
        <f t="shared" si="6"/>
        <v>28</v>
      </c>
      <c r="AZ22" s="21">
        <v>0</v>
      </c>
      <c r="BA22" s="21">
        <v>1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0</v>
      </c>
      <c r="BJ22" s="21">
        <v>0</v>
      </c>
      <c r="BK22" s="21">
        <v>27</v>
      </c>
      <c r="BL22" s="80">
        <v>0</v>
      </c>
      <c r="BN22" s="10" t="s">
        <v>121</v>
      </c>
      <c r="BO22" s="6">
        <f t="shared" si="7"/>
        <v>116</v>
      </c>
      <c r="BP22" s="161">
        <v>0</v>
      </c>
      <c r="BQ22" s="162">
        <v>0</v>
      </c>
      <c r="BR22" s="161">
        <v>0</v>
      </c>
      <c r="BS22" s="162">
        <v>0</v>
      </c>
      <c r="BT22" s="161">
        <v>0</v>
      </c>
      <c r="BU22" s="162">
        <v>0</v>
      </c>
      <c r="BV22" s="161">
        <v>0</v>
      </c>
      <c r="BW22" s="162">
        <v>0</v>
      </c>
      <c r="BX22" s="161">
        <v>0</v>
      </c>
      <c r="BY22" s="162">
        <v>0</v>
      </c>
      <c r="BZ22" s="161">
        <v>0</v>
      </c>
      <c r="CA22" s="162">
        <v>116</v>
      </c>
      <c r="CB22" s="68" t="b">
        <f>BO22='[3]C-5'!$BN$8</f>
        <v>0</v>
      </c>
    </row>
    <row r="23" spans="1:80" x14ac:dyDescent="0.35">
      <c r="A23" s="4" t="s">
        <v>122</v>
      </c>
      <c r="B23" s="6">
        <f t="shared" si="8"/>
        <v>7</v>
      </c>
      <c r="C23" s="5">
        <v>0</v>
      </c>
      <c r="D23" s="5">
        <v>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6</v>
      </c>
      <c r="O23" s="57">
        <v>0</v>
      </c>
      <c r="P23" s="27"/>
      <c r="R23" s="10" t="s">
        <v>122</v>
      </c>
      <c r="S23" s="6">
        <f t="shared" si="9"/>
        <v>10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10</v>
      </c>
      <c r="AF23" s="57">
        <v>0</v>
      </c>
      <c r="AG23" s="14" t="b">
        <f t="shared" si="10"/>
        <v>1</v>
      </c>
      <c r="AH23" s="10" t="s">
        <v>122</v>
      </c>
      <c r="AI23" s="6">
        <f t="shared" si="5"/>
        <v>7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7</v>
      </c>
      <c r="AV23" s="80">
        <v>0</v>
      </c>
      <c r="AW23" s="14" t="b">
        <f t="shared" si="11"/>
        <v>1</v>
      </c>
      <c r="AX23" s="10" t="s">
        <v>122</v>
      </c>
      <c r="AY23" s="6">
        <f t="shared" si="6"/>
        <v>5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5</v>
      </c>
      <c r="BL23" s="80">
        <v>0</v>
      </c>
      <c r="BN23" s="10" t="s">
        <v>123</v>
      </c>
      <c r="BO23" s="6">
        <f t="shared" si="7"/>
        <v>1041</v>
      </c>
      <c r="BP23" s="161">
        <v>0</v>
      </c>
      <c r="BQ23" s="162">
        <v>0</v>
      </c>
      <c r="BR23" s="161">
        <v>1041</v>
      </c>
      <c r="BS23" s="162">
        <v>0</v>
      </c>
      <c r="BT23" s="161">
        <v>0</v>
      </c>
      <c r="BU23" s="162">
        <v>0</v>
      </c>
      <c r="BV23" s="161">
        <v>0</v>
      </c>
      <c r="BW23" s="162">
        <v>0</v>
      </c>
      <c r="BX23" s="161">
        <v>0</v>
      </c>
      <c r="BY23" s="162">
        <v>0</v>
      </c>
      <c r="BZ23" s="161">
        <v>0</v>
      </c>
      <c r="CA23" s="162">
        <v>0</v>
      </c>
      <c r="CB23" s="68" t="b">
        <f>BO23='[3]C-5'!$BN$8</f>
        <v>0</v>
      </c>
    </row>
    <row r="24" spans="1:80" x14ac:dyDescent="0.35">
      <c r="A24" s="4" t="s">
        <v>123</v>
      </c>
      <c r="B24" s="6">
        <f t="shared" si="8"/>
        <v>181</v>
      </c>
      <c r="C24" s="5">
        <v>0</v>
      </c>
      <c r="D24" s="5">
        <v>0</v>
      </c>
      <c r="E24" s="5">
        <v>181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7">
        <v>0</v>
      </c>
      <c r="P24" s="27"/>
      <c r="R24" s="10" t="s">
        <v>123</v>
      </c>
      <c r="S24" s="6">
        <f t="shared" si="9"/>
        <v>265</v>
      </c>
      <c r="T24" s="5">
        <v>0</v>
      </c>
      <c r="U24" s="5">
        <v>0</v>
      </c>
      <c r="V24" s="5">
        <v>265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7">
        <v>0</v>
      </c>
      <c r="AG24" s="14" t="b">
        <f t="shared" si="10"/>
        <v>1</v>
      </c>
      <c r="AH24" s="10" t="s">
        <v>123</v>
      </c>
      <c r="AI24" s="6">
        <f t="shared" si="5"/>
        <v>237</v>
      </c>
      <c r="AJ24" s="21">
        <v>0</v>
      </c>
      <c r="AK24" s="21">
        <v>0</v>
      </c>
      <c r="AL24" s="21">
        <v>237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80">
        <v>0</v>
      </c>
      <c r="AW24" s="14" t="b">
        <f t="shared" si="11"/>
        <v>1</v>
      </c>
      <c r="AX24" s="10" t="s">
        <v>123</v>
      </c>
      <c r="AY24" s="6">
        <f t="shared" si="6"/>
        <v>177</v>
      </c>
      <c r="AZ24" s="21">
        <v>0</v>
      </c>
      <c r="BA24" s="21">
        <v>0</v>
      </c>
      <c r="BB24" s="21">
        <v>177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80">
        <v>0</v>
      </c>
      <c r="BN24" s="10" t="s">
        <v>124</v>
      </c>
      <c r="BO24" s="6">
        <f t="shared" si="7"/>
        <v>581</v>
      </c>
      <c r="BP24" s="161">
        <v>0</v>
      </c>
      <c r="BQ24" s="162">
        <v>0</v>
      </c>
      <c r="BR24" s="161">
        <v>581</v>
      </c>
      <c r="BS24" s="162">
        <v>0</v>
      </c>
      <c r="BT24" s="161">
        <v>0</v>
      </c>
      <c r="BU24" s="162">
        <v>0</v>
      </c>
      <c r="BV24" s="161">
        <v>0</v>
      </c>
      <c r="BW24" s="162">
        <v>0</v>
      </c>
      <c r="BX24" s="161">
        <v>0</v>
      </c>
      <c r="BY24" s="162">
        <v>0</v>
      </c>
      <c r="BZ24" s="161">
        <v>0</v>
      </c>
      <c r="CA24" s="162">
        <v>0</v>
      </c>
      <c r="CB24" s="68" t="b">
        <f>BO24='[3]C-5'!$BN$8</f>
        <v>0</v>
      </c>
    </row>
    <row r="25" spans="1:80" x14ac:dyDescent="0.35">
      <c r="A25" s="4" t="s">
        <v>124</v>
      </c>
      <c r="B25" s="6">
        <f t="shared" si="8"/>
        <v>255</v>
      </c>
      <c r="C25" s="5">
        <v>0</v>
      </c>
      <c r="D25" s="5">
        <v>0</v>
      </c>
      <c r="E25" s="5">
        <v>255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7">
        <v>0</v>
      </c>
      <c r="P25" s="27"/>
      <c r="R25" s="10" t="s">
        <v>124</v>
      </c>
      <c r="S25" s="6">
        <f t="shared" si="9"/>
        <v>150</v>
      </c>
      <c r="T25" s="5">
        <v>0</v>
      </c>
      <c r="U25" s="5">
        <v>0</v>
      </c>
      <c r="V25" s="5">
        <v>150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7">
        <v>0</v>
      </c>
      <c r="AG25" s="14" t="b">
        <f t="shared" si="10"/>
        <v>1</v>
      </c>
      <c r="AH25" s="10" t="s">
        <v>124</v>
      </c>
      <c r="AI25" s="6">
        <f t="shared" si="5"/>
        <v>124</v>
      </c>
      <c r="AJ25" s="21">
        <v>0</v>
      </c>
      <c r="AK25" s="21">
        <v>0</v>
      </c>
      <c r="AL25" s="21">
        <v>124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80">
        <v>0</v>
      </c>
      <c r="AW25" s="14" t="b">
        <f t="shared" si="11"/>
        <v>1</v>
      </c>
      <c r="AX25" s="10" t="s">
        <v>124</v>
      </c>
      <c r="AY25" s="6">
        <f t="shared" si="6"/>
        <v>107</v>
      </c>
      <c r="AZ25" s="21">
        <v>0</v>
      </c>
      <c r="BA25" s="21">
        <v>0</v>
      </c>
      <c r="BB25" s="21">
        <v>107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80">
        <v>0</v>
      </c>
      <c r="BN25" s="10" t="s">
        <v>125</v>
      </c>
      <c r="BO25" s="6">
        <f t="shared" si="7"/>
        <v>368</v>
      </c>
      <c r="BP25" s="161">
        <v>0</v>
      </c>
      <c r="BQ25" s="162">
        <v>0</v>
      </c>
      <c r="BR25" s="161">
        <v>368</v>
      </c>
      <c r="BS25" s="162">
        <v>0</v>
      </c>
      <c r="BT25" s="161">
        <v>0</v>
      </c>
      <c r="BU25" s="162">
        <v>0</v>
      </c>
      <c r="BV25" s="161">
        <v>0</v>
      </c>
      <c r="BW25" s="162">
        <v>0</v>
      </c>
      <c r="BX25" s="161">
        <v>0</v>
      </c>
      <c r="BY25" s="162">
        <v>0</v>
      </c>
      <c r="BZ25" s="161">
        <v>0</v>
      </c>
      <c r="CA25" s="162">
        <v>0</v>
      </c>
      <c r="CB25" s="68" t="b">
        <f>BO25='[3]C-5'!$BN$8</f>
        <v>0</v>
      </c>
    </row>
    <row r="26" spans="1:80" x14ac:dyDescent="0.35">
      <c r="A26" s="4" t="s">
        <v>125</v>
      </c>
      <c r="B26" s="6">
        <f t="shared" si="8"/>
        <v>27</v>
      </c>
      <c r="C26" s="5">
        <v>0</v>
      </c>
      <c r="D26" s="5">
        <v>0</v>
      </c>
      <c r="E26" s="5">
        <v>27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7">
        <v>0</v>
      </c>
      <c r="P26" s="27"/>
      <c r="R26" s="10" t="s">
        <v>125</v>
      </c>
      <c r="S26" s="6">
        <f t="shared" si="9"/>
        <v>76</v>
      </c>
      <c r="T26" s="5">
        <v>0</v>
      </c>
      <c r="U26" s="5">
        <v>0</v>
      </c>
      <c r="V26" s="5">
        <v>76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7">
        <v>0</v>
      </c>
      <c r="AG26" s="14" t="b">
        <f t="shared" si="10"/>
        <v>1</v>
      </c>
      <c r="AH26" s="10" t="s">
        <v>125</v>
      </c>
      <c r="AI26" s="6">
        <f t="shared" si="5"/>
        <v>50</v>
      </c>
      <c r="AJ26" s="21">
        <v>0</v>
      </c>
      <c r="AK26" s="21">
        <v>0</v>
      </c>
      <c r="AL26" s="21">
        <v>50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80">
        <v>0</v>
      </c>
      <c r="AW26" s="14" t="b">
        <f t="shared" si="11"/>
        <v>1</v>
      </c>
      <c r="AX26" s="10" t="s">
        <v>125</v>
      </c>
      <c r="AY26" s="6">
        <f t="shared" si="6"/>
        <v>56</v>
      </c>
      <c r="AZ26" s="21">
        <v>0</v>
      </c>
      <c r="BA26" s="21">
        <v>0</v>
      </c>
      <c r="BB26" s="21">
        <v>56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80">
        <v>0</v>
      </c>
      <c r="BN26" s="10" t="s">
        <v>126</v>
      </c>
      <c r="BO26" s="6">
        <f t="shared" si="7"/>
        <v>115</v>
      </c>
      <c r="BP26" s="161">
        <v>0</v>
      </c>
      <c r="BQ26" s="162">
        <v>0</v>
      </c>
      <c r="BR26" s="161">
        <v>115</v>
      </c>
      <c r="BS26" s="162">
        <v>0</v>
      </c>
      <c r="BT26" s="161">
        <v>0</v>
      </c>
      <c r="BU26" s="162">
        <v>0</v>
      </c>
      <c r="BV26" s="161">
        <v>0</v>
      </c>
      <c r="BW26" s="162">
        <v>0</v>
      </c>
      <c r="BX26" s="161">
        <v>0</v>
      </c>
      <c r="BY26" s="162">
        <v>0</v>
      </c>
      <c r="BZ26" s="161">
        <v>0</v>
      </c>
      <c r="CA26" s="162">
        <v>0</v>
      </c>
      <c r="CB26" s="68" t="b">
        <f>BO26='[3]C-5'!$BN$8</f>
        <v>0</v>
      </c>
    </row>
    <row r="27" spans="1:80" x14ac:dyDescent="0.35">
      <c r="A27" s="4" t="s">
        <v>126</v>
      </c>
      <c r="B27" s="6">
        <f t="shared" si="8"/>
        <v>23</v>
      </c>
      <c r="C27" s="5">
        <v>0</v>
      </c>
      <c r="D27" s="5">
        <v>0</v>
      </c>
      <c r="E27" s="5">
        <v>23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7">
        <v>0</v>
      </c>
      <c r="P27" s="27"/>
      <c r="R27" s="10" t="s">
        <v>126</v>
      </c>
      <c r="S27" s="6">
        <f t="shared" si="9"/>
        <v>30</v>
      </c>
      <c r="T27" s="5">
        <v>0</v>
      </c>
      <c r="U27" s="5">
        <v>0</v>
      </c>
      <c r="V27" s="5">
        <v>30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7">
        <v>0</v>
      </c>
      <c r="AG27" s="14" t="b">
        <f t="shared" si="10"/>
        <v>1</v>
      </c>
      <c r="AH27" s="10" t="s">
        <v>126</v>
      </c>
      <c r="AI27" s="6">
        <f>SUM(AJ27:AV27)</f>
        <v>18</v>
      </c>
      <c r="AJ27" s="21">
        <v>0</v>
      </c>
      <c r="AK27" s="21">
        <v>0</v>
      </c>
      <c r="AL27" s="21">
        <v>18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80">
        <v>0</v>
      </c>
      <c r="AW27" s="14" t="b">
        <f t="shared" si="11"/>
        <v>1</v>
      </c>
      <c r="AX27" s="10" t="s">
        <v>126</v>
      </c>
      <c r="AY27" s="6">
        <f t="shared" si="6"/>
        <v>28</v>
      </c>
      <c r="AZ27" s="21">
        <v>0</v>
      </c>
      <c r="BA27" s="21">
        <v>0</v>
      </c>
      <c r="BB27" s="21">
        <v>28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80">
        <v>0</v>
      </c>
      <c r="BN27" s="10" t="s">
        <v>127</v>
      </c>
      <c r="BO27" s="6">
        <f t="shared" si="7"/>
        <v>60</v>
      </c>
      <c r="BP27" s="161">
        <v>0</v>
      </c>
      <c r="BQ27" s="162">
        <v>0</v>
      </c>
      <c r="BR27" s="161">
        <v>60</v>
      </c>
      <c r="BS27" s="162">
        <v>0</v>
      </c>
      <c r="BT27" s="161">
        <v>0</v>
      </c>
      <c r="BU27" s="162">
        <v>0</v>
      </c>
      <c r="BV27" s="161">
        <v>0</v>
      </c>
      <c r="BW27" s="162">
        <v>0</v>
      </c>
      <c r="BX27" s="161">
        <v>0</v>
      </c>
      <c r="BY27" s="162">
        <v>0</v>
      </c>
      <c r="BZ27" s="161">
        <v>0</v>
      </c>
      <c r="CA27" s="162">
        <v>0</v>
      </c>
      <c r="CB27" s="68" t="b">
        <f>BO27='[3]C-5'!$BN$8</f>
        <v>0</v>
      </c>
    </row>
    <row r="28" spans="1:80" x14ac:dyDescent="0.35">
      <c r="A28" s="4" t="s">
        <v>127</v>
      </c>
      <c r="B28" s="6">
        <f t="shared" si="8"/>
        <v>10</v>
      </c>
      <c r="C28" s="5">
        <v>0</v>
      </c>
      <c r="D28" s="5">
        <v>0</v>
      </c>
      <c r="E28" s="5">
        <v>10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7">
        <v>0</v>
      </c>
      <c r="P28" s="27"/>
      <c r="R28" s="10" t="s">
        <v>127</v>
      </c>
      <c r="S28" s="6">
        <f t="shared" si="9"/>
        <v>12</v>
      </c>
      <c r="T28" s="5">
        <v>0</v>
      </c>
      <c r="U28" s="5">
        <v>0</v>
      </c>
      <c r="V28" s="5">
        <v>12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7">
        <v>0</v>
      </c>
      <c r="AG28" s="14" t="b">
        <f t="shared" si="10"/>
        <v>1</v>
      </c>
      <c r="AH28" s="10" t="s">
        <v>127</v>
      </c>
      <c r="AI28" s="6">
        <f>SUM(AJ28:AV28)</f>
        <v>20</v>
      </c>
      <c r="AJ28" s="21">
        <v>0</v>
      </c>
      <c r="AK28" s="21">
        <v>0</v>
      </c>
      <c r="AL28" s="21">
        <v>20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80">
        <v>0</v>
      </c>
      <c r="AW28" s="14" t="b">
        <f t="shared" si="11"/>
        <v>1</v>
      </c>
      <c r="AX28" s="10" t="s">
        <v>127</v>
      </c>
      <c r="AY28" s="6">
        <f t="shared" si="6"/>
        <v>29</v>
      </c>
      <c r="AZ28" s="21">
        <v>0</v>
      </c>
      <c r="BA28" s="21">
        <v>0</v>
      </c>
      <c r="BB28" s="21">
        <v>29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1">
        <v>0</v>
      </c>
      <c r="BK28" s="21">
        <v>0</v>
      </c>
      <c r="BL28" s="80">
        <v>0</v>
      </c>
      <c r="BN28" s="10" t="s">
        <v>129</v>
      </c>
      <c r="BO28" s="6">
        <f t="shared" si="7"/>
        <v>12</v>
      </c>
      <c r="BP28" s="161">
        <v>0</v>
      </c>
      <c r="BQ28" s="162">
        <v>0</v>
      </c>
      <c r="BR28" s="161">
        <v>12</v>
      </c>
      <c r="BS28" s="162">
        <v>0</v>
      </c>
      <c r="BT28" s="161">
        <v>0</v>
      </c>
      <c r="BU28" s="162">
        <v>0</v>
      </c>
      <c r="BV28" s="161">
        <v>0</v>
      </c>
      <c r="BW28" s="162">
        <v>0</v>
      </c>
      <c r="BX28" s="161">
        <v>0</v>
      </c>
      <c r="BY28" s="162">
        <v>0</v>
      </c>
      <c r="BZ28" s="161">
        <v>0</v>
      </c>
      <c r="CA28" s="162">
        <v>0</v>
      </c>
      <c r="CB28" s="68" t="b">
        <f>BO28='[3]C-5'!$BN$8</f>
        <v>0</v>
      </c>
    </row>
    <row r="29" spans="1:80" x14ac:dyDescent="0.35">
      <c r="A29" s="4" t="s">
        <v>128</v>
      </c>
      <c r="B29" s="6">
        <f t="shared" si="8"/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7">
        <v>0</v>
      </c>
      <c r="P29" s="27"/>
      <c r="R29" s="10" t="s">
        <v>128</v>
      </c>
      <c r="S29" s="6">
        <f t="shared" si="9"/>
        <v>3</v>
      </c>
      <c r="T29" s="5">
        <v>0</v>
      </c>
      <c r="U29" s="5">
        <v>0</v>
      </c>
      <c r="V29" s="5">
        <v>3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7">
        <v>0</v>
      </c>
      <c r="AG29" s="14" t="b">
        <f t="shared" si="10"/>
        <v>1</v>
      </c>
      <c r="AH29" s="10" t="s">
        <v>128</v>
      </c>
      <c r="AI29" s="6">
        <f>SUM(AJ29:AV29)</f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80">
        <v>0</v>
      </c>
      <c r="AW29" s="14" t="b">
        <f t="shared" si="11"/>
        <v>1</v>
      </c>
      <c r="AX29" s="10" t="s">
        <v>128</v>
      </c>
      <c r="AY29" s="6">
        <f t="shared" si="6"/>
        <v>1</v>
      </c>
      <c r="AZ29" s="21">
        <v>0</v>
      </c>
      <c r="BA29" s="21">
        <v>0</v>
      </c>
      <c r="BB29" s="21">
        <v>1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80">
        <v>0</v>
      </c>
      <c r="BN29" s="10" t="s">
        <v>130</v>
      </c>
      <c r="BO29" s="6">
        <f t="shared" si="7"/>
        <v>10</v>
      </c>
      <c r="BP29" s="161">
        <v>0</v>
      </c>
      <c r="BQ29" s="162">
        <v>0</v>
      </c>
      <c r="BR29" s="161">
        <v>10</v>
      </c>
      <c r="BS29" s="162">
        <v>0</v>
      </c>
      <c r="BT29" s="161">
        <v>0</v>
      </c>
      <c r="BU29" s="162">
        <v>0</v>
      </c>
      <c r="BV29" s="161">
        <v>0</v>
      </c>
      <c r="BW29" s="162">
        <v>0</v>
      </c>
      <c r="BX29" s="161">
        <v>0</v>
      </c>
      <c r="BY29" s="162">
        <v>0</v>
      </c>
      <c r="BZ29" s="161">
        <v>0</v>
      </c>
      <c r="CA29" s="162">
        <v>0</v>
      </c>
      <c r="CB29" s="68" t="b">
        <f>BO29='[3]C-5'!$BN$8</f>
        <v>0</v>
      </c>
    </row>
    <row r="30" spans="1:80" x14ac:dyDescent="0.35">
      <c r="A30" s="4" t="s">
        <v>129</v>
      </c>
      <c r="B30" s="6">
        <f t="shared" si="8"/>
        <v>3</v>
      </c>
      <c r="C30" s="5">
        <v>0</v>
      </c>
      <c r="D30" s="5">
        <v>0</v>
      </c>
      <c r="E30" s="5"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7">
        <v>0</v>
      </c>
      <c r="P30" s="27"/>
      <c r="R30" s="10" t="s">
        <v>129</v>
      </c>
      <c r="S30" s="6">
        <f t="shared" si="9"/>
        <v>3</v>
      </c>
      <c r="T30" s="5">
        <v>0</v>
      </c>
      <c r="U30" s="5">
        <v>0</v>
      </c>
      <c r="V30" s="5">
        <v>3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7">
        <v>0</v>
      </c>
      <c r="AG30" s="14" t="b">
        <f t="shared" si="10"/>
        <v>1</v>
      </c>
      <c r="AH30" s="10" t="s">
        <v>129</v>
      </c>
      <c r="AI30" s="6">
        <f>SUM(AJ30:AV30)</f>
        <v>5</v>
      </c>
      <c r="AJ30" s="21">
        <v>0</v>
      </c>
      <c r="AK30" s="21">
        <v>0</v>
      </c>
      <c r="AL30" s="21">
        <v>5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80">
        <v>0</v>
      </c>
      <c r="AW30" s="14" t="b">
        <f t="shared" si="11"/>
        <v>1</v>
      </c>
      <c r="AX30" s="10" t="s">
        <v>129</v>
      </c>
      <c r="AY30" s="6">
        <f t="shared" si="6"/>
        <v>5</v>
      </c>
      <c r="AZ30" s="21">
        <v>0</v>
      </c>
      <c r="BA30" s="21">
        <v>0</v>
      </c>
      <c r="BB30" s="21">
        <v>5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80">
        <v>0</v>
      </c>
      <c r="BN30" s="10" t="s">
        <v>128</v>
      </c>
      <c r="BO30" s="6">
        <f t="shared" si="7"/>
        <v>1</v>
      </c>
      <c r="BP30" s="161">
        <v>0</v>
      </c>
      <c r="BQ30" s="162">
        <v>0</v>
      </c>
      <c r="BR30" s="161">
        <v>1</v>
      </c>
      <c r="BS30" s="162">
        <v>0</v>
      </c>
      <c r="BT30" s="161">
        <v>0</v>
      </c>
      <c r="BU30" s="162">
        <v>0</v>
      </c>
      <c r="BV30" s="161">
        <v>0</v>
      </c>
      <c r="BW30" s="162">
        <v>0</v>
      </c>
      <c r="BX30" s="161">
        <v>0</v>
      </c>
      <c r="BY30" s="162">
        <v>0</v>
      </c>
      <c r="BZ30" s="161">
        <v>0</v>
      </c>
      <c r="CA30" s="162">
        <v>0</v>
      </c>
      <c r="CB30" s="68" t="b">
        <f>BO30='[3]C-5'!$BN$8</f>
        <v>0</v>
      </c>
    </row>
    <row r="31" spans="1:80" x14ac:dyDescent="0.35">
      <c r="A31" s="4" t="s">
        <v>130</v>
      </c>
      <c r="B31" s="6">
        <f t="shared" si="8"/>
        <v>1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7">
        <v>0</v>
      </c>
      <c r="P31" s="27"/>
      <c r="R31" s="10" t="s">
        <v>130</v>
      </c>
      <c r="S31" s="6">
        <f t="shared" si="9"/>
        <v>538</v>
      </c>
      <c r="T31" s="5">
        <v>0</v>
      </c>
      <c r="U31" s="5">
        <v>0</v>
      </c>
      <c r="V31" s="5">
        <v>0</v>
      </c>
      <c r="W31" s="5">
        <v>538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7">
        <v>0</v>
      </c>
      <c r="AG31" s="14" t="b">
        <f t="shared" si="10"/>
        <v>1</v>
      </c>
      <c r="AH31" s="10" t="s">
        <v>130</v>
      </c>
      <c r="AI31" s="6">
        <f>SUM(AJ31:AV31)</f>
        <v>4</v>
      </c>
      <c r="AJ31" s="21">
        <v>0</v>
      </c>
      <c r="AK31" s="21">
        <v>0</v>
      </c>
      <c r="AL31" s="21">
        <v>4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80">
        <v>0</v>
      </c>
      <c r="AW31" s="14" t="b">
        <f t="shared" si="11"/>
        <v>1</v>
      </c>
      <c r="AX31" s="10" t="s">
        <v>130</v>
      </c>
      <c r="AY31" s="6">
        <f t="shared" si="6"/>
        <v>4</v>
      </c>
      <c r="AZ31" s="21">
        <v>0</v>
      </c>
      <c r="BA31" s="21">
        <v>0</v>
      </c>
      <c r="BB31" s="21">
        <v>4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80">
        <v>0</v>
      </c>
      <c r="BN31" s="10" t="s">
        <v>131</v>
      </c>
      <c r="BO31" s="6">
        <f t="shared" si="7"/>
        <v>2191</v>
      </c>
      <c r="BP31" s="161">
        <v>0</v>
      </c>
      <c r="BQ31" s="162">
        <v>0</v>
      </c>
      <c r="BR31" s="161">
        <v>0</v>
      </c>
      <c r="BS31" s="162">
        <v>2191</v>
      </c>
      <c r="BT31" s="161">
        <v>0</v>
      </c>
      <c r="BU31" s="162">
        <v>0</v>
      </c>
      <c r="BV31" s="161">
        <v>0</v>
      </c>
      <c r="BW31" s="162">
        <v>0</v>
      </c>
      <c r="BX31" s="161">
        <v>0</v>
      </c>
      <c r="BY31" s="162">
        <v>0</v>
      </c>
      <c r="BZ31" s="161">
        <v>0</v>
      </c>
      <c r="CA31" s="162">
        <v>0</v>
      </c>
      <c r="CB31" s="68" t="b">
        <f>BO31='[3]C-5'!$BN$8</f>
        <v>0</v>
      </c>
    </row>
    <row r="32" spans="1:80" x14ac:dyDescent="0.35">
      <c r="A32" s="4" t="s">
        <v>131</v>
      </c>
      <c r="B32" s="6">
        <f t="shared" si="8"/>
        <v>639</v>
      </c>
      <c r="C32" s="5">
        <v>0</v>
      </c>
      <c r="D32" s="5">
        <v>0</v>
      </c>
      <c r="E32" s="5">
        <v>0</v>
      </c>
      <c r="F32" s="5">
        <v>639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7">
        <v>0</v>
      </c>
      <c r="P32" s="27"/>
      <c r="R32" s="10" t="s">
        <v>131</v>
      </c>
      <c r="S32" s="6">
        <f t="shared" si="9"/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7">
        <v>0</v>
      </c>
      <c r="AG32" s="14" t="b">
        <f t="shared" si="10"/>
        <v>1</v>
      </c>
      <c r="AH32" s="10" t="s">
        <v>131</v>
      </c>
      <c r="AI32" s="6">
        <f t="shared" si="5"/>
        <v>503</v>
      </c>
      <c r="AJ32" s="21">
        <v>0</v>
      </c>
      <c r="AK32" s="21">
        <v>0</v>
      </c>
      <c r="AL32" s="21">
        <v>0</v>
      </c>
      <c r="AM32" s="21">
        <v>503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80">
        <v>0</v>
      </c>
      <c r="AW32" s="14" t="b">
        <f t="shared" si="11"/>
        <v>1</v>
      </c>
      <c r="AX32" s="10" t="s">
        <v>131</v>
      </c>
      <c r="AY32" s="6">
        <f t="shared" si="6"/>
        <v>298</v>
      </c>
      <c r="AZ32" s="21">
        <v>0</v>
      </c>
      <c r="BA32" s="21">
        <v>0</v>
      </c>
      <c r="BB32" s="21">
        <v>0</v>
      </c>
      <c r="BC32" s="21">
        <v>298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80">
        <v>0</v>
      </c>
      <c r="BN32" s="10" t="s">
        <v>132</v>
      </c>
      <c r="BO32" s="6">
        <f t="shared" si="7"/>
        <v>707</v>
      </c>
      <c r="BP32" s="161">
        <v>0</v>
      </c>
      <c r="BQ32" s="162">
        <v>0</v>
      </c>
      <c r="BR32" s="161">
        <v>0</v>
      </c>
      <c r="BS32" s="162">
        <v>0</v>
      </c>
      <c r="BT32" s="161">
        <v>0</v>
      </c>
      <c r="BU32" s="162">
        <v>694</v>
      </c>
      <c r="BV32" s="161">
        <v>13</v>
      </c>
      <c r="BW32" s="162">
        <v>0</v>
      </c>
      <c r="BX32" s="161">
        <v>0</v>
      </c>
      <c r="BY32" s="162">
        <v>0</v>
      </c>
      <c r="BZ32" s="161">
        <v>0</v>
      </c>
      <c r="CA32" s="162">
        <v>0</v>
      </c>
      <c r="CB32" s="68" t="b">
        <f>BO32='[3]C-5'!$BN$8</f>
        <v>0</v>
      </c>
    </row>
    <row r="33" spans="1:80" x14ac:dyDescent="0.35">
      <c r="A33" s="4" t="s">
        <v>132</v>
      </c>
      <c r="B33" s="6">
        <f t="shared" si="8"/>
        <v>64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64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7">
        <v>0</v>
      </c>
      <c r="P33" s="27"/>
      <c r="R33" s="10" t="s">
        <v>132</v>
      </c>
      <c r="S33" s="6">
        <f t="shared" si="9"/>
        <v>62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62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7">
        <v>0</v>
      </c>
      <c r="AG33" s="14" t="b">
        <f t="shared" si="10"/>
        <v>1</v>
      </c>
      <c r="AH33" s="10" t="s">
        <v>132</v>
      </c>
      <c r="AI33" s="6">
        <f t="shared" si="5"/>
        <v>85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85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80">
        <v>0</v>
      </c>
      <c r="AW33" s="14" t="b">
        <f t="shared" si="11"/>
        <v>1</v>
      </c>
      <c r="AX33" s="10" t="s">
        <v>132</v>
      </c>
      <c r="AY33" s="6">
        <f t="shared" si="6"/>
        <v>71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71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80">
        <v>0</v>
      </c>
      <c r="BN33" s="10" t="s">
        <v>136</v>
      </c>
      <c r="BO33" s="6">
        <f t="shared" si="7"/>
        <v>20</v>
      </c>
      <c r="BP33" s="161">
        <v>0</v>
      </c>
      <c r="BQ33" s="162">
        <v>0</v>
      </c>
      <c r="BR33" s="161">
        <v>0</v>
      </c>
      <c r="BS33" s="162">
        <v>0</v>
      </c>
      <c r="BT33" s="161">
        <v>0</v>
      </c>
      <c r="BU33" s="162">
        <v>20</v>
      </c>
      <c r="BV33" s="161">
        <v>0</v>
      </c>
      <c r="BW33" s="162">
        <v>0</v>
      </c>
      <c r="BX33" s="161">
        <v>0</v>
      </c>
      <c r="BY33" s="162">
        <v>0</v>
      </c>
      <c r="BZ33" s="161">
        <v>0</v>
      </c>
      <c r="CA33" s="162">
        <v>0</v>
      </c>
      <c r="CB33" s="68" t="b">
        <f>BO33='[3]C-5'!$BN$8</f>
        <v>0</v>
      </c>
    </row>
    <row r="34" spans="1:80" x14ac:dyDescent="0.35">
      <c r="A34" s="81" t="s">
        <v>133</v>
      </c>
      <c r="B34" s="6">
        <f t="shared" si="8"/>
        <v>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7">
        <v>0</v>
      </c>
      <c r="P34" s="27"/>
      <c r="R34" s="10" t="s">
        <v>133</v>
      </c>
      <c r="S34" s="6">
        <f t="shared" si="9"/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7">
        <v>0</v>
      </c>
      <c r="AG34" s="14" t="b">
        <f t="shared" si="10"/>
        <v>1</v>
      </c>
      <c r="AH34" s="10" t="s">
        <v>133</v>
      </c>
      <c r="AI34" s="6">
        <f t="shared" si="5"/>
        <v>1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1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80">
        <v>0</v>
      </c>
      <c r="AW34" s="14" t="b">
        <f t="shared" si="11"/>
        <v>1</v>
      </c>
      <c r="AX34" s="10" t="s">
        <v>133</v>
      </c>
      <c r="AY34" s="6">
        <f t="shared" si="6"/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0</v>
      </c>
      <c r="BL34" s="80">
        <v>0</v>
      </c>
      <c r="BN34" s="10" t="s">
        <v>135</v>
      </c>
      <c r="BO34" s="6">
        <f t="shared" si="7"/>
        <v>17</v>
      </c>
      <c r="BP34" s="161">
        <v>0</v>
      </c>
      <c r="BQ34" s="162">
        <v>0</v>
      </c>
      <c r="BR34" s="161">
        <v>0</v>
      </c>
      <c r="BS34" s="162">
        <v>0</v>
      </c>
      <c r="BT34" s="161">
        <v>0</v>
      </c>
      <c r="BU34" s="162">
        <v>17</v>
      </c>
      <c r="BV34" s="161">
        <v>0</v>
      </c>
      <c r="BW34" s="162">
        <v>0</v>
      </c>
      <c r="BX34" s="161">
        <v>0</v>
      </c>
      <c r="BY34" s="162">
        <v>0</v>
      </c>
      <c r="BZ34" s="161">
        <v>0</v>
      </c>
      <c r="CA34" s="162">
        <v>0</v>
      </c>
      <c r="CB34" s="68" t="b">
        <f>BO34='[3]C-5'!$BN$8</f>
        <v>0</v>
      </c>
    </row>
    <row r="35" spans="1:80" x14ac:dyDescent="0.35">
      <c r="A35" s="81" t="s">
        <v>134</v>
      </c>
      <c r="B35" s="6">
        <f t="shared" si="8"/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7">
        <v>0</v>
      </c>
      <c r="P35" s="27"/>
      <c r="R35" s="10" t="s">
        <v>134</v>
      </c>
      <c r="S35" s="6">
        <f t="shared" si="9"/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7">
        <v>0</v>
      </c>
      <c r="AG35" s="14" t="b">
        <f t="shared" si="10"/>
        <v>1</v>
      </c>
      <c r="AH35" s="10" t="s">
        <v>134</v>
      </c>
      <c r="AI35" s="6">
        <f t="shared" si="5"/>
        <v>3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3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80">
        <v>0</v>
      </c>
      <c r="AW35" s="14" t="b">
        <f t="shared" si="11"/>
        <v>1</v>
      </c>
      <c r="AX35" s="10" t="s">
        <v>134</v>
      </c>
      <c r="AY35" s="6">
        <f t="shared" si="6"/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80">
        <v>0</v>
      </c>
      <c r="BN35" s="10" t="s">
        <v>137</v>
      </c>
      <c r="BO35" s="6">
        <f t="shared" si="7"/>
        <v>6</v>
      </c>
      <c r="BP35" s="161">
        <v>0</v>
      </c>
      <c r="BQ35" s="162">
        <v>0</v>
      </c>
      <c r="BR35" s="161">
        <v>0</v>
      </c>
      <c r="BS35" s="162">
        <v>0</v>
      </c>
      <c r="BT35" s="161">
        <v>0</v>
      </c>
      <c r="BU35" s="162">
        <v>6</v>
      </c>
      <c r="BV35" s="161">
        <v>0</v>
      </c>
      <c r="BW35" s="162">
        <v>0</v>
      </c>
      <c r="BX35" s="161">
        <v>0</v>
      </c>
      <c r="BY35" s="162">
        <v>0</v>
      </c>
      <c r="BZ35" s="161">
        <v>0</v>
      </c>
      <c r="CA35" s="162">
        <v>0</v>
      </c>
      <c r="CB35" s="68" t="b">
        <f>BO35='[3]C-5'!$BN$8</f>
        <v>0</v>
      </c>
    </row>
    <row r="36" spans="1:80" x14ac:dyDescent="0.35">
      <c r="A36" s="4" t="s">
        <v>135</v>
      </c>
      <c r="B36" s="6">
        <f t="shared" si="8"/>
        <v>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7">
        <v>0</v>
      </c>
      <c r="P36" s="27"/>
      <c r="R36" s="10" t="s">
        <v>135</v>
      </c>
      <c r="S36" s="6">
        <f t="shared" si="9"/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7">
        <v>0</v>
      </c>
      <c r="AG36" s="14" t="b">
        <f t="shared" si="10"/>
        <v>1</v>
      </c>
      <c r="AH36" s="10" t="s">
        <v>135</v>
      </c>
      <c r="AI36" s="6">
        <f t="shared" si="5"/>
        <v>1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1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80">
        <v>0</v>
      </c>
      <c r="AW36" s="14" t="b">
        <f t="shared" si="11"/>
        <v>1</v>
      </c>
      <c r="AX36" s="10" t="s">
        <v>135</v>
      </c>
      <c r="AY36" s="6">
        <f t="shared" si="6"/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80">
        <v>0</v>
      </c>
      <c r="BN36" s="10" t="s">
        <v>134</v>
      </c>
      <c r="BO36" s="6">
        <f t="shared" si="7"/>
        <v>2</v>
      </c>
      <c r="BP36" s="161">
        <v>0</v>
      </c>
      <c r="BQ36" s="162">
        <v>0</v>
      </c>
      <c r="BR36" s="161">
        <v>0</v>
      </c>
      <c r="BS36" s="162">
        <v>0</v>
      </c>
      <c r="BT36" s="161">
        <v>0</v>
      </c>
      <c r="BU36" s="162">
        <v>2</v>
      </c>
      <c r="BV36" s="161">
        <v>0</v>
      </c>
      <c r="BW36" s="162">
        <v>0</v>
      </c>
      <c r="BX36" s="161">
        <v>0</v>
      </c>
      <c r="BY36" s="162">
        <v>0</v>
      </c>
      <c r="BZ36" s="161">
        <v>0</v>
      </c>
      <c r="CA36" s="162">
        <v>0</v>
      </c>
      <c r="CB36" s="68" t="b">
        <f>BO36='[3]C-5'!$BN$8</f>
        <v>0</v>
      </c>
    </row>
    <row r="37" spans="1:80" x14ac:dyDescent="0.35">
      <c r="A37" s="81" t="s">
        <v>136</v>
      </c>
      <c r="B37" s="6">
        <f t="shared" si="8"/>
        <v>1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7">
        <v>0</v>
      </c>
      <c r="P37" s="27"/>
      <c r="R37" s="10" t="s">
        <v>136</v>
      </c>
      <c r="S37" s="6">
        <f t="shared" si="9"/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7">
        <v>0</v>
      </c>
      <c r="AG37" s="14" t="b">
        <f t="shared" si="10"/>
        <v>1</v>
      </c>
      <c r="AH37" s="10" t="s">
        <v>136</v>
      </c>
      <c r="AI37" s="6">
        <f t="shared" si="5"/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80">
        <v>0</v>
      </c>
      <c r="AW37" s="14" t="b">
        <f t="shared" si="11"/>
        <v>1</v>
      </c>
      <c r="AX37" s="10" t="s">
        <v>136</v>
      </c>
      <c r="AY37" s="6">
        <f t="shared" si="6"/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80">
        <v>0</v>
      </c>
      <c r="BN37" s="10" t="s">
        <v>133</v>
      </c>
      <c r="BO37" s="6">
        <f t="shared" si="7"/>
        <v>3</v>
      </c>
      <c r="BP37" s="161">
        <v>0</v>
      </c>
      <c r="BQ37" s="162">
        <v>0</v>
      </c>
      <c r="BR37" s="161">
        <v>0</v>
      </c>
      <c r="BS37" s="162">
        <v>0</v>
      </c>
      <c r="BT37" s="161">
        <v>0</v>
      </c>
      <c r="BU37" s="162">
        <v>3</v>
      </c>
      <c r="BV37" s="161">
        <v>0</v>
      </c>
      <c r="BW37" s="162">
        <v>0</v>
      </c>
      <c r="BX37" s="161">
        <v>0</v>
      </c>
      <c r="BY37" s="162">
        <v>0</v>
      </c>
      <c r="BZ37" s="161">
        <v>0</v>
      </c>
      <c r="CA37" s="162">
        <v>0</v>
      </c>
      <c r="CB37" s="68" t="b">
        <f>BO37='[3]C-5'!$BN$8</f>
        <v>0</v>
      </c>
    </row>
    <row r="38" spans="1:80" x14ac:dyDescent="0.35">
      <c r="A38" s="10" t="s">
        <v>137</v>
      </c>
      <c r="B38" s="6">
        <f>SUM(C38:O38)</f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7">
        <v>0</v>
      </c>
      <c r="P38" s="27"/>
      <c r="R38" s="10" t="s">
        <v>137</v>
      </c>
      <c r="S38" s="6">
        <f t="shared" si="9"/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7">
        <v>0</v>
      </c>
      <c r="AH38" s="10" t="s">
        <v>137</v>
      </c>
      <c r="AI38" s="6">
        <f t="shared" si="5"/>
        <v>2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2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80">
        <v>0</v>
      </c>
      <c r="AW38" s="14" t="b">
        <f t="shared" ref="AW38:AW43" si="12">+AH38=AX38</f>
        <v>1</v>
      </c>
      <c r="AX38" s="10" t="s">
        <v>137</v>
      </c>
      <c r="AY38" s="6">
        <f t="shared" si="6"/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7">
        <v>0</v>
      </c>
      <c r="BN38" s="14" t="s">
        <v>305</v>
      </c>
      <c r="BO38" s="6">
        <f t="shared" si="7"/>
        <v>2</v>
      </c>
      <c r="BP38" s="161">
        <v>0</v>
      </c>
      <c r="BQ38" s="162">
        <v>0</v>
      </c>
      <c r="BR38" s="161">
        <v>0</v>
      </c>
      <c r="BS38" s="162">
        <v>0</v>
      </c>
      <c r="BT38" s="161">
        <v>0</v>
      </c>
      <c r="BU38" s="162">
        <v>2</v>
      </c>
      <c r="BV38" s="161">
        <v>0</v>
      </c>
      <c r="BW38" s="162">
        <v>0</v>
      </c>
      <c r="BX38" s="161">
        <v>0</v>
      </c>
      <c r="BY38" s="162">
        <v>0</v>
      </c>
      <c r="BZ38" s="161">
        <v>0</v>
      </c>
      <c r="CA38" s="162">
        <v>0</v>
      </c>
      <c r="CB38" s="68" t="b">
        <f>BO38='[3]C-5'!$BN$8</f>
        <v>0</v>
      </c>
    </row>
    <row r="39" spans="1:80" x14ac:dyDescent="0.35">
      <c r="A39" s="4" t="s">
        <v>138</v>
      </c>
      <c r="B39" s="6">
        <f t="shared" si="8"/>
        <v>6529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6529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7">
        <v>0</v>
      </c>
      <c r="P39" s="27"/>
      <c r="R39" s="10" t="s">
        <v>138</v>
      </c>
      <c r="S39" s="6">
        <f t="shared" si="9"/>
        <v>6012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6012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7">
        <v>0</v>
      </c>
      <c r="AG39" s="14" t="b">
        <f t="shared" si="10"/>
        <v>1</v>
      </c>
      <c r="AH39" s="10" t="s">
        <v>138</v>
      </c>
      <c r="AI39" s="6">
        <f t="shared" si="5"/>
        <v>6508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6508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80">
        <v>0</v>
      </c>
      <c r="AW39" s="14" t="b">
        <f t="shared" si="12"/>
        <v>1</v>
      </c>
      <c r="AX39" s="10" t="s">
        <v>138</v>
      </c>
      <c r="AY39" s="6">
        <f t="shared" si="6"/>
        <v>5740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5740</v>
      </c>
      <c r="BG39" s="21">
        <v>0</v>
      </c>
      <c r="BH39" s="21">
        <v>0</v>
      </c>
      <c r="BI39" s="21">
        <v>0</v>
      </c>
      <c r="BJ39" s="21">
        <v>0</v>
      </c>
      <c r="BK39" s="21">
        <v>0</v>
      </c>
      <c r="BL39" s="80">
        <v>0</v>
      </c>
      <c r="BN39" s="10" t="s">
        <v>138</v>
      </c>
      <c r="BO39" s="6">
        <f t="shared" si="7"/>
        <v>20831</v>
      </c>
      <c r="BP39" s="161">
        <v>0</v>
      </c>
      <c r="BQ39" s="162">
        <v>0</v>
      </c>
      <c r="BR39" s="161">
        <v>0</v>
      </c>
      <c r="BS39" s="162">
        <v>0</v>
      </c>
      <c r="BT39" s="161">
        <v>0</v>
      </c>
      <c r="BU39" s="162">
        <v>0</v>
      </c>
      <c r="BV39" s="161">
        <v>20831</v>
      </c>
      <c r="BW39" s="162">
        <v>0</v>
      </c>
      <c r="BX39" s="161">
        <v>0</v>
      </c>
      <c r="BY39" s="162">
        <v>0</v>
      </c>
      <c r="BZ39" s="161">
        <v>0</v>
      </c>
      <c r="CA39" s="162">
        <v>0</v>
      </c>
      <c r="CB39" s="68" t="b">
        <f>BO39='[3]C-5'!$BN$8</f>
        <v>0</v>
      </c>
    </row>
    <row r="40" spans="1:80" x14ac:dyDescent="0.35">
      <c r="A40" s="4" t="s">
        <v>139</v>
      </c>
      <c r="B40" s="6">
        <f t="shared" si="8"/>
        <v>637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637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7">
        <v>0</v>
      </c>
      <c r="P40" s="27"/>
      <c r="R40" s="10" t="s">
        <v>139</v>
      </c>
      <c r="S40" s="6">
        <f t="shared" si="9"/>
        <v>458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458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7">
        <v>0</v>
      </c>
      <c r="AG40" s="14" t="b">
        <f t="shared" si="10"/>
        <v>1</v>
      </c>
      <c r="AH40" s="10" t="s">
        <v>139</v>
      </c>
      <c r="AI40" s="6">
        <f t="shared" si="5"/>
        <v>456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456</v>
      </c>
      <c r="AQ40" s="21">
        <v>0</v>
      </c>
      <c r="AR40" s="21">
        <v>0</v>
      </c>
      <c r="AS40" s="21">
        <v>0</v>
      </c>
      <c r="AT40" s="21">
        <v>0</v>
      </c>
      <c r="AU40" s="21">
        <v>0</v>
      </c>
      <c r="AV40" s="80">
        <v>0</v>
      </c>
      <c r="AW40" s="14" t="b">
        <f t="shared" si="12"/>
        <v>1</v>
      </c>
      <c r="AX40" s="10" t="s">
        <v>139</v>
      </c>
      <c r="AY40" s="6">
        <f t="shared" si="6"/>
        <v>348</v>
      </c>
      <c r="AZ40" s="21">
        <v>0</v>
      </c>
      <c r="BA40" s="21">
        <v>0</v>
      </c>
      <c r="BB40" s="21">
        <v>0</v>
      </c>
      <c r="BC40" s="21">
        <v>0</v>
      </c>
      <c r="BD40" s="21">
        <v>0</v>
      </c>
      <c r="BE40" s="21">
        <v>0</v>
      </c>
      <c r="BF40" s="21">
        <v>348</v>
      </c>
      <c r="BG40" s="21">
        <v>0</v>
      </c>
      <c r="BH40" s="21">
        <v>0</v>
      </c>
      <c r="BI40" s="21">
        <v>0</v>
      </c>
      <c r="BJ40" s="21">
        <v>0</v>
      </c>
      <c r="BK40" s="21">
        <v>0</v>
      </c>
      <c r="BL40" s="80">
        <v>0</v>
      </c>
      <c r="BN40" s="10" t="s">
        <v>140</v>
      </c>
      <c r="BO40" s="6">
        <f t="shared" si="7"/>
        <v>1661</v>
      </c>
      <c r="BP40" s="161">
        <v>0</v>
      </c>
      <c r="BQ40" s="162">
        <v>0</v>
      </c>
      <c r="BR40" s="161">
        <v>0</v>
      </c>
      <c r="BS40" s="162">
        <v>0</v>
      </c>
      <c r="BT40" s="161">
        <v>0</v>
      </c>
      <c r="BU40" s="162">
        <v>0</v>
      </c>
      <c r="BV40" s="161">
        <v>1661</v>
      </c>
      <c r="BW40" s="162">
        <v>0</v>
      </c>
      <c r="BX40" s="161">
        <v>0</v>
      </c>
      <c r="BY40" s="162">
        <v>0</v>
      </c>
      <c r="BZ40" s="161">
        <v>0</v>
      </c>
      <c r="CA40" s="162">
        <v>0</v>
      </c>
      <c r="CB40" s="68" t="b">
        <f>BO40='[3]C-5'!$BN$8</f>
        <v>0</v>
      </c>
    </row>
    <row r="41" spans="1:80" x14ac:dyDescent="0.35">
      <c r="A41" s="4" t="s">
        <v>140</v>
      </c>
      <c r="B41" s="6">
        <f t="shared" si="8"/>
        <v>312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312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7">
        <v>0</v>
      </c>
      <c r="P41" s="27"/>
      <c r="R41" s="10" t="s">
        <v>140</v>
      </c>
      <c r="S41" s="6">
        <f t="shared" si="9"/>
        <v>358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358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7">
        <v>0</v>
      </c>
      <c r="AG41" s="14" t="b">
        <f t="shared" si="10"/>
        <v>1</v>
      </c>
      <c r="AH41" s="10" t="s">
        <v>140</v>
      </c>
      <c r="AI41" s="6">
        <f t="shared" si="5"/>
        <v>387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387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80">
        <v>0</v>
      </c>
      <c r="AW41" s="14" t="b">
        <f t="shared" si="12"/>
        <v>1</v>
      </c>
      <c r="AX41" s="10" t="s">
        <v>140</v>
      </c>
      <c r="AY41" s="6">
        <f t="shared" si="6"/>
        <v>386</v>
      </c>
      <c r="AZ41" s="21">
        <v>0</v>
      </c>
      <c r="BA41" s="21"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386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80">
        <v>0</v>
      </c>
      <c r="BN41" s="14" t="s">
        <v>139</v>
      </c>
      <c r="BO41" s="6">
        <f t="shared" si="7"/>
        <v>1386</v>
      </c>
      <c r="BP41" s="161">
        <v>0</v>
      </c>
      <c r="BQ41" s="162">
        <v>0</v>
      </c>
      <c r="BR41" s="161">
        <v>0</v>
      </c>
      <c r="BS41" s="162">
        <v>0</v>
      </c>
      <c r="BT41" s="161">
        <v>0</v>
      </c>
      <c r="BU41" s="162">
        <v>0</v>
      </c>
      <c r="BV41" s="161">
        <v>1386</v>
      </c>
      <c r="BW41" s="162">
        <v>0</v>
      </c>
      <c r="BX41" s="161">
        <v>0</v>
      </c>
      <c r="BY41" s="162">
        <v>0</v>
      </c>
      <c r="BZ41" s="161">
        <v>0</v>
      </c>
      <c r="CA41" s="162">
        <v>0</v>
      </c>
      <c r="CB41" s="68" t="b">
        <f>BO41='[3]C-5'!$BN$8</f>
        <v>0</v>
      </c>
    </row>
    <row r="42" spans="1:80" x14ac:dyDescent="0.35">
      <c r="A42" s="4" t="s">
        <v>141</v>
      </c>
      <c r="B42" s="6">
        <f t="shared" si="8"/>
        <v>187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187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7">
        <v>0</v>
      </c>
      <c r="P42" s="27"/>
      <c r="R42" s="10" t="s">
        <v>141</v>
      </c>
      <c r="S42" s="6">
        <f t="shared" si="9"/>
        <v>196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196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7">
        <v>0</v>
      </c>
      <c r="AG42" s="14" t="b">
        <f t="shared" si="10"/>
        <v>1</v>
      </c>
      <c r="AH42" s="10" t="s">
        <v>141</v>
      </c>
      <c r="AI42" s="6">
        <f t="shared" si="5"/>
        <v>228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228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80">
        <v>0</v>
      </c>
      <c r="AW42" s="14" t="b">
        <f t="shared" si="12"/>
        <v>1</v>
      </c>
      <c r="AX42" s="10" t="s">
        <v>141</v>
      </c>
      <c r="AY42" s="6">
        <f t="shared" si="6"/>
        <v>210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210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80">
        <v>0</v>
      </c>
      <c r="BN42" s="10" t="s">
        <v>142</v>
      </c>
      <c r="BO42" s="6">
        <f t="shared" si="7"/>
        <v>710</v>
      </c>
      <c r="BP42" s="161">
        <v>0</v>
      </c>
      <c r="BQ42" s="162">
        <v>0</v>
      </c>
      <c r="BR42" s="161">
        <v>0</v>
      </c>
      <c r="BS42" s="162">
        <v>0</v>
      </c>
      <c r="BT42" s="161">
        <v>0</v>
      </c>
      <c r="BU42" s="162">
        <v>0</v>
      </c>
      <c r="BV42" s="161">
        <v>710</v>
      </c>
      <c r="BW42" s="162">
        <v>0</v>
      </c>
      <c r="BX42" s="161">
        <v>0</v>
      </c>
      <c r="BY42" s="162">
        <v>0</v>
      </c>
      <c r="BZ42" s="161">
        <v>0</v>
      </c>
      <c r="CA42" s="162">
        <v>0</v>
      </c>
      <c r="CB42" s="68" t="b">
        <f>BO42='[3]C-5'!$BN$8</f>
        <v>0</v>
      </c>
    </row>
    <row r="43" spans="1:80" x14ac:dyDescent="0.35">
      <c r="A43" s="4" t="s">
        <v>142</v>
      </c>
      <c r="B43" s="6">
        <f t="shared" si="8"/>
        <v>202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202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7">
        <v>0</v>
      </c>
      <c r="P43" s="27"/>
      <c r="R43" s="10" t="s">
        <v>142</v>
      </c>
      <c r="S43" s="6">
        <f t="shared" si="9"/>
        <v>159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159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7">
        <v>0</v>
      </c>
      <c r="AG43" s="14" t="b">
        <f t="shared" si="10"/>
        <v>1</v>
      </c>
      <c r="AH43" s="10" t="s">
        <v>142</v>
      </c>
      <c r="AI43" s="6">
        <f t="shared" si="5"/>
        <v>181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181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80">
        <v>0</v>
      </c>
      <c r="AW43" s="14" t="b">
        <f t="shared" si="12"/>
        <v>1</v>
      </c>
      <c r="AX43" s="10" t="s">
        <v>142</v>
      </c>
      <c r="AY43" s="6">
        <f t="shared" si="6"/>
        <v>189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189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80">
        <v>0</v>
      </c>
      <c r="BN43" s="14" t="s">
        <v>141</v>
      </c>
      <c r="BO43" s="6">
        <f t="shared" si="7"/>
        <v>715</v>
      </c>
      <c r="BP43" s="161">
        <v>0</v>
      </c>
      <c r="BQ43" s="162">
        <v>0</v>
      </c>
      <c r="BR43" s="161">
        <v>0</v>
      </c>
      <c r="BS43" s="162">
        <v>0</v>
      </c>
      <c r="BT43" s="161">
        <v>0</v>
      </c>
      <c r="BU43" s="162">
        <v>0</v>
      </c>
      <c r="BV43" s="161">
        <v>715</v>
      </c>
      <c r="BW43" s="162">
        <v>0</v>
      </c>
      <c r="BX43" s="161">
        <v>0</v>
      </c>
      <c r="BY43" s="162">
        <v>0</v>
      </c>
      <c r="BZ43" s="161">
        <v>0</v>
      </c>
      <c r="CA43" s="162">
        <v>0</v>
      </c>
      <c r="CB43" s="68" t="b">
        <f>BO43='[3]C-5'!$BN$8</f>
        <v>0</v>
      </c>
    </row>
    <row r="44" spans="1:80" x14ac:dyDescent="0.35">
      <c r="A44" s="4" t="s">
        <v>143</v>
      </c>
      <c r="B44" s="6">
        <f t="shared" si="8"/>
        <v>101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101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7">
        <v>0</v>
      </c>
      <c r="P44" s="27"/>
      <c r="R44" s="10" t="s">
        <v>143</v>
      </c>
      <c r="S44" s="6">
        <f t="shared" si="9"/>
        <v>93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93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7">
        <v>0</v>
      </c>
      <c r="AG44" s="14" t="b">
        <f t="shared" si="10"/>
        <v>1</v>
      </c>
      <c r="AH44" s="10" t="s">
        <v>143</v>
      </c>
      <c r="AI44" s="6">
        <f t="shared" si="5"/>
        <v>110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110</v>
      </c>
      <c r="AQ44" s="21">
        <v>0</v>
      </c>
      <c r="AR44" s="21">
        <v>0</v>
      </c>
      <c r="AS44" s="21">
        <v>0</v>
      </c>
      <c r="AT44" s="21">
        <v>0</v>
      </c>
      <c r="AU44" s="21">
        <v>0</v>
      </c>
      <c r="AV44" s="80">
        <v>0</v>
      </c>
      <c r="AW44" s="14" t="b">
        <f t="shared" ref="AW44:AW62" si="13">+AH44=AX44</f>
        <v>1</v>
      </c>
      <c r="AX44" s="10" t="s">
        <v>143</v>
      </c>
      <c r="AY44" s="6">
        <f t="shared" si="6"/>
        <v>79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79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80">
        <v>0</v>
      </c>
      <c r="BN44" s="10" t="s">
        <v>143</v>
      </c>
      <c r="BO44" s="6">
        <f t="shared" si="7"/>
        <v>450</v>
      </c>
      <c r="BP44" s="161">
        <v>0</v>
      </c>
      <c r="BQ44" s="162">
        <v>0</v>
      </c>
      <c r="BR44" s="161">
        <v>0</v>
      </c>
      <c r="BS44" s="162">
        <v>0</v>
      </c>
      <c r="BT44" s="161">
        <v>0</v>
      </c>
      <c r="BU44" s="162">
        <v>0</v>
      </c>
      <c r="BV44" s="161">
        <v>450</v>
      </c>
      <c r="BW44" s="162">
        <v>0</v>
      </c>
      <c r="BX44" s="161">
        <v>0</v>
      </c>
      <c r="BY44" s="162">
        <v>0</v>
      </c>
      <c r="BZ44" s="161">
        <v>0</v>
      </c>
      <c r="CA44" s="162">
        <v>0</v>
      </c>
      <c r="CB44" s="68" t="b">
        <f>BO44='[3]C-5'!$BN$8</f>
        <v>0</v>
      </c>
    </row>
    <row r="45" spans="1:80" x14ac:dyDescent="0.35">
      <c r="A45" s="4" t="s">
        <v>144</v>
      </c>
      <c r="B45" s="6">
        <f t="shared" si="8"/>
        <v>78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78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7">
        <v>0</v>
      </c>
      <c r="P45" s="27"/>
      <c r="R45" s="10" t="s">
        <v>144</v>
      </c>
      <c r="S45" s="6">
        <f t="shared" si="9"/>
        <v>56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56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7">
        <v>0</v>
      </c>
      <c r="AG45" s="14" t="b">
        <f t="shared" si="10"/>
        <v>1</v>
      </c>
      <c r="AH45" s="10" t="s">
        <v>144</v>
      </c>
      <c r="AI45" s="6">
        <f>SUM(AJ45:AV45)</f>
        <v>84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84</v>
      </c>
      <c r="AQ45" s="21">
        <v>0</v>
      </c>
      <c r="AR45" s="21">
        <v>0</v>
      </c>
      <c r="AS45" s="21">
        <v>0</v>
      </c>
      <c r="AT45" s="21">
        <v>0</v>
      </c>
      <c r="AU45" s="21">
        <v>0</v>
      </c>
      <c r="AV45" s="80">
        <v>0</v>
      </c>
      <c r="AW45" s="14" t="b">
        <f t="shared" si="13"/>
        <v>1</v>
      </c>
      <c r="AX45" s="10" t="s">
        <v>144</v>
      </c>
      <c r="AY45" s="6">
        <f t="shared" si="6"/>
        <v>65</v>
      </c>
      <c r="AZ45" s="21">
        <v>0</v>
      </c>
      <c r="BA45" s="21">
        <v>0</v>
      </c>
      <c r="BB45" s="21">
        <v>0</v>
      </c>
      <c r="BC45" s="21">
        <v>0</v>
      </c>
      <c r="BD45" s="21">
        <v>0</v>
      </c>
      <c r="BE45" s="21">
        <v>0</v>
      </c>
      <c r="BF45" s="21">
        <v>65</v>
      </c>
      <c r="BG45" s="21">
        <v>0</v>
      </c>
      <c r="BH45" s="21">
        <v>0</v>
      </c>
      <c r="BI45" s="21">
        <v>0</v>
      </c>
      <c r="BJ45" s="21">
        <v>0</v>
      </c>
      <c r="BK45" s="21">
        <v>0</v>
      </c>
      <c r="BL45" s="80">
        <v>0</v>
      </c>
      <c r="BN45" s="10" t="s">
        <v>144</v>
      </c>
      <c r="BO45" s="6">
        <f t="shared" si="7"/>
        <v>209</v>
      </c>
      <c r="BP45" s="161">
        <v>0</v>
      </c>
      <c r="BQ45" s="162">
        <v>0</v>
      </c>
      <c r="BR45" s="161">
        <v>0</v>
      </c>
      <c r="BS45" s="162">
        <v>0</v>
      </c>
      <c r="BT45" s="161">
        <v>0</v>
      </c>
      <c r="BU45" s="162">
        <v>0</v>
      </c>
      <c r="BV45" s="161">
        <v>209</v>
      </c>
      <c r="BW45" s="162">
        <v>0</v>
      </c>
      <c r="BX45" s="161">
        <v>0</v>
      </c>
      <c r="BY45" s="162">
        <v>0</v>
      </c>
      <c r="BZ45" s="161">
        <v>0</v>
      </c>
      <c r="CA45" s="162">
        <v>0</v>
      </c>
      <c r="CB45" s="68" t="b">
        <f>BO45='[3]C-5'!$BN$8</f>
        <v>0</v>
      </c>
    </row>
    <row r="46" spans="1:80" x14ac:dyDescent="0.35">
      <c r="A46" s="4" t="s">
        <v>145</v>
      </c>
      <c r="B46" s="6">
        <f t="shared" si="8"/>
        <v>75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75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7">
        <v>0</v>
      </c>
      <c r="P46" s="27"/>
      <c r="R46" s="10" t="s">
        <v>145</v>
      </c>
      <c r="S46" s="6">
        <f t="shared" si="9"/>
        <v>64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64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7">
        <v>0</v>
      </c>
      <c r="AG46" s="14" t="b">
        <f t="shared" si="10"/>
        <v>1</v>
      </c>
      <c r="AH46" s="10" t="s">
        <v>145</v>
      </c>
      <c r="AI46" s="6">
        <f>SUM(AJ46:AV46)</f>
        <v>61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61</v>
      </c>
      <c r="AQ46" s="21">
        <v>0</v>
      </c>
      <c r="AR46" s="21">
        <v>0</v>
      </c>
      <c r="AS46" s="21">
        <v>0</v>
      </c>
      <c r="AT46" s="21">
        <v>0</v>
      </c>
      <c r="AU46" s="21">
        <v>0</v>
      </c>
      <c r="AV46" s="80">
        <v>0</v>
      </c>
      <c r="AW46" s="14" t="b">
        <f t="shared" si="13"/>
        <v>1</v>
      </c>
      <c r="AX46" s="10" t="s">
        <v>145</v>
      </c>
      <c r="AY46" s="6">
        <f t="shared" si="6"/>
        <v>76</v>
      </c>
      <c r="AZ46" s="21">
        <v>0</v>
      </c>
      <c r="BA46" s="21">
        <v>0</v>
      </c>
      <c r="BB46" s="21">
        <v>0</v>
      </c>
      <c r="BC46" s="21">
        <v>0</v>
      </c>
      <c r="BD46" s="21">
        <v>0</v>
      </c>
      <c r="BE46" s="21">
        <v>0</v>
      </c>
      <c r="BF46" s="21">
        <v>76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80">
        <v>0</v>
      </c>
      <c r="BN46" s="10" t="s">
        <v>145</v>
      </c>
      <c r="BO46" s="6">
        <f t="shared" ref="BO46:BO70" si="14">SUM(BP46:CA46)</f>
        <v>240</v>
      </c>
      <c r="BP46" s="161">
        <v>0</v>
      </c>
      <c r="BQ46" s="162">
        <v>0</v>
      </c>
      <c r="BR46" s="161">
        <v>0</v>
      </c>
      <c r="BS46" s="162">
        <v>0</v>
      </c>
      <c r="BT46" s="161">
        <v>0</v>
      </c>
      <c r="BU46" s="162">
        <v>0</v>
      </c>
      <c r="BV46" s="161">
        <v>240</v>
      </c>
      <c r="BW46" s="162">
        <v>0</v>
      </c>
      <c r="BX46" s="161">
        <v>0</v>
      </c>
      <c r="BY46" s="162">
        <v>0</v>
      </c>
      <c r="BZ46" s="161">
        <v>0</v>
      </c>
      <c r="CA46" s="162">
        <v>0</v>
      </c>
      <c r="CB46" s="68" t="b">
        <f>BO46='[3]C-5'!$BN$8</f>
        <v>0</v>
      </c>
    </row>
    <row r="47" spans="1:80" x14ac:dyDescent="0.35">
      <c r="A47" s="4" t="s">
        <v>146</v>
      </c>
      <c r="B47" s="6">
        <f t="shared" si="8"/>
        <v>48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48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7">
        <v>0</v>
      </c>
      <c r="P47" s="27"/>
      <c r="R47" s="10" t="s">
        <v>146</v>
      </c>
      <c r="S47" s="6">
        <f t="shared" si="9"/>
        <v>34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34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7">
        <v>0</v>
      </c>
      <c r="AG47" s="14" t="b">
        <f t="shared" si="10"/>
        <v>1</v>
      </c>
      <c r="AH47" s="10" t="s">
        <v>146</v>
      </c>
      <c r="AI47" s="6">
        <f>SUM(AJ47:AV47)</f>
        <v>50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50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80">
        <v>0</v>
      </c>
      <c r="AW47" s="14" t="b">
        <f t="shared" si="13"/>
        <v>1</v>
      </c>
      <c r="AX47" s="10" t="s">
        <v>146</v>
      </c>
      <c r="AY47" s="6">
        <f t="shared" si="6"/>
        <v>44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44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80">
        <v>0</v>
      </c>
      <c r="BN47" s="10" t="s">
        <v>146</v>
      </c>
      <c r="BO47" s="6">
        <f t="shared" si="14"/>
        <v>180</v>
      </c>
      <c r="BP47" s="161">
        <v>0</v>
      </c>
      <c r="BQ47" s="162">
        <v>0</v>
      </c>
      <c r="BR47" s="161">
        <v>0</v>
      </c>
      <c r="BS47" s="162">
        <v>0</v>
      </c>
      <c r="BT47" s="161">
        <v>0</v>
      </c>
      <c r="BU47" s="162">
        <v>0</v>
      </c>
      <c r="BV47" s="161">
        <v>180</v>
      </c>
      <c r="BW47" s="162">
        <v>0</v>
      </c>
      <c r="BX47" s="161">
        <v>0</v>
      </c>
      <c r="BY47" s="162">
        <v>0</v>
      </c>
      <c r="BZ47" s="161">
        <v>0</v>
      </c>
      <c r="CA47" s="162">
        <v>0</v>
      </c>
      <c r="CB47" s="68" t="b">
        <f>BO47='[3]C-5'!$BN$8</f>
        <v>0</v>
      </c>
    </row>
    <row r="48" spans="1:80" x14ac:dyDescent="0.35">
      <c r="A48" s="4" t="s">
        <v>147</v>
      </c>
      <c r="B48" s="6">
        <f t="shared" si="8"/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25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7">
        <v>0</v>
      </c>
      <c r="P48" s="27"/>
      <c r="R48" s="10" t="s">
        <v>148</v>
      </c>
      <c r="S48" s="6">
        <f t="shared" si="9"/>
        <v>19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19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7">
        <v>0</v>
      </c>
      <c r="AG48" s="14" t="b">
        <f t="shared" si="10"/>
        <v>1</v>
      </c>
      <c r="AH48" s="10" t="s">
        <v>149</v>
      </c>
      <c r="AI48" s="6">
        <f>SUM(AJ48:AV48)</f>
        <v>21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21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80">
        <v>0</v>
      </c>
      <c r="AW48" s="14" t="b">
        <f t="shared" si="13"/>
        <v>1</v>
      </c>
      <c r="AX48" s="10" t="s">
        <v>150</v>
      </c>
      <c r="AY48" s="6">
        <f t="shared" si="6"/>
        <v>12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12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80">
        <v>0</v>
      </c>
      <c r="BN48" s="10" t="s">
        <v>153</v>
      </c>
      <c r="BO48" s="6">
        <f t="shared" si="14"/>
        <v>43</v>
      </c>
      <c r="BP48" s="161">
        <v>0</v>
      </c>
      <c r="BQ48" s="162">
        <v>0</v>
      </c>
      <c r="BR48" s="161">
        <v>0</v>
      </c>
      <c r="BS48" s="162">
        <v>0</v>
      </c>
      <c r="BT48" s="161">
        <v>0</v>
      </c>
      <c r="BU48" s="162">
        <v>0</v>
      </c>
      <c r="BV48" s="161">
        <v>43</v>
      </c>
      <c r="BW48" s="162">
        <v>0</v>
      </c>
      <c r="BX48" s="161">
        <v>0</v>
      </c>
      <c r="BY48" s="162">
        <v>0</v>
      </c>
      <c r="BZ48" s="161">
        <v>0</v>
      </c>
      <c r="CA48" s="162">
        <v>0</v>
      </c>
      <c r="CB48" s="68" t="b">
        <f>BO48='[3]C-5'!$BN$8</f>
        <v>0</v>
      </c>
    </row>
    <row r="49" spans="1:80" x14ac:dyDescent="0.35">
      <c r="A49" s="4" t="s">
        <v>151</v>
      </c>
      <c r="B49" s="6">
        <f t="shared" si="8"/>
        <v>10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10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7">
        <v>0</v>
      </c>
      <c r="P49" s="27"/>
      <c r="R49" s="10" t="s">
        <v>151</v>
      </c>
      <c r="S49" s="6">
        <f t="shared" si="9"/>
        <v>15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15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7">
        <v>0</v>
      </c>
      <c r="AG49" s="14" t="b">
        <f t="shared" si="10"/>
        <v>1</v>
      </c>
      <c r="AH49" s="10" t="s">
        <v>151</v>
      </c>
      <c r="AI49" s="6">
        <f>SUM(AJ49:AV49)</f>
        <v>18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18</v>
      </c>
      <c r="AQ49" s="21">
        <v>0</v>
      </c>
      <c r="AR49" s="21">
        <v>0</v>
      </c>
      <c r="AS49" s="21">
        <v>0</v>
      </c>
      <c r="AT49" s="21">
        <v>0</v>
      </c>
      <c r="AU49" s="21">
        <v>0</v>
      </c>
      <c r="AV49" s="80">
        <v>0</v>
      </c>
      <c r="AW49" s="14" t="b">
        <f t="shared" si="13"/>
        <v>1</v>
      </c>
      <c r="AX49" s="10" t="s">
        <v>151</v>
      </c>
      <c r="AY49" s="6">
        <f t="shared" si="6"/>
        <v>21</v>
      </c>
      <c r="AZ49" s="21">
        <v>0</v>
      </c>
      <c r="BA49" s="21">
        <v>0</v>
      </c>
      <c r="BB49" s="21">
        <v>0</v>
      </c>
      <c r="BC49" s="21">
        <v>0</v>
      </c>
      <c r="BD49" s="21">
        <v>0</v>
      </c>
      <c r="BE49" s="21">
        <v>0</v>
      </c>
      <c r="BF49" s="21">
        <v>21</v>
      </c>
      <c r="BG49" s="21">
        <v>0</v>
      </c>
      <c r="BH49" s="21">
        <v>0</v>
      </c>
      <c r="BI49" s="21">
        <v>0</v>
      </c>
      <c r="BJ49" s="21">
        <v>0</v>
      </c>
      <c r="BK49" s="21">
        <v>0</v>
      </c>
      <c r="BL49" s="80">
        <v>0</v>
      </c>
      <c r="BN49" s="10" t="s">
        <v>151</v>
      </c>
      <c r="BO49" s="6">
        <f t="shared" si="14"/>
        <v>69</v>
      </c>
      <c r="BP49" s="161">
        <v>0</v>
      </c>
      <c r="BQ49" s="162">
        <v>0</v>
      </c>
      <c r="BR49" s="161">
        <v>0</v>
      </c>
      <c r="BS49" s="162">
        <v>0</v>
      </c>
      <c r="BT49" s="161">
        <v>0</v>
      </c>
      <c r="BU49" s="162">
        <v>0</v>
      </c>
      <c r="BV49" s="161">
        <v>69</v>
      </c>
      <c r="BW49" s="162">
        <v>0</v>
      </c>
      <c r="BX49" s="161">
        <v>0</v>
      </c>
      <c r="BY49" s="162">
        <v>0</v>
      </c>
      <c r="BZ49" s="161">
        <v>0</v>
      </c>
      <c r="CA49" s="162">
        <v>0</v>
      </c>
      <c r="CB49" s="68" t="b">
        <f>BO49='[3]C-5'!$BN$8</f>
        <v>0</v>
      </c>
    </row>
    <row r="50" spans="1:80" x14ac:dyDescent="0.35">
      <c r="A50" s="4" t="s">
        <v>152</v>
      </c>
      <c r="B50" s="6">
        <f t="shared" si="8"/>
        <v>46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46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7">
        <v>0</v>
      </c>
      <c r="P50" s="27"/>
      <c r="R50" s="10" t="s">
        <v>152</v>
      </c>
      <c r="S50" s="6">
        <f t="shared" si="9"/>
        <v>8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8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7">
        <v>0</v>
      </c>
      <c r="AG50" s="14" t="b">
        <f t="shared" si="10"/>
        <v>1</v>
      </c>
      <c r="AH50" s="10" t="s">
        <v>153</v>
      </c>
      <c r="AI50" s="6">
        <f t="shared" si="5"/>
        <v>12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12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80">
        <v>0</v>
      </c>
      <c r="AW50" s="14" t="b">
        <f t="shared" si="13"/>
        <v>1</v>
      </c>
      <c r="AX50" s="10" t="s">
        <v>153</v>
      </c>
      <c r="AY50" s="6">
        <f t="shared" ref="AY50:AY70" si="15">SUM(AZ50:BL50)</f>
        <v>16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16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80">
        <v>0</v>
      </c>
      <c r="BN50" s="14" t="s">
        <v>148</v>
      </c>
      <c r="BO50" s="6">
        <f t="shared" si="14"/>
        <v>36</v>
      </c>
      <c r="BP50" s="161">
        <v>0</v>
      </c>
      <c r="BQ50" s="162">
        <v>0</v>
      </c>
      <c r="BR50" s="161">
        <v>0</v>
      </c>
      <c r="BS50" s="162">
        <v>0</v>
      </c>
      <c r="BT50" s="161">
        <v>0</v>
      </c>
      <c r="BU50" s="162">
        <v>0</v>
      </c>
      <c r="BV50" s="161">
        <v>36</v>
      </c>
      <c r="BW50" s="162">
        <v>0</v>
      </c>
      <c r="BX50" s="161">
        <v>0</v>
      </c>
      <c r="BY50" s="162">
        <v>0</v>
      </c>
      <c r="BZ50" s="161">
        <v>0</v>
      </c>
      <c r="CA50" s="162">
        <v>0</v>
      </c>
      <c r="CB50" s="68" t="b">
        <f>BO50='[3]C-5'!$BN$8</f>
        <v>0</v>
      </c>
    </row>
    <row r="51" spans="1:80" x14ac:dyDescent="0.35">
      <c r="A51" s="4" t="s">
        <v>154</v>
      </c>
      <c r="B51" s="6">
        <f t="shared" si="8"/>
        <v>3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3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7">
        <v>0</v>
      </c>
      <c r="P51" s="27"/>
      <c r="R51" s="10" t="s">
        <v>154</v>
      </c>
      <c r="S51" s="6">
        <f t="shared" si="9"/>
        <v>1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1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7">
        <v>0</v>
      </c>
      <c r="AG51" s="14" t="b">
        <f t="shared" si="10"/>
        <v>1</v>
      </c>
      <c r="AH51" s="10" t="s">
        <v>154</v>
      </c>
      <c r="AI51" s="6">
        <f t="shared" si="5"/>
        <v>3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3</v>
      </c>
      <c r="AQ51" s="21">
        <v>0</v>
      </c>
      <c r="AR51" s="21">
        <v>0</v>
      </c>
      <c r="AS51" s="21">
        <v>0</v>
      </c>
      <c r="AT51" s="21">
        <v>0</v>
      </c>
      <c r="AU51" s="21">
        <v>0</v>
      </c>
      <c r="AV51" s="80">
        <v>0</v>
      </c>
      <c r="AW51" s="14" t="b">
        <f t="shared" si="13"/>
        <v>1</v>
      </c>
      <c r="AX51" s="10" t="s">
        <v>154</v>
      </c>
      <c r="AY51" s="6">
        <f t="shared" si="15"/>
        <v>7</v>
      </c>
      <c r="AZ51" s="21">
        <v>0</v>
      </c>
      <c r="BA51" s="21"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7</v>
      </c>
      <c r="BG51" s="21">
        <v>0</v>
      </c>
      <c r="BH51" s="21">
        <v>0</v>
      </c>
      <c r="BI51" s="21">
        <v>0</v>
      </c>
      <c r="BJ51" s="21">
        <v>0</v>
      </c>
      <c r="BK51" s="21">
        <v>0</v>
      </c>
      <c r="BL51" s="80">
        <v>0</v>
      </c>
      <c r="BN51" s="10" t="s">
        <v>154</v>
      </c>
      <c r="BO51" s="6">
        <f t="shared" si="14"/>
        <v>7</v>
      </c>
      <c r="BP51" s="161">
        <v>0</v>
      </c>
      <c r="BQ51" s="162">
        <v>0</v>
      </c>
      <c r="BR51" s="161">
        <v>0</v>
      </c>
      <c r="BS51" s="162">
        <v>0</v>
      </c>
      <c r="BT51" s="161">
        <v>0</v>
      </c>
      <c r="BU51" s="162">
        <v>0</v>
      </c>
      <c r="BV51" s="161">
        <v>7</v>
      </c>
      <c r="BW51" s="162">
        <v>0</v>
      </c>
      <c r="BX51" s="161">
        <v>0</v>
      </c>
      <c r="BY51" s="162">
        <v>0</v>
      </c>
      <c r="BZ51" s="161">
        <v>0</v>
      </c>
      <c r="CA51" s="162">
        <v>0</v>
      </c>
      <c r="CB51" s="68" t="b">
        <f>BO51='[3]C-5'!$BN$8</f>
        <v>0</v>
      </c>
    </row>
    <row r="52" spans="1:80" x14ac:dyDescent="0.35">
      <c r="A52" s="81" t="s">
        <v>155</v>
      </c>
      <c r="B52" s="6">
        <f t="shared" si="8"/>
        <v>2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2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7">
        <v>0</v>
      </c>
      <c r="P52" s="27"/>
      <c r="R52" s="10" t="s">
        <v>155</v>
      </c>
      <c r="S52" s="6">
        <f t="shared" si="9"/>
        <v>2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2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7">
        <v>0</v>
      </c>
      <c r="AG52" s="14" t="b">
        <f t="shared" si="10"/>
        <v>1</v>
      </c>
      <c r="AH52" s="10" t="s">
        <v>155</v>
      </c>
      <c r="AI52" s="6">
        <f t="shared" si="5"/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21">
        <v>0</v>
      </c>
      <c r="AT52" s="21">
        <v>0</v>
      </c>
      <c r="AU52" s="21">
        <v>0</v>
      </c>
      <c r="AV52" s="80">
        <v>0</v>
      </c>
      <c r="AW52" s="14" t="b">
        <f t="shared" si="13"/>
        <v>1</v>
      </c>
      <c r="AX52" s="10" t="s">
        <v>155</v>
      </c>
      <c r="AY52" s="6">
        <f t="shared" si="15"/>
        <v>1</v>
      </c>
      <c r="AZ52" s="21">
        <v>0</v>
      </c>
      <c r="BA52" s="21"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1</v>
      </c>
      <c r="BG52" s="21">
        <v>0</v>
      </c>
      <c r="BH52" s="21">
        <v>0</v>
      </c>
      <c r="BI52" s="21">
        <v>0</v>
      </c>
      <c r="BJ52" s="21">
        <v>0</v>
      </c>
      <c r="BK52" s="21">
        <v>0</v>
      </c>
      <c r="BL52" s="80">
        <v>0</v>
      </c>
      <c r="BN52" s="10" t="s">
        <v>155</v>
      </c>
      <c r="BO52" s="6">
        <f t="shared" si="14"/>
        <v>8</v>
      </c>
      <c r="BP52" s="161">
        <v>0</v>
      </c>
      <c r="BQ52" s="162">
        <v>0</v>
      </c>
      <c r="BR52" s="161">
        <v>0</v>
      </c>
      <c r="BS52" s="162">
        <v>0</v>
      </c>
      <c r="BT52" s="161">
        <v>0</v>
      </c>
      <c r="BU52" s="162">
        <v>0</v>
      </c>
      <c r="BV52" s="161">
        <v>8</v>
      </c>
      <c r="BW52" s="162">
        <v>0</v>
      </c>
      <c r="BX52" s="161">
        <v>0</v>
      </c>
      <c r="BY52" s="162">
        <v>0</v>
      </c>
      <c r="BZ52" s="161">
        <v>0</v>
      </c>
      <c r="CA52" s="162">
        <v>0</v>
      </c>
      <c r="CB52" s="68" t="b">
        <f>BO52='[3]C-5'!$BN$8</f>
        <v>0</v>
      </c>
    </row>
    <row r="53" spans="1:80" x14ac:dyDescent="0.35">
      <c r="A53" s="4" t="s">
        <v>156</v>
      </c>
      <c r="B53" s="6">
        <f t="shared" si="8"/>
        <v>918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918</v>
      </c>
      <c r="L53" s="5">
        <v>0</v>
      </c>
      <c r="M53" s="5">
        <v>0</v>
      </c>
      <c r="N53" s="5">
        <v>0</v>
      </c>
      <c r="O53" s="57">
        <v>0</v>
      </c>
      <c r="P53" s="27"/>
      <c r="R53" s="10" t="s">
        <v>156</v>
      </c>
      <c r="S53" s="6">
        <f t="shared" si="9"/>
        <v>884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884</v>
      </c>
      <c r="AC53" s="5">
        <v>0</v>
      </c>
      <c r="AD53" s="5">
        <v>0</v>
      </c>
      <c r="AE53" s="5">
        <v>0</v>
      </c>
      <c r="AF53" s="57">
        <v>0</v>
      </c>
      <c r="AG53" s="14" t="b">
        <f t="shared" si="10"/>
        <v>1</v>
      </c>
      <c r="AH53" s="10" t="s">
        <v>156</v>
      </c>
      <c r="AI53" s="6">
        <f t="shared" si="5"/>
        <v>857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857</v>
      </c>
      <c r="AS53" s="21">
        <v>0</v>
      </c>
      <c r="AT53" s="21">
        <v>0</v>
      </c>
      <c r="AU53" s="21">
        <v>0</v>
      </c>
      <c r="AV53" s="80">
        <v>0</v>
      </c>
      <c r="AW53" s="14" t="b">
        <f t="shared" si="13"/>
        <v>1</v>
      </c>
      <c r="AX53" s="10" t="s">
        <v>156</v>
      </c>
      <c r="AY53" s="6">
        <f t="shared" si="15"/>
        <v>945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0</v>
      </c>
      <c r="BF53" s="21">
        <v>0</v>
      </c>
      <c r="BG53" s="21">
        <v>0</v>
      </c>
      <c r="BH53" s="21">
        <v>945</v>
      </c>
      <c r="BI53" s="21">
        <v>0</v>
      </c>
      <c r="BJ53" s="21">
        <v>0</v>
      </c>
      <c r="BK53" s="21">
        <v>0</v>
      </c>
      <c r="BL53" s="80">
        <v>0</v>
      </c>
      <c r="BN53" s="10" t="s">
        <v>159</v>
      </c>
      <c r="BO53" s="6">
        <f t="shared" si="14"/>
        <v>3428</v>
      </c>
      <c r="BP53" s="161">
        <v>0</v>
      </c>
      <c r="BQ53" s="162">
        <v>0</v>
      </c>
      <c r="BR53" s="161">
        <v>0</v>
      </c>
      <c r="BS53" s="162">
        <v>0</v>
      </c>
      <c r="BT53" s="161">
        <v>0</v>
      </c>
      <c r="BU53" s="162">
        <v>0</v>
      </c>
      <c r="BV53" s="161">
        <v>0</v>
      </c>
      <c r="BW53" s="162">
        <v>0</v>
      </c>
      <c r="BX53" s="161">
        <v>3428</v>
      </c>
      <c r="BY53" s="162">
        <v>0</v>
      </c>
      <c r="BZ53" s="161">
        <v>0</v>
      </c>
      <c r="CA53" s="162">
        <v>0</v>
      </c>
      <c r="CB53" s="68" t="b">
        <f>BO53='[3]C-5'!$BN$8</f>
        <v>0</v>
      </c>
    </row>
    <row r="54" spans="1:80" x14ac:dyDescent="0.35">
      <c r="A54" s="4" t="s">
        <v>157</v>
      </c>
      <c r="B54" s="6">
        <f t="shared" si="8"/>
        <v>629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629</v>
      </c>
      <c r="L54" s="5">
        <v>0</v>
      </c>
      <c r="M54" s="5">
        <v>0</v>
      </c>
      <c r="N54" s="5">
        <v>0</v>
      </c>
      <c r="O54" s="57">
        <v>0</v>
      </c>
      <c r="P54" s="27"/>
      <c r="R54" s="10" t="s">
        <v>158</v>
      </c>
      <c r="S54" s="6">
        <f t="shared" si="9"/>
        <v>792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792</v>
      </c>
      <c r="AC54" s="5">
        <v>0</v>
      </c>
      <c r="AD54" s="5">
        <v>0</v>
      </c>
      <c r="AE54" s="5">
        <v>0</v>
      </c>
      <c r="AF54" s="57">
        <v>0</v>
      </c>
      <c r="AG54" s="14" t="b">
        <f t="shared" si="10"/>
        <v>1</v>
      </c>
      <c r="AH54" s="10" t="s">
        <v>158</v>
      </c>
      <c r="AI54" s="6">
        <f t="shared" si="5"/>
        <v>722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722</v>
      </c>
      <c r="AS54" s="21">
        <v>0</v>
      </c>
      <c r="AT54" s="21">
        <v>0</v>
      </c>
      <c r="AU54" s="21">
        <v>0</v>
      </c>
      <c r="AV54" s="80">
        <v>0</v>
      </c>
      <c r="AW54" s="14" t="b">
        <f t="shared" si="13"/>
        <v>1</v>
      </c>
      <c r="AX54" s="10" t="s">
        <v>158</v>
      </c>
      <c r="AY54" s="6">
        <f t="shared" si="15"/>
        <v>636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v>636</v>
      </c>
      <c r="BI54" s="21">
        <v>0</v>
      </c>
      <c r="BJ54" s="21">
        <v>0</v>
      </c>
      <c r="BK54" s="21">
        <v>0</v>
      </c>
      <c r="BL54" s="80">
        <v>0</v>
      </c>
      <c r="BN54" s="10" t="s">
        <v>156</v>
      </c>
      <c r="BO54" s="6">
        <f t="shared" si="14"/>
        <v>3875</v>
      </c>
      <c r="BP54" s="161">
        <v>0</v>
      </c>
      <c r="BQ54" s="162">
        <v>0</v>
      </c>
      <c r="BR54" s="161">
        <v>0</v>
      </c>
      <c r="BS54" s="162">
        <v>0</v>
      </c>
      <c r="BT54" s="161">
        <v>0</v>
      </c>
      <c r="BU54" s="162">
        <v>0</v>
      </c>
      <c r="BV54" s="161">
        <v>0</v>
      </c>
      <c r="BW54" s="162">
        <v>0</v>
      </c>
      <c r="BX54" s="161">
        <v>3875</v>
      </c>
      <c r="BY54" s="162">
        <v>0</v>
      </c>
      <c r="BZ54" s="161">
        <v>0</v>
      </c>
      <c r="CA54" s="162">
        <v>0</v>
      </c>
      <c r="CB54" s="68" t="b">
        <f>BO54='[3]C-5'!$BN$8</f>
        <v>0</v>
      </c>
    </row>
    <row r="55" spans="1:80" x14ac:dyDescent="0.35">
      <c r="A55" s="4" t="s">
        <v>159</v>
      </c>
      <c r="B55" s="6">
        <f t="shared" si="8"/>
        <v>667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667</v>
      </c>
      <c r="L55" s="5">
        <v>0</v>
      </c>
      <c r="M55" s="5">
        <v>0</v>
      </c>
      <c r="N55" s="5">
        <v>0</v>
      </c>
      <c r="O55" s="57">
        <v>0</v>
      </c>
      <c r="P55" s="27"/>
      <c r="R55" s="10" t="s">
        <v>159</v>
      </c>
      <c r="S55" s="6">
        <f t="shared" si="9"/>
        <v>684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684</v>
      </c>
      <c r="AC55" s="5">
        <v>0</v>
      </c>
      <c r="AD55" s="5">
        <v>0</v>
      </c>
      <c r="AE55" s="5">
        <v>0</v>
      </c>
      <c r="AF55" s="57">
        <v>0</v>
      </c>
      <c r="AG55" s="14" t="b">
        <f t="shared" si="10"/>
        <v>1</v>
      </c>
      <c r="AH55" s="10" t="s">
        <v>159</v>
      </c>
      <c r="AI55" s="6">
        <f t="shared" si="5"/>
        <v>633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  <c r="AR55" s="21">
        <v>633</v>
      </c>
      <c r="AS55" s="21">
        <v>0</v>
      </c>
      <c r="AT55" s="21">
        <v>0</v>
      </c>
      <c r="AU55" s="21">
        <v>0</v>
      </c>
      <c r="AV55" s="80">
        <v>0</v>
      </c>
      <c r="AW55" s="14" t="b">
        <f t="shared" si="13"/>
        <v>1</v>
      </c>
      <c r="AX55" s="10" t="s">
        <v>159</v>
      </c>
      <c r="AY55" s="6">
        <f t="shared" si="15"/>
        <v>651</v>
      </c>
      <c r="AZ55" s="21">
        <v>0</v>
      </c>
      <c r="BA55" s="21">
        <v>0</v>
      </c>
      <c r="BB55" s="21">
        <v>0</v>
      </c>
      <c r="BC55" s="21">
        <v>0</v>
      </c>
      <c r="BD55" s="21">
        <v>0</v>
      </c>
      <c r="BE55" s="21">
        <v>0</v>
      </c>
      <c r="BF55" s="21">
        <v>0</v>
      </c>
      <c r="BG55" s="21">
        <v>0</v>
      </c>
      <c r="BH55" s="21">
        <v>651</v>
      </c>
      <c r="BI55" s="21">
        <v>0</v>
      </c>
      <c r="BJ55" s="21">
        <v>0</v>
      </c>
      <c r="BK55" s="21">
        <v>0</v>
      </c>
      <c r="BL55" s="80">
        <v>0</v>
      </c>
      <c r="BN55" s="10" t="s">
        <v>158</v>
      </c>
      <c r="BO55" s="6">
        <f t="shared" si="14"/>
        <v>3459</v>
      </c>
      <c r="BP55" s="161">
        <v>0</v>
      </c>
      <c r="BQ55" s="162">
        <v>0</v>
      </c>
      <c r="BR55" s="161">
        <v>0</v>
      </c>
      <c r="BS55" s="162">
        <v>0</v>
      </c>
      <c r="BT55" s="161">
        <v>0</v>
      </c>
      <c r="BU55" s="162">
        <v>0</v>
      </c>
      <c r="BV55" s="161">
        <v>0</v>
      </c>
      <c r="BW55" s="162">
        <v>0</v>
      </c>
      <c r="BX55" s="161">
        <v>3459</v>
      </c>
      <c r="BY55" s="162">
        <v>0</v>
      </c>
      <c r="BZ55" s="161">
        <v>0</v>
      </c>
      <c r="CA55" s="162">
        <v>0</v>
      </c>
      <c r="CB55" s="68" t="b">
        <f>BO55='[3]C-5'!$BN$8</f>
        <v>0</v>
      </c>
    </row>
    <row r="56" spans="1:80" x14ac:dyDescent="0.35">
      <c r="A56" s="4" t="s">
        <v>160</v>
      </c>
      <c r="B56" s="6">
        <f t="shared" si="8"/>
        <v>495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495</v>
      </c>
      <c r="L56" s="5">
        <v>0</v>
      </c>
      <c r="M56" s="5">
        <v>0</v>
      </c>
      <c r="N56" s="5">
        <v>0</v>
      </c>
      <c r="O56" s="57">
        <v>0</v>
      </c>
      <c r="P56" s="27"/>
      <c r="R56" s="10" t="s">
        <v>160</v>
      </c>
      <c r="S56" s="6">
        <f t="shared" si="9"/>
        <v>542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542</v>
      </c>
      <c r="AC56" s="5">
        <v>0</v>
      </c>
      <c r="AD56" s="5">
        <v>0</v>
      </c>
      <c r="AE56" s="5">
        <v>0</v>
      </c>
      <c r="AF56" s="57">
        <v>0</v>
      </c>
      <c r="AG56" s="14" t="b">
        <f t="shared" si="10"/>
        <v>1</v>
      </c>
      <c r="AH56" s="10" t="s">
        <v>160</v>
      </c>
      <c r="AI56" s="6">
        <f t="shared" si="5"/>
        <v>710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710</v>
      </c>
      <c r="AS56" s="21">
        <v>0</v>
      </c>
      <c r="AT56" s="21">
        <v>0</v>
      </c>
      <c r="AU56" s="21">
        <v>0</v>
      </c>
      <c r="AV56" s="80">
        <v>0</v>
      </c>
      <c r="AW56" s="14" t="b">
        <f t="shared" si="13"/>
        <v>1</v>
      </c>
      <c r="AX56" s="10" t="s">
        <v>160</v>
      </c>
      <c r="AY56" s="6">
        <f t="shared" si="15"/>
        <v>522</v>
      </c>
      <c r="AZ56" s="21">
        <v>0</v>
      </c>
      <c r="BA56" s="21">
        <v>0</v>
      </c>
      <c r="BB56" s="21">
        <v>0</v>
      </c>
      <c r="BC56" s="21">
        <v>0</v>
      </c>
      <c r="BD56" s="21">
        <v>0</v>
      </c>
      <c r="BE56" s="21">
        <v>0</v>
      </c>
      <c r="BF56" s="21">
        <v>0</v>
      </c>
      <c r="BG56" s="21">
        <v>0</v>
      </c>
      <c r="BH56" s="21">
        <v>522</v>
      </c>
      <c r="BI56" s="21">
        <v>0</v>
      </c>
      <c r="BJ56" s="21">
        <v>0</v>
      </c>
      <c r="BK56" s="21">
        <v>0</v>
      </c>
      <c r="BL56" s="80">
        <v>0</v>
      </c>
      <c r="BN56" s="10" t="s">
        <v>160</v>
      </c>
      <c r="BO56" s="6">
        <f t="shared" si="14"/>
        <v>3128</v>
      </c>
      <c r="BP56" s="161">
        <v>0</v>
      </c>
      <c r="BQ56" s="162">
        <v>0</v>
      </c>
      <c r="BR56" s="161">
        <v>0</v>
      </c>
      <c r="BS56" s="162">
        <v>0</v>
      </c>
      <c r="BT56" s="161">
        <v>0</v>
      </c>
      <c r="BU56" s="162">
        <v>0</v>
      </c>
      <c r="BV56" s="161">
        <v>0</v>
      </c>
      <c r="BW56" s="162">
        <v>0</v>
      </c>
      <c r="BX56" s="161">
        <v>3128</v>
      </c>
      <c r="BY56" s="162">
        <v>0</v>
      </c>
      <c r="BZ56" s="161">
        <v>0</v>
      </c>
      <c r="CA56" s="162">
        <v>0</v>
      </c>
      <c r="CB56" s="68" t="b">
        <f>BO56='[3]C-5'!$BN$8</f>
        <v>0</v>
      </c>
    </row>
    <row r="57" spans="1:80" x14ac:dyDescent="0.35">
      <c r="A57" s="4" t="s">
        <v>161</v>
      </c>
      <c r="B57" s="6">
        <f t="shared" si="8"/>
        <v>127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127</v>
      </c>
      <c r="L57" s="5">
        <v>0</v>
      </c>
      <c r="M57" s="5">
        <v>0</v>
      </c>
      <c r="N57" s="5">
        <v>0</v>
      </c>
      <c r="O57" s="57">
        <v>0</v>
      </c>
      <c r="P57" s="27"/>
      <c r="R57" s="10" t="s">
        <v>161</v>
      </c>
      <c r="S57" s="6">
        <f t="shared" si="9"/>
        <v>130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130</v>
      </c>
      <c r="AC57" s="5">
        <v>0</v>
      </c>
      <c r="AD57" s="5">
        <v>0</v>
      </c>
      <c r="AE57" s="5">
        <v>0</v>
      </c>
      <c r="AF57" s="57">
        <v>0</v>
      </c>
      <c r="AG57" s="14" t="b">
        <f t="shared" si="10"/>
        <v>1</v>
      </c>
      <c r="AH57" s="10" t="s">
        <v>161</v>
      </c>
      <c r="AI57" s="6">
        <f>SUM(AJ57:AV57)</f>
        <v>111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111</v>
      </c>
      <c r="AS57" s="21">
        <v>0</v>
      </c>
      <c r="AT57" s="21">
        <v>0</v>
      </c>
      <c r="AU57" s="21">
        <v>0</v>
      </c>
      <c r="AV57" s="80">
        <v>0</v>
      </c>
      <c r="AW57" s="14" t="b">
        <f t="shared" si="13"/>
        <v>1</v>
      </c>
      <c r="AX57" s="10" t="s">
        <v>161</v>
      </c>
      <c r="AY57" s="6">
        <f t="shared" si="15"/>
        <v>113</v>
      </c>
      <c r="AZ57" s="21">
        <v>0</v>
      </c>
      <c r="BA57" s="21">
        <v>0</v>
      </c>
      <c r="BB57" s="21">
        <v>0</v>
      </c>
      <c r="BC57" s="21">
        <v>0</v>
      </c>
      <c r="BD57" s="21">
        <v>0</v>
      </c>
      <c r="BE57" s="21">
        <v>0</v>
      </c>
      <c r="BF57" s="21">
        <v>0</v>
      </c>
      <c r="BG57" s="21">
        <v>0</v>
      </c>
      <c r="BH57" s="21">
        <v>113</v>
      </c>
      <c r="BI57" s="21">
        <v>0</v>
      </c>
      <c r="BJ57" s="21">
        <v>0</v>
      </c>
      <c r="BK57" s="21">
        <v>0</v>
      </c>
      <c r="BL57" s="80">
        <v>0</v>
      </c>
      <c r="BN57" s="10" t="s">
        <v>161</v>
      </c>
      <c r="BO57" s="6">
        <f t="shared" si="14"/>
        <v>370</v>
      </c>
      <c r="BP57" s="161">
        <v>0</v>
      </c>
      <c r="BQ57" s="162">
        <v>0</v>
      </c>
      <c r="BR57" s="161">
        <v>0</v>
      </c>
      <c r="BS57" s="162">
        <v>0</v>
      </c>
      <c r="BT57" s="161">
        <v>0</v>
      </c>
      <c r="BU57" s="162">
        <v>0</v>
      </c>
      <c r="BV57" s="161">
        <v>0</v>
      </c>
      <c r="BW57" s="162">
        <v>0</v>
      </c>
      <c r="BX57" s="161">
        <v>370</v>
      </c>
      <c r="BY57" s="162">
        <v>0</v>
      </c>
      <c r="BZ57" s="161">
        <v>0</v>
      </c>
      <c r="CA57" s="162">
        <v>0</v>
      </c>
      <c r="CB57" s="68" t="b">
        <f>BO57='[3]C-5'!$BN$8</f>
        <v>0</v>
      </c>
    </row>
    <row r="58" spans="1:80" x14ac:dyDescent="0.35">
      <c r="A58" s="4" t="s">
        <v>162</v>
      </c>
      <c r="B58" s="6">
        <f t="shared" si="8"/>
        <v>42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42</v>
      </c>
      <c r="L58" s="5">
        <v>0</v>
      </c>
      <c r="M58" s="5">
        <v>0</v>
      </c>
      <c r="N58" s="5">
        <v>0</v>
      </c>
      <c r="O58" s="57">
        <v>0</v>
      </c>
      <c r="P58" s="27"/>
      <c r="R58" s="10" t="s">
        <v>162</v>
      </c>
      <c r="S58" s="6">
        <f t="shared" si="9"/>
        <v>22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22</v>
      </c>
      <c r="AC58" s="5">
        <v>0</v>
      </c>
      <c r="AD58" s="5">
        <v>0</v>
      </c>
      <c r="AE58" s="5">
        <v>0</v>
      </c>
      <c r="AF58" s="57">
        <v>0</v>
      </c>
      <c r="AG58" s="14" t="b">
        <f t="shared" si="10"/>
        <v>1</v>
      </c>
      <c r="AH58" s="10" t="s">
        <v>162</v>
      </c>
      <c r="AI58" s="6">
        <f t="shared" si="5"/>
        <v>38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38</v>
      </c>
      <c r="AS58" s="21">
        <v>0</v>
      </c>
      <c r="AT58" s="21">
        <v>0</v>
      </c>
      <c r="AU58" s="21">
        <v>0</v>
      </c>
      <c r="AV58" s="80">
        <v>0</v>
      </c>
      <c r="AW58" s="14" t="b">
        <f t="shared" si="13"/>
        <v>1</v>
      </c>
      <c r="AX58" s="10" t="s">
        <v>162</v>
      </c>
      <c r="AY58" s="6">
        <f t="shared" si="15"/>
        <v>21</v>
      </c>
      <c r="AZ58" s="21">
        <v>0</v>
      </c>
      <c r="BA58" s="21">
        <v>0</v>
      </c>
      <c r="BB58" s="21">
        <v>0</v>
      </c>
      <c r="BC58" s="21">
        <v>0</v>
      </c>
      <c r="BD58" s="21">
        <v>0</v>
      </c>
      <c r="BE58" s="21">
        <v>0</v>
      </c>
      <c r="BF58" s="21">
        <v>0</v>
      </c>
      <c r="BG58" s="21">
        <v>0</v>
      </c>
      <c r="BH58" s="21">
        <v>21</v>
      </c>
      <c r="BI58" s="21">
        <v>0</v>
      </c>
      <c r="BJ58" s="21">
        <v>0</v>
      </c>
      <c r="BK58" s="21">
        <v>0</v>
      </c>
      <c r="BL58" s="80">
        <v>0</v>
      </c>
      <c r="BN58" s="10" t="s">
        <v>165</v>
      </c>
      <c r="BO58" s="6">
        <f t="shared" si="14"/>
        <v>216</v>
      </c>
      <c r="BP58" s="161">
        <v>0</v>
      </c>
      <c r="BQ58" s="162">
        <v>0</v>
      </c>
      <c r="BR58" s="161">
        <v>0</v>
      </c>
      <c r="BS58" s="162">
        <v>0</v>
      </c>
      <c r="BT58" s="161">
        <v>0</v>
      </c>
      <c r="BU58" s="162">
        <v>0</v>
      </c>
      <c r="BV58" s="161">
        <v>0</v>
      </c>
      <c r="BW58" s="162">
        <v>0</v>
      </c>
      <c r="BX58" s="161">
        <v>216</v>
      </c>
      <c r="BY58" s="162">
        <v>0</v>
      </c>
      <c r="BZ58" s="161">
        <v>0</v>
      </c>
      <c r="CA58" s="162">
        <v>0</v>
      </c>
      <c r="CB58" s="68" t="b">
        <f>BO58='[3]C-5'!$BN$8</f>
        <v>0</v>
      </c>
    </row>
    <row r="59" spans="1:80" x14ac:dyDescent="0.35">
      <c r="A59" s="4" t="s">
        <v>163</v>
      </c>
      <c r="B59" s="6">
        <f t="shared" si="8"/>
        <v>37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37</v>
      </c>
      <c r="L59" s="5">
        <v>0</v>
      </c>
      <c r="M59" s="5">
        <v>0</v>
      </c>
      <c r="N59" s="5">
        <v>0</v>
      </c>
      <c r="O59" s="57">
        <v>0</v>
      </c>
      <c r="P59" s="27"/>
      <c r="R59" s="10" t="s">
        <v>163</v>
      </c>
      <c r="S59" s="6">
        <f t="shared" si="9"/>
        <v>48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48</v>
      </c>
      <c r="AC59" s="5">
        <v>0</v>
      </c>
      <c r="AD59" s="5">
        <v>0</v>
      </c>
      <c r="AE59" s="5">
        <v>0</v>
      </c>
      <c r="AF59" s="57">
        <v>0</v>
      </c>
      <c r="AG59" s="14" t="b">
        <f t="shared" si="10"/>
        <v>1</v>
      </c>
      <c r="AH59" s="10" t="s">
        <v>163</v>
      </c>
      <c r="AI59" s="6">
        <f>SUM(AJ59:AV59)</f>
        <v>43</v>
      </c>
      <c r="AJ59" s="21">
        <v>0</v>
      </c>
      <c r="AK59" s="21">
        <v>0</v>
      </c>
      <c r="AL59" s="21">
        <v>0</v>
      </c>
      <c r="AM59" s="21"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43</v>
      </c>
      <c r="AS59" s="21">
        <v>0</v>
      </c>
      <c r="AT59" s="21">
        <v>0</v>
      </c>
      <c r="AU59" s="21">
        <v>0</v>
      </c>
      <c r="AV59" s="80">
        <v>0</v>
      </c>
      <c r="AW59" s="14" t="b">
        <f t="shared" si="13"/>
        <v>1</v>
      </c>
      <c r="AX59" s="10" t="s">
        <v>163</v>
      </c>
      <c r="AY59" s="6">
        <f t="shared" si="15"/>
        <v>20</v>
      </c>
      <c r="AZ59" s="21">
        <v>0</v>
      </c>
      <c r="BA59" s="21"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v>20</v>
      </c>
      <c r="BI59" s="21">
        <v>0</v>
      </c>
      <c r="BJ59" s="21">
        <v>0</v>
      </c>
      <c r="BK59" s="21">
        <v>0</v>
      </c>
      <c r="BL59" s="80">
        <v>0</v>
      </c>
      <c r="BN59" s="10" t="s">
        <v>163</v>
      </c>
      <c r="BO59" s="6">
        <f t="shared" si="14"/>
        <v>238</v>
      </c>
      <c r="BP59" s="161">
        <v>0</v>
      </c>
      <c r="BQ59" s="162">
        <v>0</v>
      </c>
      <c r="BR59" s="161">
        <v>0</v>
      </c>
      <c r="BS59" s="162">
        <v>0</v>
      </c>
      <c r="BT59" s="161">
        <v>0</v>
      </c>
      <c r="BU59" s="162">
        <v>0</v>
      </c>
      <c r="BV59" s="161">
        <v>0</v>
      </c>
      <c r="BW59" s="162">
        <v>0</v>
      </c>
      <c r="BX59" s="161">
        <v>238</v>
      </c>
      <c r="BY59" s="162">
        <v>0</v>
      </c>
      <c r="BZ59" s="161">
        <v>0</v>
      </c>
      <c r="CA59" s="162">
        <v>0</v>
      </c>
      <c r="CB59" s="68" t="b">
        <f>BO59='[3]C-5'!$BN$8</f>
        <v>0</v>
      </c>
    </row>
    <row r="60" spans="1:80" x14ac:dyDescent="0.35">
      <c r="A60" s="4" t="s">
        <v>164</v>
      </c>
      <c r="B60" s="6">
        <f t="shared" si="8"/>
        <v>2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5">
        <v>0</v>
      </c>
      <c r="O60" s="57">
        <v>0</v>
      </c>
      <c r="P60" s="27"/>
      <c r="R60" s="10" t="s">
        <v>164</v>
      </c>
      <c r="S60" s="6">
        <f t="shared" si="9"/>
        <v>3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3</v>
      </c>
      <c r="AC60" s="5">
        <v>0</v>
      </c>
      <c r="AD60" s="5">
        <v>0</v>
      </c>
      <c r="AE60" s="5">
        <v>0</v>
      </c>
      <c r="AF60" s="57">
        <v>0</v>
      </c>
      <c r="AG60" s="14" t="b">
        <f t="shared" si="10"/>
        <v>1</v>
      </c>
      <c r="AH60" s="10" t="s">
        <v>164</v>
      </c>
      <c r="AI60" s="6">
        <f>SUM(AJ60:AV60)</f>
        <v>2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2</v>
      </c>
      <c r="AS60" s="21">
        <v>0</v>
      </c>
      <c r="AT60" s="21">
        <v>0</v>
      </c>
      <c r="AU60" s="21">
        <v>0</v>
      </c>
      <c r="AV60" s="80">
        <v>0</v>
      </c>
      <c r="AW60" s="14" t="b">
        <f t="shared" si="13"/>
        <v>1</v>
      </c>
      <c r="AX60" s="10" t="s">
        <v>164</v>
      </c>
      <c r="AY60" s="6">
        <f t="shared" si="15"/>
        <v>1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13">
        <v>1</v>
      </c>
      <c r="BI60" s="21">
        <v>0</v>
      </c>
      <c r="BJ60" s="21">
        <v>0</v>
      </c>
      <c r="BK60" s="21">
        <v>0</v>
      </c>
      <c r="BL60" s="80">
        <v>0</v>
      </c>
      <c r="BN60" s="10" t="s">
        <v>166</v>
      </c>
      <c r="BO60" s="6">
        <f t="shared" si="14"/>
        <v>141</v>
      </c>
      <c r="BP60" s="161">
        <v>0</v>
      </c>
      <c r="BQ60" s="162">
        <v>0</v>
      </c>
      <c r="BR60" s="161">
        <v>0</v>
      </c>
      <c r="BS60" s="162">
        <v>0</v>
      </c>
      <c r="BT60" s="161">
        <v>0</v>
      </c>
      <c r="BU60" s="162">
        <v>0</v>
      </c>
      <c r="BV60" s="161">
        <v>0</v>
      </c>
      <c r="BW60" s="162">
        <v>0</v>
      </c>
      <c r="BX60" s="161">
        <v>141</v>
      </c>
      <c r="BY60" s="162">
        <v>0</v>
      </c>
      <c r="BZ60" s="161">
        <v>0</v>
      </c>
      <c r="CA60" s="162">
        <v>0</v>
      </c>
      <c r="CB60" s="68" t="b">
        <f>BO60='[3]C-5'!$BN$8</f>
        <v>0</v>
      </c>
    </row>
    <row r="61" spans="1:80" x14ac:dyDescent="0.35">
      <c r="A61" s="4" t="s">
        <v>165</v>
      </c>
      <c r="B61" s="6">
        <f t="shared" si="8"/>
        <v>52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52</v>
      </c>
      <c r="L61" s="5">
        <v>0</v>
      </c>
      <c r="M61" s="5">
        <v>0</v>
      </c>
      <c r="N61" s="5">
        <v>0</v>
      </c>
      <c r="O61" s="57">
        <v>0</v>
      </c>
      <c r="P61" s="27"/>
      <c r="R61" s="10" t="s">
        <v>165</v>
      </c>
      <c r="S61" s="6">
        <f t="shared" si="9"/>
        <v>15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15</v>
      </c>
      <c r="AC61" s="5">
        <v>0</v>
      </c>
      <c r="AD61" s="5">
        <v>0</v>
      </c>
      <c r="AE61" s="5">
        <v>0</v>
      </c>
      <c r="AF61" s="57">
        <v>0</v>
      </c>
      <c r="AG61" s="14" t="b">
        <f t="shared" si="10"/>
        <v>1</v>
      </c>
      <c r="AH61" s="10" t="s">
        <v>165</v>
      </c>
      <c r="AI61" s="6">
        <f>SUM(AJ61:AV61)</f>
        <v>19</v>
      </c>
      <c r="AJ61" s="21">
        <v>0</v>
      </c>
      <c r="AK61" s="21">
        <v>0</v>
      </c>
      <c r="AL61" s="21">
        <v>0</v>
      </c>
      <c r="AM61" s="21">
        <v>0</v>
      </c>
      <c r="AN61" s="21">
        <v>0</v>
      </c>
      <c r="AO61" s="21">
        <v>0</v>
      </c>
      <c r="AP61" s="21">
        <v>0</v>
      </c>
      <c r="AQ61" s="21">
        <v>0</v>
      </c>
      <c r="AR61" s="21">
        <v>19</v>
      </c>
      <c r="AS61" s="21">
        <v>0</v>
      </c>
      <c r="AT61" s="21">
        <v>0</v>
      </c>
      <c r="AU61" s="21">
        <v>0</v>
      </c>
      <c r="AV61" s="80">
        <v>0</v>
      </c>
      <c r="AW61" s="14" t="b">
        <f t="shared" si="13"/>
        <v>1</v>
      </c>
      <c r="AX61" s="10" t="s">
        <v>165</v>
      </c>
      <c r="AY61" s="6">
        <f t="shared" si="15"/>
        <v>17</v>
      </c>
      <c r="AZ61" s="21">
        <v>0</v>
      </c>
      <c r="BA61" s="21"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1">
        <v>17</v>
      </c>
      <c r="BI61" s="21">
        <v>0</v>
      </c>
      <c r="BJ61" s="21">
        <v>0</v>
      </c>
      <c r="BK61" s="21">
        <v>0</v>
      </c>
      <c r="BL61" s="80">
        <v>0</v>
      </c>
      <c r="BN61" s="14" t="s">
        <v>306</v>
      </c>
      <c r="BO61" s="6">
        <f t="shared" si="14"/>
        <v>126</v>
      </c>
      <c r="BP61" s="161">
        <v>0</v>
      </c>
      <c r="BQ61" s="162">
        <v>0</v>
      </c>
      <c r="BR61" s="161">
        <v>0</v>
      </c>
      <c r="BS61" s="162">
        <v>0</v>
      </c>
      <c r="BT61" s="161">
        <v>0</v>
      </c>
      <c r="BU61" s="162">
        <v>0</v>
      </c>
      <c r="BV61" s="161">
        <v>0</v>
      </c>
      <c r="BW61" s="162">
        <v>0</v>
      </c>
      <c r="BX61" s="161">
        <v>126</v>
      </c>
      <c r="BY61" s="162">
        <v>0</v>
      </c>
      <c r="BZ61" s="161">
        <v>0</v>
      </c>
      <c r="CA61" s="162">
        <v>0</v>
      </c>
      <c r="CB61" s="68" t="b">
        <f>BO61='[3]C-5'!$BN$8</f>
        <v>0</v>
      </c>
    </row>
    <row r="62" spans="1:80" x14ac:dyDescent="0.35">
      <c r="A62" s="4" t="s">
        <v>166</v>
      </c>
      <c r="B62" s="6">
        <f t="shared" si="8"/>
        <v>28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28</v>
      </c>
      <c r="L62" s="5">
        <v>0</v>
      </c>
      <c r="M62" s="5">
        <v>0</v>
      </c>
      <c r="N62" s="5">
        <v>0</v>
      </c>
      <c r="O62" s="57">
        <v>0</v>
      </c>
      <c r="P62" s="27"/>
      <c r="R62" s="10" t="s">
        <v>166</v>
      </c>
      <c r="S62" s="6">
        <f t="shared" si="9"/>
        <v>14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14</v>
      </c>
      <c r="AC62" s="5">
        <v>0</v>
      </c>
      <c r="AD62" s="5">
        <v>0</v>
      </c>
      <c r="AE62" s="5">
        <v>0</v>
      </c>
      <c r="AF62" s="57">
        <v>0</v>
      </c>
      <c r="AG62" s="14" t="b">
        <f t="shared" si="10"/>
        <v>1</v>
      </c>
      <c r="AH62" s="10" t="s">
        <v>166</v>
      </c>
      <c r="AI62" s="6">
        <f t="shared" si="5"/>
        <v>13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13</v>
      </c>
      <c r="AS62" s="21">
        <v>0</v>
      </c>
      <c r="AT62" s="21">
        <v>0</v>
      </c>
      <c r="AU62" s="21">
        <v>0</v>
      </c>
      <c r="AV62" s="80">
        <v>0</v>
      </c>
      <c r="AW62" s="14" t="b">
        <f t="shared" si="13"/>
        <v>1</v>
      </c>
      <c r="AX62" s="10" t="s">
        <v>166</v>
      </c>
      <c r="AY62" s="6">
        <f t="shared" si="15"/>
        <v>18</v>
      </c>
      <c r="AZ62" s="21">
        <v>0</v>
      </c>
      <c r="BA62" s="21">
        <v>0</v>
      </c>
      <c r="BB62" s="21">
        <v>0</v>
      </c>
      <c r="BC62" s="21">
        <v>0</v>
      </c>
      <c r="BD62" s="21">
        <v>0</v>
      </c>
      <c r="BE62" s="21">
        <v>0</v>
      </c>
      <c r="BF62" s="21">
        <v>0</v>
      </c>
      <c r="BG62" s="21">
        <v>0</v>
      </c>
      <c r="BH62" s="21">
        <v>18</v>
      </c>
      <c r="BI62" s="21">
        <v>0</v>
      </c>
      <c r="BJ62" s="21">
        <v>0</v>
      </c>
      <c r="BK62" s="21">
        <v>0</v>
      </c>
      <c r="BL62" s="80">
        <v>0</v>
      </c>
      <c r="BN62" s="10" t="s">
        <v>164</v>
      </c>
      <c r="BO62" s="6">
        <f t="shared" si="14"/>
        <v>16</v>
      </c>
      <c r="BP62" s="161">
        <v>0</v>
      </c>
      <c r="BQ62" s="162">
        <v>0</v>
      </c>
      <c r="BR62" s="161">
        <v>0</v>
      </c>
      <c r="BS62" s="162">
        <v>0</v>
      </c>
      <c r="BT62" s="161">
        <v>0</v>
      </c>
      <c r="BU62" s="162">
        <v>0</v>
      </c>
      <c r="BV62" s="161">
        <v>0</v>
      </c>
      <c r="BW62" s="162">
        <v>0</v>
      </c>
      <c r="BX62" s="161">
        <v>16</v>
      </c>
      <c r="BY62" s="162">
        <v>0</v>
      </c>
      <c r="BZ62" s="161">
        <v>0</v>
      </c>
      <c r="CA62" s="162">
        <v>0</v>
      </c>
      <c r="CB62" s="68" t="b">
        <f>BO62='[3]C-5'!$BN$8</f>
        <v>0</v>
      </c>
    </row>
    <row r="63" spans="1:80" x14ac:dyDescent="0.35">
      <c r="A63" s="4" t="s">
        <v>167</v>
      </c>
      <c r="B63" s="6">
        <f t="shared" si="8"/>
        <v>1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1</v>
      </c>
      <c r="L63" s="5">
        <v>0</v>
      </c>
      <c r="M63" s="5">
        <v>0</v>
      </c>
      <c r="N63" s="5">
        <v>0</v>
      </c>
      <c r="O63" s="57">
        <v>0</v>
      </c>
      <c r="P63" s="27"/>
      <c r="R63" s="4" t="s">
        <v>167</v>
      </c>
      <c r="S63" s="6">
        <f t="shared" si="9"/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7">
        <v>0</v>
      </c>
      <c r="AG63" s="14" t="b">
        <f t="shared" si="10"/>
        <v>1</v>
      </c>
      <c r="AH63" s="4" t="s">
        <v>167</v>
      </c>
      <c r="AI63" s="6">
        <f t="shared" si="5"/>
        <v>0</v>
      </c>
      <c r="AJ63" s="21">
        <v>0</v>
      </c>
      <c r="AK63" s="21">
        <v>0</v>
      </c>
      <c r="AL63" s="21">
        <v>0</v>
      </c>
      <c r="AM63" s="21">
        <v>0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21">
        <v>0</v>
      </c>
      <c r="AT63" s="21">
        <v>0</v>
      </c>
      <c r="AU63" s="21">
        <v>0</v>
      </c>
      <c r="AV63" s="80">
        <v>0</v>
      </c>
      <c r="AW63" s="14" t="b">
        <f t="shared" ref="AW63:AW70" si="16">+AH63=AX63</f>
        <v>1</v>
      </c>
      <c r="AX63" s="4" t="s">
        <v>167</v>
      </c>
      <c r="AY63" s="6">
        <f t="shared" si="15"/>
        <v>0</v>
      </c>
      <c r="AZ63" s="21">
        <v>0</v>
      </c>
      <c r="BA63" s="21">
        <v>0</v>
      </c>
      <c r="BB63" s="21">
        <v>0</v>
      </c>
      <c r="BC63" s="21">
        <v>0</v>
      </c>
      <c r="BD63" s="21">
        <v>0</v>
      </c>
      <c r="BE63" s="21">
        <v>0</v>
      </c>
      <c r="BF63" s="21">
        <v>0</v>
      </c>
      <c r="BG63" s="21">
        <v>0</v>
      </c>
      <c r="BH63" s="27">
        <v>0</v>
      </c>
      <c r="BI63" s="21">
        <v>0</v>
      </c>
      <c r="BJ63" s="21">
        <v>0</v>
      </c>
      <c r="BK63" s="21">
        <v>0</v>
      </c>
      <c r="BL63" s="80">
        <v>0</v>
      </c>
      <c r="BN63" s="10" t="s">
        <v>169</v>
      </c>
      <c r="BO63" s="6">
        <f t="shared" si="14"/>
        <v>8</v>
      </c>
      <c r="BP63" s="161">
        <v>0</v>
      </c>
      <c r="BQ63" s="162">
        <v>0</v>
      </c>
      <c r="BR63" s="161">
        <v>0</v>
      </c>
      <c r="BS63" s="162">
        <v>0</v>
      </c>
      <c r="BT63" s="161">
        <v>0</v>
      </c>
      <c r="BU63" s="162">
        <v>0</v>
      </c>
      <c r="BV63" s="161">
        <v>0</v>
      </c>
      <c r="BW63" s="162">
        <v>0</v>
      </c>
      <c r="BX63" s="161">
        <v>8</v>
      </c>
      <c r="BY63" s="162">
        <v>0</v>
      </c>
      <c r="BZ63" s="161">
        <v>0</v>
      </c>
      <c r="CA63" s="162">
        <v>0</v>
      </c>
      <c r="CB63" s="68" t="b">
        <f>BO63='[3]C-5'!$BN$8</f>
        <v>0</v>
      </c>
    </row>
    <row r="64" spans="1:80" x14ac:dyDescent="0.35">
      <c r="A64" s="4" t="s">
        <v>168</v>
      </c>
      <c r="B64" s="6">
        <f t="shared" si="8"/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7">
        <v>0</v>
      </c>
      <c r="L64" s="21">
        <v>0</v>
      </c>
      <c r="M64" s="21">
        <v>0</v>
      </c>
      <c r="N64" s="21">
        <v>0</v>
      </c>
      <c r="O64" s="80">
        <v>0</v>
      </c>
      <c r="P64" s="27"/>
      <c r="R64" s="4" t="s">
        <v>168</v>
      </c>
      <c r="S64" s="6">
        <f t="shared" si="9"/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7">
        <v>0</v>
      </c>
      <c r="AC64" s="21">
        <v>0</v>
      </c>
      <c r="AD64" s="21">
        <v>0</v>
      </c>
      <c r="AE64" s="21">
        <v>0</v>
      </c>
      <c r="AF64" s="80">
        <v>0</v>
      </c>
      <c r="AH64" s="4" t="s">
        <v>168</v>
      </c>
      <c r="AI64" s="6">
        <f t="shared" si="5"/>
        <v>0</v>
      </c>
      <c r="AJ64" s="21">
        <v>0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0</v>
      </c>
      <c r="AQ64" s="21">
        <v>0</v>
      </c>
      <c r="AR64" s="27">
        <v>0</v>
      </c>
      <c r="AS64" s="21">
        <v>0</v>
      </c>
      <c r="AT64" s="21">
        <v>0</v>
      </c>
      <c r="AU64" s="21">
        <v>0</v>
      </c>
      <c r="AV64" s="80">
        <v>0</v>
      </c>
      <c r="AW64" s="14" t="b">
        <f t="shared" si="16"/>
        <v>1</v>
      </c>
      <c r="AX64" s="4" t="s">
        <v>168</v>
      </c>
      <c r="AY64" s="6">
        <f>SUM(AZ64:BL64)</f>
        <v>1</v>
      </c>
      <c r="AZ64" s="21">
        <v>0</v>
      </c>
      <c r="BA64" s="21">
        <v>0</v>
      </c>
      <c r="BB64" s="21">
        <v>0</v>
      </c>
      <c r="BC64" s="21">
        <v>0</v>
      </c>
      <c r="BD64" s="21">
        <v>0</v>
      </c>
      <c r="BE64" s="21">
        <v>0</v>
      </c>
      <c r="BF64" s="21">
        <v>0</v>
      </c>
      <c r="BG64" s="21">
        <v>0</v>
      </c>
      <c r="BH64" s="27">
        <v>1</v>
      </c>
      <c r="BI64" s="21">
        <v>0</v>
      </c>
      <c r="BJ64" s="21">
        <v>0</v>
      </c>
      <c r="BK64" s="21">
        <v>0</v>
      </c>
      <c r="BL64" s="80">
        <v>0</v>
      </c>
      <c r="BN64" s="10" t="s">
        <v>171</v>
      </c>
      <c r="BO64" s="6">
        <f t="shared" si="14"/>
        <v>8</v>
      </c>
      <c r="BP64" s="161">
        <v>0</v>
      </c>
      <c r="BQ64" s="162">
        <v>0</v>
      </c>
      <c r="BR64" s="161">
        <v>0</v>
      </c>
      <c r="BS64" s="162">
        <v>0</v>
      </c>
      <c r="BT64" s="161">
        <v>0</v>
      </c>
      <c r="BU64" s="162">
        <v>0</v>
      </c>
      <c r="BV64" s="161">
        <v>0</v>
      </c>
      <c r="BW64" s="162">
        <v>0</v>
      </c>
      <c r="BX64" s="161">
        <v>8</v>
      </c>
      <c r="BY64" s="162">
        <v>0</v>
      </c>
      <c r="BZ64" s="161">
        <v>0</v>
      </c>
      <c r="CA64" s="162">
        <v>0</v>
      </c>
      <c r="CB64" s="68" t="b">
        <f>BO64='[3]C-5'!$BN$8</f>
        <v>0</v>
      </c>
    </row>
    <row r="65" spans="1:80" x14ac:dyDescent="0.35">
      <c r="A65" s="81" t="s">
        <v>169</v>
      </c>
      <c r="B65" s="6">
        <f t="shared" si="8"/>
        <v>1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1</v>
      </c>
      <c r="L65" s="5">
        <v>0</v>
      </c>
      <c r="M65" s="5">
        <v>0</v>
      </c>
      <c r="N65" s="5">
        <v>0</v>
      </c>
      <c r="O65" s="57">
        <v>0</v>
      </c>
      <c r="P65" s="27"/>
      <c r="R65" s="10" t="s">
        <v>169</v>
      </c>
      <c r="S65" s="6">
        <f t="shared" si="9"/>
        <v>2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2</v>
      </c>
      <c r="AC65" s="5">
        <v>0</v>
      </c>
      <c r="AD65" s="5">
        <v>0</v>
      </c>
      <c r="AE65" s="5">
        <v>0</v>
      </c>
      <c r="AF65" s="57">
        <v>0</v>
      </c>
      <c r="AG65" s="14" t="b">
        <f t="shared" si="10"/>
        <v>1</v>
      </c>
      <c r="AH65" s="10" t="s">
        <v>169</v>
      </c>
      <c r="AI65" s="6">
        <f t="shared" si="5"/>
        <v>2</v>
      </c>
      <c r="AJ65" s="21">
        <v>0</v>
      </c>
      <c r="AK65" s="21">
        <v>0</v>
      </c>
      <c r="AL65" s="21">
        <v>0</v>
      </c>
      <c r="AM65" s="21">
        <v>0</v>
      </c>
      <c r="AN65" s="21">
        <v>0</v>
      </c>
      <c r="AO65" s="21">
        <v>0</v>
      </c>
      <c r="AP65" s="21">
        <v>0</v>
      </c>
      <c r="AQ65" s="21">
        <v>0</v>
      </c>
      <c r="AR65" s="21">
        <v>2</v>
      </c>
      <c r="AS65" s="21">
        <v>0</v>
      </c>
      <c r="AT65" s="21">
        <v>0</v>
      </c>
      <c r="AU65" s="21">
        <v>0</v>
      </c>
      <c r="AV65" s="80">
        <v>0</v>
      </c>
      <c r="AW65" s="14" t="b">
        <f t="shared" si="16"/>
        <v>1</v>
      </c>
      <c r="AX65" s="10" t="s">
        <v>169</v>
      </c>
      <c r="AY65" s="6">
        <f t="shared" si="15"/>
        <v>0</v>
      </c>
      <c r="AZ65" s="21">
        <v>0</v>
      </c>
      <c r="BA65" s="21">
        <v>0</v>
      </c>
      <c r="BB65" s="21">
        <v>0</v>
      </c>
      <c r="BC65" s="21">
        <v>0</v>
      </c>
      <c r="BD65" s="21">
        <v>0</v>
      </c>
      <c r="BE65" s="21">
        <v>0</v>
      </c>
      <c r="BF65" s="21">
        <v>0</v>
      </c>
      <c r="BG65" s="21">
        <v>0</v>
      </c>
      <c r="BH65" s="13">
        <v>0</v>
      </c>
      <c r="BI65" s="21">
        <v>0</v>
      </c>
      <c r="BJ65" s="21">
        <v>0</v>
      </c>
      <c r="BK65" s="21">
        <v>0</v>
      </c>
      <c r="BL65" s="80">
        <v>0</v>
      </c>
      <c r="BN65" s="10" t="s">
        <v>173</v>
      </c>
      <c r="BO65" s="6">
        <f t="shared" si="14"/>
        <v>5</v>
      </c>
      <c r="BP65" s="161">
        <v>0</v>
      </c>
      <c r="BQ65" s="162">
        <v>0</v>
      </c>
      <c r="BR65" s="161">
        <v>0</v>
      </c>
      <c r="BS65" s="162">
        <v>0</v>
      </c>
      <c r="BT65" s="161">
        <v>0</v>
      </c>
      <c r="BU65" s="162">
        <v>0</v>
      </c>
      <c r="BV65" s="161">
        <v>0</v>
      </c>
      <c r="BW65" s="162">
        <v>0</v>
      </c>
      <c r="BX65" s="161">
        <v>5</v>
      </c>
      <c r="BY65" s="162">
        <v>0</v>
      </c>
      <c r="BZ65" s="161">
        <v>0</v>
      </c>
      <c r="CA65" s="162">
        <v>0</v>
      </c>
      <c r="CB65" s="68" t="b">
        <f>BO65='[3]C-5'!$BN$8</f>
        <v>0</v>
      </c>
    </row>
    <row r="66" spans="1:80" x14ac:dyDescent="0.35">
      <c r="A66" s="81" t="s">
        <v>170</v>
      </c>
      <c r="B66" s="6">
        <f t="shared" si="8"/>
        <v>1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5">
        <v>0</v>
      </c>
      <c r="O66" s="57">
        <v>0</v>
      </c>
      <c r="P66" s="27"/>
      <c r="R66" s="10" t="s">
        <v>170</v>
      </c>
      <c r="S66" s="6">
        <f t="shared" si="9"/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7">
        <v>0</v>
      </c>
      <c r="AG66" s="14" t="b">
        <f t="shared" si="10"/>
        <v>1</v>
      </c>
      <c r="AH66" s="10" t="s">
        <v>170</v>
      </c>
      <c r="AI66" s="6">
        <f t="shared" si="5"/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80">
        <v>0</v>
      </c>
      <c r="AW66" s="14" t="b">
        <f t="shared" si="16"/>
        <v>1</v>
      </c>
      <c r="AX66" s="10" t="s">
        <v>170</v>
      </c>
      <c r="AY66" s="6">
        <f t="shared" si="15"/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13">
        <v>0</v>
      </c>
      <c r="BI66" s="21">
        <v>0</v>
      </c>
      <c r="BJ66" s="21">
        <v>0</v>
      </c>
      <c r="BK66" s="21">
        <v>0</v>
      </c>
      <c r="BL66" s="80">
        <v>0</v>
      </c>
      <c r="BN66" s="10" t="s">
        <v>172</v>
      </c>
      <c r="BO66" s="6">
        <f t="shared" si="14"/>
        <v>14</v>
      </c>
      <c r="BP66" s="161">
        <v>0</v>
      </c>
      <c r="BQ66" s="162">
        <v>0</v>
      </c>
      <c r="BR66" s="161">
        <v>0</v>
      </c>
      <c r="BS66" s="162">
        <v>0</v>
      </c>
      <c r="BT66" s="161">
        <v>0</v>
      </c>
      <c r="BU66" s="162">
        <v>0</v>
      </c>
      <c r="BV66" s="161">
        <v>0</v>
      </c>
      <c r="BW66" s="162">
        <v>0</v>
      </c>
      <c r="BX66" s="161">
        <v>14</v>
      </c>
      <c r="BY66" s="162">
        <v>0</v>
      </c>
      <c r="BZ66" s="161">
        <v>0</v>
      </c>
      <c r="CA66" s="162">
        <v>0</v>
      </c>
      <c r="CB66" s="68" t="b">
        <f>BO66='[3]C-5'!$BN$8</f>
        <v>0</v>
      </c>
    </row>
    <row r="67" spans="1:80" x14ac:dyDescent="0.35">
      <c r="A67" s="4" t="s">
        <v>171</v>
      </c>
      <c r="B67" s="6">
        <f t="shared" si="8"/>
        <v>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5">
        <v>0</v>
      </c>
      <c r="O67" s="57">
        <v>0</v>
      </c>
      <c r="P67" s="27"/>
      <c r="R67" s="10" t="s">
        <v>171</v>
      </c>
      <c r="S67" s="6">
        <f t="shared" si="9"/>
        <v>3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3</v>
      </c>
      <c r="AC67" s="5">
        <v>0</v>
      </c>
      <c r="AD67" s="5">
        <v>0</v>
      </c>
      <c r="AE67" s="5">
        <v>0</v>
      </c>
      <c r="AF67" s="57">
        <v>0</v>
      </c>
      <c r="AG67" s="14" t="b">
        <f t="shared" si="10"/>
        <v>1</v>
      </c>
      <c r="AH67" s="10" t="s">
        <v>171</v>
      </c>
      <c r="AI67" s="6">
        <f>SUM(AJ67:AV67)</f>
        <v>0</v>
      </c>
      <c r="AJ67" s="21">
        <v>0</v>
      </c>
      <c r="AK67" s="21">
        <v>0</v>
      </c>
      <c r="AL67" s="21">
        <v>0</v>
      </c>
      <c r="AM67" s="21">
        <v>0</v>
      </c>
      <c r="AN67" s="21">
        <v>0</v>
      </c>
      <c r="AO67" s="21">
        <v>0</v>
      </c>
      <c r="AP67" s="21">
        <v>0</v>
      </c>
      <c r="AQ67" s="21">
        <v>0</v>
      </c>
      <c r="AR67" s="21">
        <v>0</v>
      </c>
      <c r="AS67" s="21">
        <v>0</v>
      </c>
      <c r="AT67" s="21">
        <v>0</v>
      </c>
      <c r="AU67" s="21">
        <v>0</v>
      </c>
      <c r="AV67" s="80">
        <v>0</v>
      </c>
      <c r="AW67" s="14" t="b">
        <f t="shared" si="16"/>
        <v>1</v>
      </c>
      <c r="AX67" s="10" t="s">
        <v>171</v>
      </c>
      <c r="AY67" s="6">
        <f t="shared" si="15"/>
        <v>2</v>
      </c>
      <c r="AZ67" s="21">
        <v>0</v>
      </c>
      <c r="BA67" s="21">
        <v>0</v>
      </c>
      <c r="BB67" s="21">
        <v>0</v>
      </c>
      <c r="BC67" s="21">
        <v>0</v>
      </c>
      <c r="BD67" s="21">
        <v>0</v>
      </c>
      <c r="BE67" s="21">
        <v>0</v>
      </c>
      <c r="BF67" s="21">
        <v>0</v>
      </c>
      <c r="BG67" s="21">
        <v>0</v>
      </c>
      <c r="BH67" s="21">
        <v>2</v>
      </c>
      <c r="BI67" s="21">
        <v>0</v>
      </c>
      <c r="BJ67" s="21">
        <v>0</v>
      </c>
      <c r="BK67" s="21">
        <v>0</v>
      </c>
      <c r="BL67" s="80">
        <v>0</v>
      </c>
      <c r="BN67" s="10" t="s">
        <v>174</v>
      </c>
      <c r="BO67" s="6">
        <f t="shared" si="14"/>
        <v>869</v>
      </c>
      <c r="BP67" s="161">
        <v>0</v>
      </c>
      <c r="BQ67" s="162">
        <v>0</v>
      </c>
      <c r="BR67" s="161">
        <v>0</v>
      </c>
      <c r="BS67" s="162">
        <v>0</v>
      </c>
      <c r="BT67" s="161">
        <v>0</v>
      </c>
      <c r="BU67" s="162">
        <v>0</v>
      </c>
      <c r="BV67" s="161">
        <v>0</v>
      </c>
      <c r="BW67" s="162">
        <v>0</v>
      </c>
      <c r="BX67" s="161">
        <v>0</v>
      </c>
      <c r="BY67" s="162">
        <v>869</v>
      </c>
      <c r="BZ67" s="161">
        <v>0</v>
      </c>
      <c r="CA67" s="162">
        <v>0</v>
      </c>
      <c r="CB67" s="68" t="b">
        <f>BO67='[3]C-5'!$BN$8</f>
        <v>0</v>
      </c>
    </row>
    <row r="68" spans="1:80" x14ac:dyDescent="0.35">
      <c r="A68" s="81" t="s">
        <v>172</v>
      </c>
      <c r="B68" s="6">
        <f t="shared" si="8"/>
        <v>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1</v>
      </c>
      <c r="L68" s="5">
        <v>0</v>
      </c>
      <c r="M68" s="5">
        <v>0</v>
      </c>
      <c r="N68" s="5">
        <v>0</v>
      </c>
      <c r="O68" s="57">
        <v>0</v>
      </c>
      <c r="P68" s="27"/>
      <c r="R68" s="10" t="s">
        <v>172</v>
      </c>
      <c r="S68" s="6">
        <f t="shared" si="9"/>
        <v>2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2</v>
      </c>
      <c r="AC68" s="5">
        <v>0</v>
      </c>
      <c r="AD68" s="5">
        <v>0</v>
      </c>
      <c r="AE68" s="5">
        <v>0</v>
      </c>
      <c r="AF68" s="57">
        <v>0</v>
      </c>
      <c r="AG68" s="14" t="b">
        <f t="shared" si="10"/>
        <v>1</v>
      </c>
      <c r="AH68" s="10" t="s">
        <v>172</v>
      </c>
      <c r="AI68" s="6">
        <f>SUM(AJ68:AV68)</f>
        <v>7</v>
      </c>
      <c r="AJ68" s="21">
        <v>0</v>
      </c>
      <c r="AK68" s="21">
        <v>0</v>
      </c>
      <c r="AL68" s="21">
        <v>0</v>
      </c>
      <c r="AM68" s="21">
        <v>0</v>
      </c>
      <c r="AN68" s="21">
        <v>0</v>
      </c>
      <c r="AO68" s="21">
        <v>0</v>
      </c>
      <c r="AP68" s="21">
        <v>0</v>
      </c>
      <c r="AQ68" s="21">
        <v>0</v>
      </c>
      <c r="AR68" s="21">
        <v>7</v>
      </c>
      <c r="AS68" s="21">
        <v>0</v>
      </c>
      <c r="AT68" s="21">
        <v>0</v>
      </c>
      <c r="AU68" s="21">
        <v>0</v>
      </c>
      <c r="AV68" s="80">
        <v>0</v>
      </c>
      <c r="AW68" s="14" t="b">
        <f t="shared" si="16"/>
        <v>1</v>
      </c>
      <c r="AX68" s="10" t="s">
        <v>172</v>
      </c>
      <c r="AY68" s="6">
        <f t="shared" si="15"/>
        <v>8</v>
      </c>
      <c r="AZ68" s="21">
        <v>0</v>
      </c>
      <c r="BA68" s="21">
        <v>0</v>
      </c>
      <c r="BB68" s="21">
        <v>0</v>
      </c>
      <c r="BC68" s="21">
        <v>0</v>
      </c>
      <c r="BD68" s="21">
        <v>0</v>
      </c>
      <c r="BE68" s="21">
        <v>0</v>
      </c>
      <c r="BF68" s="21">
        <v>0</v>
      </c>
      <c r="BG68" s="21">
        <v>0</v>
      </c>
      <c r="BH68" s="21">
        <v>8</v>
      </c>
      <c r="BI68" s="21">
        <v>0</v>
      </c>
      <c r="BJ68" s="21">
        <v>0</v>
      </c>
      <c r="BK68" s="21">
        <v>0</v>
      </c>
      <c r="BL68" s="80">
        <v>0</v>
      </c>
      <c r="BN68" s="10" t="s">
        <v>175</v>
      </c>
      <c r="BO68" s="6">
        <f t="shared" si="14"/>
        <v>210</v>
      </c>
      <c r="BP68" s="161">
        <v>0</v>
      </c>
      <c r="BQ68" s="162">
        <v>0</v>
      </c>
      <c r="BR68" s="161">
        <v>0</v>
      </c>
      <c r="BS68" s="162">
        <v>0</v>
      </c>
      <c r="BT68" s="161">
        <v>0</v>
      </c>
      <c r="BU68" s="162">
        <v>0</v>
      </c>
      <c r="BV68" s="161">
        <v>0</v>
      </c>
      <c r="BW68" s="162">
        <v>0</v>
      </c>
      <c r="BX68" s="161">
        <v>0</v>
      </c>
      <c r="BY68" s="162">
        <v>210</v>
      </c>
      <c r="BZ68" s="161">
        <v>0</v>
      </c>
      <c r="CA68" s="162">
        <v>0</v>
      </c>
      <c r="CB68" s="68" t="b">
        <f>BO68='[3]C-5'!$BN$8</f>
        <v>0</v>
      </c>
    </row>
    <row r="69" spans="1:80" x14ac:dyDescent="0.35">
      <c r="A69" s="81" t="s">
        <v>173</v>
      </c>
      <c r="B69" s="6">
        <f t="shared" si="8"/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7">
        <v>0</v>
      </c>
      <c r="P69" s="27"/>
      <c r="R69" s="10" t="s">
        <v>173</v>
      </c>
      <c r="S69" s="6">
        <f t="shared" si="9"/>
        <v>6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6</v>
      </c>
      <c r="AC69" s="5">
        <v>0</v>
      </c>
      <c r="AD69" s="5">
        <v>0</v>
      </c>
      <c r="AE69" s="5">
        <v>0</v>
      </c>
      <c r="AF69" s="57">
        <v>0</v>
      </c>
      <c r="AG69" s="14" t="b">
        <f t="shared" si="10"/>
        <v>1</v>
      </c>
      <c r="AH69" s="10" t="s">
        <v>173</v>
      </c>
      <c r="AI69" s="6">
        <f>SUM(AJ69:AV69)</f>
        <v>4</v>
      </c>
      <c r="AJ69" s="21">
        <v>0</v>
      </c>
      <c r="AK69" s="21">
        <v>0</v>
      </c>
      <c r="AL69" s="21"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v>0</v>
      </c>
      <c r="AR69" s="21">
        <v>4</v>
      </c>
      <c r="AS69" s="21">
        <v>0</v>
      </c>
      <c r="AT69" s="21">
        <v>0</v>
      </c>
      <c r="AU69" s="21">
        <v>0</v>
      </c>
      <c r="AV69" s="80">
        <v>0</v>
      </c>
      <c r="AW69" s="14" t="b">
        <f t="shared" si="16"/>
        <v>1</v>
      </c>
      <c r="AX69" s="10" t="s">
        <v>173</v>
      </c>
      <c r="AY69" s="6">
        <f t="shared" si="15"/>
        <v>20</v>
      </c>
      <c r="AZ69" s="21">
        <v>0</v>
      </c>
      <c r="BA69" s="21">
        <v>0</v>
      </c>
      <c r="BB69" s="21">
        <v>0</v>
      </c>
      <c r="BC69" s="21">
        <v>0</v>
      </c>
      <c r="BD69" s="21">
        <v>0</v>
      </c>
      <c r="BE69" s="21">
        <v>0</v>
      </c>
      <c r="BF69" s="21">
        <v>0</v>
      </c>
      <c r="BG69" s="21">
        <v>0</v>
      </c>
      <c r="BH69" s="21">
        <v>20</v>
      </c>
      <c r="BI69" s="21">
        <v>0</v>
      </c>
      <c r="BJ69" s="21">
        <v>0</v>
      </c>
      <c r="BK69" s="21">
        <v>0</v>
      </c>
      <c r="BL69" s="80">
        <v>0</v>
      </c>
      <c r="BN69" s="10" t="s">
        <v>176</v>
      </c>
      <c r="BO69" s="6">
        <f t="shared" si="14"/>
        <v>506</v>
      </c>
      <c r="BP69" s="161">
        <v>0</v>
      </c>
      <c r="BQ69" s="162">
        <v>0</v>
      </c>
      <c r="BR69" s="161">
        <v>0</v>
      </c>
      <c r="BS69" s="162">
        <v>0</v>
      </c>
      <c r="BT69" s="161">
        <v>0</v>
      </c>
      <c r="BU69" s="162">
        <v>0</v>
      </c>
      <c r="BV69" s="161">
        <v>0</v>
      </c>
      <c r="BW69" s="162">
        <v>0</v>
      </c>
      <c r="BX69" s="161">
        <v>0</v>
      </c>
      <c r="BY69" s="162">
        <v>0</v>
      </c>
      <c r="BZ69" s="161">
        <v>506</v>
      </c>
      <c r="CA69" s="162">
        <v>0</v>
      </c>
      <c r="CB69" s="68" t="b">
        <f>BO69='[3]C-5'!$BN$8</f>
        <v>0</v>
      </c>
    </row>
    <row r="70" spans="1:80" x14ac:dyDescent="0.35">
      <c r="A70" s="4" t="s">
        <v>174</v>
      </c>
      <c r="B70" s="6">
        <f t="shared" si="8"/>
        <v>355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355</v>
      </c>
      <c r="M70" s="5">
        <v>0</v>
      </c>
      <c r="N70" s="5">
        <v>0</v>
      </c>
      <c r="O70" s="57">
        <v>0</v>
      </c>
      <c r="P70" s="27"/>
      <c r="R70" s="10" t="s">
        <v>174</v>
      </c>
      <c r="S70" s="6">
        <f t="shared" si="9"/>
        <v>419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419</v>
      </c>
      <c r="AD70" s="5">
        <v>0</v>
      </c>
      <c r="AE70" s="5">
        <v>0</v>
      </c>
      <c r="AF70" s="57">
        <v>0</v>
      </c>
      <c r="AG70" s="14" t="b">
        <f t="shared" si="10"/>
        <v>1</v>
      </c>
      <c r="AH70" s="10" t="s">
        <v>174</v>
      </c>
      <c r="AI70" s="6">
        <f>SUM(AJ70:AV70)</f>
        <v>461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21">
        <v>461</v>
      </c>
      <c r="AT70" s="21">
        <v>0</v>
      </c>
      <c r="AU70" s="21">
        <v>0</v>
      </c>
      <c r="AV70" s="80">
        <v>0</v>
      </c>
      <c r="AW70" s="14" t="b">
        <f t="shared" si="16"/>
        <v>1</v>
      </c>
      <c r="AX70" s="10" t="s">
        <v>174</v>
      </c>
      <c r="AY70" s="6">
        <f t="shared" si="15"/>
        <v>348</v>
      </c>
      <c r="AZ70" s="21">
        <v>0</v>
      </c>
      <c r="BA70" s="21">
        <v>0</v>
      </c>
      <c r="BB70" s="21">
        <v>0</v>
      </c>
      <c r="BC70" s="21">
        <v>0</v>
      </c>
      <c r="BD70" s="21">
        <v>0</v>
      </c>
      <c r="BE70" s="21">
        <v>0</v>
      </c>
      <c r="BF70" s="21">
        <v>0</v>
      </c>
      <c r="BG70" s="21">
        <v>0</v>
      </c>
      <c r="BH70" s="21">
        <v>0</v>
      </c>
      <c r="BI70" s="5">
        <v>348</v>
      </c>
      <c r="BJ70" s="21">
        <v>0</v>
      </c>
      <c r="BK70" s="21">
        <v>0</v>
      </c>
      <c r="BL70" s="80">
        <v>0</v>
      </c>
      <c r="BN70" s="10" t="s">
        <v>177</v>
      </c>
      <c r="BO70" s="40">
        <f t="shared" si="14"/>
        <v>7931</v>
      </c>
      <c r="BP70" s="162">
        <v>6286</v>
      </c>
      <c r="BQ70" s="161">
        <v>0</v>
      </c>
      <c r="BR70" s="162">
        <v>9</v>
      </c>
      <c r="BS70" s="161">
        <v>0</v>
      </c>
      <c r="BT70" s="162">
        <v>0</v>
      </c>
      <c r="BU70" s="161">
        <v>33</v>
      </c>
      <c r="BV70" s="162">
        <v>18</v>
      </c>
      <c r="BW70" s="161">
        <v>813</v>
      </c>
      <c r="BX70" s="162">
        <v>771</v>
      </c>
      <c r="BY70" s="161">
        <v>1</v>
      </c>
      <c r="BZ70" s="162">
        <v>0</v>
      </c>
      <c r="CA70" s="161">
        <v>0</v>
      </c>
      <c r="CB70" s="68" t="b">
        <f>BO70='[3]C-5'!$BN$8</f>
        <v>0</v>
      </c>
    </row>
    <row r="71" spans="1:80" x14ac:dyDescent="0.35">
      <c r="A71" s="82"/>
      <c r="B71" s="8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7"/>
      <c r="R71" s="84"/>
      <c r="S71" s="85"/>
      <c r="T71" s="86"/>
      <c r="U71" s="86"/>
      <c r="V71" s="86"/>
      <c r="W71" s="86"/>
      <c r="X71" s="24"/>
      <c r="Y71" s="86"/>
      <c r="Z71" s="86"/>
      <c r="AA71" s="86"/>
      <c r="AB71" s="86"/>
      <c r="AC71" s="24"/>
      <c r="AD71" s="86"/>
      <c r="AE71" s="86"/>
      <c r="AF71" s="87"/>
      <c r="AH71" s="23"/>
      <c r="AI71" s="83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86"/>
      <c r="AV71" s="87"/>
      <c r="AX71" s="23"/>
      <c r="AY71" s="83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86"/>
      <c r="BL71" s="87"/>
      <c r="BN71" s="23"/>
      <c r="BO71" s="83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87"/>
    </row>
    <row r="72" spans="1:80" x14ac:dyDescent="0.35">
      <c r="A72" s="7" t="s">
        <v>41</v>
      </c>
      <c r="B72" s="20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R72" s="7" t="s">
        <v>41</v>
      </c>
      <c r="S72" s="20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H72" s="7" t="s">
        <v>41</v>
      </c>
      <c r="AI72" s="20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X72" s="7" t="s">
        <v>41</v>
      </c>
      <c r="AY72" s="20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N72" s="168" t="s">
        <v>41</v>
      </c>
      <c r="BO72" s="20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</row>
    <row r="73" spans="1:80" hidden="1" x14ac:dyDescent="0.35">
      <c r="A73" s="7" t="s">
        <v>41</v>
      </c>
      <c r="R73" s="7" t="s">
        <v>41</v>
      </c>
      <c r="AH73" s="7" t="s">
        <v>41</v>
      </c>
    </row>
    <row r="74" spans="1:80" hidden="1" x14ac:dyDescent="0.35">
      <c r="A74" s="4"/>
      <c r="B74" s="6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80"/>
      <c r="P74" s="27"/>
      <c r="X74" s="21"/>
    </row>
    <row r="75" spans="1:80" hidden="1" x14ac:dyDescent="0.35">
      <c r="A75" s="4"/>
      <c r="B75" s="6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80"/>
      <c r="P75" s="27"/>
      <c r="X75" s="21"/>
    </row>
    <row r="76" spans="1:80" hidden="1" x14ac:dyDescent="0.35">
      <c r="A76" s="4"/>
      <c r="B76" s="6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80"/>
      <c r="P76" s="27"/>
      <c r="X76" s="21"/>
    </row>
    <row r="77" spans="1:80" hidden="1" x14ac:dyDescent="0.35">
      <c r="A77" s="4"/>
      <c r="B77" s="6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80"/>
      <c r="P77" s="27"/>
      <c r="X77" s="21"/>
    </row>
    <row r="78" spans="1:80" hidden="1" x14ac:dyDescent="0.35">
      <c r="A78" s="4"/>
      <c r="B78" s="6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80"/>
      <c r="P78" s="27"/>
      <c r="X78" s="21"/>
    </row>
    <row r="79" spans="1:80" hidden="1" x14ac:dyDescent="0.35">
      <c r="A79" s="4"/>
      <c r="B79" s="6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80"/>
      <c r="P79" s="27"/>
      <c r="X79" s="21"/>
    </row>
    <row r="80" spans="1:80" hidden="1" x14ac:dyDescent="0.35">
      <c r="A80" s="4"/>
      <c r="B80" s="6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80"/>
      <c r="P80" s="27"/>
      <c r="X80" s="21"/>
    </row>
    <row r="81" spans="1:24" hidden="1" x14ac:dyDescent="0.35">
      <c r="A81" s="4"/>
      <c r="B81" s="6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80"/>
      <c r="P81" s="27"/>
      <c r="X81" s="21"/>
    </row>
    <row r="82" spans="1:24" hidden="1" x14ac:dyDescent="0.35">
      <c r="A82" s="4"/>
      <c r="B82" s="6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80"/>
      <c r="P82" s="27"/>
      <c r="X82" s="21"/>
    </row>
    <row r="83" spans="1:24" hidden="1" x14ac:dyDescent="0.35">
      <c r="A83" s="4"/>
      <c r="B83" s="6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80"/>
      <c r="P83" s="27"/>
      <c r="X83" s="21"/>
    </row>
    <row r="84" spans="1:24" hidden="1" x14ac:dyDescent="0.35">
      <c r="A84" s="4"/>
      <c r="B84" s="6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80"/>
      <c r="P84" s="27"/>
      <c r="X84" s="21"/>
    </row>
    <row r="85" spans="1:24" hidden="1" x14ac:dyDescent="0.35">
      <c r="A85" s="4"/>
      <c r="B85" s="6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80"/>
      <c r="P85" s="27"/>
      <c r="X85" s="21"/>
    </row>
    <row r="86" spans="1:24" hidden="1" x14ac:dyDescent="0.35">
      <c r="A86" s="4"/>
      <c r="B86" s="6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80"/>
      <c r="P86" s="27"/>
      <c r="X86" s="21"/>
    </row>
    <row r="87" spans="1:24" hidden="1" x14ac:dyDescent="0.35">
      <c r="A87" s="4"/>
      <c r="B87" s="6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80"/>
      <c r="P87" s="27"/>
      <c r="X87" s="21"/>
    </row>
    <row r="88" spans="1:24" hidden="1" x14ac:dyDescent="0.35">
      <c r="A88" s="4"/>
      <c r="B88" s="6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80"/>
      <c r="P88" s="27"/>
      <c r="X88" s="21"/>
    </row>
    <row r="89" spans="1:24" hidden="1" x14ac:dyDescent="0.35">
      <c r="A89" s="4"/>
      <c r="B89" s="6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80"/>
      <c r="P89" s="27"/>
      <c r="X89" s="21"/>
    </row>
    <row r="90" spans="1:24" hidden="1" x14ac:dyDescent="0.35">
      <c r="A90" s="4"/>
      <c r="B90" s="6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80"/>
      <c r="P90" s="27"/>
      <c r="X90" s="21"/>
    </row>
    <row r="91" spans="1:24" hidden="1" x14ac:dyDescent="0.35">
      <c r="A91" s="4"/>
      <c r="B91" s="6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80"/>
      <c r="P91" s="27"/>
      <c r="X91" s="21"/>
    </row>
    <row r="92" spans="1:24" hidden="1" x14ac:dyDescent="0.35">
      <c r="A92" s="4"/>
      <c r="B92" s="6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80"/>
      <c r="P92" s="27"/>
      <c r="X92" s="21"/>
    </row>
    <row r="93" spans="1:24" hidden="1" x14ac:dyDescent="0.35">
      <c r="A93" s="4"/>
      <c r="B93" s="6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80"/>
      <c r="P93" s="27"/>
      <c r="X93" s="21"/>
    </row>
    <row r="94" spans="1:24" hidden="1" x14ac:dyDescent="0.35">
      <c r="A94" s="4"/>
      <c r="B94" s="6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80"/>
      <c r="P94" s="27"/>
      <c r="X94" s="21"/>
    </row>
    <row r="95" spans="1:24" hidden="1" x14ac:dyDescent="0.35">
      <c r="A95" s="4"/>
      <c r="B95" s="6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80"/>
      <c r="P95" s="27"/>
      <c r="X95" s="21"/>
    </row>
    <row r="96" spans="1:24" hidden="1" x14ac:dyDescent="0.35">
      <c r="A96" s="26"/>
      <c r="B96" s="8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7"/>
      <c r="X96" s="24"/>
    </row>
    <row r="97" spans="1:1" hidden="1" x14ac:dyDescent="0.35">
      <c r="A97" s="7" t="s">
        <v>41</v>
      </c>
    </row>
  </sheetData>
  <mergeCells count="30">
    <mergeCell ref="AY8:AY9"/>
    <mergeCell ref="BN8:BN9"/>
    <mergeCell ref="BO8:BO9"/>
    <mergeCell ref="AX8:AX9"/>
    <mergeCell ref="AH6:AV6"/>
    <mergeCell ref="AI8:AI9"/>
    <mergeCell ref="BN3:CA3"/>
    <mergeCell ref="BN4:CA4"/>
    <mergeCell ref="BN5:CA5"/>
    <mergeCell ref="BN6:CA6"/>
    <mergeCell ref="AX6:BL6"/>
    <mergeCell ref="AX4:BL4"/>
    <mergeCell ref="AX5:BL5"/>
    <mergeCell ref="AX3:BL3"/>
    <mergeCell ref="A8:A9"/>
    <mergeCell ref="B8:B9"/>
    <mergeCell ref="AH3:AV3"/>
    <mergeCell ref="AH4:AV4"/>
    <mergeCell ref="R5:AF5"/>
    <mergeCell ref="R6:AF6"/>
    <mergeCell ref="R8:R9"/>
    <mergeCell ref="A3:N3"/>
    <mergeCell ref="A4:N4"/>
    <mergeCell ref="A5:N5"/>
    <mergeCell ref="A6:N6"/>
    <mergeCell ref="R3:AF3"/>
    <mergeCell ref="R4:AF4"/>
    <mergeCell ref="S8:S9"/>
    <mergeCell ref="AH8:AH9"/>
    <mergeCell ref="AH5:AV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4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9"/>
  <sheetViews>
    <sheetView zoomScaleNormal="100" workbookViewId="0"/>
  </sheetViews>
  <sheetFormatPr baseColWidth="10" defaultColWidth="0" defaultRowHeight="15.5" zeroHeight="1" x14ac:dyDescent="0.35"/>
  <cols>
    <col min="1" max="1" width="58.1796875" style="14" bestFit="1" customWidth="1"/>
    <col min="2" max="2" width="11.453125" style="14" customWidth="1"/>
    <col min="3" max="3" width="15" style="14" bestFit="1" customWidth="1"/>
    <col min="4" max="4" width="13.453125" style="14" bestFit="1" customWidth="1"/>
    <col min="5" max="5" width="13.81640625" style="14" bestFit="1" customWidth="1"/>
    <col min="6" max="6" width="15" style="14" bestFit="1" customWidth="1"/>
    <col min="7" max="7" width="13.453125" style="14" bestFit="1" customWidth="1"/>
    <col min="8" max="8" width="13.81640625" style="14" bestFit="1" customWidth="1"/>
    <col min="9" max="9" width="0" style="14" hidden="1" customWidth="1"/>
    <col min="10" max="16384" width="0" style="14" hidden="1"/>
  </cols>
  <sheetData>
    <row r="1" spans="1:8" x14ac:dyDescent="0.35">
      <c r="A1" s="7" t="s">
        <v>178</v>
      </c>
      <c r="B1" s="13"/>
      <c r="C1" s="13"/>
      <c r="D1" s="13"/>
      <c r="E1" s="13"/>
      <c r="F1" s="13"/>
      <c r="G1" s="13"/>
      <c r="H1" s="13"/>
    </row>
    <row r="2" spans="1:8" x14ac:dyDescent="0.35">
      <c r="A2" s="7"/>
      <c r="B2" s="13"/>
      <c r="C2" s="13"/>
      <c r="D2" s="13"/>
      <c r="E2" s="13"/>
      <c r="F2" s="13"/>
      <c r="G2" s="13"/>
      <c r="H2" s="13"/>
    </row>
    <row r="3" spans="1:8" x14ac:dyDescent="0.35">
      <c r="A3" s="194" t="s">
        <v>104</v>
      </c>
      <c r="B3" s="194"/>
      <c r="C3" s="194"/>
      <c r="D3" s="194"/>
      <c r="E3" s="194"/>
      <c r="F3" s="194"/>
      <c r="G3" s="194"/>
      <c r="H3" s="194"/>
    </row>
    <row r="4" spans="1:8" x14ac:dyDescent="0.35">
      <c r="A4" s="194" t="s">
        <v>25</v>
      </c>
      <c r="B4" s="194"/>
      <c r="C4" s="194"/>
      <c r="D4" s="194"/>
      <c r="E4" s="194"/>
      <c r="F4" s="194"/>
      <c r="G4" s="194"/>
      <c r="H4" s="194"/>
    </row>
    <row r="5" spans="1:8" x14ac:dyDescent="0.35">
      <c r="A5" s="194" t="s">
        <v>179</v>
      </c>
      <c r="B5" s="194"/>
      <c r="C5" s="194"/>
      <c r="D5" s="194"/>
      <c r="E5" s="194"/>
      <c r="F5" s="194"/>
      <c r="G5" s="194"/>
      <c r="H5" s="194"/>
    </row>
    <row r="6" spans="1:8" x14ac:dyDescent="0.35">
      <c r="A6" s="194" t="s">
        <v>301</v>
      </c>
      <c r="B6" s="194"/>
      <c r="C6" s="194"/>
      <c r="D6" s="194"/>
      <c r="E6" s="194"/>
      <c r="F6" s="194"/>
      <c r="G6" s="194"/>
      <c r="H6" s="194"/>
    </row>
    <row r="7" spans="1:8" x14ac:dyDescent="0.35">
      <c r="A7" s="89"/>
      <c r="B7" s="89"/>
    </row>
    <row r="8" spans="1:8" x14ac:dyDescent="0.35">
      <c r="A8" s="195" t="s">
        <v>26</v>
      </c>
      <c r="B8" s="196" t="s">
        <v>31</v>
      </c>
      <c r="C8" s="90" t="s">
        <v>180</v>
      </c>
      <c r="D8" s="91"/>
      <c r="E8" s="91"/>
      <c r="F8" s="92" t="s">
        <v>181</v>
      </c>
      <c r="G8" s="93"/>
      <c r="H8" s="93"/>
    </row>
    <row r="9" spans="1:8" x14ac:dyDescent="0.35">
      <c r="A9" s="195"/>
      <c r="B9" s="197"/>
      <c r="C9" s="94" t="s">
        <v>182</v>
      </c>
      <c r="D9" s="95" t="s">
        <v>183</v>
      </c>
      <c r="E9" s="95" t="s">
        <v>184</v>
      </c>
      <c r="F9" s="96" t="s">
        <v>182</v>
      </c>
      <c r="G9" s="95" t="s">
        <v>183</v>
      </c>
      <c r="H9" s="114" t="s">
        <v>184</v>
      </c>
    </row>
    <row r="10" spans="1:8" x14ac:dyDescent="0.35">
      <c r="A10" s="97"/>
      <c r="B10" s="98"/>
      <c r="C10" s="98"/>
      <c r="D10" s="99"/>
      <c r="E10" s="98"/>
      <c r="F10" s="100"/>
      <c r="G10" s="98"/>
      <c r="H10" s="99"/>
    </row>
    <row r="11" spans="1:8" x14ac:dyDescent="0.35">
      <c r="A11" s="102" t="s">
        <v>31</v>
      </c>
      <c r="B11" s="40">
        <f>SUM(B13:B57)</f>
        <v>104368</v>
      </c>
      <c r="C11" s="6">
        <f>SUM(C13:C57)</f>
        <v>67158</v>
      </c>
      <c r="D11" s="20">
        <f>SUM(D13:D57)</f>
        <v>36950</v>
      </c>
      <c r="E11" s="6">
        <f>SUM(E13:E57)</f>
        <v>260</v>
      </c>
      <c r="F11" s="103">
        <f>(C11/B11)*100</f>
        <v>64.347309520159428</v>
      </c>
      <c r="G11" s="104">
        <f>(D11/B11)*100</f>
        <v>35.403571976084628</v>
      </c>
      <c r="H11" s="103">
        <f>(E11/B11)*100</f>
        <v>0.24911850375594052</v>
      </c>
    </row>
    <row r="12" spans="1:8" x14ac:dyDescent="0.35">
      <c r="A12" s="97"/>
      <c r="B12" s="57"/>
      <c r="C12" s="5"/>
      <c r="D12" s="13"/>
      <c r="E12" s="5"/>
      <c r="F12" s="105"/>
      <c r="G12" s="106"/>
      <c r="H12" s="105"/>
    </row>
    <row r="13" spans="1:8" x14ac:dyDescent="0.35">
      <c r="A13" s="81" t="s">
        <v>57</v>
      </c>
      <c r="B13" s="57">
        <f>SUM(C13:E13)</f>
        <v>10781</v>
      </c>
      <c r="C13" s="5">
        <v>7732</v>
      </c>
      <c r="D13" s="13">
        <v>3035</v>
      </c>
      <c r="E13" s="5">
        <v>14</v>
      </c>
      <c r="F13" s="105">
        <f>(C13/B13)*100</f>
        <v>71.718764493089694</v>
      </c>
      <c r="G13" s="106">
        <f>(D13/B13)*100</f>
        <v>28.151377423244593</v>
      </c>
      <c r="H13" s="105">
        <f t="shared" ref="H13:H40" si="0">(E13/B13)*100</f>
        <v>0.1298580836657082</v>
      </c>
    </row>
    <row r="14" spans="1:8" x14ac:dyDescent="0.35">
      <c r="A14" s="81" t="s">
        <v>58</v>
      </c>
      <c r="B14" s="57">
        <f t="shared" ref="B14:B54" si="1">SUM(C14:E14)</f>
        <v>3336</v>
      </c>
      <c r="C14" s="5">
        <v>1132</v>
      </c>
      <c r="D14" s="13">
        <v>2197</v>
      </c>
      <c r="E14" s="5">
        <v>7</v>
      </c>
      <c r="F14" s="105">
        <f>(C14/B14)*100</f>
        <v>33.932853717026376</v>
      </c>
      <c r="G14" s="106">
        <f>(D14/B14)*100</f>
        <v>65.857314148681056</v>
      </c>
      <c r="H14" s="105">
        <f t="shared" si="0"/>
        <v>0.20983213429256595</v>
      </c>
    </row>
    <row r="15" spans="1:8" x14ac:dyDescent="0.35">
      <c r="A15" s="81" t="s">
        <v>59</v>
      </c>
      <c r="B15" s="57">
        <f t="shared" si="1"/>
        <v>1962</v>
      </c>
      <c r="C15" s="5">
        <v>911</v>
      </c>
      <c r="D15" s="13">
        <v>1046</v>
      </c>
      <c r="E15" s="5">
        <v>5</v>
      </c>
      <c r="F15" s="105">
        <f t="shared" ref="F15:F40" si="2">(C15/B15)*100</f>
        <v>46.432212028542303</v>
      </c>
      <c r="G15" s="106">
        <f t="shared" ref="G15:G40" si="3">(D15/B15)*100</f>
        <v>53.312945973496426</v>
      </c>
      <c r="H15" s="105">
        <f t="shared" si="0"/>
        <v>0.254841997961264</v>
      </c>
    </row>
    <row r="16" spans="1:8" x14ac:dyDescent="0.35">
      <c r="A16" s="81" t="s">
        <v>60</v>
      </c>
      <c r="B16" s="57">
        <f t="shared" si="1"/>
        <v>553</v>
      </c>
      <c r="C16" s="5">
        <v>250</v>
      </c>
      <c r="D16" s="13">
        <v>303</v>
      </c>
      <c r="E16" s="5">
        <v>0</v>
      </c>
      <c r="F16" s="105">
        <f t="shared" si="2"/>
        <v>45.207956600361662</v>
      </c>
      <c r="G16" s="106">
        <f t="shared" si="3"/>
        <v>54.792043399638338</v>
      </c>
      <c r="H16" s="105">
        <f t="shared" si="0"/>
        <v>0</v>
      </c>
    </row>
    <row r="17" spans="1:8" x14ac:dyDescent="0.35">
      <c r="A17" s="81" t="s">
        <v>61</v>
      </c>
      <c r="B17" s="57">
        <f t="shared" si="1"/>
        <v>2060</v>
      </c>
      <c r="C17" s="5">
        <v>1412</v>
      </c>
      <c r="D17" s="13">
        <v>647</v>
      </c>
      <c r="E17" s="5">
        <v>1</v>
      </c>
      <c r="F17" s="105">
        <f t="shared" si="2"/>
        <v>68.543689320388353</v>
      </c>
      <c r="G17" s="106">
        <f t="shared" si="3"/>
        <v>31.407766990291265</v>
      </c>
      <c r="H17" s="105">
        <f t="shared" si="0"/>
        <v>4.8543689320388349E-2</v>
      </c>
    </row>
    <row r="18" spans="1:8" x14ac:dyDescent="0.35">
      <c r="A18" s="81" t="s">
        <v>32</v>
      </c>
      <c r="B18" s="57">
        <f t="shared" si="1"/>
        <v>558</v>
      </c>
      <c r="C18" s="5">
        <v>32</v>
      </c>
      <c r="D18" s="13">
        <v>526</v>
      </c>
      <c r="E18" s="5">
        <v>0</v>
      </c>
      <c r="F18" s="105">
        <f t="shared" si="2"/>
        <v>5.7347670250896057</v>
      </c>
      <c r="G18" s="106">
        <f t="shared" si="3"/>
        <v>94.26523297491039</v>
      </c>
      <c r="H18" s="105">
        <f t="shared" si="0"/>
        <v>0</v>
      </c>
    </row>
    <row r="19" spans="1:8" x14ac:dyDescent="0.35">
      <c r="A19" s="81" t="s">
        <v>185</v>
      </c>
      <c r="B19" s="57">
        <f t="shared" si="1"/>
        <v>4824</v>
      </c>
      <c r="C19" s="5">
        <v>2107</v>
      </c>
      <c r="D19" s="13">
        <v>2701</v>
      </c>
      <c r="E19" s="5">
        <v>16</v>
      </c>
      <c r="F19" s="105">
        <f t="shared" si="2"/>
        <v>43.677446102819239</v>
      </c>
      <c r="G19" s="106">
        <f t="shared" si="3"/>
        <v>55.99087893864013</v>
      </c>
      <c r="H19" s="105">
        <f t="shared" si="0"/>
        <v>0.33167495854063017</v>
      </c>
    </row>
    <row r="20" spans="1:8" x14ac:dyDescent="0.35">
      <c r="A20" s="81" t="s">
        <v>33</v>
      </c>
      <c r="B20" s="57">
        <f t="shared" si="1"/>
        <v>995</v>
      </c>
      <c r="C20" s="5">
        <v>919</v>
      </c>
      <c r="D20" s="13">
        <v>76</v>
      </c>
      <c r="E20" s="5">
        <v>0</v>
      </c>
      <c r="F20" s="105">
        <f t="shared" si="2"/>
        <v>92.361809045226124</v>
      </c>
      <c r="G20" s="106">
        <f t="shared" si="3"/>
        <v>7.6381909547738696</v>
      </c>
      <c r="H20" s="105">
        <f t="shared" si="0"/>
        <v>0</v>
      </c>
    </row>
    <row r="21" spans="1:8" x14ac:dyDescent="0.35">
      <c r="A21" s="81" t="s">
        <v>63</v>
      </c>
      <c r="B21" s="57">
        <f t="shared" si="1"/>
        <v>3917</v>
      </c>
      <c r="C21" s="5">
        <v>2658</v>
      </c>
      <c r="D21" s="13">
        <v>1245</v>
      </c>
      <c r="E21" s="5">
        <v>14</v>
      </c>
      <c r="F21" s="105">
        <f t="shared" si="2"/>
        <v>67.858054633648209</v>
      </c>
      <c r="G21" s="106">
        <f t="shared" si="3"/>
        <v>31.784528976257342</v>
      </c>
      <c r="H21" s="105">
        <f t="shared" si="0"/>
        <v>0.35741639009446008</v>
      </c>
    </row>
    <row r="22" spans="1:8" x14ac:dyDescent="0.35">
      <c r="A22" s="81" t="s">
        <v>34</v>
      </c>
      <c r="B22" s="57">
        <f t="shared" si="1"/>
        <v>544</v>
      </c>
      <c r="C22" s="5">
        <v>482</v>
      </c>
      <c r="D22" s="13">
        <v>61</v>
      </c>
      <c r="E22" s="5">
        <v>1</v>
      </c>
      <c r="F22" s="105">
        <f t="shared" si="2"/>
        <v>88.60294117647058</v>
      </c>
      <c r="G22" s="106">
        <f t="shared" si="3"/>
        <v>11.213235294117647</v>
      </c>
      <c r="H22" s="105">
        <f t="shared" si="0"/>
        <v>0.18382352941176469</v>
      </c>
    </row>
    <row r="23" spans="1:8" x14ac:dyDescent="0.35">
      <c r="A23" s="81" t="s">
        <v>35</v>
      </c>
      <c r="B23" s="57">
        <f t="shared" si="1"/>
        <v>611</v>
      </c>
      <c r="C23" s="5">
        <v>306</v>
      </c>
      <c r="D23" s="13">
        <v>302</v>
      </c>
      <c r="E23" s="5">
        <v>3</v>
      </c>
      <c r="F23" s="105">
        <f t="shared" si="2"/>
        <v>50.08183306055647</v>
      </c>
      <c r="G23" s="106">
        <f t="shared" si="3"/>
        <v>49.427168576104748</v>
      </c>
      <c r="H23" s="105">
        <f t="shared" si="0"/>
        <v>0.49099836333878888</v>
      </c>
    </row>
    <row r="24" spans="1:8" x14ac:dyDescent="0.35">
      <c r="A24" s="81" t="s">
        <v>64</v>
      </c>
      <c r="B24" s="57">
        <f t="shared" si="1"/>
        <v>1634</v>
      </c>
      <c r="C24" s="5">
        <v>1047</v>
      </c>
      <c r="D24" s="13">
        <v>578</v>
      </c>
      <c r="E24" s="5">
        <v>9</v>
      </c>
      <c r="F24" s="105">
        <f t="shared" si="2"/>
        <v>64.075887392900853</v>
      </c>
      <c r="G24" s="106">
        <f t="shared" si="3"/>
        <v>35.37331701346389</v>
      </c>
      <c r="H24" s="105">
        <f t="shared" si="0"/>
        <v>0.55079559363525099</v>
      </c>
    </row>
    <row r="25" spans="1:8" x14ac:dyDescent="0.35">
      <c r="A25" s="81" t="s">
        <v>36</v>
      </c>
      <c r="B25" s="57">
        <f t="shared" si="1"/>
        <v>313</v>
      </c>
      <c r="C25" s="5">
        <v>251</v>
      </c>
      <c r="D25" s="13">
        <v>61</v>
      </c>
      <c r="E25" s="5">
        <v>1</v>
      </c>
      <c r="F25" s="105">
        <f t="shared" si="2"/>
        <v>80.191693290734818</v>
      </c>
      <c r="G25" s="106">
        <f t="shared" si="3"/>
        <v>19.488817891373802</v>
      </c>
      <c r="H25" s="105">
        <f t="shared" si="0"/>
        <v>0.31948881789137379</v>
      </c>
    </row>
    <row r="26" spans="1:8" x14ac:dyDescent="0.35">
      <c r="A26" s="81" t="s">
        <v>37</v>
      </c>
      <c r="B26" s="57">
        <f t="shared" si="1"/>
        <v>989</v>
      </c>
      <c r="C26" s="5">
        <v>651</v>
      </c>
      <c r="D26" s="13">
        <v>336</v>
      </c>
      <c r="E26" s="5">
        <v>2</v>
      </c>
      <c r="F26" s="105">
        <f t="shared" si="2"/>
        <v>65.824064711830133</v>
      </c>
      <c r="G26" s="106">
        <f t="shared" si="3"/>
        <v>33.973710819009099</v>
      </c>
      <c r="H26" s="105">
        <f t="shared" si="0"/>
        <v>0.20222446916076847</v>
      </c>
    </row>
    <row r="27" spans="1:8" x14ac:dyDescent="0.35">
      <c r="A27" s="81" t="s">
        <v>186</v>
      </c>
      <c r="B27" s="57">
        <f t="shared" si="1"/>
        <v>139</v>
      </c>
      <c r="C27" s="5">
        <v>123</v>
      </c>
      <c r="D27" s="13">
        <v>15</v>
      </c>
      <c r="E27" s="5">
        <v>1</v>
      </c>
      <c r="F27" s="105">
        <f t="shared" si="2"/>
        <v>88.489208633093526</v>
      </c>
      <c r="G27" s="106">
        <f t="shared" si="3"/>
        <v>10.791366906474821</v>
      </c>
      <c r="H27" s="105">
        <f t="shared" si="0"/>
        <v>0.71942446043165476</v>
      </c>
    </row>
    <row r="28" spans="1:8" x14ac:dyDescent="0.35">
      <c r="A28" s="81" t="s">
        <v>65</v>
      </c>
      <c r="B28" s="57">
        <f t="shared" si="1"/>
        <v>16135</v>
      </c>
      <c r="C28" s="5">
        <v>13185</v>
      </c>
      <c r="D28" s="13">
        <v>2918</v>
      </c>
      <c r="E28" s="5">
        <v>32</v>
      </c>
      <c r="F28" s="105">
        <f t="shared" si="2"/>
        <v>81.716764797025093</v>
      </c>
      <c r="G28" s="106">
        <f t="shared" si="3"/>
        <v>18.084908583823985</v>
      </c>
      <c r="H28" s="105">
        <f t="shared" si="0"/>
        <v>0.19832661915091415</v>
      </c>
    </row>
    <row r="29" spans="1:8" x14ac:dyDescent="0.35">
      <c r="A29" s="81" t="s">
        <v>66</v>
      </c>
      <c r="B29" s="57">
        <f t="shared" si="1"/>
        <v>1204</v>
      </c>
      <c r="C29" s="5">
        <v>587</v>
      </c>
      <c r="D29" s="13">
        <v>616</v>
      </c>
      <c r="E29" s="5">
        <v>1</v>
      </c>
      <c r="F29" s="105">
        <f t="shared" si="2"/>
        <v>48.754152823920265</v>
      </c>
      <c r="G29" s="106">
        <f t="shared" si="3"/>
        <v>51.162790697674424</v>
      </c>
      <c r="H29" s="105">
        <f t="shared" si="0"/>
        <v>8.3056478405315617E-2</v>
      </c>
    </row>
    <row r="30" spans="1:8" x14ac:dyDescent="0.35">
      <c r="A30" s="81" t="s">
        <v>67</v>
      </c>
      <c r="B30" s="57">
        <f t="shared" si="1"/>
        <v>2170</v>
      </c>
      <c r="C30" s="5">
        <v>1590</v>
      </c>
      <c r="D30" s="13">
        <v>571</v>
      </c>
      <c r="E30" s="5">
        <v>9</v>
      </c>
      <c r="F30" s="105">
        <f t="shared" si="2"/>
        <v>73.271889400921665</v>
      </c>
      <c r="G30" s="106">
        <f t="shared" si="3"/>
        <v>26.313364055299537</v>
      </c>
      <c r="H30" s="105">
        <f t="shared" si="0"/>
        <v>0.41474654377880188</v>
      </c>
    </row>
    <row r="31" spans="1:8" x14ac:dyDescent="0.35">
      <c r="A31" s="81" t="s">
        <v>68</v>
      </c>
      <c r="B31" s="57">
        <f t="shared" si="1"/>
        <v>645</v>
      </c>
      <c r="C31" s="5">
        <v>540</v>
      </c>
      <c r="D31" s="13">
        <v>105</v>
      </c>
      <c r="E31" s="5">
        <v>0</v>
      </c>
      <c r="F31" s="105">
        <f t="shared" si="2"/>
        <v>83.720930232558146</v>
      </c>
      <c r="G31" s="106">
        <f t="shared" si="3"/>
        <v>16.279069767441861</v>
      </c>
      <c r="H31" s="105">
        <f t="shared" si="0"/>
        <v>0</v>
      </c>
    </row>
    <row r="32" spans="1:8" x14ac:dyDescent="0.35">
      <c r="A32" s="81" t="s">
        <v>69</v>
      </c>
      <c r="B32" s="57">
        <f t="shared" si="1"/>
        <v>3397</v>
      </c>
      <c r="C32" s="5">
        <v>1981</v>
      </c>
      <c r="D32" s="13">
        <v>1411</v>
      </c>
      <c r="E32" s="5">
        <v>5</v>
      </c>
      <c r="F32" s="105">
        <f t="shared" si="2"/>
        <v>58.316161318810714</v>
      </c>
      <c r="G32" s="106">
        <f t="shared" si="3"/>
        <v>41.53664998528113</v>
      </c>
      <c r="H32" s="105">
        <f t="shared" si="0"/>
        <v>0.14718869590815425</v>
      </c>
    </row>
    <row r="33" spans="1:8" x14ac:dyDescent="0.35">
      <c r="A33" s="81" t="s">
        <v>70</v>
      </c>
      <c r="B33" s="57">
        <f t="shared" si="1"/>
        <v>918</v>
      </c>
      <c r="C33" s="5">
        <v>503</v>
      </c>
      <c r="D33" s="13">
        <v>410</v>
      </c>
      <c r="E33" s="5">
        <v>5</v>
      </c>
      <c r="F33" s="105">
        <f t="shared" si="2"/>
        <v>54.793028322440087</v>
      </c>
      <c r="G33" s="106">
        <f t="shared" si="3"/>
        <v>44.662309368191721</v>
      </c>
      <c r="H33" s="105">
        <f t="shared" si="0"/>
        <v>0.54466230936819171</v>
      </c>
    </row>
    <row r="34" spans="1:8" x14ac:dyDescent="0.35">
      <c r="A34" s="81" t="s">
        <v>71</v>
      </c>
      <c r="B34" s="57">
        <f t="shared" si="1"/>
        <v>329</v>
      </c>
      <c r="C34" s="5">
        <v>184</v>
      </c>
      <c r="D34" s="13">
        <v>143</v>
      </c>
      <c r="E34" s="5">
        <v>2</v>
      </c>
      <c r="F34" s="105">
        <f t="shared" si="2"/>
        <v>55.927051671732521</v>
      </c>
      <c r="G34" s="106">
        <f t="shared" si="3"/>
        <v>43.465045592705167</v>
      </c>
      <c r="H34" s="105">
        <f t="shared" si="0"/>
        <v>0.60790273556231</v>
      </c>
    </row>
    <row r="35" spans="1:8" x14ac:dyDescent="0.35">
      <c r="A35" s="81" t="s">
        <v>72</v>
      </c>
      <c r="B35" s="57">
        <f t="shared" si="1"/>
        <v>530</v>
      </c>
      <c r="C35" s="5">
        <v>249</v>
      </c>
      <c r="D35" s="13">
        <v>279</v>
      </c>
      <c r="E35" s="5">
        <v>2</v>
      </c>
      <c r="F35" s="105">
        <f t="shared" si="2"/>
        <v>46.981132075471699</v>
      </c>
      <c r="G35" s="106">
        <f t="shared" si="3"/>
        <v>52.641509433962263</v>
      </c>
      <c r="H35" s="105">
        <f t="shared" si="0"/>
        <v>0.37735849056603776</v>
      </c>
    </row>
    <row r="36" spans="1:8" x14ac:dyDescent="0.35">
      <c r="A36" s="81" t="s">
        <v>73</v>
      </c>
      <c r="B36" s="57">
        <f t="shared" si="1"/>
        <v>332</v>
      </c>
      <c r="C36" s="5">
        <v>274</v>
      </c>
      <c r="D36" s="13">
        <v>57</v>
      </c>
      <c r="E36" s="5">
        <v>1</v>
      </c>
      <c r="F36" s="105">
        <f t="shared" si="2"/>
        <v>82.53012048192771</v>
      </c>
      <c r="G36" s="106">
        <f t="shared" si="3"/>
        <v>17.168674698795179</v>
      </c>
      <c r="H36" s="105">
        <f t="shared" si="0"/>
        <v>0.30120481927710846</v>
      </c>
    </row>
    <row r="37" spans="1:8" x14ac:dyDescent="0.35">
      <c r="A37" s="81" t="s">
        <v>74</v>
      </c>
      <c r="B37" s="57">
        <f t="shared" si="1"/>
        <v>5179</v>
      </c>
      <c r="C37" s="5">
        <v>3246</v>
      </c>
      <c r="D37" s="13">
        <v>1918</v>
      </c>
      <c r="E37" s="5">
        <v>15</v>
      </c>
      <c r="F37" s="105">
        <f t="shared" si="2"/>
        <v>62.676192315118747</v>
      </c>
      <c r="G37" s="106">
        <f t="shared" si="3"/>
        <v>37.034176481946325</v>
      </c>
      <c r="H37" s="105">
        <f t="shared" si="0"/>
        <v>0.28963120293492955</v>
      </c>
    </row>
    <row r="38" spans="1:8" x14ac:dyDescent="0.35">
      <c r="A38" s="81" t="s">
        <v>75</v>
      </c>
      <c r="B38" s="57">
        <f t="shared" si="1"/>
        <v>1400</v>
      </c>
      <c r="C38" s="5">
        <v>779</v>
      </c>
      <c r="D38" s="13">
        <v>615</v>
      </c>
      <c r="E38" s="5">
        <v>6</v>
      </c>
      <c r="F38" s="105">
        <f t="shared" si="2"/>
        <v>55.642857142857139</v>
      </c>
      <c r="G38" s="106">
        <f t="shared" si="3"/>
        <v>43.928571428571431</v>
      </c>
      <c r="H38" s="105">
        <f t="shared" si="0"/>
        <v>0.4285714285714286</v>
      </c>
    </row>
    <row r="39" spans="1:8" x14ac:dyDescent="0.35">
      <c r="A39" s="81" t="s">
        <v>76</v>
      </c>
      <c r="B39" s="57">
        <f t="shared" si="1"/>
        <v>601</v>
      </c>
      <c r="C39" s="5">
        <v>496</v>
      </c>
      <c r="D39" s="13">
        <v>104</v>
      </c>
      <c r="E39" s="5">
        <v>1</v>
      </c>
      <c r="F39" s="105">
        <f t="shared" si="2"/>
        <v>82.529118136439266</v>
      </c>
      <c r="G39" s="106">
        <f t="shared" si="3"/>
        <v>17.304492512479204</v>
      </c>
      <c r="H39" s="105">
        <f t="shared" si="0"/>
        <v>0.16638935108153077</v>
      </c>
    </row>
    <row r="40" spans="1:8" x14ac:dyDescent="0.35">
      <c r="A40" s="81" t="s">
        <v>77</v>
      </c>
      <c r="B40" s="57">
        <f t="shared" si="1"/>
        <v>328</v>
      </c>
      <c r="C40" s="5">
        <v>274</v>
      </c>
      <c r="D40" s="13">
        <v>54</v>
      </c>
      <c r="E40" s="5">
        <v>0</v>
      </c>
      <c r="F40" s="105">
        <f t="shared" si="2"/>
        <v>83.536585365853654</v>
      </c>
      <c r="G40" s="106">
        <f t="shared" si="3"/>
        <v>16.463414634146343</v>
      </c>
      <c r="H40" s="105">
        <f t="shared" si="0"/>
        <v>0</v>
      </c>
    </row>
    <row r="41" spans="1:8" x14ac:dyDescent="0.35">
      <c r="A41" s="81" t="s">
        <v>78</v>
      </c>
      <c r="B41" s="57">
        <f t="shared" si="1"/>
        <v>644</v>
      </c>
      <c r="C41" s="5">
        <v>33</v>
      </c>
      <c r="D41" s="13">
        <v>611</v>
      </c>
      <c r="E41" s="5">
        <v>0</v>
      </c>
      <c r="F41" s="105">
        <f t="shared" ref="F41:F57" si="4">(C41/B41)*100</f>
        <v>5.1242236024844718</v>
      </c>
      <c r="G41" s="106">
        <f t="shared" ref="G41:G57" si="5">(D41/B41)*100</f>
        <v>94.875776397515537</v>
      </c>
      <c r="H41" s="105">
        <f t="shared" ref="H41:H57" si="6">(E41/B41)*100</f>
        <v>0</v>
      </c>
    </row>
    <row r="42" spans="1:8" x14ac:dyDescent="0.35">
      <c r="A42" s="81" t="s">
        <v>79</v>
      </c>
      <c r="B42" s="57">
        <f t="shared" si="1"/>
        <v>4473</v>
      </c>
      <c r="C42" s="5">
        <v>2542</v>
      </c>
      <c r="D42" s="13">
        <v>1922</v>
      </c>
      <c r="E42" s="5">
        <v>9</v>
      </c>
      <c r="F42" s="105">
        <f t="shared" si="4"/>
        <v>56.829868097473735</v>
      </c>
      <c r="G42" s="106">
        <f t="shared" si="5"/>
        <v>42.968924659065507</v>
      </c>
      <c r="H42" s="105">
        <f t="shared" si="6"/>
        <v>0.2012072434607646</v>
      </c>
    </row>
    <row r="43" spans="1:8" x14ac:dyDescent="0.35">
      <c r="A43" s="81" t="s">
        <v>80</v>
      </c>
      <c r="B43" s="57">
        <f t="shared" si="1"/>
        <v>1188</v>
      </c>
      <c r="C43" s="5">
        <v>699</v>
      </c>
      <c r="D43" s="13">
        <v>485</v>
      </c>
      <c r="E43" s="5">
        <v>4</v>
      </c>
      <c r="F43" s="105">
        <f t="shared" si="4"/>
        <v>58.838383838383834</v>
      </c>
      <c r="G43" s="106">
        <f t="shared" si="5"/>
        <v>40.824915824915827</v>
      </c>
      <c r="H43" s="105">
        <f t="shared" si="6"/>
        <v>0.33670033670033667</v>
      </c>
    </row>
    <row r="44" spans="1:8" x14ac:dyDescent="0.35">
      <c r="A44" s="81" t="s">
        <v>81</v>
      </c>
      <c r="B44" s="57">
        <f t="shared" si="1"/>
        <v>1092</v>
      </c>
      <c r="C44" s="5">
        <v>367</v>
      </c>
      <c r="D44" s="13">
        <v>715</v>
      </c>
      <c r="E44" s="5">
        <v>10</v>
      </c>
      <c r="F44" s="105">
        <f t="shared" si="4"/>
        <v>33.608058608058613</v>
      </c>
      <c r="G44" s="106">
        <f t="shared" si="5"/>
        <v>65.476190476190482</v>
      </c>
      <c r="H44" s="105">
        <f t="shared" si="6"/>
        <v>0.91575091575091583</v>
      </c>
    </row>
    <row r="45" spans="1:8" x14ac:dyDescent="0.35">
      <c r="A45" s="81" t="s">
        <v>82</v>
      </c>
      <c r="B45" s="57">
        <f t="shared" si="1"/>
        <v>4122</v>
      </c>
      <c r="C45" s="5">
        <v>2856</v>
      </c>
      <c r="D45" s="13">
        <v>1254</v>
      </c>
      <c r="E45" s="5">
        <v>12</v>
      </c>
      <c r="F45" s="105">
        <f t="shared" si="4"/>
        <v>69.286754002911209</v>
      </c>
      <c r="G45" s="106">
        <f t="shared" si="5"/>
        <v>30.422125181950509</v>
      </c>
      <c r="H45" s="105">
        <f t="shared" si="6"/>
        <v>0.29112081513828242</v>
      </c>
    </row>
    <row r="46" spans="1:8" x14ac:dyDescent="0.35">
      <c r="A46" s="81" t="s">
        <v>39</v>
      </c>
      <c r="B46" s="57">
        <f t="shared" si="1"/>
        <v>2152</v>
      </c>
      <c r="C46" s="5">
        <v>1505</v>
      </c>
      <c r="D46" s="13">
        <v>633</v>
      </c>
      <c r="E46" s="5">
        <v>14</v>
      </c>
      <c r="F46" s="105">
        <f t="shared" si="4"/>
        <v>69.934944237918216</v>
      </c>
      <c r="G46" s="106">
        <f t="shared" si="5"/>
        <v>29.414498141263941</v>
      </c>
      <c r="H46" s="105">
        <f t="shared" si="6"/>
        <v>0.65055762081784385</v>
      </c>
    </row>
    <row r="47" spans="1:8" x14ac:dyDescent="0.35">
      <c r="A47" s="81" t="s">
        <v>83</v>
      </c>
      <c r="B47" s="57">
        <f t="shared" si="1"/>
        <v>2122</v>
      </c>
      <c r="C47" s="5">
        <v>1170</v>
      </c>
      <c r="D47" s="13">
        <v>950</v>
      </c>
      <c r="E47" s="5">
        <v>2</v>
      </c>
      <c r="F47" s="105">
        <f t="shared" si="4"/>
        <v>55.136663524976434</v>
      </c>
      <c r="G47" s="106">
        <f t="shared" si="5"/>
        <v>44.769085768143263</v>
      </c>
      <c r="H47" s="105">
        <f t="shared" si="6"/>
        <v>9.4250706880301599E-2</v>
      </c>
    </row>
    <row r="48" spans="1:8" x14ac:dyDescent="0.35">
      <c r="A48" s="81" t="s">
        <v>84</v>
      </c>
      <c r="B48" s="57">
        <f t="shared" si="1"/>
        <v>1512</v>
      </c>
      <c r="C48" s="5">
        <v>913</v>
      </c>
      <c r="D48" s="13">
        <v>595</v>
      </c>
      <c r="E48" s="5">
        <v>4</v>
      </c>
      <c r="F48" s="105">
        <f t="shared" si="4"/>
        <v>60.383597883597886</v>
      </c>
      <c r="G48" s="106">
        <f t="shared" si="5"/>
        <v>39.351851851851855</v>
      </c>
      <c r="H48" s="105">
        <f t="shared" si="6"/>
        <v>0.26455026455026454</v>
      </c>
    </row>
    <row r="49" spans="1:8" x14ac:dyDescent="0.35">
      <c r="A49" s="81" t="s">
        <v>85</v>
      </c>
      <c r="B49" s="57">
        <f t="shared" si="1"/>
        <v>4174</v>
      </c>
      <c r="C49" s="5">
        <v>2633</v>
      </c>
      <c r="D49" s="13">
        <v>1530</v>
      </c>
      <c r="E49" s="5">
        <v>11</v>
      </c>
      <c r="F49" s="105">
        <f t="shared" si="4"/>
        <v>63.080977479635834</v>
      </c>
      <c r="G49" s="106">
        <f t="shared" si="5"/>
        <v>36.6554863440345</v>
      </c>
      <c r="H49" s="105">
        <f t="shared" si="6"/>
        <v>0.26353617632965981</v>
      </c>
    </row>
    <row r="50" spans="1:8" x14ac:dyDescent="0.35">
      <c r="A50" s="81" t="s">
        <v>86</v>
      </c>
      <c r="B50" s="57">
        <f t="shared" si="1"/>
        <v>1094</v>
      </c>
      <c r="C50" s="5">
        <v>646</v>
      </c>
      <c r="D50" s="13">
        <v>446</v>
      </c>
      <c r="E50" s="5">
        <v>2</v>
      </c>
      <c r="F50" s="105">
        <f t="shared" si="4"/>
        <v>59.049360146252283</v>
      </c>
      <c r="G50" s="106">
        <f t="shared" si="5"/>
        <v>40.76782449725777</v>
      </c>
      <c r="H50" s="105">
        <f t="shared" si="6"/>
        <v>0.18281535648994515</v>
      </c>
    </row>
    <row r="51" spans="1:8" x14ac:dyDescent="0.35">
      <c r="A51" s="81" t="s">
        <v>87</v>
      </c>
      <c r="B51" s="57">
        <f>SUM(C51:E51)</f>
        <v>331</v>
      </c>
      <c r="C51" s="5">
        <v>201</v>
      </c>
      <c r="D51" s="13">
        <v>130</v>
      </c>
      <c r="E51" s="5">
        <v>0</v>
      </c>
      <c r="F51" s="105">
        <f t="shared" si="4"/>
        <v>60.725075528700913</v>
      </c>
      <c r="G51" s="106">
        <f t="shared" si="5"/>
        <v>39.274924471299094</v>
      </c>
      <c r="H51" s="105">
        <f t="shared" si="6"/>
        <v>0</v>
      </c>
    </row>
    <row r="52" spans="1:8" x14ac:dyDescent="0.35">
      <c r="A52" s="81" t="s">
        <v>88</v>
      </c>
      <c r="B52" s="57">
        <f t="shared" si="1"/>
        <v>476</v>
      </c>
      <c r="C52" s="5">
        <v>258</v>
      </c>
      <c r="D52" s="13">
        <v>218</v>
      </c>
      <c r="E52" s="5">
        <v>0</v>
      </c>
      <c r="F52" s="105">
        <f t="shared" si="4"/>
        <v>54.201680672268907</v>
      </c>
      <c r="G52" s="106">
        <f t="shared" si="5"/>
        <v>45.798319327731093</v>
      </c>
      <c r="H52" s="105">
        <f t="shared" si="6"/>
        <v>0</v>
      </c>
    </row>
    <row r="53" spans="1:8" x14ac:dyDescent="0.35">
      <c r="A53" s="81" t="s">
        <v>89</v>
      </c>
      <c r="B53" s="57">
        <f>SUM(C53:E53)</f>
        <v>4738</v>
      </c>
      <c r="C53" s="5">
        <v>3125</v>
      </c>
      <c r="D53" s="13">
        <v>1607</v>
      </c>
      <c r="E53" s="5">
        <v>6</v>
      </c>
      <c r="F53" s="105">
        <f t="shared" si="4"/>
        <v>65.956099620092871</v>
      </c>
      <c r="G53" s="106">
        <f t="shared" si="5"/>
        <v>33.917264668636555</v>
      </c>
      <c r="H53" s="105">
        <f t="shared" si="6"/>
        <v>0.12663571127057829</v>
      </c>
    </row>
    <row r="54" spans="1:8" x14ac:dyDescent="0.35">
      <c r="A54" s="81" t="s">
        <v>90</v>
      </c>
      <c r="B54" s="57">
        <f t="shared" si="1"/>
        <v>901</v>
      </c>
      <c r="C54" s="5">
        <v>391</v>
      </c>
      <c r="D54" s="13">
        <v>509</v>
      </c>
      <c r="E54" s="5">
        <v>1</v>
      </c>
      <c r="F54" s="105">
        <f t="shared" si="4"/>
        <v>43.39622641509434</v>
      </c>
      <c r="G54" s="106">
        <f t="shared" si="5"/>
        <v>56.492785793562703</v>
      </c>
      <c r="H54" s="105">
        <f t="shared" si="6"/>
        <v>0.11098779134295228</v>
      </c>
    </row>
    <row r="55" spans="1:8" x14ac:dyDescent="0.35">
      <c r="A55" s="81" t="s">
        <v>91</v>
      </c>
      <c r="B55" s="57">
        <f>SUM(C55:E55)</f>
        <v>6550</v>
      </c>
      <c r="C55" s="5">
        <v>4668</v>
      </c>
      <c r="D55" s="13">
        <v>1855</v>
      </c>
      <c r="E55" s="5">
        <v>27</v>
      </c>
      <c r="F55" s="105">
        <f t="shared" si="4"/>
        <v>71.267175572519079</v>
      </c>
      <c r="G55" s="106">
        <f t="shared" si="5"/>
        <v>28.320610687022903</v>
      </c>
      <c r="H55" s="105">
        <f t="shared" si="6"/>
        <v>0.41221374045801529</v>
      </c>
    </row>
    <row r="56" spans="1:8" x14ac:dyDescent="0.35">
      <c r="A56" s="81" t="s">
        <v>40</v>
      </c>
      <c r="B56" s="57">
        <f>SUM(C56:E56)</f>
        <v>1530</v>
      </c>
      <c r="C56" s="5">
        <v>737</v>
      </c>
      <c r="D56" s="13">
        <v>790</v>
      </c>
      <c r="E56" s="5">
        <v>3</v>
      </c>
      <c r="F56" s="105">
        <f t="shared" si="4"/>
        <v>48.169934640522875</v>
      </c>
      <c r="G56" s="106">
        <f t="shared" si="5"/>
        <v>51.633986928104584</v>
      </c>
      <c r="H56" s="105">
        <f t="shared" si="6"/>
        <v>0.19607843137254902</v>
      </c>
    </row>
    <row r="57" spans="1:8" x14ac:dyDescent="0.35">
      <c r="A57" s="81" t="s">
        <v>92</v>
      </c>
      <c r="B57" s="57">
        <f>SUM(C57:E57)</f>
        <v>885</v>
      </c>
      <c r="C57" s="5">
        <v>513</v>
      </c>
      <c r="D57" s="13">
        <v>370</v>
      </c>
      <c r="E57" s="5">
        <v>2</v>
      </c>
      <c r="F57" s="105">
        <f t="shared" si="4"/>
        <v>57.966101694915253</v>
      </c>
      <c r="G57" s="106">
        <f t="shared" si="5"/>
        <v>41.807909604519772</v>
      </c>
      <c r="H57" s="105">
        <f t="shared" si="6"/>
        <v>0.22598870056497175</v>
      </c>
    </row>
    <row r="58" spans="1:8" x14ac:dyDescent="0.35">
      <c r="A58" s="107"/>
      <c r="B58" s="108"/>
      <c r="C58" s="109"/>
      <c r="D58" s="110"/>
      <c r="E58" s="109"/>
      <c r="F58" s="111"/>
      <c r="G58" s="112"/>
      <c r="H58" s="111"/>
    </row>
    <row r="59" spans="1:8" x14ac:dyDescent="0.35">
      <c r="A59" s="170" t="s">
        <v>41</v>
      </c>
      <c r="B59" s="113"/>
    </row>
  </sheetData>
  <mergeCells count="6">
    <mergeCell ref="A3:H3"/>
    <mergeCell ref="A4:H4"/>
    <mergeCell ref="A5:H5"/>
    <mergeCell ref="A6:H6"/>
    <mergeCell ref="A8:A9"/>
    <mergeCell ref="B8:B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zoomScaleNormal="100" workbookViewId="0"/>
  </sheetViews>
  <sheetFormatPr baseColWidth="10" defaultColWidth="0" defaultRowHeight="15.5" zeroHeight="1" x14ac:dyDescent="0.35"/>
  <cols>
    <col min="1" max="1" width="40.81640625" style="14" bestFit="1" customWidth="1"/>
    <col min="2" max="2" width="11.453125" style="14" customWidth="1"/>
    <col min="3" max="3" width="15" style="14" bestFit="1" customWidth="1"/>
    <col min="4" max="4" width="13.453125" style="14" bestFit="1" customWidth="1"/>
    <col min="5" max="5" width="13.81640625" style="14" bestFit="1" customWidth="1"/>
    <col min="6" max="6" width="15" style="14" bestFit="1" customWidth="1"/>
    <col min="7" max="7" width="13.453125" style="14" bestFit="1" customWidth="1"/>
    <col min="8" max="8" width="13.81640625" style="14" bestFit="1" customWidth="1"/>
    <col min="9" max="9" width="0" style="14" hidden="1" customWidth="1"/>
    <col min="10" max="16384" width="0" style="14" hidden="1"/>
  </cols>
  <sheetData>
    <row r="1" spans="1:8" x14ac:dyDescent="0.35">
      <c r="A1" s="12" t="s">
        <v>187</v>
      </c>
      <c r="B1" s="115"/>
      <c r="C1" s="115"/>
      <c r="D1" s="115"/>
      <c r="E1" s="115"/>
      <c r="F1" s="12"/>
      <c r="G1" s="12"/>
    </row>
    <row r="2" spans="1:8" x14ac:dyDescent="0.35">
      <c r="A2" s="89"/>
      <c r="B2" s="13"/>
      <c r="C2" s="13"/>
      <c r="D2" s="13"/>
      <c r="E2" s="13"/>
    </row>
    <row r="3" spans="1:8" x14ac:dyDescent="0.35">
      <c r="A3" s="183" t="s">
        <v>188</v>
      </c>
      <c r="B3" s="183"/>
      <c r="C3" s="183"/>
      <c r="D3" s="183"/>
      <c r="E3" s="183"/>
      <c r="F3" s="183"/>
      <c r="G3" s="183"/>
      <c r="H3" s="183"/>
    </row>
    <row r="4" spans="1:8" x14ac:dyDescent="0.35">
      <c r="A4" s="183" t="s">
        <v>189</v>
      </c>
      <c r="B4" s="183"/>
      <c r="C4" s="183"/>
      <c r="D4" s="183"/>
      <c r="E4" s="183"/>
      <c r="F4" s="183"/>
      <c r="G4" s="183"/>
      <c r="H4" s="183"/>
    </row>
    <row r="5" spans="1:8" x14ac:dyDescent="0.35">
      <c r="A5" s="183" t="s">
        <v>190</v>
      </c>
      <c r="B5" s="183"/>
      <c r="C5" s="183"/>
      <c r="D5" s="183"/>
      <c r="E5" s="183"/>
      <c r="F5" s="183"/>
      <c r="G5" s="183"/>
      <c r="H5" s="183"/>
    </row>
    <row r="6" spans="1:8" x14ac:dyDescent="0.35">
      <c r="A6" s="183" t="s">
        <v>300</v>
      </c>
      <c r="B6" s="183"/>
      <c r="C6" s="183"/>
      <c r="D6" s="183"/>
      <c r="E6" s="183"/>
      <c r="F6" s="183"/>
      <c r="G6" s="183"/>
      <c r="H6" s="183"/>
    </row>
    <row r="7" spans="1:8" x14ac:dyDescent="0.35"/>
    <row r="8" spans="1:8" x14ac:dyDescent="0.35">
      <c r="A8" s="198" t="s">
        <v>111</v>
      </c>
      <c r="B8" s="196" t="s">
        <v>31</v>
      </c>
      <c r="C8" s="93" t="s">
        <v>180</v>
      </c>
      <c r="D8" s="93"/>
      <c r="E8" s="93"/>
      <c r="F8" s="92" t="s">
        <v>181</v>
      </c>
      <c r="G8" s="93"/>
      <c r="H8" s="93"/>
    </row>
    <row r="9" spans="1:8" x14ac:dyDescent="0.35">
      <c r="A9" s="199"/>
      <c r="B9" s="197"/>
      <c r="C9" s="116" t="s">
        <v>182</v>
      </c>
      <c r="D9" s="116" t="s">
        <v>183</v>
      </c>
      <c r="E9" s="94" t="s">
        <v>184</v>
      </c>
      <c r="F9" s="114" t="s">
        <v>182</v>
      </c>
      <c r="G9" s="116" t="s">
        <v>183</v>
      </c>
      <c r="H9" s="116" t="s">
        <v>184</v>
      </c>
    </row>
    <row r="10" spans="1:8" x14ac:dyDescent="0.35">
      <c r="A10" s="117"/>
      <c r="B10" s="98"/>
      <c r="C10" s="100"/>
      <c r="D10" s="98"/>
      <c r="E10" s="101"/>
      <c r="F10" s="117"/>
      <c r="G10" s="117"/>
    </row>
    <row r="11" spans="1:8" x14ac:dyDescent="0.35">
      <c r="A11" s="8" t="s">
        <v>31</v>
      </c>
      <c r="B11" s="6">
        <f>SUM(B13:B23)</f>
        <v>104368</v>
      </c>
      <c r="C11" s="40">
        <f>SUM(C13:C23)</f>
        <v>67158</v>
      </c>
      <c r="D11" s="6">
        <f>SUM(D13:D23)</f>
        <v>36950</v>
      </c>
      <c r="E11" s="118">
        <f>SUM(E13:E23)</f>
        <v>260</v>
      </c>
      <c r="F11" s="103">
        <f>(C11/B11)*100</f>
        <v>64.347309520159428</v>
      </c>
      <c r="G11" s="103">
        <f>(D11/B11)*100</f>
        <v>35.403571976084628</v>
      </c>
      <c r="H11" s="103">
        <f>(E11/B11)*100</f>
        <v>0.24911850375594052</v>
      </c>
    </row>
    <row r="12" spans="1:8" x14ac:dyDescent="0.35">
      <c r="A12" s="117"/>
      <c r="B12" s="97"/>
      <c r="C12" s="57"/>
      <c r="D12" s="5"/>
      <c r="E12" s="119"/>
      <c r="F12" s="105"/>
      <c r="G12" s="105"/>
      <c r="H12" s="105"/>
    </row>
    <row r="13" spans="1:8" x14ac:dyDescent="0.35">
      <c r="A13" s="4" t="s">
        <v>45</v>
      </c>
      <c r="B13" s="5">
        <f t="shared" ref="B13:B18" si="0">SUM(C13:E13)</f>
        <v>47141</v>
      </c>
      <c r="C13" s="57">
        <v>39754</v>
      </c>
      <c r="D13" s="5">
        <v>7257</v>
      </c>
      <c r="E13" s="119">
        <v>130</v>
      </c>
      <c r="F13" s="105">
        <f>(C13/B13)*100</f>
        <v>84.329988757132853</v>
      </c>
      <c r="G13" s="105">
        <f t="shared" ref="G13:G23" si="1">(D13/B13)*100</f>
        <v>15.39424280350438</v>
      </c>
      <c r="H13" s="105">
        <f t="shared" ref="H13:H23" si="2">(E13/B13)*100</f>
        <v>0.2757684393627628</v>
      </c>
    </row>
    <row r="14" spans="1:8" x14ac:dyDescent="0.35">
      <c r="A14" s="4" t="s">
        <v>51</v>
      </c>
      <c r="B14" s="5">
        <f t="shared" si="0"/>
        <v>26577</v>
      </c>
      <c r="C14" s="57">
        <v>1503</v>
      </c>
      <c r="D14" s="5">
        <v>25065</v>
      </c>
      <c r="E14" s="119">
        <v>9</v>
      </c>
      <c r="F14" s="105">
        <f t="shared" ref="F14:F23" si="3">(C14/B14)*100</f>
        <v>5.6552658313579407</v>
      </c>
      <c r="G14" s="105">
        <f t="shared" si="1"/>
        <v>94.31087030138842</v>
      </c>
      <c r="H14" s="105">
        <f t="shared" si="2"/>
        <v>3.3863867253640365E-2</v>
      </c>
    </row>
    <row r="15" spans="1:8" x14ac:dyDescent="0.35">
      <c r="A15" s="4" t="s">
        <v>53</v>
      </c>
      <c r="B15" s="5">
        <f t="shared" si="0"/>
        <v>15803</v>
      </c>
      <c r="C15" s="57">
        <v>15163</v>
      </c>
      <c r="D15" s="5">
        <v>618</v>
      </c>
      <c r="E15" s="119">
        <v>22</v>
      </c>
      <c r="F15" s="105">
        <f t="shared" si="3"/>
        <v>95.950136050117067</v>
      </c>
      <c r="G15" s="105">
        <f t="shared" si="1"/>
        <v>3.9106498766057074</v>
      </c>
      <c r="H15" s="105">
        <f t="shared" si="2"/>
        <v>0.13921407327722585</v>
      </c>
    </row>
    <row r="16" spans="1:8" x14ac:dyDescent="0.35">
      <c r="A16" s="4" t="s">
        <v>191</v>
      </c>
      <c r="B16" s="5">
        <f t="shared" si="0"/>
        <v>5068</v>
      </c>
      <c r="C16" s="57">
        <v>4794</v>
      </c>
      <c r="D16" s="5">
        <v>254</v>
      </c>
      <c r="E16" s="119">
        <v>20</v>
      </c>
      <c r="F16" s="105">
        <f t="shared" si="3"/>
        <v>94.593528018942379</v>
      </c>
      <c r="G16" s="105">
        <f t="shared" si="1"/>
        <v>5.0118389897395419</v>
      </c>
      <c r="H16" s="105">
        <f t="shared" si="2"/>
        <v>0.39463299131807422</v>
      </c>
    </row>
    <row r="17" spans="1:8" x14ac:dyDescent="0.35">
      <c r="A17" s="4" t="s">
        <v>46</v>
      </c>
      <c r="B17" s="5">
        <f t="shared" si="0"/>
        <v>2880</v>
      </c>
      <c r="C17" s="57">
        <v>2273</v>
      </c>
      <c r="D17" s="5">
        <v>594</v>
      </c>
      <c r="E17" s="119">
        <v>13</v>
      </c>
      <c r="F17" s="105">
        <f t="shared" si="3"/>
        <v>78.923611111111114</v>
      </c>
      <c r="G17" s="105">
        <f t="shared" si="1"/>
        <v>20.625</v>
      </c>
      <c r="H17" s="105">
        <f t="shared" si="2"/>
        <v>0.45138888888888884</v>
      </c>
    </row>
    <row r="18" spans="1:8" x14ac:dyDescent="0.35">
      <c r="A18" s="4" t="s">
        <v>192</v>
      </c>
      <c r="B18" s="5">
        <f t="shared" si="0"/>
        <v>2197</v>
      </c>
      <c r="C18" s="57">
        <v>1181</v>
      </c>
      <c r="D18" s="5">
        <v>971</v>
      </c>
      <c r="E18" s="119">
        <v>45</v>
      </c>
      <c r="F18" s="105">
        <f t="shared" si="3"/>
        <v>53.755120619025945</v>
      </c>
      <c r="G18" s="105">
        <f t="shared" si="1"/>
        <v>44.196631770596269</v>
      </c>
      <c r="H18" s="105">
        <f t="shared" si="2"/>
        <v>2.0482476103777878</v>
      </c>
    </row>
    <row r="19" spans="1:8" x14ac:dyDescent="0.35">
      <c r="A19" s="4" t="s">
        <v>47</v>
      </c>
      <c r="B19" s="5">
        <f t="shared" ref="B19:B23" si="4">SUM(C19:E19)</f>
        <v>2191</v>
      </c>
      <c r="C19" s="57">
        <v>1175</v>
      </c>
      <c r="D19" s="5">
        <v>998</v>
      </c>
      <c r="E19" s="119">
        <v>18</v>
      </c>
      <c r="F19" s="105">
        <f t="shared" si="3"/>
        <v>53.628480146052027</v>
      </c>
      <c r="G19" s="105">
        <f t="shared" si="1"/>
        <v>45.549977179370146</v>
      </c>
      <c r="H19" s="105">
        <f t="shared" si="2"/>
        <v>0.82154267457781838</v>
      </c>
    </row>
    <row r="20" spans="1:8" x14ac:dyDescent="0.35">
      <c r="A20" s="4" t="s">
        <v>50</v>
      </c>
      <c r="B20" s="5">
        <f t="shared" si="4"/>
        <v>1080</v>
      </c>
      <c r="C20" s="57">
        <v>582</v>
      </c>
      <c r="D20" s="5">
        <v>497</v>
      </c>
      <c r="E20" s="119">
        <v>1</v>
      </c>
      <c r="F20" s="105">
        <f t="shared" si="3"/>
        <v>53.888888888888886</v>
      </c>
      <c r="G20" s="105">
        <f t="shared" si="1"/>
        <v>46.018518518518519</v>
      </c>
      <c r="H20" s="105">
        <f t="shared" si="2"/>
        <v>9.2592592592592601E-2</v>
      </c>
    </row>
    <row r="21" spans="1:8" x14ac:dyDescent="0.35">
      <c r="A21" s="4" t="s">
        <v>54</v>
      </c>
      <c r="B21" s="5">
        <f t="shared" si="4"/>
        <v>777</v>
      </c>
      <c r="C21" s="57">
        <v>143</v>
      </c>
      <c r="D21" s="5">
        <v>632</v>
      </c>
      <c r="E21" s="119">
        <v>2</v>
      </c>
      <c r="F21" s="105">
        <f t="shared" si="3"/>
        <v>18.404118404118407</v>
      </c>
      <c r="G21" s="105">
        <f t="shared" si="1"/>
        <v>81.338481338481344</v>
      </c>
      <c r="H21" s="105">
        <f t="shared" si="2"/>
        <v>0.2574002574002574</v>
      </c>
    </row>
    <row r="22" spans="1:8" x14ac:dyDescent="0.35">
      <c r="A22" s="4" t="s">
        <v>55</v>
      </c>
      <c r="B22" s="5">
        <f t="shared" si="4"/>
        <v>506</v>
      </c>
      <c r="C22" s="57">
        <v>450</v>
      </c>
      <c r="D22" s="5">
        <v>56</v>
      </c>
      <c r="E22" s="119">
        <v>0</v>
      </c>
      <c r="F22" s="105">
        <f t="shared" si="3"/>
        <v>88.932806324110672</v>
      </c>
      <c r="G22" s="105">
        <f t="shared" si="1"/>
        <v>11.067193675889328</v>
      </c>
      <c r="H22" s="105">
        <f t="shared" si="2"/>
        <v>0</v>
      </c>
    </row>
    <row r="23" spans="1:8" x14ac:dyDescent="0.35">
      <c r="A23" s="4" t="s">
        <v>56</v>
      </c>
      <c r="B23" s="5">
        <f t="shared" si="4"/>
        <v>148</v>
      </c>
      <c r="C23" s="57">
        <v>140</v>
      </c>
      <c r="D23" s="5">
        <v>8</v>
      </c>
      <c r="E23" s="119">
        <v>0</v>
      </c>
      <c r="F23" s="105">
        <f t="shared" si="3"/>
        <v>94.594594594594597</v>
      </c>
      <c r="G23" s="105">
        <f t="shared" si="1"/>
        <v>5.4054054054054053</v>
      </c>
      <c r="H23" s="105">
        <f t="shared" si="2"/>
        <v>0</v>
      </c>
    </row>
    <row r="24" spans="1:8" x14ac:dyDescent="0.35">
      <c r="A24" s="84"/>
      <c r="B24" s="120"/>
      <c r="C24" s="26"/>
      <c r="D24" s="45"/>
      <c r="E24" s="84"/>
      <c r="F24" s="26"/>
      <c r="G24" s="26"/>
      <c r="H24" s="26"/>
    </row>
    <row r="25" spans="1:8" x14ac:dyDescent="0.35">
      <c r="A25" s="168" t="s">
        <v>41</v>
      </c>
    </row>
    <row r="26" spans="1:8" x14ac:dyDescent="0.35"/>
  </sheetData>
  <mergeCells count="6">
    <mergeCell ref="A3:H3"/>
    <mergeCell ref="A4:H4"/>
    <mergeCell ref="A5:H5"/>
    <mergeCell ref="A6:H6"/>
    <mergeCell ref="A8:A9"/>
    <mergeCell ref="B8:B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3"/>
  <sheetViews>
    <sheetView zoomScaleNormal="100" workbookViewId="0"/>
  </sheetViews>
  <sheetFormatPr baseColWidth="10" defaultColWidth="0" defaultRowHeight="15.5" zeroHeight="1" x14ac:dyDescent="0.35"/>
  <cols>
    <col min="1" max="1" width="40.81640625" style="14" bestFit="1" customWidth="1"/>
    <col min="2" max="2" width="14.54296875" style="14" customWidth="1"/>
    <col min="3" max="3" width="13.1796875" style="14" customWidth="1"/>
    <col min="4" max="4" width="0" style="14" hidden="1" customWidth="1"/>
    <col min="5" max="16384" width="0" style="14" hidden="1"/>
  </cols>
  <sheetData>
    <row r="1" spans="1:3" x14ac:dyDescent="0.35">
      <c r="A1" s="7" t="s">
        <v>193</v>
      </c>
    </row>
    <row r="2" spans="1:3" x14ac:dyDescent="0.35"/>
    <row r="3" spans="1:3" ht="32.25" customHeight="1" x14ac:dyDescent="0.35">
      <c r="A3" s="200" t="s">
        <v>188</v>
      </c>
      <c r="B3" s="200"/>
      <c r="C3" s="200"/>
    </row>
    <row r="4" spans="1:3" x14ac:dyDescent="0.35">
      <c r="A4" s="183" t="s">
        <v>194</v>
      </c>
      <c r="B4" s="183"/>
      <c r="C4" s="183"/>
    </row>
    <row r="5" spans="1:3" x14ac:dyDescent="0.35">
      <c r="A5" s="183" t="s">
        <v>300</v>
      </c>
      <c r="B5" s="183"/>
      <c r="C5" s="183"/>
    </row>
    <row r="6" spans="1:3" x14ac:dyDescent="0.35"/>
    <row r="7" spans="1:3" x14ac:dyDescent="0.35">
      <c r="A7" s="121"/>
      <c r="B7" s="122"/>
      <c r="C7" s="130"/>
    </row>
    <row r="8" spans="1:3" x14ac:dyDescent="0.35">
      <c r="A8" s="123" t="s">
        <v>195</v>
      </c>
      <c r="B8" s="124" t="s">
        <v>31</v>
      </c>
      <c r="C8" s="131" t="s">
        <v>196</v>
      </c>
    </row>
    <row r="9" spans="1:3" x14ac:dyDescent="0.35">
      <c r="A9" s="125"/>
      <c r="B9" s="126"/>
      <c r="C9" s="132"/>
    </row>
    <row r="10" spans="1:3" x14ac:dyDescent="0.35">
      <c r="A10" s="127"/>
      <c r="B10" s="128"/>
      <c r="C10" s="131"/>
    </row>
    <row r="11" spans="1:3" x14ac:dyDescent="0.35">
      <c r="A11" s="75" t="s">
        <v>31</v>
      </c>
      <c r="B11" s="118">
        <f>SUM(B13:B31)</f>
        <v>104368</v>
      </c>
      <c r="C11" s="133">
        <f>SUM(C13:C31)</f>
        <v>100</v>
      </c>
    </row>
    <row r="12" spans="1:3" x14ac:dyDescent="0.35">
      <c r="A12" s="75"/>
      <c r="B12" s="118"/>
      <c r="C12" s="133"/>
    </row>
    <row r="13" spans="1:3" x14ac:dyDescent="0.35">
      <c r="A13" s="10" t="s">
        <v>197</v>
      </c>
      <c r="B13" s="129">
        <v>82245</v>
      </c>
      <c r="C13" s="134">
        <f>B13/$B$11*100</f>
        <v>78.802889774643575</v>
      </c>
    </row>
    <row r="14" spans="1:3" x14ac:dyDescent="0.35">
      <c r="A14" s="10" t="s">
        <v>198</v>
      </c>
      <c r="B14" s="129">
        <v>5962</v>
      </c>
      <c r="C14" s="134">
        <f t="shared" ref="C14:C31" si="0">B14/$B$11*100</f>
        <v>5.7124789207419893</v>
      </c>
    </row>
    <row r="15" spans="1:3" x14ac:dyDescent="0.35">
      <c r="A15" s="10" t="s">
        <v>199</v>
      </c>
      <c r="B15" s="129">
        <v>279</v>
      </c>
      <c r="C15" s="134">
        <f t="shared" si="0"/>
        <v>0.26732331749195154</v>
      </c>
    </row>
    <row r="16" spans="1:3" x14ac:dyDescent="0.35">
      <c r="A16" s="10" t="s">
        <v>200</v>
      </c>
      <c r="B16" s="129">
        <v>147</v>
      </c>
      <c r="C16" s="134">
        <f t="shared" si="0"/>
        <v>0.14084776943124327</v>
      </c>
    </row>
    <row r="17" spans="1:3" x14ac:dyDescent="0.35">
      <c r="A17" s="52" t="s">
        <v>307</v>
      </c>
      <c r="B17" s="129">
        <v>194</v>
      </c>
      <c r="C17" s="134">
        <f t="shared" si="0"/>
        <v>0.18588072972558639</v>
      </c>
    </row>
    <row r="18" spans="1:3" x14ac:dyDescent="0.35">
      <c r="A18" s="10" t="s">
        <v>201</v>
      </c>
      <c r="B18" s="129">
        <v>87</v>
      </c>
      <c r="C18" s="134">
        <f t="shared" si="0"/>
        <v>8.3358883949103166E-2</v>
      </c>
    </row>
    <row r="19" spans="1:3" x14ac:dyDescent="0.35">
      <c r="A19" s="52" t="s">
        <v>308</v>
      </c>
      <c r="B19" s="129">
        <v>86</v>
      </c>
      <c r="C19" s="134">
        <f t="shared" si="0"/>
        <v>8.2400735857734178E-2</v>
      </c>
    </row>
    <row r="20" spans="1:3" x14ac:dyDescent="0.35">
      <c r="A20" s="52" t="s">
        <v>309</v>
      </c>
      <c r="B20" s="129">
        <v>20</v>
      </c>
      <c r="C20" s="134">
        <f t="shared" si="0"/>
        <v>1.9162961827380039E-2</v>
      </c>
    </row>
    <row r="21" spans="1:3" x14ac:dyDescent="0.35">
      <c r="A21" s="10" t="s">
        <v>205</v>
      </c>
      <c r="B21" s="129">
        <v>29</v>
      </c>
      <c r="C21" s="134">
        <f t="shared" si="0"/>
        <v>2.7786294649701056E-2</v>
      </c>
    </row>
    <row r="22" spans="1:3" x14ac:dyDescent="0.35">
      <c r="A22" s="10" t="s">
        <v>202</v>
      </c>
      <c r="B22" s="129">
        <v>63</v>
      </c>
      <c r="C22" s="134">
        <f t="shared" si="0"/>
        <v>6.0363329756247121E-2</v>
      </c>
    </row>
    <row r="23" spans="1:3" x14ac:dyDescent="0.35">
      <c r="A23" s="10" t="s">
        <v>207</v>
      </c>
      <c r="B23" s="129">
        <v>10</v>
      </c>
      <c r="C23" s="134">
        <f t="shared" si="0"/>
        <v>9.5814809136900193E-3</v>
      </c>
    </row>
    <row r="24" spans="1:3" x14ac:dyDescent="0.35">
      <c r="A24" s="10" t="s">
        <v>177</v>
      </c>
      <c r="B24" s="129">
        <v>14555</v>
      </c>
      <c r="C24" s="134">
        <f t="shared" si="0"/>
        <v>13.945845469875822</v>
      </c>
    </row>
    <row r="25" spans="1:3" x14ac:dyDescent="0.35">
      <c r="A25" s="10" t="s">
        <v>203</v>
      </c>
      <c r="B25" s="129">
        <v>10</v>
      </c>
      <c r="C25" s="134">
        <f t="shared" si="0"/>
        <v>9.5814809136900193E-3</v>
      </c>
    </row>
    <row r="26" spans="1:3" x14ac:dyDescent="0.35">
      <c r="A26" s="52" t="s">
        <v>310</v>
      </c>
      <c r="B26" s="129">
        <v>24</v>
      </c>
      <c r="C26" s="134">
        <f t="shared" si="0"/>
        <v>2.2995554192856048E-2</v>
      </c>
    </row>
    <row r="27" spans="1:3" x14ac:dyDescent="0.35">
      <c r="A27" s="52" t="s">
        <v>311</v>
      </c>
      <c r="B27" s="129">
        <v>11</v>
      </c>
      <c r="C27" s="134">
        <f t="shared" si="0"/>
        <v>1.0539629005059021E-2</v>
      </c>
    </row>
    <row r="28" spans="1:3" x14ac:dyDescent="0.35">
      <c r="A28" s="10" t="s">
        <v>206</v>
      </c>
      <c r="B28" s="129">
        <v>82</v>
      </c>
      <c r="C28" s="134">
        <f t="shared" si="0"/>
        <v>7.8568143492258172E-2</v>
      </c>
    </row>
    <row r="29" spans="1:3" x14ac:dyDescent="0.35">
      <c r="A29" s="10" t="s">
        <v>204</v>
      </c>
      <c r="B29" s="129">
        <v>71</v>
      </c>
      <c r="C29" s="134">
        <f t="shared" si="0"/>
        <v>6.802851448719914E-2</v>
      </c>
    </row>
    <row r="30" spans="1:3" x14ac:dyDescent="0.35">
      <c r="A30" s="52" t="s">
        <v>312</v>
      </c>
      <c r="B30" s="129">
        <v>11</v>
      </c>
      <c r="C30" s="134">
        <f t="shared" si="0"/>
        <v>1.0539629005059021E-2</v>
      </c>
    </row>
    <row r="31" spans="1:3" x14ac:dyDescent="0.35">
      <c r="A31" s="10" t="s">
        <v>208</v>
      </c>
      <c r="B31" s="129">
        <v>482</v>
      </c>
      <c r="C31" s="134">
        <f t="shared" si="0"/>
        <v>0.46182738003985896</v>
      </c>
    </row>
    <row r="32" spans="1:3" x14ac:dyDescent="0.35">
      <c r="A32" s="84"/>
      <c r="B32" s="45"/>
      <c r="C32" s="46"/>
    </row>
    <row r="33" spans="1:1" x14ac:dyDescent="0.35">
      <c r="A33" s="168" t="s">
        <v>41</v>
      </c>
    </row>
  </sheetData>
  <mergeCells count="3">
    <mergeCell ref="A3:C3"/>
    <mergeCell ref="A4:C4"/>
    <mergeCell ref="A5:C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msotomayor</dc:creator>
  <cp:keywords/>
  <dc:description/>
  <cp:lastModifiedBy>María Gómez Rodríguez</cp:lastModifiedBy>
  <cp:revision/>
  <dcterms:created xsi:type="dcterms:W3CDTF">2012-11-27T17:38:01Z</dcterms:created>
  <dcterms:modified xsi:type="dcterms:W3CDTF">2023-03-08T15:38:58Z</dcterms:modified>
  <cp:category/>
  <cp:contentStatus/>
</cp:coreProperties>
</file>