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xr:revisionPtr revIDLastSave="0" documentId="8_{2867FE1C-6F47-4574-B6A5-C1C502539A2E}" xr6:coauthVersionLast="47" xr6:coauthVersionMax="47" xr10:uidLastSave="{00000000-0000-0000-0000-000000000000}"/>
  <bookViews>
    <workbookView xWindow="32370" yWindow="2010" windowWidth="29115" windowHeight="11055" xr2:uid="{3EA7FDE6-979C-43F0-9265-866993FFE373}"/>
  </bookViews>
  <sheets>
    <sheet name="Índice" sheetId="7" r:id="rId1"/>
    <sheet name="c-1" sheetId="38" r:id="rId2"/>
    <sheet name="c-2" sheetId="34" r:id="rId3"/>
    <sheet name="c-3" sheetId="10" r:id="rId4"/>
    <sheet name="c-4" sheetId="22" r:id="rId5"/>
    <sheet name="c-5" sheetId="2" r:id="rId6"/>
    <sheet name="c-6" sheetId="31" r:id="rId7"/>
    <sheet name="c-7" sheetId="23" r:id="rId8"/>
    <sheet name="c-8" sheetId="24" r:id="rId9"/>
    <sheet name="c-9" sheetId="39" r:id="rId10"/>
    <sheet name="c-10" sheetId="25" r:id="rId11"/>
    <sheet name="c-11" sheetId="35" r:id="rId12"/>
    <sheet name="c-12" sheetId="26" r:id="rId13"/>
    <sheet name="c-13" sheetId="27" r:id="rId14"/>
    <sheet name="c-14" sheetId="28" r:id="rId15"/>
    <sheet name="c-15" sheetId="29" r:id="rId16"/>
  </sheets>
  <definedNames>
    <definedName name="_xlnm._FilterDatabase" localSheetId="3" hidden="1">'c-3'!#REF!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9" l="1"/>
  <c r="B13" i="29"/>
  <c r="B12" i="29" s="1"/>
  <c r="B10" i="29" s="1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W10" i="29"/>
  <c r="V10" i="29"/>
  <c r="U10" i="29"/>
  <c r="T10" i="29"/>
  <c r="S10" i="29"/>
  <c r="R10" i="29"/>
  <c r="Q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B28" i="28"/>
  <c r="B27" i="28"/>
  <c r="B21" i="28" s="1"/>
  <c r="B26" i="28"/>
  <c r="B25" i="28"/>
  <c r="B24" i="28"/>
  <c r="B23" i="28"/>
  <c r="B22" i="28"/>
  <c r="W21" i="28"/>
  <c r="V21" i="28"/>
  <c r="U21" i="28"/>
  <c r="U10" i="28" s="1"/>
  <c r="T21" i="28"/>
  <c r="S21" i="28"/>
  <c r="R21" i="28"/>
  <c r="Q21" i="28"/>
  <c r="P21" i="28"/>
  <c r="O21" i="28"/>
  <c r="N21" i="28"/>
  <c r="M21" i="28"/>
  <c r="M10" i="28" s="1"/>
  <c r="L21" i="28"/>
  <c r="K21" i="28"/>
  <c r="J21" i="28"/>
  <c r="I21" i="28"/>
  <c r="H21" i="28"/>
  <c r="G21" i="28"/>
  <c r="F21" i="28"/>
  <c r="E21" i="28"/>
  <c r="E10" i="28" s="1"/>
  <c r="D21" i="28"/>
  <c r="C21" i="28"/>
  <c r="B19" i="28"/>
  <c r="B18" i="28"/>
  <c r="B17" i="28"/>
  <c r="B16" i="28"/>
  <c r="B15" i="28"/>
  <c r="B14" i="28"/>
  <c r="B13" i="28"/>
  <c r="W12" i="28"/>
  <c r="W10" i="28" s="1"/>
  <c r="V12" i="28"/>
  <c r="U12" i="28"/>
  <c r="T12" i="28"/>
  <c r="T10" i="28" s="1"/>
  <c r="S12" i="28"/>
  <c r="S10" i="28" s="1"/>
  <c r="R12" i="28"/>
  <c r="R10" i="28" s="1"/>
  <c r="Q12" i="28"/>
  <c r="P12" i="28"/>
  <c r="O12" i="28"/>
  <c r="O10" i="28" s="1"/>
  <c r="N12" i="28"/>
  <c r="M12" i="28"/>
  <c r="L12" i="28"/>
  <c r="L10" i="28" s="1"/>
  <c r="K12" i="28"/>
  <c r="J12" i="28"/>
  <c r="J10" i="28" s="1"/>
  <c r="I12" i="28"/>
  <c r="H12" i="28"/>
  <c r="G12" i="28"/>
  <c r="G10" i="28" s="1"/>
  <c r="F12" i="28"/>
  <c r="E12" i="28"/>
  <c r="D12" i="28"/>
  <c r="D10" i="28" s="1"/>
  <c r="C12" i="28"/>
  <c r="B12" i="28"/>
  <c r="V10" i="28"/>
  <c r="Q10" i="28"/>
  <c r="P10" i="28"/>
  <c r="N10" i="28"/>
  <c r="K10" i="28"/>
  <c r="I10" i="28"/>
  <c r="H10" i="28"/>
  <c r="F10" i="28"/>
  <c r="C10" i="28"/>
  <c r="B28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B25" i="27"/>
  <c r="B24" i="27"/>
  <c r="B23" i="27"/>
  <c r="B22" i="27" s="1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0" i="27"/>
  <c r="B19" i="27"/>
  <c r="B18" i="27"/>
  <c r="B17" i="27" s="1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5" i="27"/>
  <c r="B14" i="27"/>
  <c r="B13" i="27"/>
  <c r="W12" i="27"/>
  <c r="W10" i="27" s="1"/>
  <c r="V12" i="27"/>
  <c r="V10" i="27" s="1"/>
  <c r="U12" i="27"/>
  <c r="T12" i="27"/>
  <c r="T10" i="27" s="1"/>
  <c r="S12" i="27"/>
  <c r="R12" i="27"/>
  <c r="R10" i="27" s="1"/>
  <c r="Q12" i="27"/>
  <c r="Q10" i="27" s="1"/>
  <c r="P12" i="27"/>
  <c r="O12" i="27"/>
  <c r="O10" i="27" s="1"/>
  <c r="N12" i="27"/>
  <c r="N10" i="27" s="1"/>
  <c r="M12" i="27"/>
  <c r="L12" i="27"/>
  <c r="L10" i="27" s="1"/>
  <c r="K12" i="27"/>
  <c r="J12" i="27"/>
  <c r="J10" i="27" s="1"/>
  <c r="I12" i="27"/>
  <c r="I10" i="27" s="1"/>
  <c r="H12" i="27"/>
  <c r="G12" i="27"/>
  <c r="G10" i="27" s="1"/>
  <c r="F12" i="27"/>
  <c r="F10" i="27" s="1"/>
  <c r="E12" i="27"/>
  <c r="D12" i="27"/>
  <c r="D10" i="27" s="1"/>
  <c r="C12" i="27"/>
  <c r="B12" i="27"/>
  <c r="B10" i="27" s="1"/>
  <c r="U10" i="27"/>
  <c r="S10" i="27"/>
  <c r="P10" i="27"/>
  <c r="M10" i="27"/>
  <c r="K10" i="27"/>
  <c r="H10" i="27"/>
  <c r="E10" i="27"/>
  <c r="C10" i="27"/>
  <c r="B24" i="26"/>
  <c r="B23" i="26"/>
  <c r="B22" i="26" s="1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0" i="26"/>
  <c r="B19" i="26"/>
  <c r="B18" i="26" s="1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6" i="26"/>
  <c r="B15" i="26"/>
  <c r="B14" i="26"/>
  <c r="B13" i="26"/>
  <c r="B12" i="26"/>
  <c r="B11" i="26"/>
  <c r="B10" i="26" s="1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1" i="35"/>
  <c r="B10" i="35"/>
  <c r="B28" i="25"/>
  <c r="B26" i="25"/>
  <c r="B24" i="25" s="1"/>
  <c r="B25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2" i="25"/>
  <c r="B21" i="25"/>
  <c r="B20" i="25"/>
  <c r="B19" i="25"/>
  <c r="B18" i="25" s="1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5" i="25"/>
  <c r="B14" i="25"/>
  <c r="B13" i="25"/>
  <c r="W12" i="25"/>
  <c r="W10" i="25" s="1"/>
  <c r="V12" i="25"/>
  <c r="V10" i="25" s="1"/>
  <c r="U12" i="25"/>
  <c r="T12" i="25"/>
  <c r="T10" i="25" s="1"/>
  <c r="S12" i="25"/>
  <c r="R12" i="25"/>
  <c r="R10" i="25" s="1"/>
  <c r="Q12" i="25"/>
  <c r="Q10" i="25" s="1"/>
  <c r="P12" i="25"/>
  <c r="O12" i="25"/>
  <c r="O10" i="25" s="1"/>
  <c r="N12" i="25"/>
  <c r="N10" i="25" s="1"/>
  <c r="M12" i="25"/>
  <c r="L12" i="25"/>
  <c r="L10" i="25" s="1"/>
  <c r="K12" i="25"/>
  <c r="J12" i="25"/>
  <c r="J10" i="25" s="1"/>
  <c r="I12" i="25"/>
  <c r="I10" i="25" s="1"/>
  <c r="H12" i="25"/>
  <c r="G12" i="25"/>
  <c r="G10" i="25" s="1"/>
  <c r="F12" i="25"/>
  <c r="F10" i="25" s="1"/>
  <c r="E12" i="25"/>
  <c r="D12" i="25"/>
  <c r="D10" i="25" s="1"/>
  <c r="C12" i="25"/>
  <c r="B12" i="25"/>
  <c r="U10" i="25"/>
  <c r="S10" i="25"/>
  <c r="P10" i="25"/>
  <c r="M10" i="25"/>
  <c r="K10" i="25"/>
  <c r="H10" i="25"/>
  <c r="E10" i="25"/>
  <c r="C10" i="25"/>
  <c r="B13" i="39"/>
  <c r="B12" i="39"/>
  <c r="B11" i="39"/>
  <c r="B10" i="39"/>
  <c r="B55" i="24"/>
  <c r="B54" i="24"/>
  <c r="B53" i="24"/>
  <c r="B52" i="24"/>
  <c r="B51" i="24"/>
  <c r="B50" i="24"/>
  <c r="B49" i="24"/>
  <c r="B48" i="24"/>
  <c r="B47" i="24"/>
  <c r="B46" i="24"/>
  <c r="B45" i="24"/>
  <c r="B44" i="24"/>
  <c r="B43" i="24"/>
  <c r="B42" i="24"/>
  <c r="B39" i="24" s="1"/>
  <c r="B41" i="24"/>
  <c r="B40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 s="1"/>
  <c r="B11" i="24" s="1"/>
  <c r="B21" i="24"/>
  <c r="B20" i="24"/>
  <c r="B19" i="24"/>
  <c r="B18" i="24"/>
  <c r="B17" i="24"/>
  <c r="B16" i="24"/>
  <c r="B14" i="24"/>
  <c r="B13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3" i="23"/>
  <c r="B12" i="23"/>
  <c r="B11" i="23"/>
  <c r="B10" i="23"/>
  <c r="B21" i="31"/>
  <c r="B20" i="31"/>
  <c r="B19" i="31"/>
  <c r="B18" i="31"/>
  <c r="B17" i="31" s="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B15" i="31"/>
  <c r="B14" i="31"/>
  <c r="B13" i="31" s="1"/>
  <c r="W13" i="31"/>
  <c r="V13" i="31"/>
  <c r="U13" i="31"/>
  <c r="U11" i="31" s="1"/>
  <c r="T13" i="31"/>
  <c r="S13" i="31"/>
  <c r="R13" i="31"/>
  <c r="Q13" i="31"/>
  <c r="P13" i="31"/>
  <c r="P11" i="31" s="1"/>
  <c r="O13" i="31"/>
  <c r="N13" i="31"/>
  <c r="M13" i="31"/>
  <c r="M11" i="31" s="1"/>
  <c r="L13" i="31"/>
  <c r="K13" i="31"/>
  <c r="J13" i="31"/>
  <c r="I13" i="31"/>
  <c r="H13" i="31"/>
  <c r="H11" i="31" s="1"/>
  <c r="G13" i="31"/>
  <c r="F13" i="31"/>
  <c r="E13" i="31"/>
  <c r="E11" i="31" s="1"/>
  <c r="D13" i="31"/>
  <c r="C13" i="31"/>
  <c r="W11" i="31"/>
  <c r="V11" i="31"/>
  <c r="T11" i="31"/>
  <c r="S11" i="31"/>
  <c r="R11" i="31"/>
  <c r="Q11" i="31"/>
  <c r="O11" i="31"/>
  <c r="N11" i="31"/>
  <c r="L11" i="31"/>
  <c r="K11" i="31"/>
  <c r="J11" i="31"/>
  <c r="I11" i="31"/>
  <c r="G11" i="31"/>
  <c r="F11" i="31"/>
  <c r="D11" i="31"/>
  <c r="C11" i="31"/>
  <c r="B25" i="2"/>
  <c r="B24" i="2"/>
  <c r="B23" i="2"/>
  <c r="B22" i="2"/>
  <c r="B21" i="2"/>
  <c r="B20" i="2"/>
  <c r="B19" i="2"/>
  <c r="B18" i="2" s="1"/>
  <c r="W18" i="2"/>
  <c r="V18" i="2"/>
  <c r="U18" i="2"/>
  <c r="T18" i="2"/>
  <c r="S18" i="2"/>
  <c r="S11" i="2" s="1"/>
  <c r="R18" i="2"/>
  <c r="Q18" i="2"/>
  <c r="P18" i="2"/>
  <c r="O18" i="2"/>
  <c r="N18" i="2"/>
  <c r="M18" i="2"/>
  <c r="L18" i="2"/>
  <c r="K18" i="2"/>
  <c r="K11" i="2" s="1"/>
  <c r="J18" i="2"/>
  <c r="I18" i="2"/>
  <c r="H18" i="2"/>
  <c r="G18" i="2"/>
  <c r="F18" i="2"/>
  <c r="E18" i="2"/>
  <c r="D18" i="2"/>
  <c r="C18" i="2"/>
  <c r="C11" i="2" s="1"/>
  <c r="B16" i="2"/>
  <c r="B15" i="2"/>
  <c r="B13" i="2" s="1"/>
  <c r="B14" i="2"/>
  <c r="W13" i="2"/>
  <c r="V13" i="2"/>
  <c r="U13" i="2"/>
  <c r="T13" i="2"/>
  <c r="T11" i="2" s="1"/>
  <c r="S13" i="2"/>
  <c r="R13" i="2"/>
  <c r="Q13" i="2"/>
  <c r="Q11" i="2" s="1"/>
  <c r="P13" i="2"/>
  <c r="O13" i="2"/>
  <c r="N13" i="2"/>
  <c r="M13" i="2"/>
  <c r="L13" i="2"/>
  <c r="L11" i="2" s="1"/>
  <c r="K13" i="2"/>
  <c r="J13" i="2"/>
  <c r="I13" i="2"/>
  <c r="I11" i="2" s="1"/>
  <c r="H13" i="2"/>
  <c r="G13" i="2"/>
  <c r="F13" i="2"/>
  <c r="E13" i="2"/>
  <c r="D13" i="2"/>
  <c r="D11" i="2" s="1"/>
  <c r="C13" i="2"/>
  <c r="W11" i="2"/>
  <c r="V11" i="2"/>
  <c r="U11" i="2"/>
  <c r="R11" i="2"/>
  <c r="P11" i="2"/>
  <c r="O11" i="2"/>
  <c r="N11" i="2"/>
  <c r="M11" i="2"/>
  <c r="J11" i="2"/>
  <c r="H11" i="2"/>
  <c r="G11" i="2"/>
  <c r="F11" i="2"/>
  <c r="E11" i="2"/>
  <c r="B29" i="22"/>
  <c r="B28" i="22"/>
  <c r="B27" i="22"/>
  <c r="B26" i="22"/>
  <c r="B25" i="22"/>
  <c r="B24" i="22"/>
  <c r="B23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B20" i="22"/>
  <c r="B19" i="22"/>
  <c r="B18" i="22"/>
  <c r="B13" i="22" s="1"/>
  <c r="B11" i="22" s="1"/>
  <c r="B17" i="22"/>
  <c r="B16" i="22"/>
  <c r="B15" i="22"/>
  <c r="B14" i="22"/>
  <c r="W13" i="22"/>
  <c r="V13" i="22"/>
  <c r="U13" i="22"/>
  <c r="T13" i="22"/>
  <c r="T11" i="22" s="1"/>
  <c r="S13" i="22"/>
  <c r="R13" i="22"/>
  <c r="Q13" i="22"/>
  <c r="P13" i="22"/>
  <c r="O13" i="22"/>
  <c r="N13" i="22"/>
  <c r="M13" i="22"/>
  <c r="L13" i="22"/>
  <c r="L11" i="22" s="1"/>
  <c r="K13" i="22"/>
  <c r="J13" i="22"/>
  <c r="I13" i="22"/>
  <c r="H13" i="22"/>
  <c r="G13" i="22"/>
  <c r="F13" i="22"/>
  <c r="E13" i="22"/>
  <c r="D13" i="22"/>
  <c r="D11" i="22" s="1"/>
  <c r="C13" i="22"/>
  <c r="W11" i="22"/>
  <c r="V11" i="22"/>
  <c r="U11" i="22"/>
  <c r="S11" i="22"/>
  <c r="R11" i="22"/>
  <c r="Q11" i="22"/>
  <c r="P11" i="22"/>
  <c r="O11" i="22"/>
  <c r="N11" i="22"/>
  <c r="M11" i="22"/>
  <c r="K11" i="22"/>
  <c r="J11" i="22"/>
  <c r="I11" i="22"/>
  <c r="H11" i="22"/>
  <c r="G11" i="22"/>
  <c r="F11" i="22"/>
  <c r="E11" i="22"/>
  <c r="C11" i="22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L10" i="10"/>
  <c r="K10" i="10"/>
  <c r="J10" i="10"/>
  <c r="I10" i="10"/>
  <c r="H10" i="10"/>
  <c r="G10" i="10"/>
  <c r="F10" i="10"/>
  <c r="E10" i="10"/>
  <c r="D10" i="10"/>
  <c r="C10" i="10"/>
  <c r="B10" i="10"/>
  <c r="B73" i="34"/>
  <c r="B72" i="34"/>
  <c r="B71" i="34"/>
  <c r="B70" i="34"/>
  <c r="B69" i="34"/>
  <c r="B68" i="34"/>
  <c r="B67" i="34"/>
  <c r="B66" i="34"/>
  <c r="B65" i="34"/>
  <c r="B64" i="34"/>
  <c r="W62" i="34"/>
  <c r="V62" i="34"/>
  <c r="U62" i="34"/>
  <c r="T62" i="34"/>
  <c r="S62" i="34"/>
  <c r="R62" i="34"/>
  <c r="Q62" i="34"/>
  <c r="P62" i="34"/>
  <c r="O62" i="34"/>
  <c r="N62" i="34"/>
  <c r="M62" i="34"/>
  <c r="L62" i="34"/>
  <c r="K62" i="34"/>
  <c r="J62" i="34"/>
  <c r="I62" i="34"/>
  <c r="H62" i="34"/>
  <c r="G62" i="34"/>
  <c r="F62" i="34"/>
  <c r="E62" i="34"/>
  <c r="D62" i="34"/>
  <c r="C62" i="34"/>
  <c r="B62" i="34"/>
  <c r="B60" i="34"/>
  <c r="B59" i="34"/>
  <c r="B58" i="34"/>
  <c r="B57" i="34"/>
  <c r="B56" i="34"/>
  <c r="B55" i="34"/>
  <c r="B54" i="34"/>
  <c r="B53" i="34"/>
  <c r="B52" i="34"/>
  <c r="B51" i="34"/>
  <c r="B50" i="34"/>
  <c r="B49" i="34"/>
  <c r="B48" i="34"/>
  <c r="B47" i="34"/>
  <c r="B46" i="34"/>
  <c r="B45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C12" i="34"/>
  <c r="B12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C10" i="34"/>
  <c r="B10" i="34"/>
  <c r="B28" i="38"/>
  <c r="B27" i="38"/>
  <c r="B26" i="38"/>
  <c r="B23" i="38"/>
  <c r="B22" i="38"/>
  <c r="B21" i="38"/>
  <c r="B20" i="38"/>
  <c r="B19" i="38"/>
  <c r="B18" i="38"/>
  <c r="B17" i="38"/>
  <c r="W16" i="38"/>
  <c r="W25" i="38" s="1"/>
  <c r="V16" i="38"/>
  <c r="V25" i="38" s="1"/>
  <c r="U16" i="38"/>
  <c r="U25" i="38" s="1"/>
  <c r="T16" i="38"/>
  <c r="T25" i="38" s="1"/>
  <c r="S16" i="38"/>
  <c r="S25" i="38" s="1"/>
  <c r="R16" i="38"/>
  <c r="R25" i="38" s="1"/>
  <c r="Q16" i="38"/>
  <c r="Q25" i="38" s="1"/>
  <c r="P16" i="38"/>
  <c r="P25" i="38" s="1"/>
  <c r="O16" i="38"/>
  <c r="O25" i="38" s="1"/>
  <c r="N16" i="38"/>
  <c r="N25" i="38" s="1"/>
  <c r="M16" i="38"/>
  <c r="M25" i="38" s="1"/>
  <c r="L16" i="38"/>
  <c r="L25" i="38" s="1"/>
  <c r="K16" i="38"/>
  <c r="K25" i="38" s="1"/>
  <c r="J16" i="38"/>
  <c r="J25" i="38" s="1"/>
  <c r="I16" i="38"/>
  <c r="I25" i="38" s="1"/>
  <c r="H16" i="38"/>
  <c r="H25" i="38" s="1"/>
  <c r="G16" i="38"/>
  <c r="G25" i="38" s="1"/>
  <c r="F16" i="38"/>
  <c r="F25" i="38" s="1"/>
  <c r="E16" i="38"/>
  <c r="E25" i="38" s="1"/>
  <c r="D16" i="38"/>
  <c r="D25" i="38" s="1"/>
  <c r="C16" i="38"/>
  <c r="C25" i="38" s="1"/>
  <c r="B16" i="38"/>
  <c r="B14" i="38"/>
  <c r="B13" i="38"/>
  <c r="B12" i="38"/>
  <c r="B10" i="38"/>
  <c r="B25" i="38" s="1"/>
  <c r="B10" i="28" l="1"/>
  <c r="B11" i="2"/>
  <c r="B10" i="25"/>
  <c r="B11" i="31"/>
</calcChain>
</file>

<file path=xl/sharedStrings.xml><?xml version="1.0" encoding="utf-8"?>
<sst xmlns="http://schemas.openxmlformats.org/spreadsheetml/2006/main" count="754" uniqueCount="310">
  <si>
    <t xml:space="preserve">Cuadros Estadísticos </t>
  </si>
  <si>
    <t>Justicia Juvenil Restaurativa</t>
  </si>
  <si>
    <t>Número</t>
  </si>
  <si>
    <t xml:space="preserve">Nombre del Cuadro </t>
  </si>
  <si>
    <r>
      <rPr>
        <b/>
        <sz val="12"/>
        <color indexed="8"/>
        <rFont val="Times New Roman"/>
        <family val="1"/>
      </rPr>
      <t>Justicia Juvenil Restaurativa:</t>
    </r>
    <r>
      <rPr>
        <sz val="12"/>
        <color indexed="8"/>
        <rFont val="Times New Roman"/>
        <family val="1"/>
      </rPr>
      <t xml:space="preserve"> Movimiento de Trabajo</t>
    </r>
  </si>
  <si>
    <t>Por: Oficina</t>
  </si>
  <si>
    <r>
      <t xml:space="preserve">Justicia Juvenil Restaurativa: </t>
    </r>
    <r>
      <rPr>
        <sz val="12"/>
        <color indexed="8"/>
        <rFont val="Times New Roman"/>
        <family val="1"/>
      </rPr>
      <t>Entrados por Delito</t>
    </r>
  </si>
  <si>
    <r>
      <rPr>
        <b/>
        <sz val="12"/>
        <color indexed="8"/>
        <rFont val="Times New Roman"/>
        <family val="1"/>
      </rPr>
      <t>Justicia Juvenil Restaurativa:</t>
    </r>
    <r>
      <rPr>
        <sz val="12"/>
        <color indexed="8"/>
        <rFont val="Times New Roman"/>
        <family val="1"/>
      </rPr>
      <t xml:space="preserve"> Reuniones Restaurativas y Audiencias Tempranas Señaladas</t>
    </r>
  </si>
  <si>
    <r>
      <rPr>
        <b/>
        <sz val="12"/>
        <color indexed="8"/>
        <rFont val="Times New Roman"/>
        <family val="1"/>
      </rPr>
      <t xml:space="preserve">Según: </t>
    </r>
    <r>
      <rPr>
        <sz val="12"/>
        <color indexed="8"/>
        <rFont val="Times New Roman"/>
        <family val="1"/>
      </rPr>
      <t xml:space="preserve">Estado </t>
    </r>
    <r>
      <rPr>
        <b/>
        <sz val="12"/>
        <color indexed="8"/>
        <rFont val="Times New Roman"/>
        <family val="1"/>
      </rPr>
      <t>y</t>
    </r>
    <r>
      <rPr>
        <sz val="12"/>
        <color indexed="8"/>
        <rFont val="Times New Roman"/>
        <family val="1"/>
      </rPr>
      <t xml:space="preserve"> Resultado de las Reuniones Restaurativas</t>
    </r>
  </si>
  <si>
    <t>Justicia Juvenil Restaurativa: Audiencias de Verificación</t>
  </si>
  <si>
    <r>
      <t xml:space="preserve">Según: </t>
    </r>
    <r>
      <rPr>
        <sz val="12"/>
        <color indexed="8"/>
        <rFont val="Times New Roman"/>
        <family val="1"/>
      </rPr>
      <t>Estado y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Resultado de las Audiencias</t>
    </r>
  </si>
  <si>
    <t>Justicia Juvenil Restaurativa: Audiencias de Seguimiento</t>
  </si>
  <si>
    <t xml:space="preserve">Justicia Juvenil Restaurativa: Seguimiento de los Acuerdos </t>
  </si>
  <si>
    <t>Justicia Juvenil Restaurativa: Cantidad de Imputados que Conformaron parte del Plan Reparador así como el Tipo de Medida Impuesta</t>
  </si>
  <si>
    <r>
      <rPr>
        <b/>
        <sz val="12"/>
        <color indexed="8"/>
        <rFont val="Times New Roman"/>
        <family val="1"/>
      </rPr>
      <t xml:space="preserve">Según: </t>
    </r>
    <r>
      <rPr>
        <sz val="12"/>
        <color indexed="8"/>
        <rFont val="Times New Roman"/>
        <family val="1"/>
      </rPr>
      <t>Plan Reparador</t>
    </r>
  </si>
  <si>
    <t>Justicia Juvenil Restaurativa: Personas Atendidas</t>
  </si>
  <si>
    <t>CUADRO N° 1</t>
  </si>
  <si>
    <t xml:space="preserve"> JUSTICIA JUVENIL RESTAURATIVA: MOVIMIENTO DE TRABAJO</t>
  </si>
  <si>
    <t>POR: OFICINA</t>
  </si>
  <si>
    <t>BALANCE GENERAL</t>
  </si>
  <si>
    <t xml:space="preserve">TOTAL </t>
  </si>
  <si>
    <t>OFICINA</t>
  </si>
  <si>
    <t>San José</t>
  </si>
  <si>
    <t>Puriscal</t>
  </si>
  <si>
    <t>Alajuela</t>
  </si>
  <si>
    <t>Cartago</t>
  </si>
  <si>
    <t>Turrialba</t>
  </si>
  <si>
    <t>Heredia</t>
  </si>
  <si>
    <t>Pérez Zeledón</t>
  </si>
  <si>
    <t>Pococí</t>
  </si>
  <si>
    <t xml:space="preserve">Limón </t>
  </si>
  <si>
    <t>Casos Entrados</t>
  </si>
  <si>
    <t>Casos Terminados</t>
  </si>
  <si>
    <t>Just. Juv. Rest. Conciliación</t>
  </si>
  <si>
    <t>CUADRO N° 2</t>
  </si>
  <si>
    <t xml:space="preserve"> JUSTICIA JUVENIL RESTAURATIVA: ENTRADOS POR DELITO</t>
  </si>
  <si>
    <t>DELITOS</t>
  </si>
  <si>
    <t>TOTAL</t>
  </si>
  <si>
    <t>San Ramón</t>
  </si>
  <si>
    <t>Nicoya</t>
  </si>
  <si>
    <t>Puntarenas</t>
  </si>
  <si>
    <t>Corredores</t>
  </si>
  <si>
    <t>Quepos</t>
  </si>
  <si>
    <t xml:space="preserve">Total </t>
  </si>
  <si>
    <t xml:space="preserve">DELITOS </t>
  </si>
  <si>
    <t>Agresión con armas</t>
  </si>
  <si>
    <t>Alteración de Características</t>
  </si>
  <si>
    <t>Amenaza a funcionario público</t>
  </si>
  <si>
    <t>Amenazas agravadas</t>
  </si>
  <si>
    <t>Daños</t>
  </si>
  <si>
    <t>Daños agravados</t>
  </si>
  <si>
    <t>Hurto agravado</t>
  </si>
  <si>
    <t>Incendio</t>
  </si>
  <si>
    <t>Hurto simple</t>
  </si>
  <si>
    <t>Lesiones leves</t>
  </si>
  <si>
    <t>Portación ilícita de arma permitida</t>
  </si>
  <si>
    <t>Receptación</t>
  </si>
  <si>
    <t>Receptación y extorsión</t>
  </si>
  <si>
    <t>Receptación de cosas dudosas</t>
  </si>
  <si>
    <t>Resistencia</t>
  </si>
  <si>
    <t>Resistencia Agravada</t>
  </si>
  <si>
    <t>Robo agravado</t>
  </si>
  <si>
    <t xml:space="preserve">Robo Agravado, Tentativa </t>
  </si>
  <si>
    <t>Robo simple</t>
  </si>
  <si>
    <t>Robo Simple, Tentativa de</t>
  </si>
  <si>
    <t>Tenencia y Portación de Armas</t>
  </si>
  <si>
    <t>Simulación de Delito</t>
  </si>
  <si>
    <t>Violación de Medidas Sanitarias</t>
  </si>
  <si>
    <t>Violación de Domicilio</t>
  </si>
  <si>
    <t xml:space="preserve">CONTRAVENCIONES </t>
  </si>
  <si>
    <t>Amenazas personales </t>
  </si>
  <si>
    <t>Alborotos</t>
  </si>
  <si>
    <t>Entrada sin permiso a Terreno Ajeno</t>
  </si>
  <si>
    <t>Llamadas Mortificantes</t>
  </si>
  <si>
    <t>Lesiones levísimas</t>
  </si>
  <si>
    <t>Negativa a identificarse</t>
  </si>
  <si>
    <t>Palabras o actos obscenos</t>
  </si>
  <si>
    <t>Provocación a riña</t>
  </si>
  <si>
    <t>CUADRO N° 3</t>
  </si>
  <si>
    <t>Liberia</t>
  </si>
  <si>
    <t>Total</t>
  </si>
  <si>
    <t>CUADRO N° 4</t>
  </si>
  <si>
    <t>JUSTICIA JUVENIL RESTAURATIVA: REUNIONES RESTAURATIVAS  Y AUDIENCIAS TEMPRANAS SEÑALADAS</t>
  </si>
  <si>
    <t>SEGÚN: ESTADO Y RESULTADO DE LAS REUNIONES RESTAURATIVAS</t>
  </si>
  <si>
    <t>Reuniones Restaurativas y Audiencias Tempranas</t>
  </si>
  <si>
    <t>1. Realizadas</t>
  </si>
  <si>
    <t>Con acuerdo-SPP</t>
  </si>
  <si>
    <t>2, No Realizadas</t>
  </si>
  <si>
    <t>Persona ofensora no se presentó</t>
  </si>
  <si>
    <t>Persona victima no se presentó</t>
  </si>
  <si>
    <t>Acuerdo de partes</t>
  </si>
  <si>
    <t>Incapacidad</t>
  </si>
  <si>
    <t>Inasistencia de las partes</t>
  </si>
  <si>
    <t>No se citó a las partes</t>
  </si>
  <si>
    <t>Otros</t>
  </si>
  <si>
    <t>CUADRO N° 5</t>
  </si>
  <si>
    <t xml:space="preserve"> JUSTICIA JUVENIL RESTAURATIVA: AUDIENCIAS DE VERIFICACIÓN </t>
  </si>
  <si>
    <t>SEGÚN: ESTADO Y RESULTADO DE LAS AUDIENCIAS</t>
  </si>
  <si>
    <t xml:space="preserve">Audiencias de Verificación </t>
  </si>
  <si>
    <t>2. No realizadas</t>
  </si>
  <si>
    <t>Desestimiento del MP</t>
  </si>
  <si>
    <t>CUADRO N° 6</t>
  </si>
  <si>
    <t xml:space="preserve"> JUSTICIA JUVENIL RESTAUTATIVA: AUDIENCIAS DE SEGUIMIENTO </t>
  </si>
  <si>
    <t xml:space="preserve"> Audiencias de Seguimiento</t>
  </si>
  <si>
    <t xml:space="preserve"> Realizadas</t>
  </si>
  <si>
    <t>CUADRO N° 7</t>
  </si>
  <si>
    <t xml:space="preserve"> JUSTICIA JUVENIL RESTAURATIVA: SEGUIMIENTO DE LOS ACUERDOS</t>
  </si>
  <si>
    <t>Seguimiento de (acuerdos) medidas alternas</t>
  </si>
  <si>
    <t>CUADRO N° 8</t>
  </si>
  <si>
    <t xml:space="preserve"> JUSTICIA JUVENIL RESTAURATIVA: CANTIDAD DE IMPUTADOS QUE CONFORMARON PARTE DEL PLAN REPARADOR ASÍ COMO EL TIPO DE MEDIDA IMPUESTA                                                                                                                                                                                                                </t>
  </si>
  <si>
    <t>SEGÚN: PLAN REPARADOR</t>
  </si>
  <si>
    <t>Plan Reparador</t>
  </si>
  <si>
    <t xml:space="preserve">TOTAL DE IMPUTADOS </t>
  </si>
  <si>
    <t>Servicio a la comunidad</t>
  </si>
  <si>
    <t>Socioeducativo</t>
  </si>
  <si>
    <t xml:space="preserve">Proceso terapéutico </t>
  </si>
  <si>
    <t>Tratamiento adicciones (drogas y alcohol)</t>
  </si>
  <si>
    <t>Ordenes Orientación y Supervisión</t>
  </si>
  <si>
    <t>Disculpas</t>
  </si>
  <si>
    <t>Donaciones</t>
  </si>
  <si>
    <t>CUADRO N° 9</t>
  </si>
  <si>
    <t xml:space="preserve"> JUSTICIA JUVENIL RESTAURATIVA: CANTIDAD DE REDES DE APOYO                                                                                                                                                                                                                              </t>
  </si>
  <si>
    <t>Redes de Apoyo</t>
  </si>
  <si>
    <t>Oficina</t>
  </si>
  <si>
    <t>CUADRO N° 10</t>
  </si>
  <si>
    <t xml:space="preserve"> JUSTICIA JUVENIL RESTAURATIVA: PERSONAS ATENDIDAS</t>
  </si>
  <si>
    <t xml:space="preserve">Personas Atendidas </t>
  </si>
  <si>
    <t>Personas atendidas por dupla psicosocial</t>
  </si>
  <si>
    <t xml:space="preserve">  a. Victimas</t>
  </si>
  <si>
    <t xml:space="preserve">  b. Persona imputada</t>
  </si>
  <si>
    <t xml:space="preserve">  c. Persona de apoyo</t>
  </si>
  <si>
    <t xml:space="preserve"> Personas atendidas por la fiscal</t>
  </si>
  <si>
    <t xml:space="preserve">  d. Abogados particulares</t>
  </si>
  <si>
    <t>Personas atendidas por la Defensa Pública</t>
  </si>
  <si>
    <t xml:space="preserve">  a. Persona imputada</t>
  </si>
  <si>
    <t xml:space="preserve">  b.  Persona de apoyo</t>
  </si>
  <si>
    <t>Número de seguimiento a víctimas atendidas</t>
  </si>
  <si>
    <t>Circulante inicial</t>
  </si>
  <si>
    <t>Circulante final</t>
  </si>
  <si>
    <t xml:space="preserve">       En trámite</t>
  </si>
  <si>
    <t xml:space="preserve">       R.I. Just Juv Rest  Cump Conciliación</t>
  </si>
  <si>
    <t xml:space="preserve">       R.I Just Juv Rest  Cump plazo susp. Proceso a prueba</t>
  </si>
  <si>
    <t>Acusación y solicitud de apertura a Juicio</t>
  </si>
  <si>
    <t>Sobreseimiento definitivo</t>
  </si>
  <si>
    <t xml:space="preserve">Número de seguimientos a  personas ofensoras </t>
  </si>
  <si>
    <t>Número de seguimientos con personas de apoyo</t>
  </si>
  <si>
    <t>Número de seguimientos con instituciones</t>
  </si>
  <si>
    <t>Número de seguimiento a víctimas</t>
  </si>
  <si>
    <t xml:space="preserve"> JUSTICIA JUVENIL RESTAURATIVA: POBLACIÓN VULNERABLE ENTRADA </t>
  </si>
  <si>
    <t>Personas Victima</t>
  </si>
  <si>
    <t>Personas Ofensora</t>
  </si>
  <si>
    <t>Personas de Apoyo</t>
  </si>
  <si>
    <t>Persona adulta mayor</t>
  </si>
  <si>
    <t>Persona con discapacidad</t>
  </si>
  <si>
    <t>Niñas, niños y adolescentes</t>
  </si>
  <si>
    <t>Persona migrante</t>
  </si>
  <si>
    <t>Persona afrodescendiente</t>
  </si>
  <si>
    <t xml:space="preserve"> JUSTICIA JUVENIL RESTAURATIVA: CANTIDAD DE INTERVINIENTES POR TIPO Y FIGURA JURÍDICA (de los casos entrados)</t>
  </si>
  <si>
    <t>Hombre</t>
  </si>
  <si>
    <t>Mujer</t>
  </si>
  <si>
    <t>Ignorado</t>
  </si>
  <si>
    <t xml:space="preserve"> JUSTICIA JUVENIL RESTAURATIVA: GRUPO RACIAL O ETNIA</t>
  </si>
  <si>
    <t xml:space="preserve">     Persona Indigena- Cabecar</t>
  </si>
  <si>
    <t xml:space="preserve">     Persona Indigena-Brunca o Boruca</t>
  </si>
  <si>
    <t>Persona Afrodescendiente</t>
  </si>
  <si>
    <t>Persona Asiática</t>
  </si>
  <si>
    <t>Persona Blanca</t>
  </si>
  <si>
    <t>Persona Mestiza</t>
  </si>
  <si>
    <t>Persona Mulata</t>
  </si>
  <si>
    <t>Desconocida</t>
  </si>
  <si>
    <t xml:space="preserve"> JUSTICIA JUVENIL RESTAURATIVA: DISCAPACIDAD</t>
  </si>
  <si>
    <t>Persona con Discapacidad Intelectual</t>
  </si>
  <si>
    <t>Persona con Discapacidad Psiquica</t>
  </si>
  <si>
    <t>Sarapiqui</t>
  </si>
  <si>
    <t>San Carlos</t>
  </si>
  <si>
    <t>CUADRO N° 12</t>
  </si>
  <si>
    <t>CUADRO N° 13</t>
  </si>
  <si>
    <t>CUADRO N° 14</t>
  </si>
  <si>
    <t>Desobedencia</t>
  </si>
  <si>
    <t>Embriaguez</t>
  </si>
  <si>
    <t>Favorecimiento real</t>
  </si>
  <si>
    <t>No Realizadas</t>
  </si>
  <si>
    <t xml:space="preserve">     Persona ofensora no se presentó</t>
  </si>
  <si>
    <t xml:space="preserve">    Inasistencia de las partes</t>
  </si>
  <si>
    <t xml:space="preserve">    No se citó a las partes</t>
  </si>
  <si>
    <t xml:space="preserve">    Otra, Cuál? </t>
  </si>
  <si>
    <t>Número instituciones que conforman red apoyo</t>
  </si>
  <si>
    <t xml:space="preserve">Visitas o gestiones para integrar a instituciones a la red de apoyo </t>
  </si>
  <si>
    <t>Visitas o gestiones de seguimiento a instituciones que integran la red de apoyo</t>
  </si>
  <si>
    <t xml:space="preserve">Número reuniones grupales con instituciones </t>
  </si>
  <si>
    <t>Persona perteneciente a pueblos y comunidades indígenas</t>
  </si>
  <si>
    <t>Declarado inviable</t>
  </si>
  <si>
    <t>Otra, Cuál? Con Acuerdo sin plazo</t>
  </si>
  <si>
    <t xml:space="preserve">               Con acuerdo-Abreviado</t>
  </si>
  <si>
    <t>No hubo acuerdo-Persona ofensora no acepta</t>
  </si>
  <si>
    <t>No hubo acuerdo-Persona víctima no acepta</t>
  </si>
  <si>
    <t>Con acuerdo-conciliación</t>
  </si>
  <si>
    <t>Con acuerdo-reparación del daño</t>
  </si>
  <si>
    <t>Se revoca</t>
  </si>
  <si>
    <t>Se mantiene</t>
  </si>
  <si>
    <t>Se modifica</t>
  </si>
  <si>
    <t>Otro</t>
  </si>
  <si>
    <t xml:space="preserve">    Otra, Cuál?  Se encontraba detenido por otra causa </t>
  </si>
  <si>
    <t>Otra</t>
  </si>
  <si>
    <t>Buenos Aires</t>
  </si>
  <si>
    <t>Casos Reentrados</t>
  </si>
  <si>
    <t>Lesiones graves</t>
  </si>
  <si>
    <t>Incumplimiento una medida protección</t>
  </si>
  <si>
    <t>Just Juv Restaurativa-Contravenciones</t>
  </si>
  <si>
    <t>Just Juv Restaurativa-Especial abreviado</t>
  </si>
  <si>
    <t>Just.Juv.Rest.Cesura</t>
  </si>
  <si>
    <t>Just Juv Restaurativa-JJR</t>
  </si>
  <si>
    <t>Just Juv Restaurativa-PTDJ</t>
  </si>
  <si>
    <t>Just.Juv.Rest. Cump plazo susp proceso a prueba</t>
  </si>
  <si>
    <t>Just Juv Rest. Sobreseimiento definitivo-casa de justicia</t>
  </si>
  <si>
    <t>Control de impulsos</t>
  </si>
  <si>
    <t>Psiquiátrico</t>
  </si>
  <si>
    <t>Estudiar</t>
  </si>
  <si>
    <t>Trabajar</t>
  </si>
  <si>
    <t>SEGÚN: ESTADO Y RESULTADO DE SEGUIMIENTO</t>
  </si>
  <si>
    <r>
      <t xml:space="preserve">Según: </t>
    </r>
    <r>
      <rPr>
        <sz val="12"/>
        <color indexed="8"/>
        <rFont val="Times New Roman"/>
        <family val="1"/>
      </rPr>
      <t>Estado y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Resultado de Seguimiento</t>
    </r>
  </si>
  <si>
    <t>Justicia Juvenil Restaurativa: Equipo interdisciplinario</t>
  </si>
  <si>
    <t>CUADRO N° 15</t>
  </si>
  <si>
    <t xml:space="preserve"> JUSTICIA JUVENIL RESTAURATIVA: CANTIDAD DE EQUIPO INTERDISCIPLINARIO                                                                             </t>
  </si>
  <si>
    <t xml:space="preserve">Número reuniones internas equipo de trabajo </t>
  </si>
  <si>
    <t>Número de reuniones internas equipo psicosocial</t>
  </si>
  <si>
    <t xml:space="preserve">No incurrir nuevo delito </t>
  </si>
  <si>
    <t>Mantener domicilio, no contacto y no cometer delito</t>
  </si>
  <si>
    <t>No ingresar sustancias psicoactivas al domicilio</t>
  </si>
  <si>
    <t>No perturbar a la parte ofendida</t>
  </si>
  <si>
    <t>No molestar, intimidar o perturbar a la persona víctima</t>
  </si>
  <si>
    <t>Realizar donación a la Asociación L.P.H.</t>
  </si>
  <si>
    <t xml:space="preserve">DURANTE:  ANUAL 2021 </t>
  </si>
  <si>
    <t>Estafa</t>
  </si>
  <si>
    <t>Transporte drogas</t>
  </si>
  <si>
    <t>Uso de Falso Documento</t>
  </si>
  <si>
    <t>Seguridad común</t>
  </si>
  <si>
    <t>Homicidio Culposo</t>
  </si>
  <si>
    <t>Infracción.  Ley de Armas y Explosivos  y su  Reglamento</t>
  </si>
  <si>
    <t>Homicidio Simple</t>
  </si>
  <si>
    <t>Infracción Ley caza y pesca</t>
  </si>
  <si>
    <t>Ordinario, luego del viable</t>
  </si>
  <si>
    <t>Upala</t>
  </si>
  <si>
    <t>Osa</t>
  </si>
  <si>
    <t>Cañas</t>
  </si>
  <si>
    <t xml:space="preserve">Osa </t>
  </si>
  <si>
    <t>Se revocó SPP</t>
  </si>
  <si>
    <t>Infracción.  Ley Licores</t>
  </si>
  <si>
    <t>Infracción.  Ley General de Salud</t>
  </si>
  <si>
    <t>Lesiones culposas</t>
  </si>
  <si>
    <t>Tentativa de Femicidio</t>
  </si>
  <si>
    <t>Infracción a la Ley de Tortugas</t>
  </si>
  <si>
    <t>Tala en Zona de Protección</t>
  </si>
  <si>
    <t>Conducción Temeraria</t>
  </si>
  <si>
    <t>Apertura de Testimonio de Piezas</t>
  </si>
  <si>
    <t>Otra, Cuál? No cometer delito</t>
  </si>
  <si>
    <t>No cometer delito ni contravención</t>
  </si>
  <si>
    <t>Durante: Anual 2021</t>
  </si>
  <si>
    <r>
      <rPr>
        <b/>
        <sz val="12"/>
        <color indexed="8"/>
        <rFont val="Times New Roman"/>
        <family val="1"/>
      </rPr>
      <t>Durante:</t>
    </r>
    <r>
      <rPr>
        <sz val="12"/>
        <color indexed="8"/>
        <rFont val="Times New Roman"/>
        <family val="1"/>
      </rPr>
      <t xml:space="preserve"> Anual 2021</t>
    </r>
  </si>
  <si>
    <t>Trasiego de vida silvestre en peligro de extinción</t>
  </si>
  <si>
    <t>Falso Testimonio</t>
  </si>
  <si>
    <t>Comercio, trafico o trasiego de flora silvestre, productos y subproductos de especies en peligro de extinción sin el permiso del SINAC</t>
  </si>
  <si>
    <t>Circulación de Moneda Falsa Recibida de Buena Fe</t>
  </si>
  <si>
    <t>Retención indebida</t>
  </si>
  <si>
    <t>1-/ Incremento en el circulante inicial según lo reportado en el mensual.</t>
  </si>
  <si>
    <r>
      <t>Cartago</t>
    </r>
    <r>
      <rPr>
        <b/>
        <vertAlign val="superscript"/>
        <sz val="12"/>
        <color rgb="FF000000"/>
        <rFont val="Times New Roman"/>
        <family val="1"/>
      </rPr>
      <t>(1)</t>
    </r>
  </si>
  <si>
    <r>
      <t>Heredia</t>
    </r>
    <r>
      <rPr>
        <b/>
        <vertAlign val="superscript"/>
        <sz val="12"/>
        <color rgb="FF000000"/>
        <rFont val="Times New Roman"/>
        <family val="1"/>
      </rPr>
      <t>(1)</t>
    </r>
  </si>
  <si>
    <r>
      <t>Pérez Zeledón</t>
    </r>
    <r>
      <rPr>
        <b/>
        <vertAlign val="superscript"/>
        <sz val="12"/>
        <color rgb="FF000000"/>
        <rFont val="Times New Roman"/>
        <family val="1"/>
      </rPr>
      <t>(1)</t>
    </r>
  </si>
  <si>
    <r>
      <t>Corredores</t>
    </r>
    <r>
      <rPr>
        <b/>
        <vertAlign val="superscript"/>
        <sz val="12"/>
        <color rgb="FF000000"/>
        <rFont val="Times New Roman"/>
        <family val="1"/>
      </rPr>
      <t>(2)</t>
    </r>
  </si>
  <si>
    <r>
      <t xml:space="preserve">Limón </t>
    </r>
    <r>
      <rPr>
        <b/>
        <vertAlign val="superscript"/>
        <sz val="12"/>
        <color rgb="FF000000"/>
        <rFont val="Times New Roman"/>
        <family val="1"/>
      </rPr>
      <t>(2)</t>
    </r>
  </si>
  <si>
    <r>
      <t>Cañas</t>
    </r>
    <r>
      <rPr>
        <b/>
        <vertAlign val="superscript"/>
        <sz val="12"/>
        <color rgb="FF000000"/>
        <rFont val="Times New Roman"/>
        <family val="1"/>
      </rPr>
      <t>(3)</t>
    </r>
  </si>
  <si>
    <r>
      <t>Upala</t>
    </r>
    <r>
      <rPr>
        <b/>
        <vertAlign val="superscript"/>
        <sz val="12"/>
        <color rgb="FF000000"/>
        <rFont val="Times New Roman"/>
        <family val="1"/>
      </rPr>
      <t>(4)</t>
    </r>
  </si>
  <si>
    <r>
      <t>Osa</t>
    </r>
    <r>
      <rPr>
        <b/>
        <vertAlign val="superscript"/>
        <sz val="12"/>
        <color rgb="FF000000"/>
        <rFont val="Times New Roman"/>
        <family val="1"/>
      </rPr>
      <t>(4)</t>
    </r>
  </si>
  <si>
    <t>4-/ No reporta datos según la información remitida al subproceso.</t>
  </si>
  <si>
    <t>Justicia Juvenil Restaurativa: Población Vulnerable Entrada</t>
  </si>
  <si>
    <t>Justicia Juvenil Restaurativa: Población Cantidad de Intervinientes por Tipo y Figura Jurídica (de los casos entrados)</t>
  </si>
  <si>
    <t>Justicia Juvenil Restaurativa: Grupo Racial o Etnia</t>
  </si>
  <si>
    <t>Justicia Juvenil Restaurativa: Discapacidad</t>
  </si>
  <si>
    <t>3-/ Peporta información a partir del mes de junio del 2021.</t>
  </si>
  <si>
    <t>DURANTE: 2021</t>
  </si>
  <si>
    <t>Elaborado por: Subproceso de Estadística, Dirección de Planificación.</t>
  </si>
  <si>
    <t>5-/ Datos reportados manualmente por las oficinas de justicia juvenil restaurativa, estos no son verificados por el Subproceso de Estadística debido a que no se tiene resplado de sistemas informáticos.</t>
  </si>
  <si>
    <t>1-/ Datos reportados manualmente por las oficinas de justicia juvenil restaurativa, estos no son verificados por el Subproceso de Estadística debido a que no se tiene resplado de sistemas informáticos.</t>
  </si>
  <si>
    <t>POR: CLASE DE ASUNTO Y PROCEDIMIENTO</t>
  </si>
  <si>
    <t>DURANTE:  2021</t>
  </si>
  <si>
    <r>
      <t xml:space="preserve">Justicia Juvenil Restaurativa: </t>
    </r>
    <r>
      <rPr>
        <sz val="12"/>
        <color indexed="8"/>
        <rFont val="Times New Roman"/>
        <family val="1"/>
      </rPr>
      <t>Casos Entrados</t>
    </r>
  </si>
  <si>
    <t xml:space="preserve"> JUSTICIA JUVENIL RESTAURATIVA: CASOS ENTTRADOS</t>
  </si>
  <si>
    <r>
      <t>Por:</t>
    </r>
    <r>
      <rPr>
        <sz val="12"/>
        <color rgb="FF000000"/>
        <rFont val="Times New Roman"/>
        <family val="1"/>
      </rPr>
      <t xml:space="preserve"> Clase de asunto y procedimiento</t>
    </r>
  </si>
  <si>
    <t xml:space="preserve">Justicia Juvenil Restaurativa: Cantidad de Redes de Apoyo </t>
  </si>
  <si>
    <t>CUADRO N° 11</t>
  </si>
  <si>
    <t>2-/Disminución en el circulante inicial según lo reprtado en el mensual.</t>
  </si>
  <si>
    <t>Charlas de abordaje socioeducativo</t>
  </si>
  <si>
    <t>Programa de Desarrollo Personal que imparte el Departamento de Trabajo Social y Psicología</t>
  </si>
  <si>
    <t>No contacto con ofendido</t>
  </si>
  <si>
    <t>No portar arma y mantener domicilio</t>
  </si>
  <si>
    <t>No molestar, perturbar, intimidar ni agredir a la parte ofendida</t>
  </si>
  <si>
    <t>Charlas mejoramiento conductual</t>
  </si>
  <si>
    <t>Mantener respeto a la autoridad</t>
  </si>
  <si>
    <t>Domicilio actualizado</t>
  </si>
  <si>
    <t xml:space="preserve">Conciliación sin plazo, Disculpa </t>
  </si>
  <si>
    <t>No molestar, no perturbar, a la parte ofendida</t>
  </si>
  <si>
    <t>Mantener adecuado respeto hacia la Autoridad Pública.</t>
  </si>
  <si>
    <t>Mantener domicilio fijo y actual</t>
  </si>
  <si>
    <t>No cometer delito o contravención y No molerstar, perturbar, intimidar.... a la ofendida</t>
  </si>
  <si>
    <t>Ofrecer disculpas al ofendido</t>
  </si>
  <si>
    <t>Conciación Inmediata</t>
  </si>
  <si>
    <t>No perturbar, agredir, molestar, ofender al ofendido</t>
  </si>
  <si>
    <t>No ingreso a la casa del ofendido</t>
  </si>
  <si>
    <t>Donación material al Minae</t>
  </si>
  <si>
    <t>Realizar una donación de productos a raíz de la pandemia que vive el País a la escuela de la Localidad de La Bomba, que consistiría en tres galones de desinfectantes y una caja de mascarilla de cincuenta unidades, los cuales deberá entregar a mas tardar el día 15 de diciembre del 2021 ante la Fiscalía Penal Juvenil.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</si>
</sst>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0" xfId="0" applyFont="1"/>
    <xf numFmtId="0" fontId="2" fillId="0" borderId="5" xfId="0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15" xfId="0" applyFont="1" applyBorder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8" xfId="0" applyFont="1" applyBorder="1" applyAlignment="1">
      <alignment horizontal="left" vertical="center"/>
    </xf>
    <xf numFmtId="3" fontId="8" fillId="0" borderId="7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vertical="top" wrapText="1"/>
    </xf>
    <xf numFmtId="0" fontId="6" fillId="0" borderId="9" xfId="0" applyFont="1" applyBorder="1"/>
    <xf numFmtId="0" fontId="1" fillId="0" borderId="3" xfId="0" applyFont="1" applyBorder="1" applyAlignment="1">
      <alignment horizontal="center" vertical="center"/>
    </xf>
    <xf numFmtId="0" fontId="2" fillId="0" borderId="6" xfId="0" applyFont="1" applyBorder="1"/>
    <xf numFmtId="0" fontId="7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10" fillId="0" borderId="17" xfId="0" applyFont="1" applyBorder="1"/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3" fontId="8" fillId="0" borderId="13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/>
    </xf>
    <xf numFmtId="3" fontId="13" fillId="0" borderId="9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5"/>
  <sheetViews>
    <sheetView tabSelected="1" workbookViewId="0">
      <selection activeCell="B17" sqref="B17"/>
    </sheetView>
  </sheetViews>
  <sheetFormatPr baseColWidth="10" defaultColWidth="0" defaultRowHeight="15.5" zeroHeight="1" x14ac:dyDescent="0.35"/>
  <cols>
    <col min="1" max="1" width="12.77734375" style="1" customWidth="1"/>
    <col min="2" max="2" width="172.44140625" style="1" bestFit="1" customWidth="1"/>
    <col min="3" max="16384" width="12.77734375" style="1" hidden="1"/>
  </cols>
  <sheetData>
    <row r="1" spans="1:2" x14ac:dyDescent="0.35">
      <c r="A1" s="127" t="s">
        <v>0</v>
      </c>
      <c r="B1" s="127"/>
    </row>
    <row r="2" spans="1:2" x14ac:dyDescent="0.35">
      <c r="A2" s="127" t="s">
        <v>1</v>
      </c>
      <c r="B2" s="127"/>
    </row>
    <row r="3" spans="1:2" x14ac:dyDescent="0.35">
      <c r="A3" s="128" t="s">
        <v>257</v>
      </c>
      <c r="B3" s="128"/>
    </row>
    <row r="4" spans="1:2" x14ac:dyDescent="0.35"/>
    <row r="5" spans="1:2" x14ac:dyDescent="0.35">
      <c r="A5" s="67" t="s">
        <v>2</v>
      </c>
      <c r="B5" s="67" t="s">
        <v>3</v>
      </c>
    </row>
    <row r="6" spans="1:2" x14ac:dyDescent="0.35">
      <c r="A6" s="129">
        <v>1</v>
      </c>
      <c r="B6" s="48" t="s">
        <v>4</v>
      </c>
    </row>
    <row r="7" spans="1:2" x14ac:dyDescent="0.35">
      <c r="A7" s="130"/>
      <c r="B7" s="6" t="s">
        <v>5</v>
      </c>
    </row>
    <row r="8" spans="1:2" x14ac:dyDescent="0.35">
      <c r="A8" s="131"/>
      <c r="B8" s="31" t="s">
        <v>258</v>
      </c>
    </row>
    <row r="9" spans="1:2" x14ac:dyDescent="0.35">
      <c r="A9" s="129">
        <v>2</v>
      </c>
      <c r="B9" s="32" t="s">
        <v>6</v>
      </c>
    </row>
    <row r="10" spans="1:2" x14ac:dyDescent="0.35">
      <c r="A10" s="130"/>
      <c r="B10" s="6" t="s">
        <v>5</v>
      </c>
    </row>
    <row r="11" spans="1:2" x14ac:dyDescent="0.35">
      <c r="A11" s="131"/>
      <c r="B11" s="31" t="s">
        <v>258</v>
      </c>
    </row>
    <row r="12" spans="1:2" x14ac:dyDescent="0.35">
      <c r="A12" s="129">
        <v>3</v>
      </c>
      <c r="B12" s="32" t="s">
        <v>285</v>
      </c>
    </row>
    <row r="13" spans="1:2" x14ac:dyDescent="0.35">
      <c r="A13" s="130"/>
      <c r="B13" s="7" t="s">
        <v>287</v>
      </c>
    </row>
    <row r="14" spans="1:2" x14ac:dyDescent="0.35">
      <c r="A14" s="130"/>
      <c r="B14" s="6" t="s">
        <v>5</v>
      </c>
    </row>
    <row r="15" spans="1:2" x14ac:dyDescent="0.35">
      <c r="A15" s="131"/>
      <c r="B15" s="31" t="s">
        <v>258</v>
      </c>
    </row>
    <row r="16" spans="1:2" x14ac:dyDescent="0.35">
      <c r="A16" s="129">
        <v>4</v>
      </c>
      <c r="B16" s="6" t="s">
        <v>7</v>
      </c>
    </row>
    <row r="17" spans="1:2" x14ac:dyDescent="0.35">
      <c r="A17" s="130"/>
      <c r="B17" s="6" t="s">
        <v>8</v>
      </c>
    </row>
    <row r="18" spans="1:2" x14ac:dyDescent="0.35">
      <c r="A18" s="130"/>
      <c r="B18" s="6" t="s">
        <v>5</v>
      </c>
    </row>
    <row r="19" spans="1:2" x14ac:dyDescent="0.35">
      <c r="A19" s="131"/>
      <c r="B19" s="31" t="s">
        <v>258</v>
      </c>
    </row>
    <row r="20" spans="1:2" x14ac:dyDescent="0.35">
      <c r="A20" s="129">
        <v>5</v>
      </c>
      <c r="B20" s="32" t="s">
        <v>9</v>
      </c>
    </row>
    <row r="21" spans="1:2" x14ac:dyDescent="0.35">
      <c r="A21" s="130"/>
      <c r="B21" s="7" t="s">
        <v>10</v>
      </c>
    </row>
    <row r="22" spans="1:2" x14ac:dyDescent="0.35">
      <c r="A22" s="130"/>
      <c r="B22" s="6" t="s">
        <v>5</v>
      </c>
    </row>
    <row r="23" spans="1:2" x14ac:dyDescent="0.35">
      <c r="A23" s="131"/>
      <c r="B23" s="31" t="s">
        <v>258</v>
      </c>
    </row>
    <row r="24" spans="1:2" x14ac:dyDescent="0.35">
      <c r="A24" s="130">
        <v>6</v>
      </c>
      <c r="B24" s="8" t="s">
        <v>11</v>
      </c>
    </row>
    <row r="25" spans="1:2" x14ac:dyDescent="0.35">
      <c r="A25" s="130"/>
      <c r="B25" s="7" t="s">
        <v>220</v>
      </c>
    </row>
    <row r="26" spans="1:2" x14ac:dyDescent="0.35">
      <c r="A26" s="130"/>
      <c r="B26" s="6" t="s">
        <v>5</v>
      </c>
    </row>
    <row r="27" spans="1:2" x14ac:dyDescent="0.35">
      <c r="A27" s="131"/>
      <c r="B27" s="31" t="s">
        <v>258</v>
      </c>
    </row>
    <row r="28" spans="1:2" x14ac:dyDescent="0.35">
      <c r="A28" s="129">
        <v>7</v>
      </c>
      <c r="B28" s="34" t="s">
        <v>12</v>
      </c>
    </row>
    <row r="29" spans="1:2" x14ac:dyDescent="0.35">
      <c r="A29" s="130"/>
      <c r="B29" s="6" t="s">
        <v>5</v>
      </c>
    </row>
    <row r="30" spans="1:2" x14ac:dyDescent="0.35">
      <c r="A30" s="130"/>
      <c r="B30" s="31" t="s">
        <v>258</v>
      </c>
    </row>
    <row r="31" spans="1:2" x14ac:dyDescent="0.35">
      <c r="A31" s="129">
        <v>8</v>
      </c>
      <c r="B31" s="32" t="s">
        <v>13</v>
      </c>
    </row>
    <row r="32" spans="1:2" x14ac:dyDescent="0.35">
      <c r="A32" s="130"/>
      <c r="B32" s="6" t="s">
        <v>14</v>
      </c>
    </row>
    <row r="33" spans="1:2" x14ac:dyDescent="0.35">
      <c r="A33" s="130"/>
      <c r="B33" s="6" t="s">
        <v>5</v>
      </c>
    </row>
    <row r="34" spans="1:2" x14ac:dyDescent="0.35">
      <c r="A34" s="131"/>
      <c r="B34" s="31" t="s">
        <v>258</v>
      </c>
    </row>
    <row r="35" spans="1:2" x14ac:dyDescent="0.35">
      <c r="A35" s="129">
        <v>9</v>
      </c>
      <c r="B35" s="8" t="s">
        <v>288</v>
      </c>
    </row>
    <row r="36" spans="1:2" x14ac:dyDescent="0.35">
      <c r="A36" s="130"/>
      <c r="B36" s="6" t="s">
        <v>5</v>
      </c>
    </row>
    <row r="37" spans="1:2" x14ac:dyDescent="0.35">
      <c r="A37" s="131"/>
      <c r="B37" s="31" t="s">
        <v>258</v>
      </c>
    </row>
    <row r="38" spans="1:2" x14ac:dyDescent="0.35">
      <c r="A38" s="129">
        <v>10</v>
      </c>
      <c r="B38" s="8" t="s">
        <v>15</v>
      </c>
    </row>
    <row r="39" spans="1:2" x14ac:dyDescent="0.35">
      <c r="A39" s="130"/>
      <c r="B39" s="6" t="s">
        <v>5</v>
      </c>
    </row>
    <row r="40" spans="1:2" x14ac:dyDescent="0.35">
      <c r="A40" s="131"/>
      <c r="B40" s="31" t="s">
        <v>258</v>
      </c>
    </row>
    <row r="41" spans="1:2" x14ac:dyDescent="0.35">
      <c r="A41" s="129">
        <v>11</v>
      </c>
      <c r="B41" s="8" t="s">
        <v>221</v>
      </c>
    </row>
    <row r="42" spans="1:2" x14ac:dyDescent="0.35">
      <c r="A42" s="130"/>
      <c r="B42" s="6" t="s">
        <v>5</v>
      </c>
    </row>
    <row r="43" spans="1:2" x14ac:dyDescent="0.35">
      <c r="A43" s="131"/>
      <c r="B43" s="31" t="s">
        <v>258</v>
      </c>
    </row>
    <row r="44" spans="1:2" x14ac:dyDescent="0.35">
      <c r="A44" s="129">
        <v>12</v>
      </c>
      <c r="B44" s="8" t="s">
        <v>274</v>
      </c>
    </row>
    <row r="45" spans="1:2" x14ac:dyDescent="0.35">
      <c r="A45" s="130"/>
      <c r="B45" s="6" t="s">
        <v>5</v>
      </c>
    </row>
    <row r="46" spans="1:2" x14ac:dyDescent="0.35">
      <c r="A46" s="131"/>
      <c r="B46" s="31" t="s">
        <v>258</v>
      </c>
    </row>
    <row r="47" spans="1:2" x14ac:dyDescent="0.35">
      <c r="A47" s="129">
        <v>13</v>
      </c>
      <c r="B47" s="8" t="s">
        <v>275</v>
      </c>
    </row>
    <row r="48" spans="1:2" x14ac:dyDescent="0.35">
      <c r="A48" s="130"/>
      <c r="B48" s="6" t="s">
        <v>5</v>
      </c>
    </row>
    <row r="49" spans="1:2" x14ac:dyDescent="0.35">
      <c r="A49" s="131"/>
      <c r="B49" s="31" t="s">
        <v>258</v>
      </c>
    </row>
    <row r="50" spans="1:2" x14ac:dyDescent="0.35">
      <c r="A50" s="129">
        <v>14</v>
      </c>
      <c r="B50" s="8" t="s">
        <v>276</v>
      </c>
    </row>
    <row r="51" spans="1:2" x14ac:dyDescent="0.35">
      <c r="A51" s="130"/>
      <c r="B51" s="6" t="s">
        <v>5</v>
      </c>
    </row>
    <row r="52" spans="1:2" x14ac:dyDescent="0.35">
      <c r="A52" s="131"/>
      <c r="B52" s="31" t="s">
        <v>258</v>
      </c>
    </row>
    <row r="53" spans="1:2" x14ac:dyDescent="0.35">
      <c r="A53" s="129">
        <v>15</v>
      </c>
      <c r="B53" s="8" t="s">
        <v>277</v>
      </c>
    </row>
    <row r="54" spans="1:2" x14ac:dyDescent="0.35">
      <c r="A54" s="130"/>
      <c r="B54" s="6" t="s">
        <v>5</v>
      </c>
    </row>
    <row r="55" spans="1:2" x14ac:dyDescent="0.35">
      <c r="A55" s="131"/>
      <c r="B55" s="31" t="s">
        <v>258</v>
      </c>
    </row>
  </sheetData>
  <mergeCells count="18">
    <mergeCell ref="A53:A55"/>
    <mergeCell ref="A35:A37"/>
    <mergeCell ref="A28:A30"/>
    <mergeCell ref="A31:A34"/>
    <mergeCell ref="A16:A19"/>
    <mergeCell ref="A20:A23"/>
    <mergeCell ref="A24:A27"/>
    <mergeCell ref="A38:A40"/>
    <mergeCell ref="A44:A46"/>
    <mergeCell ref="A47:A49"/>
    <mergeCell ref="A50:A52"/>
    <mergeCell ref="A41:A43"/>
    <mergeCell ref="A1:B1"/>
    <mergeCell ref="A2:B2"/>
    <mergeCell ref="A3:B3"/>
    <mergeCell ref="A12:A15"/>
    <mergeCell ref="A6:A8"/>
    <mergeCell ref="A9:A11"/>
  </mergeCells>
  <pageMargins left="0.7" right="0.7" top="0.75" bottom="0.75" header="0.3" footer="0.3"/>
  <pageSetup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E868B-AA73-456B-A00F-8271CA409899}">
  <dimension ref="A1:X16"/>
  <sheetViews>
    <sheetView workbookViewId="0">
      <selection activeCell="A15" sqref="A15:K16"/>
    </sheetView>
  </sheetViews>
  <sheetFormatPr baseColWidth="10" defaultColWidth="0" defaultRowHeight="10" zeroHeight="1" x14ac:dyDescent="0.2"/>
  <cols>
    <col min="1" max="1" width="88.44140625" customWidth="1"/>
    <col min="2" max="2" width="11.109375" bestFit="1" customWidth="1"/>
    <col min="3" max="3" width="14" customWidth="1"/>
    <col min="4" max="4" width="15.109375" customWidth="1"/>
    <col min="5" max="5" width="11.44140625" bestFit="1" customWidth="1"/>
    <col min="6" max="6" width="15" bestFit="1" customWidth="1"/>
    <col min="7" max="7" width="14.33203125" bestFit="1" customWidth="1"/>
    <col min="8" max="8" width="13" customWidth="1"/>
    <col min="9" max="9" width="15.109375" customWidth="1"/>
    <col min="10" max="10" width="11" bestFit="1" customWidth="1"/>
    <col min="11" max="11" width="14.44140625" customWidth="1"/>
    <col min="12" max="12" width="10" bestFit="1" customWidth="1"/>
    <col min="13" max="13" width="9.44140625" bestFit="1" customWidth="1"/>
    <col min="14" max="14" width="14.77734375" bestFit="1" customWidth="1"/>
    <col min="15" max="15" width="15" bestFit="1" customWidth="1"/>
    <col min="16" max="16" width="10.44140625" bestFit="1" customWidth="1"/>
    <col min="17" max="17" width="14" customWidth="1"/>
    <col min="18" max="18" width="15.44140625" customWidth="1"/>
    <col min="19" max="19" width="9.33203125" bestFit="1" customWidth="1"/>
    <col min="20" max="20" width="8.77734375" bestFit="1" customWidth="1"/>
    <col min="21" max="21" width="8.33203125" bestFit="1" customWidth="1"/>
    <col min="22" max="22" width="6.109375" bestFit="1" customWidth="1"/>
    <col min="23" max="23" width="8.77734375" bestFit="1" customWidth="1"/>
    <col min="24" max="24" width="0" hidden="1" customWidth="1"/>
    <col min="25" max="16384" width="61.33203125" hidden="1"/>
  </cols>
  <sheetData>
    <row r="1" spans="1:23" ht="15.5" x14ac:dyDescent="0.3">
      <c r="A1" s="30" t="s">
        <v>120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15.5" x14ac:dyDescent="0.35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5" x14ac:dyDescent="0.2">
      <c r="A3" s="133" t="s">
        <v>121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5" x14ac:dyDescent="0.2">
      <c r="A4" s="133" t="s">
        <v>18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5" x14ac:dyDescent="0.2">
      <c r="A5" s="133" t="s">
        <v>279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5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3" ht="15" x14ac:dyDescent="0.2">
      <c r="A7" s="139" t="s">
        <v>122</v>
      </c>
      <c r="B7" s="141" t="s">
        <v>37</v>
      </c>
      <c r="C7" s="142" t="s">
        <v>123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</row>
    <row r="8" spans="1:23" ht="34.4" customHeight="1" x14ac:dyDescent="0.2">
      <c r="A8" s="140"/>
      <c r="B8" s="141"/>
      <c r="C8" s="64" t="s">
        <v>22</v>
      </c>
      <c r="D8" s="65" t="s">
        <v>23</v>
      </c>
      <c r="E8" s="65" t="s">
        <v>24</v>
      </c>
      <c r="F8" s="65" t="s">
        <v>38</v>
      </c>
      <c r="G8" s="65" t="s">
        <v>174</v>
      </c>
      <c r="H8" s="65" t="s">
        <v>25</v>
      </c>
      <c r="I8" s="64" t="s">
        <v>26</v>
      </c>
      <c r="J8" s="64" t="s">
        <v>27</v>
      </c>
      <c r="K8" s="64" t="s">
        <v>173</v>
      </c>
      <c r="L8" s="66" t="s">
        <v>79</v>
      </c>
      <c r="M8" s="66" t="s">
        <v>39</v>
      </c>
      <c r="N8" s="64" t="s">
        <v>40</v>
      </c>
      <c r="O8" s="65" t="s">
        <v>41</v>
      </c>
      <c r="P8" s="65" t="s">
        <v>42</v>
      </c>
      <c r="Q8" s="65" t="s">
        <v>204</v>
      </c>
      <c r="R8" s="65" t="s">
        <v>28</v>
      </c>
      <c r="S8" s="65" t="s">
        <v>29</v>
      </c>
      <c r="T8" s="65" t="s">
        <v>30</v>
      </c>
      <c r="U8" s="80" t="s">
        <v>242</v>
      </c>
      <c r="V8" s="80" t="s">
        <v>243</v>
      </c>
      <c r="W8" s="65" t="s">
        <v>244</v>
      </c>
    </row>
    <row r="9" spans="1:23" ht="15" x14ac:dyDescent="0.2">
      <c r="A9" s="14"/>
      <c r="B9" s="36"/>
      <c r="C9" s="36"/>
      <c r="D9" s="36"/>
      <c r="E9" s="36"/>
      <c r="F9" s="36"/>
      <c r="G9" s="36"/>
      <c r="H9" s="36"/>
      <c r="I9" s="36"/>
      <c r="J9" s="36"/>
      <c r="K9" s="36"/>
      <c r="L9" s="35"/>
      <c r="M9" s="50"/>
      <c r="N9" s="50"/>
      <c r="O9" s="50"/>
      <c r="P9" s="50"/>
      <c r="Q9" s="50"/>
      <c r="R9" s="50"/>
      <c r="S9" s="36"/>
      <c r="T9" s="50"/>
      <c r="U9" s="50"/>
      <c r="V9" s="50"/>
      <c r="W9" s="50"/>
    </row>
    <row r="10" spans="1:23" ht="15.5" x14ac:dyDescent="0.2">
      <c r="A10" s="21" t="s">
        <v>186</v>
      </c>
      <c r="B10" s="25">
        <f>SUM(C10:W10)</f>
        <v>1374</v>
      </c>
      <c r="C10" s="26">
        <v>106</v>
      </c>
      <c r="D10" s="26">
        <v>3</v>
      </c>
      <c r="E10" s="26">
        <v>65</v>
      </c>
      <c r="F10" s="26">
        <v>34</v>
      </c>
      <c r="G10" s="26">
        <v>20</v>
      </c>
      <c r="H10" s="26">
        <v>186</v>
      </c>
      <c r="I10" s="26">
        <v>15</v>
      </c>
      <c r="J10" s="26">
        <v>131</v>
      </c>
      <c r="K10" s="26">
        <v>36</v>
      </c>
      <c r="L10" s="26">
        <v>52</v>
      </c>
      <c r="M10" s="26">
        <v>0</v>
      </c>
      <c r="N10" s="26">
        <v>106</v>
      </c>
      <c r="O10" s="26">
        <v>47</v>
      </c>
      <c r="P10" s="26">
        <v>20</v>
      </c>
      <c r="Q10" s="26">
        <v>9</v>
      </c>
      <c r="R10" s="26">
        <v>148</v>
      </c>
      <c r="S10" s="26">
        <v>135</v>
      </c>
      <c r="T10" s="26">
        <v>181</v>
      </c>
      <c r="U10" s="26">
        <v>0</v>
      </c>
      <c r="V10" s="26">
        <v>0</v>
      </c>
      <c r="W10" s="111">
        <v>80</v>
      </c>
    </row>
    <row r="11" spans="1:23" ht="15.5" x14ac:dyDescent="0.2">
      <c r="A11" s="21" t="s">
        <v>187</v>
      </c>
      <c r="B11" s="25">
        <f>SUM(C11:W11)</f>
        <v>84</v>
      </c>
      <c r="C11" s="26">
        <v>8</v>
      </c>
      <c r="D11" s="26">
        <v>0</v>
      </c>
      <c r="E11" s="26">
        <v>6</v>
      </c>
      <c r="F11" s="26">
        <v>14</v>
      </c>
      <c r="G11" s="26">
        <v>3</v>
      </c>
      <c r="H11" s="26">
        <v>1</v>
      </c>
      <c r="I11" s="26">
        <v>0</v>
      </c>
      <c r="J11" s="26">
        <v>0</v>
      </c>
      <c r="K11" s="26">
        <v>0</v>
      </c>
      <c r="L11" s="26">
        <v>4</v>
      </c>
      <c r="M11" s="26">
        <v>5</v>
      </c>
      <c r="N11" s="26">
        <v>23</v>
      </c>
      <c r="O11" s="26">
        <v>13</v>
      </c>
      <c r="P11" s="26">
        <v>2</v>
      </c>
      <c r="Q11" s="26">
        <v>0</v>
      </c>
      <c r="R11" s="26">
        <v>2</v>
      </c>
      <c r="S11" s="26">
        <v>0</v>
      </c>
      <c r="T11" s="26">
        <v>3</v>
      </c>
      <c r="U11" s="26">
        <v>0</v>
      </c>
      <c r="V11" s="26">
        <v>0</v>
      </c>
      <c r="W11" s="111">
        <v>0</v>
      </c>
    </row>
    <row r="12" spans="1:23" ht="20.5" customHeight="1" x14ac:dyDescent="0.2">
      <c r="A12" s="21" t="s">
        <v>188</v>
      </c>
      <c r="B12" s="25">
        <f>SUM(C12:W12)</f>
        <v>60</v>
      </c>
      <c r="C12" s="26">
        <v>12</v>
      </c>
      <c r="D12" s="26">
        <v>0</v>
      </c>
      <c r="E12" s="26">
        <v>15</v>
      </c>
      <c r="F12" s="26">
        <v>6</v>
      </c>
      <c r="G12" s="26">
        <v>1</v>
      </c>
      <c r="H12" s="26">
        <v>8</v>
      </c>
      <c r="I12" s="26">
        <v>0</v>
      </c>
      <c r="J12" s="26">
        <v>0</v>
      </c>
      <c r="K12" s="26">
        <v>0</v>
      </c>
      <c r="L12" s="26">
        <v>4</v>
      </c>
      <c r="M12" s="26">
        <v>5</v>
      </c>
      <c r="N12" s="26">
        <v>4</v>
      </c>
      <c r="O12" s="26">
        <v>1</v>
      </c>
      <c r="P12" s="26">
        <v>0</v>
      </c>
      <c r="Q12" s="26">
        <v>0</v>
      </c>
      <c r="R12" s="26">
        <v>1</v>
      </c>
      <c r="S12" s="26">
        <v>2</v>
      </c>
      <c r="T12" s="26">
        <v>1</v>
      </c>
      <c r="U12" s="26">
        <v>0</v>
      </c>
      <c r="V12" s="26">
        <v>0</v>
      </c>
      <c r="W12" s="111">
        <v>0</v>
      </c>
    </row>
    <row r="13" spans="1:23" ht="15.5" x14ac:dyDescent="0.2">
      <c r="A13" s="21" t="s">
        <v>189</v>
      </c>
      <c r="B13" s="25">
        <f>SUM(C13:W13)</f>
        <v>31</v>
      </c>
      <c r="C13" s="26">
        <v>3</v>
      </c>
      <c r="D13" s="26">
        <v>0</v>
      </c>
      <c r="E13" s="26">
        <v>14</v>
      </c>
      <c r="F13" s="26">
        <v>1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2</v>
      </c>
      <c r="M13" s="26">
        <v>2</v>
      </c>
      <c r="N13" s="26">
        <v>2</v>
      </c>
      <c r="O13" s="26">
        <v>1</v>
      </c>
      <c r="P13" s="26">
        <v>1</v>
      </c>
      <c r="Q13" s="26">
        <v>0</v>
      </c>
      <c r="R13" s="26">
        <v>2</v>
      </c>
      <c r="S13" s="26">
        <v>1</v>
      </c>
      <c r="T13" s="26">
        <v>2</v>
      </c>
      <c r="U13" s="26">
        <v>0</v>
      </c>
      <c r="V13" s="26">
        <v>0</v>
      </c>
      <c r="W13" s="111">
        <v>0</v>
      </c>
    </row>
    <row r="14" spans="1:23" ht="15.5" x14ac:dyDescent="0.35">
      <c r="A14" s="15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9"/>
      <c r="U14" s="29"/>
      <c r="V14" s="29"/>
      <c r="W14" s="29"/>
    </row>
    <row r="15" spans="1:23" ht="15.5" x14ac:dyDescent="0.35">
      <c r="A15" s="132" t="s">
        <v>282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5" x14ac:dyDescent="0.35">
      <c r="A16" s="1" t="s">
        <v>280</v>
      </c>
      <c r="B16" s="1"/>
      <c r="C16" s="1"/>
      <c r="D16" s="1"/>
      <c r="E16" s="1"/>
      <c r="F16" s="1"/>
      <c r="G16" s="1"/>
      <c r="H16" s="1"/>
      <c r="I16" s="1"/>
      <c r="J16" s="1"/>
      <c r="K16" s="1"/>
    </row>
  </sheetData>
  <mergeCells count="7">
    <mergeCell ref="A15:K15"/>
    <mergeCell ref="A3:W3"/>
    <mergeCell ref="A4:W4"/>
    <mergeCell ref="A5:W5"/>
    <mergeCell ref="A7:A8"/>
    <mergeCell ref="B7:B8"/>
    <mergeCell ref="C7:W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F365-D1AA-4D5B-9D0B-082DF12D37EB}">
  <dimension ref="A1:X31"/>
  <sheetViews>
    <sheetView workbookViewId="0">
      <selection activeCell="A30" sqref="A30:K30"/>
    </sheetView>
  </sheetViews>
  <sheetFormatPr baseColWidth="10" defaultColWidth="0" defaultRowHeight="15.5" zeroHeight="1" x14ac:dyDescent="0.35"/>
  <cols>
    <col min="1" max="1" width="56.6640625" style="1" customWidth="1"/>
    <col min="2" max="2" width="18.44140625" style="2" customWidth="1"/>
    <col min="3" max="5" width="15.33203125" style="2" customWidth="1"/>
    <col min="6" max="6" width="18.6640625" style="2" customWidth="1"/>
    <col min="7" max="11" width="15.33203125" style="2" customWidth="1"/>
    <col min="12" max="13" width="14.44140625" style="1" customWidth="1"/>
    <col min="14" max="17" width="19.109375" style="1" customWidth="1"/>
    <col min="18" max="18" width="15.44140625" style="1" customWidth="1"/>
    <col min="19" max="23" width="15.33203125" style="2" customWidth="1"/>
    <col min="24" max="24" width="0" hidden="1" customWidth="1"/>
    <col min="25" max="16384" width="11.44140625" hidden="1"/>
  </cols>
  <sheetData>
    <row r="1" spans="1:23" x14ac:dyDescent="0.35">
      <c r="A1" s="30" t="s">
        <v>124</v>
      </c>
      <c r="L1" s="2"/>
      <c r="M1" s="2"/>
      <c r="N1" s="2"/>
      <c r="O1" s="2"/>
      <c r="P1" s="2"/>
      <c r="Q1" s="2"/>
      <c r="R1" s="2"/>
    </row>
    <row r="2" spans="1:23" x14ac:dyDescent="0.35">
      <c r="L2" s="2"/>
      <c r="M2" s="2"/>
      <c r="N2" s="2"/>
      <c r="O2" s="2"/>
      <c r="P2" s="2"/>
      <c r="Q2" s="2"/>
      <c r="R2" s="2"/>
    </row>
    <row r="3" spans="1:23" ht="15" x14ac:dyDescent="0.2">
      <c r="A3" s="133" t="s">
        <v>125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5" x14ac:dyDescent="0.2">
      <c r="A4" s="133" t="s">
        <v>18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5" x14ac:dyDescent="0.2">
      <c r="A5" s="133" t="s">
        <v>279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5" x14ac:dyDescent="0.2">
      <c r="A6" s="24"/>
      <c r="B6" s="2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5" x14ac:dyDescent="0.2">
      <c r="A7" s="139" t="s">
        <v>126</v>
      </c>
      <c r="B7" s="134" t="s">
        <v>20</v>
      </c>
      <c r="C7" s="136" t="s">
        <v>123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8"/>
    </row>
    <row r="8" spans="1:23" ht="36" customHeight="1" x14ac:dyDescent="0.2">
      <c r="A8" s="140"/>
      <c r="B8" s="135"/>
      <c r="C8" s="69" t="s">
        <v>22</v>
      </c>
      <c r="D8" s="61" t="s">
        <v>23</v>
      </c>
      <c r="E8" s="33" t="s">
        <v>24</v>
      </c>
      <c r="F8" s="33" t="s">
        <v>38</v>
      </c>
      <c r="G8" s="33" t="s">
        <v>174</v>
      </c>
      <c r="H8" s="33" t="s">
        <v>25</v>
      </c>
      <c r="I8" s="76" t="s">
        <v>26</v>
      </c>
      <c r="J8" s="76" t="s">
        <v>27</v>
      </c>
      <c r="K8" s="76" t="s">
        <v>173</v>
      </c>
      <c r="L8" s="66" t="s">
        <v>79</v>
      </c>
      <c r="M8" s="64" t="s">
        <v>39</v>
      </c>
      <c r="N8" s="64" t="s">
        <v>40</v>
      </c>
      <c r="O8" s="64" t="s">
        <v>41</v>
      </c>
      <c r="P8" s="64" t="s">
        <v>42</v>
      </c>
      <c r="Q8" s="64" t="s">
        <v>204</v>
      </c>
      <c r="R8" s="64" t="s">
        <v>28</v>
      </c>
      <c r="S8" s="33" t="s">
        <v>29</v>
      </c>
      <c r="T8" s="64" t="s">
        <v>30</v>
      </c>
      <c r="U8" s="64" t="s">
        <v>242</v>
      </c>
      <c r="V8" s="64" t="s">
        <v>243</v>
      </c>
      <c r="W8" s="65" t="s">
        <v>244</v>
      </c>
    </row>
    <row r="9" spans="1:23" x14ac:dyDescent="0.2">
      <c r="A9" s="37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110"/>
    </row>
    <row r="10" spans="1:23" ht="15" x14ac:dyDescent="0.2">
      <c r="A10" s="63" t="s">
        <v>80</v>
      </c>
      <c r="B10" s="113">
        <f>B12+B18+B24+B28</f>
        <v>3206</v>
      </c>
      <c r="C10" s="113">
        <f t="shared" ref="C10:W10" si="0">C12+C18+C24+C28</f>
        <v>764</v>
      </c>
      <c r="D10" s="113">
        <f t="shared" si="0"/>
        <v>100</v>
      </c>
      <c r="E10" s="113">
        <f t="shared" si="0"/>
        <v>335</v>
      </c>
      <c r="F10" s="113">
        <f t="shared" si="0"/>
        <v>151</v>
      </c>
      <c r="G10" s="113">
        <f t="shared" si="0"/>
        <v>55</v>
      </c>
      <c r="H10" s="113">
        <f t="shared" si="0"/>
        <v>388</v>
      </c>
      <c r="I10" s="113">
        <f t="shared" si="0"/>
        <v>26</v>
      </c>
      <c r="J10" s="113">
        <f t="shared" si="0"/>
        <v>130</v>
      </c>
      <c r="K10" s="113">
        <f t="shared" si="0"/>
        <v>20</v>
      </c>
      <c r="L10" s="113">
        <f t="shared" si="0"/>
        <v>129</v>
      </c>
      <c r="M10" s="113">
        <f t="shared" si="0"/>
        <v>263</v>
      </c>
      <c r="N10" s="113">
        <f t="shared" si="0"/>
        <v>126</v>
      </c>
      <c r="O10" s="113">
        <f t="shared" si="0"/>
        <v>40</v>
      </c>
      <c r="P10" s="113">
        <f t="shared" si="0"/>
        <v>76</v>
      </c>
      <c r="Q10" s="113">
        <f t="shared" si="0"/>
        <v>16</v>
      </c>
      <c r="R10" s="113">
        <f t="shared" si="0"/>
        <v>33</v>
      </c>
      <c r="S10" s="113">
        <f t="shared" si="0"/>
        <v>183</v>
      </c>
      <c r="T10" s="113">
        <f t="shared" si="0"/>
        <v>355</v>
      </c>
      <c r="U10" s="113">
        <f t="shared" si="0"/>
        <v>0</v>
      </c>
      <c r="V10" s="113">
        <f t="shared" si="0"/>
        <v>0</v>
      </c>
      <c r="W10" s="115">
        <f t="shared" si="0"/>
        <v>16</v>
      </c>
    </row>
    <row r="11" spans="1:23" x14ac:dyDescent="0.2">
      <c r="A11" s="37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6"/>
    </row>
    <row r="12" spans="1:23" ht="15" x14ac:dyDescent="0.3">
      <c r="A12" s="7" t="s">
        <v>127</v>
      </c>
      <c r="B12" s="44">
        <f>SUM(B13:B15)</f>
        <v>903</v>
      </c>
      <c r="C12" s="44">
        <f t="shared" ref="C12:W12" si="1">SUM(C13:C15)</f>
        <v>188</v>
      </c>
      <c r="D12" s="44">
        <f t="shared" si="1"/>
        <v>51</v>
      </c>
      <c r="E12" s="44">
        <f t="shared" si="1"/>
        <v>182</v>
      </c>
      <c r="F12" s="44">
        <f t="shared" si="1"/>
        <v>26</v>
      </c>
      <c r="G12" s="44">
        <f t="shared" si="1"/>
        <v>25</v>
      </c>
      <c r="H12" s="44">
        <f t="shared" si="1"/>
        <v>78</v>
      </c>
      <c r="I12" s="44">
        <f t="shared" si="1"/>
        <v>5</v>
      </c>
      <c r="J12" s="44">
        <f t="shared" si="1"/>
        <v>24</v>
      </c>
      <c r="K12" s="44">
        <f t="shared" si="1"/>
        <v>6</v>
      </c>
      <c r="L12" s="44">
        <f t="shared" si="1"/>
        <v>46</v>
      </c>
      <c r="M12" s="44">
        <f t="shared" si="1"/>
        <v>78</v>
      </c>
      <c r="N12" s="44">
        <f t="shared" si="1"/>
        <v>27</v>
      </c>
      <c r="O12" s="44">
        <f t="shared" si="1"/>
        <v>28</v>
      </c>
      <c r="P12" s="44">
        <f t="shared" si="1"/>
        <v>19</v>
      </c>
      <c r="Q12" s="44">
        <f t="shared" si="1"/>
        <v>7</v>
      </c>
      <c r="R12" s="44">
        <f t="shared" si="1"/>
        <v>10</v>
      </c>
      <c r="S12" s="44">
        <f t="shared" si="1"/>
        <v>13</v>
      </c>
      <c r="T12" s="44">
        <f t="shared" si="1"/>
        <v>74</v>
      </c>
      <c r="U12" s="44">
        <f t="shared" si="1"/>
        <v>0</v>
      </c>
      <c r="V12" s="44">
        <f t="shared" si="1"/>
        <v>0</v>
      </c>
      <c r="W12" s="114">
        <f t="shared" si="1"/>
        <v>16</v>
      </c>
    </row>
    <row r="13" spans="1:23" x14ac:dyDescent="0.35">
      <c r="A13" s="37" t="s">
        <v>128</v>
      </c>
      <c r="B13" s="25">
        <f>SUM(C13:W13)</f>
        <v>210</v>
      </c>
      <c r="C13" s="45">
        <v>44</v>
      </c>
      <c r="D13" s="45">
        <v>14</v>
      </c>
      <c r="E13" s="45">
        <v>26</v>
      </c>
      <c r="F13" s="45">
        <v>8</v>
      </c>
      <c r="G13" s="45">
        <v>8</v>
      </c>
      <c r="H13" s="45">
        <v>25</v>
      </c>
      <c r="I13" s="45">
        <v>0</v>
      </c>
      <c r="J13" s="45">
        <v>5</v>
      </c>
      <c r="K13" s="45">
        <v>3</v>
      </c>
      <c r="L13" s="45">
        <v>9</v>
      </c>
      <c r="M13" s="45">
        <v>22</v>
      </c>
      <c r="N13" s="45">
        <v>2</v>
      </c>
      <c r="O13" s="45">
        <v>9</v>
      </c>
      <c r="P13" s="45">
        <v>3</v>
      </c>
      <c r="Q13" s="45">
        <v>2</v>
      </c>
      <c r="R13" s="45">
        <v>3</v>
      </c>
      <c r="S13" s="45">
        <v>5</v>
      </c>
      <c r="T13" s="45">
        <v>16</v>
      </c>
      <c r="U13" s="45">
        <v>0</v>
      </c>
      <c r="V13" s="45">
        <v>0</v>
      </c>
      <c r="W13" s="46">
        <v>6</v>
      </c>
    </row>
    <row r="14" spans="1:23" x14ac:dyDescent="0.35">
      <c r="A14" s="37" t="s">
        <v>129</v>
      </c>
      <c r="B14" s="25">
        <f>SUM(C14:W14)</f>
        <v>422</v>
      </c>
      <c r="C14" s="45">
        <v>98</v>
      </c>
      <c r="D14" s="45">
        <v>19</v>
      </c>
      <c r="E14" s="45">
        <v>75</v>
      </c>
      <c r="F14" s="45">
        <v>11</v>
      </c>
      <c r="G14" s="45">
        <v>14</v>
      </c>
      <c r="H14" s="45">
        <v>34</v>
      </c>
      <c r="I14" s="45">
        <v>3</v>
      </c>
      <c r="J14" s="45">
        <v>12</v>
      </c>
      <c r="K14" s="45">
        <v>1</v>
      </c>
      <c r="L14" s="45">
        <v>33</v>
      </c>
      <c r="M14" s="45">
        <v>27</v>
      </c>
      <c r="N14" s="45">
        <v>16</v>
      </c>
      <c r="O14" s="45">
        <v>9</v>
      </c>
      <c r="P14" s="45">
        <v>10</v>
      </c>
      <c r="Q14" s="45">
        <v>3</v>
      </c>
      <c r="R14" s="45">
        <v>6</v>
      </c>
      <c r="S14" s="45">
        <v>8</v>
      </c>
      <c r="T14" s="45">
        <v>33</v>
      </c>
      <c r="U14" s="45">
        <v>0</v>
      </c>
      <c r="V14" s="45">
        <v>0</v>
      </c>
      <c r="W14" s="46">
        <v>10</v>
      </c>
    </row>
    <row r="15" spans="1:23" x14ac:dyDescent="0.35">
      <c r="A15" s="37" t="s">
        <v>130</v>
      </c>
      <c r="B15" s="25">
        <f>SUM(C15:W15)</f>
        <v>271</v>
      </c>
      <c r="C15" s="45">
        <v>46</v>
      </c>
      <c r="D15" s="45">
        <v>18</v>
      </c>
      <c r="E15" s="45">
        <v>81</v>
      </c>
      <c r="F15" s="45">
        <v>7</v>
      </c>
      <c r="G15" s="45">
        <v>3</v>
      </c>
      <c r="H15" s="45">
        <v>19</v>
      </c>
      <c r="I15" s="45">
        <v>2</v>
      </c>
      <c r="J15" s="45">
        <v>7</v>
      </c>
      <c r="K15" s="45">
        <v>2</v>
      </c>
      <c r="L15" s="45">
        <v>4</v>
      </c>
      <c r="M15" s="45">
        <v>29</v>
      </c>
      <c r="N15" s="45">
        <v>9</v>
      </c>
      <c r="O15" s="45">
        <v>10</v>
      </c>
      <c r="P15" s="45">
        <v>6</v>
      </c>
      <c r="Q15" s="45">
        <v>2</v>
      </c>
      <c r="R15" s="45">
        <v>1</v>
      </c>
      <c r="S15" s="45">
        <v>0</v>
      </c>
      <c r="T15" s="45">
        <v>25</v>
      </c>
      <c r="U15" s="45">
        <v>0</v>
      </c>
      <c r="V15" s="45">
        <v>0</v>
      </c>
      <c r="W15" s="46">
        <v>0</v>
      </c>
    </row>
    <row r="16" spans="1:23" x14ac:dyDescent="0.35">
      <c r="A16" s="37"/>
      <c r="B16" s="25"/>
      <c r="C16" s="45"/>
      <c r="D16" s="45"/>
      <c r="E16" s="45"/>
      <c r="F16" s="45"/>
      <c r="G16" s="45"/>
      <c r="H16" s="45"/>
      <c r="I16" s="45"/>
      <c r="J16" s="45"/>
      <c r="K16" s="45"/>
      <c r="L16" s="47"/>
      <c r="M16" s="45"/>
      <c r="N16" s="45"/>
      <c r="O16" s="45"/>
      <c r="P16" s="45"/>
      <c r="Q16" s="45"/>
      <c r="R16" s="45"/>
      <c r="S16" s="47"/>
      <c r="T16" s="45"/>
      <c r="U16" s="45"/>
      <c r="V16" s="45"/>
      <c r="W16" s="46"/>
    </row>
    <row r="17" spans="1:23" x14ac:dyDescent="0.35">
      <c r="A17" s="37"/>
      <c r="B17" s="25"/>
      <c r="C17" s="45"/>
      <c r="D17" s="45"/>
      <c r="E17" s="45"/>
      <c r="F17" s="45"/>
      <c r="G17" s="45"/>
      <c r="H17" s="45"/>
      <c r="I17" s="45"/>
      <c r="J17" s="45"/>
      <c r="K17" s="45"/>
      <c r="L17" s="47"/>
      <c r="M17" s="45"/>
      <c r="N17" s="45"/>
      <c r="O17" s="45"/>
      <c r="P17" s="45"/>
      <c r="Q17" s="45"/>
      <c r="R17" s="45"/>
      <c r="S17" s="47"/>
      <c r="T17" s="45"/>
      <c r="U17" s="45"/>
      <c r="V17" s="45"/>
      <c r="W17" s="46"/>
    </row>
    <row r="18" spans="1:23" ht="15" x14ac:dyDescent="0.3">
      <c r="A18" s="7" t="s">
        <v>131</v>
      </c>
      <c r="B18" s="44">
        <f>SUM(B19:B22)</f>
        <v>907</v>
      </c>
      <c r="C18" s="44">
        <f t="shared" ref="C18:W18" si="2">SUM(C19:C22)</f>
        <v>286</v>
      </c>
      <c r="D18" s="44">
        <f t="shared" si="2"/>
        <v>17</v>
      </c>
      <c r="E18" s="44">
        <f t="shared" si="2"/>
        <v>38</v>
      </c>
      <c r="F18" s="44">
        <f t="shared" si="2"/>
        <v>26</v>
      </c>
      <c r="G18" s="44">
        <f t="shared" si="2"/>
        <v>13</v>
      </c>
      <c r="H18" s="44">
        <f t="shared" si="2"/>
        <v>111</v>
      </c>
      <c r="I18" s="44">
        <f t="shared" si="2"/>
        <v>10</v>
      </c>
      <c r="J18" s="44">
        <f t="shared" si="2"/>
        <v>50</v>
      </c>
      <c r="K18" s="44">
        <f t="shared" si="2"/>
        <v>2</v>
      </c>
      <c r="L18" s="44">
        <f t="shared" si="2"/>
        <v>51</v>
      </c>
      <c r="M18" s="44">
        <f t="shared" si="2"/>
        <v>55</v>
      </c>
      <c r="N18" s="44">
        <f t="shared" si="2"/>
        <v>33</v>
      </c>
      <c r="O18" s="44">
        <f t="shared" si="2"/>
        <v>5</v>
      </c>
      <c r="P18" s="44">
        <f t="shared" si="2"/>
        <v>18</v>
      </c>
      <c r="Q18" s="44">
        <f t="shared" si="2"/>
        <v>7</v>
      </c>
      <c r="R18" s="44">
        <f t="shared" si="2"/>
        <v>10</v>
      </c>
      <c r="S18" s="44">
        <f t="shared" si="2"/>
        <v>68</v>
      </c>
      <c r="T18" s="44">
        <f t="shared" si="2"/>
        <v>107</v>
      </c>
      <c r="U18" s="44">
        <f t="shared" si="2"/>
        <v>0</v>
      </c>
      <c r="V18" s="44">
        <f t="shared" si="2"/>
        <v>0</v>
      </c>
      <c r="W18" s="114">
        <f t="shared" si="2"/>
        <v>0</v>
      </c>
    </row>
    <row r="19" spans="1:23" x14ac:dyDescent="0.35">
      <c r="A19" s="37" t="s">
        <v>128</v>
      </c>
      <c r="B19" s="25">
        <f>SUM(C19:W19)</f>
        <v>827</v>
      </c>
      <c r="C19" s="45">
        <v>285</v>
      </c>
      <c r="D19" s="45">
        <v>8</v>
      </c>
      <c r="E19" s="45">
        <v>22</v>
      </c>
      <c r="F19" s="45">
        <v>26</v>
      </c>
      <c r="G19" s="45">
        <v>11</v>
      </c>
      <c r="H19" s="45">
        <v>108</v>
      </c>
      <c r="I19" s="45">
        <v>7</v>
      </c>
      <c r="J19" s="45">
        <v>46</v>
      </c>
      <c r="K19" s="45">
        <v>2</v>
      </c>
      <c r="L19" s="45">
        <v>50</v>
      </c>
      <c r="M19" s="45">
        <v>55</v>
      </c>
      <c r="N19" s="45">
        <v>33</v>
      </c>
      <c r="O19" s="45">
        <v>5</v>
      </c>
      <c r="P19" s="45">
        <v>18</v>
      </c>
      <c r="Q19" s="45">
        <v>6</v>
      </c>
      <c r="R19" s="45">
        <v>10</v>
      </c>
      <c r="S19" s="45">
        <v>68</v>
      </c>
      <c r="T19" s="45">
        <v>67</v>
      </c>
      <c r="U19" s="45">
        <v>0</v>
      </c>
      <c r="V19" s="45">
        <v>0</v>
      </c>
      <c r="W19" s="46">
        <v>0</v>
      </c>
    </row>
    <row r="20" spans="1:23" x14ac:dyDescent="0.35">
      <c r="A20" s="37" t="s">
        <v>129</v>
      </c>
      <c r="B20" s="25">
        <f>SUM(C20:W20)</f>
        <v>66</v>
      </c>
      <c r="C20" s="45">
        <v>0</v>
      </c>
      <c r="D20" s="45">
        <v>9</v>
      </c>
      <c r="E20" s="45">
        <v>13</v>
      </c>
      <c r="F20" s="45">
        <v>0</v>
      </c>
      <c r="G20" s="45">
        <v>2</v>
      </c>
      <c r="H20" s="45">
        <v>3</v>
      </c>
      <c r="I20" s="45">
        <v>3</v>
      </c>
      <c r="J20" s="45">
        <v>4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1</v>
      </c>
      <c r="R20" s="45">
        <v>0</v>
      </c>
      <c r="S20" s="45">
        <v>0</v>
      </c>
      <c r="T20" s="45">
        <v>31</v>
      </c>
      <c r="U20" s="45">
        <v>0</v>
      </c>
      <c r="V20" s="45">
        <v>0</v>
      </c>
      <c r="W20" s="46">
        <v>0</v>
      </c>
    </row>
    <row r="21" spans="1:23" x14ac:dyDescent="0.35">
      <c r="A21" s="37" t="s">
        <v>130</v>
      </c>
      <c r="B21" s="25">
        <f>SUM(C21:W21)</f>
        <v>11</v>
      </c>
      <c r="C21" s="45">
        <v>0</v>
      </c>
      <c r="D21" s="45">
        <v>0</v>
      </c>
      <c r="E21" s="45">
        <v>3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1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7</v>
      </c>
      <c r="U21" s="45">
        <v>0</v>
      </c>
      <c r="V21" s="45">
        <v>0</v>
      </c>
      <c r="W21" s="46">
        <v>0</v>
      </c>
    </row>
    <row r="22" spans="1:23" x14ac:dyDescent="0.35">
      <c r="A22" s="37" t="s">
        <v>132</v>
      </c>
      <c r="B22" s="25">
        <f>SUM(C22:W22)</f>
        <v>3</v>
      </c>
      <c r="C22" s="45">
        <v>1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2</v>
      </c>
      <c r="U22" s="45">
        <v>0</v>
      </c>
      <c r="V22" s="45">
        <v>0</v>
      </c>
      <c r="W22" s="46">
        <v>0</v>
      </c>
    </row>
    <row r="23" spans="1:23" x14ac:dyDescent="0.35">
      <c r="A23" s="37"/>
      <c r="B23" s="25"/>
      <c r="C23" s="45"/>
      <c r="D23" s="45"/>
      <c r="E23" s="45"/>
      <c r="F23" s="45"/>
      <c r="G23" s="45"/>
      <c r="H23" s="45"/>
      <c r="I23" s="45"/>
      <c r="J23" s="45"/>
      <c r="K23" s="45"/>
      <c r="L23" s="47"/>
      <c r="M23" s="45"/>
      <c r="N23" s="45"/>
      <c r="O23" s="45"/>
      <c r="P23" s="45"/>
      <c r="Q23" s="45"/>
      <c r="R23" s="45"/>
      <c r="S23" s="47"/>
      <c r="T23" s="45"/>
      <c r="U23" s="45"/>
      <c r="V23" s="45"/>
      <c r="W23" s="46"/>
    </row>
    <row r="24" spans="1:23" ht="15" x14ac:dyDescent="0.3">
      <c r="A24" s="7" t="s">
        <v>133</v>
      </c>
      <c r="B24" s="44">
        <f>SUM(B25:B26)</f>
        <v>1262</v>
      </c>
      <c r="C24" s="44">
        <f t="shared" ref="C24:W24" si="3">SUM(C25:C26)</f>
        <v>253</v>
      </c>
      <c r="D24" s="44">
        <f t="shared" si="3"/>
        <v>20</v>
      </c>
      <c r="E24" s="44">
        <f t="shared" si="3"/>
        <v>95</v>
      </c>
      <c r="F24" s="44">
        <f t="shared" si="3"/>
        <v>98</v>
      </c>
      <c r="G24" s="44">
        <f t="shared" si="3"/>
        <v>13</v>
      </c>
      <c r="H24" s="44">
        <f t="shared" si="3"/>
        <v>190</v>
      </c>
      <c r="I24" s="44">
        <f t="shared" si="3"/>
        <v>11</v>
      </c>
      <c r="J24" s="44">
        <f t="shared" si="3"/>
        <v>48</v>
      </c>
      <c r="K24" s="44">
        <f t="shared" si="3"/>
        <v>11</v>
      </c>
      <c r="L24" s="44">
        <f t="shared" si="3"/>
        <v>31</v>
      </c>
      <c r="M24" s="44">
        <f t="shared" si="3"/>
        <v>124</v>
      </c>
      <c r="N24" s="44">
        <f t="shared" si="3"/>
        <v>61</v>
      </c>
      <c r="O24" s="44">
        <f t="shared" si="3"/>
        <v>4</v>
      </c>
      <c r="P24" s="44">
        <f t="shared" si="3"/>
        <v>39</v>
      </c>
      <c r="Q24" s="44">
        <f t="shared" si="3"/>
        <v>0</v>
      </c>
      <c r="R24" s="44">
        <f t="shared" si="3"/>
        <v>11</v>
      </c>
      <c r="S24" s="44">
        <f t="shared" si="3"/>
        <v>91</v>
      </c>
      <c r="T24" s="44">
        <f t="shared" si="3"/>
        <v>162</v>
      </c>
      <c r="U24" s="44">
        <f t="shared" si="3"/>
        <v>0</v>
      </c>
      <c r="V24" s="44">
        <f t="shared" si="3"/>
        <v>0</v>
      </c>
      <c r="W24" s="114">
        <f t="shared" si="3"/>
        <v>0</v>
      </c>
    </row>
    <row r="25" spans="1:23" x14ac:dyDescent="0.35">
      <c r="A25" s="37" t="s">
        <v>134</v>
      </c>
      <c r="B25" s="25">
        <f>SUM(C25:W25)</f>
        <v>823</v>
      </c>
      <c r="C25" s="45">
        <v>164</v>
      </c>
      <c r="D25" s="45">
        <v>20</v>
      </c>
      <c r="E25" s="45">
        <v>67</v>
      </c>
      <c r="F25" s="45">
        <v>61</v>
      </c>
      <c r="G25" s="45">
        <v>10</v>
      </c>
      <c r="H25" s="45">
        <v>123</v>
      </c>
      <c r="I25" s="45">
        <v>7</v>
      </c>
      <c r="J25" s="45">
        <v>32</v>
      </c>
      <c r="K25" s="45">
        <v>5</v>
      </c>
      <c r="L25" s="45">
        <v>18</v>
      </c>
      <c r="M25" s="45">
        <v>76</v>
      </c>
      <c r="N25" s="45">
        <v>42</v>
      </c>
      <c r="O25" s="45">
        <v>4</v>
      </c>
      <c r="P25" s="45">
        <v>21</v>
      </c>
      <c r="Q25" s="45">
        <v>0</v>
      </c>
      <c r="R25" s="45">
        <v>7</v>
      </c>
      <c r="S25" s="45">
        <v>62</v>
      </c>
      <c r="T25" s="45">
        <v>104</v>
      </c>
      <c r="U25" s="45">
        <v>0</v>
      </c>
      <c r="V25" s="45">
        <v>0</v>
      </c>
      <c r="W25" s="46">
        <v>0</v>
      </c>
    </row>
    <row r="26" spans="1:23" x14ac:dyDescent="0.35">
      <c r="A26" s="37" t="s">
        <v>135</v>
      </c>
      <c r="B26" s="25">
        <f>SUM(C26:W26)</f>
        <v>439</v>
      </c>
      <c r="C26" s="45">
        <v>89</v>
      </c>
      <c r="D26" s="45">
        <v>0</v>
      </c>
      <c r="E26" s="45">
        <v>28</v>
      </c>
      <c r="F26" s="45">
        <v>37</v>
      </c>
      <c r="G26" s="45">
        <v>3</v>
      </c>
      <c r="H26" s="45">
        <v>67</v>
      </c>
      <c r="I26" s="45">
        <v>4</v>
      </c>
      <c r="J26" s="45">
        <v>16</v>
      </c>
      <c r="K26" s="45">
        <v>6</v>
      </c>
      <c r="L26" s="45">
        <v>13</v>
      </c>
      <c r="M26" s="45">
        <v>48</v>
      </c>
      <c r="N26" s="45">
        <v>19</v>
      </c>
      <c r="O26" s="45">
        <v>0</v>
      </c>
      <c r="P26" s="45">
        <v>18</v>
      </c>
      <c r="Q26" s="45">
        <v>0</v>
      </c>
      <c r="R26" s="45">
        <v>4</v>
      </c>
      <c r="S26" s="45">
        <v>29</v>
      </c>
      <c r="T26" s="45">
        <v>58</v>
      </c>
      <c r="U26" s="45">
        <v>0</v>
      </c>
      <c r="V26" s="45">
        <v>0</v>
      </c>
      <c r="W26" s="46">
        <v>0</v>
      </c>
    </row>
    <row r="27" spans="1:23" x14ac:dyDescent="0.35">
      <c r="A27" s="37"/>
      <c r="B27" s="25"/>
      <c r="C27" s="45"/>
      <c r="D27" s="45"/>
      <c r="E27" s="45"/>
      <c r="F27" s="45"/>
      <c r="G27" s="45"/>
      <c r="H27" s="45"/>
      <c r="I27" s="45"/>
      <c r="J27" s="45"/>
      <c r="K27" s="45"/>
      <c r="L27" s="47"/>
      <c r="M27" s="45"/>
      <c r="N27" s="45"/>
      <c r="O27" s="45"/>
      <c r="P27" s="45"/>
      <c r="Q27" s="45"/>
      <c r="R27" s="45"/>
      <c r="S27" s="47"/>
      <c r="T27" s="45"/>
      <c r="U27" s="45"/>
      <c r="V27" s="45"/>
      <c r="W27" s="46"/>
    </row>
    <row r="28" spans="1:23" x14ac:dyDescent="0.35">
      <c r="A28" s="7" t="s">
        <v>136</v>
      </c>
      <c r="B28" s="25">
        <f>SUM(C28:W28)</f>
        <v>134</v>
      </c>
      <c r="C28" s="45">
        <v>37</v>
      </c>
      <c r="D28" s="45">
        <v>12</v>
      </c>
      <c r="E28" s="45">
        <v>20</v>
      </c>
      <c r="F28" s="45">
        <v>1</v>
      </c>
      <c r="G28" s="45">
        <v>4</v>
      </c>
      <c r="H28" s="45">
        <v>9</v>
      </c>
      <c r="I28" s="45">
        <v>0</v>
      </c>
      <c r="J28" s="45">
        <v>8</v>
      </c>
      <c r="K28" s="45">
        <v>1</v>
      </c>
      <c r="L28" s="45">
        <v>1</v>
      </c>
      <c r="M28" s="45">
        <v>6</v>
      </c>
      <c r="N28" s="45">
        <v>5</v>
      </c>
      <c r="O28" s="45">
        <v>3</v>
      </c>
      <c r="P28" s="45">
        <v>0</v>
      </c>
      <c r="Q28" s="45">
        <v>2</v>
      </c>
      <c r="R28" s="45">
        <v>2</v>
      </c>
      <c r="S28" s="45">
        <v>11</v>
      </c>
      <c r="T28" s="45">
        <v>12</v>
      </c>
      <c r="U28" s="45">
        <v>0</v>
      </c>
      <c r="V28" s="45">
        <v>0</v>
      </c>
      <c r="W28" s="46">
        <v>0</v>
      </c>
    </row>
    <row r="29" spans="1:23" x14ac:dyDescent="0.35">
      <c r="A29" s="1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5"/>
      <c r="M29" s="20"/>
      <c r="N29" s="20"/>
      <c r="O29" s="20"/>
      <c r="P29" s="20"/>
      <c r="Q29" s="20"/>
      <c r="R29" s="20"/>
      <c r="S29" s="22"/>
      <c r="T29" s="22"/>
      <c r="U29" s="22"/>
      <c r="V29" s="22"/>
      <c r="W29" s="22"/>
    </row>
    <row r="30" spans="1:23" x14ac:dyDescent="0.35">
      <c r="A30" s="132" t="s">
        <v>282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2"/>
      <c r="M30" s="2"/>
      <c r="N30" s="2"/>
      <c r="O30" s="2"/>
      <c r="P30" s="2"/>
      <c r="Q30" s="2"/>
      <c r="R30" s="2"/>
    </row>
    <row r="31" spans="1:23" x14ac:dyDescent="0.35">
      <c r="A31" s="1" t="s">
        <v>280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">
    <mergeCell ref="A30:K30"/>
    <mergeCell ref="A3:W3"/>
    <mergeCell ref="A4:W4"/>
    <mergeCell ref="A5:W5"/>
    <mergeCell ref="A7:A8"/>
    <mergeCell ref="B7:B8"/>
    <mergeCell ref="C7:W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09975-506E-4E46-A846-196D251C08BE}">
  <dimension ref="A1:X14"/>
  <sheetViews>
    <sheetView workbookViewId="0">
      <selection activeCell="A13" sqref="A13:A14"/>
    </sheetView>
  </sheetViews>
  <sheetFormatPr baseColWidth="10" defaultColWidth="0" defaultRowHeight="15.5" zeroHeight="1" x14ac:dyDescent="0.35"/>
  <cols>
    <col min="1" max="1" width="66.109375" style="1" customWidth="1"/>
    <col min="2" max="2" width="11.109375" style="6" bestFit="1" customWidth="1"/>
    <col min="3" max="13" width="13.6640625" style="6" customWidth="1"/>
    <col min="14" max="14" width="16.6640625" style="6" customWidth="1"/>
    <col min="15" max="15" width="16" style="6" customWidth="1"/>
    <col min="16" max="23" width="13.6640625" style="6" customWidth="1"/>
    <col min="24" max="24" width="0" hidden="1" customWidth="1"/>
    <col min="25" max="16384" width="11.44140625" hidden="1"/>
  </cols>
  <sheetData>
    <row r="1" spans="1:23" x14ac:dyDescent="0.3">
      <c r="A1" s="30" t="s">
        <v>289</v>
      </c>
    </row>
    <row r="2" spans="1:23" x14ac:dyDescent="0.35"/>
    <row r="3" spans="1:23" ht="15" x14ac:dyDescent="0.2">
      <c r="A3" s="133" t="s">
        <v>223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5" x14ac:dyDescent="0.2">
      <c r="A4" s="133" t="s">
        <v>18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5" x14ac:dyDescent="0.2">
      <c r="A5" s="133" t="s">
        <v>284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5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3" ht="15" x14ac:dyDescent="0.2">
      <c r="A7" s="139" t="s">
        <v>122</v>
      </c>
      <c r="B7" s="141" t="s">
        <v>37</v>
      </c>
      <c r="C7" s="142" t="s">
        <v>123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</row>
    <row r="8" spans="1:23" ht="30" x14ac:dyDescent="0.2">
      <c r="A8" s="140"/>
      <c r="B8" s="141"/>
      <c r="C8" s="64" t="s">
        <v>22</v>
      </c>
      <c r="D8" s="65" t="s">
        <v>23</v>
      </c>
      <c r="E8" s="65" t="s">
        <v>24</v>
      </c>
      <c r="F8" s="65" t="s">
        <v>38</v>
      </c>
      <c r="G8" s="65" t="s">
        <v>174</v>
      </c>
      <c r="H8" s="65" t="s">
        <v>25</v>
      </c>
      <c r="I8" s="64" t="s">
        <v>26</v>
      </c>
      <c r="J8" s="64" t="s">
        <v>27</v>
      </c>
      <c r="K8" s="64" t="s">
        <v>173</v>
      </c>
      <c r="L8" s="66" t="s">
        <v>79</v>
      </c>
      <c r="M8" s="66" t="s">
        <v>39</v>
      </c>
      <c r="N8" s="64" t="s">
        <v>40</v>
      </c>
      <c r="O8" s="65" t="s">
        <v>41</v>
      </c>
      <c r="P8" s="65" t="s">
        <v>42</v>
      </c>
      <c r="Q8" s="65" t="s">
        <v>204</v>
      </c>
      <c r="R8" s="65" t="s">
        <v>28</v>
      </c>
      <c r="S8" s="65" t="s">
        <v>29</v>
      </c>
      <c r="T8" s="65" t="s">
        <v>30</v>
      </c>
      <c r="U8" s="65" t="s">
        <v>242</v>
      </c>
      <c r="V8" s="65" t="s">
        <v>243</v>
      </c>
      <c r="W8" s="65" t="s">
        <v>244</v>
      </c>
    </row>
    <row r="9" spans="1:23" ht="15" x14ac:dyDescent="0.2">
      <c r="A9" s="14"/>
      <c r="B9" s="36"/>
      <c r="C9" s="36"/>
      <c r="D9" s="36"/>
      <c r="E9" s="36"/>
      <c r="F9" s="36"/>
      <c r="G9" s="36"/>
      <c r="H9" s="36"/>
      <c r="I9" s="36"/>
      <c r="J9" s="36"/>
      <c r="K9" s="36"/>
      <c r="L9" s="35"/>
      <c r="M9" s="50"/>
      <c r="N9" s="50"/>
      <c r="O9" s="50"/>
      <c r="P9" s="50"/>
      <c r="Q9" s="50"/>
      <c r="R9" s="50"/>
      <c r="S9" s="36"/>
      <c r="T9" s="50"/>
      <c r="U9" s="50"/>
      <c r="V9" s="50"/>
      <c r="W9" s="50"/>
    </row>
    <row r="10" spans="1:23" x14ac:dyDescent="0.2">
      <c r="A10" s="21" t="s">
        <v>224</v>
      </c>
      <c r="B10" s="25">
        <f>SUM(C10:W10)</f>
        <v>230</v>
      </c>
      <c r="C10" s="26">
        <v>26</v>
      </c>
      <c r="D10" s="26">
        <v>13</v>
      </c>
      <c r="E10" s="26">
        <v>13</v>
      </c>
      <c r="F10" s="26">
        <v>5</v>
      </c>
      <c r="G10" s="26">
        <v>16</v>
      </c>
      <c r="H10" s="26">
        <v>12</v>
      </c>
      <c r="I10" s="26">
        <v>2</v>
      </c>
      <c r="J10" s="26">
        <v>10</v>
      </c>
      <c r="K10" s="26">
        <v>8</v>
      </c>
      <c r="L10" s="26">
        <v>14</v>
      </c>
      <c r="M10" s="26">
        <v>21</v>
      </c>
      <c r="N10" s="26">
        <v>8</v>
      </c>
      <c r="O10" s="26">
        <v>7</v>
      </c>
      <c r="P10" s="26">
        <v>10</v>
      </c>
      <c r="Q10" s="26">
        <v>1</v>
      </c>
      <c r="R10" s="26">
        <v>12</v>
      </c>
      <c r="S10" s="26">
        <v>22</v>
      </c>
      <c r="T10" s="26">
        <v>30</v>
      </c>
      <c r="U10" s="26">
        <v>0</v>
      </c>
      <c r="V10" s="26">
        <v>0</v>
      </c>
      <c r="W10" s="111">
        <v>0</v>
      </c>
    </row>
    <row r="11" spans="1:23" x14ac:dyDescent="0.2">
      <c r="A11" s="21" t="s">
        <v>225</v>
      </c>
      <c r="B11" s="25">
        <f>SUM(C11:W11)</f>
        <v>2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2</v>
      </c>
      <c r="S11" s="26">
        <v>0</v>
      </c>
      <c r="T11" s="26">
        <v>0</v>
      </c>
      <c r="U11" s="26">
        <v>0</v>
      </c>
      <c r="V11" s="26">
        <v>0</v>
      </c>
      <c r="W11" s="111">
        <v>0</v>
      </c>
    </row>
    <row r="12" spans="1:23" x14ac:dyDescent="0.35">
      <c r="A12" s="15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9"/>
      <c r="U12" s="29"/>
      <c r="V12" s="29"/>
      <c r="W12" s="29"/>
    </row>
    <row r="13" spans="1:23" x14ac:dyDescent="0.35">
      <c r="A13" s="1" t="s">
        <v>282</v>
      </c>
    </row>
    <row r="14" spans="1:23" x14ac:dyDescent="0.35">
      <c r="A14" s="1" t="s">
        <v>280</v>
      </c>
    </row>
  </sheetData>
  <mergeCells count="6">
    <mergeCell ref="A3:W3"/>
    <mergeCell ref="A4:W4"/>
    <mergeCell ref="A5:W5"/>
    <mergeCell ref="A7:A8"/>
    <mergeCell ref="B7:B8"/>
    <mergeCell ref="C7:W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C4AFD-D705-4350-B2AB-D211CC17CF1A}">
  <dimension ref="A1:X27"/>
  <sheetViews>
    <sheetView workbookViewId="0">
      <selection activeCell="A26" sqref="A26:A27"/>
    </sheetView>
  </sheetViews>
  <sheetFormatPr baseColWidth="10" defaultColWidth="0" defaultRowHeight="10" zeroHeight="1" x14ac:dyDescent="0.2"/>
  <cols>
    <col min="1" max="1" width="68.109375" customWidth="1"/>
    <col min="2" max="2" width="11.44140625" customWidth="1"/>
    <col min="3" max="13" width="14.6640625" customWidth="1"/>
    <col min="14" max="14" width="18" customWidth="1"/>
    <col min="15" max="15" width="19" customWidth="1"/>
    <col min="16" max="23" width="14.6640625" customWidth="1"/>
    <col min="24" max="24" width="0" hidden="1" customWidth="1"/>
    <col min="25" max="16384" width="11.44140625" hidden="1"/>
  </cols>
  <sheetData>
    <row r="1" spans="1:23" ht="15.5" x14ac:dyDescent="0.35">
      <c r="A1" s="30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5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x14ac:dyDescent="0.2">
      <c r="A3" s="133" t="s">
        <v>148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5" x14ac:dyDescent="0.2">
      <c r="A4" s="133" t="s">
        <v>18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5" x14ac:dyDescent="0.2">
      <c r="A5" s="133" t="s">
        <v>284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5" x14ac:dyDescent="0.2">
      <c r="A6" s="24"/>
      <c r="B6" s="2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5" x14ac:dyDescent="0.2">
      <c r="A7" s="134" t="s">
        <v>126</v>
      </c>
      <c r="B7" s="134" t="s">
        <v>20</v>
      </c>
      <c r="C7" s="136" t="s">
        <v>123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8"/>
    </row>
    <row r="8" spans="1:23" ht="30" x14ac:dyDescent="0.2">
      <c r="A8" s="135"/>
      <c r="B8" s="135"/>
      <c r="C8" s="69" t="s">
        <v>22</v>
      </c>
      <c r="D8" s="61" t="s">
        <v>23</v>
      </c>
      <c r="E8" s="33" t="s">
        <v>24</v>
      </c>
      <c r="F8" s="33" t="s">
        <v>38</v>
      </c>
      <c r="G8" s="33" t="s">
        <v>174</v>
      </c>
      <c r="H8" s="33" t="s">
        <v>25</v>
      </c>
      <c r="I8" s="76" t="s">
        <v>26</v>
      </c>
      <c r="J8" s="76" t="s">
        <v>27</v>
      </c>
      <c r="K8" s="76" t="s">
        <v>173</v>
      </c>
      <c r="L8" s="66" t="s">
        <v>79</v>
      </c>
      <c r="M8" s="64" t="s">
        <v>39</v>
      </c>
      <c r="N8" s="64" t="s">
        <v>40</v>
      </c>
      <c r="O8" s="64" t="s">
        <v>41</v>
      </c>
      <c r="P8" s="64" t="s">
        <v>42</v>
      </c>
      <c r="Q8" s="64" t="s">
        <v>204</v>
      </c>
      <c r="R8" s="64" t="s">
        <v>28</v>
      </c>
      <c r="S8" s="33" t="s">
        <v>29</v>
      </c>
      <c r="T8" s="76" t="s">
        <v>30</v>
      </c>
      <c r="U8" s="76" t="s">
        <v>242</v>
      </c>
      <c r="V8" s="76" t="s">
        <v>243</v>
      </c>
      <c r="W8" s="33" t="s">
        <v>244</v>
      </c>
    </row>
    <row r="9" spans="1:23" ht="15.5" x14ac:dyDescent="0.35">
      <c r="A9" s="58"/>
      <c r="B9" s="25"/>
      <c r="C9" s="45"/>
      <c r="D9" s="45"/>
      <c r="E9" s="45"/>
      <c r="F9" s="45"/>
      <c r="G9" s="45"/>
      <c r="H9" s="45"/>
      <c r="I9" s="45"/>
      <c r="J9" s="45"/>
      <c r="K9" s="45"/>
      <c r="L9" s="47"/>
      <c r="M9" s="45"/>
      <c r="N9" s="45"/>
      <c r="O9" s="45"/>
      <c r="P9" s="45"/>
      <c r="Q9" s="45"/>
      <c r="R9" s="45"/>
      <c r="S9" s="47"/>
      <c r="T9" s="45"/>
      <c r="U9" s="45"/>
      <c r="V9" s="45"/>
      <c r="W9" s="46"/>
    </row>
    <row r="10" spans="1:23" ht="15" x14ac:dyDescent="0.3">
      <c r="A10" s="58" t="s">
        <v>149</v>
      </c>
      <c r="B10" s="44">
        <f t="shared" ref="B10:W10" si="0">SUM(B11:B16)</f>
        <v>144</v>
      </c>
      <c r="C10" s="44">
        <f t="shared" si="0"/>
        <v>40</v>
      </c>
      <c r="D10" s="44">
        <f t="shared" si="0"/>
        <v>0</v>
      </c>
      <c r="E10" s="44">
        <f t="shared" si="0"/>
        <v>20</v>
      </c>
      <c r="F10" s="44">
        <f t="shared" si="0"/>
        <v>1</v>
      </c>
      <c r="G10" s="44">
        <f t="shared" si="0"/>
        <v>2</v>
      </c>
      <c r="H10" s="44">
        <f t="shared" si="0"/>
        <v>33</v>
      </c>
      <c r="I10" s="44">
        <f t="shared" si="0"/>
        <v>1</v>
      </c>
      <c r="J10" s="44">
        <f t="shared" si="0"/>
        <v>3</v>
      </c>
      <c r="K10" s="44">
        <f t="shared" si="0"/>
        <v>0</v>
      </c>
      <c r="L10" s="44">
        <f t="shared" si="0"/>
        <v>6</v>
      </c>
      <c r="M10" s="44">
        <f t="shared" si="0"/>
        <v>4</v>
      </c>
      <c r="N10" s="44">
        <f t="shared" si="0"/>
        <v>3</v>
      </c>
      <c r="O10" s="44">
        <f t="shared" si="0"/>
        <v>11</v>
      </c>
      <c r="P10" s="44">
        <f t="shared" si="0"/>
        <v>1</v>
      </c>
      <c r="Q10" s="44">
        <f t="shared" si="0"/>
        <v>1</v>
      </c>
      <c r="R10" s="44">
        <f t="shared" si="0"/>
        <v>2</v>
      </c>
      <c r="S10" s="44">
        <f t="shared" si="0"/>
        <v>9</v>
      </c>
      <c r="T10" s="44">
        <f t="shared" si="0"/>
        <v>5</v>
      </c>
      <c r="U10" s="44">
        <f t="shared" si="0"/>
        <v>0</v>
      </c>
      <c r="V10" s="44">
        <f t="shared" si="0"/>
        <v>0</v>
      </c>
      <c r="W10" s="114">
        <f t="shared" si="0"/>
        <v>2</v>
      </c>
    </row>
    <row r="11" spans="1:23" ht="15.5" x14ac:dyDescent="0.35">
      <c r="A11" s="59" t="s">
        <v>190</v>
      </c>
      <c r="B11" s="25">
        <f>SUM(C11:W11)</f>
        <v>1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1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0</v>
      </c>
      <c r="T11" s="45">
        <v>0</v>
      </c>
      <c r="U11" s="45">
        <v>0</v>
      </c>
      <c r="V11" s="45">
        <v>0</v>
      </c>
      <c r="W11" s="46">
        <v>0</v>
      </c>
    </row>
    <row r="12" spans="1:23" ht="15.5" x14ac:dyDescent="0.35">
      <c r="A12" s="59" t="s">
        <v>152</v>
      </c>
      <c r="B12" s="25">
        <f>SUM(C12:W12)</f>
        <v>3</v>
      </c>
      <c r="C12" s="45">
        <v>0</v>
      </c>
      <c r="D12" s="45">
        <v>0</v>
      </c>
      <c r="E12" s="45">
        <v>1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2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6">
        <v>0</v>
      </c>
    </row>
    <row r="13" spans="1:23" ht="15.5" x14ac:dyDescent="0.35">
      <c r="A13" s="59" t="s">
        <v>153</v>
      </c>
      <c r="B13" s="25">
        <f t="shared" ref="B13:B16" si="1">SUM(C13:W13)</f>
        <v>2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1</v>
      </c>
      <c r="P13" s="45">
        <v>0</v>
      </c>
      <c r="Q13" s="45">
        <v>0</v>
      </c>
      <c r="R13" s="45">
        <v>0</v>
      </c>
      <c r="S13" s="45">
        <v>1</v>
      </c>
      <c r="T13" s="45">
        <v>0</v>
      </c>
      <c r="U13" s="45">
        <v>0</v>
      </c>
      <c r="V13" s="45">
        <v>0</v>
      </c>
      <c r="W13" s="46">
        <v>0</v>
      </c>
    </row>
    <row r="14" spans="1:23" ht="15.5" x14ac:dyDescent="0.35">
      <c r="A14" s="59" t="s">
        <v>154</v>
      </c>
      <c r="B14" s="25">
        <f t="shared" si="1"/>
        <v>132</v>
      </c>
      <c r="C14" s="45">
        <v>39</v>
      </c>
      <c r="D14" s="45">
        <v>0</v>
      </c>
      <c r="E14" s="45">
        <v>18</v>
      </c>
      <c r="F14" s="45">
        <v>1</v>
      </c>
      <c r="G14" s="45">
        <v>2</v>
      </c>
      <c r="H14" s="45">
        <v>33</v>
      </c>
      <c r="I14" s="45">
        <v>0</v>
      </c>
      <c r="J14" s="45">
        <v>3</v>
      </c>
      <c r="K14" s="45">
        <v>0</v>
      </c>
      <c r="L14" s="45">
        <v>6</v>
      </c>
      <c r="M14" s="45">
        <v>4</v>
      </c>
      <c r="N14" s="45">
        <v>3</v>
      </c>
      <c r="O14" s="45">
        <v>8</v>
      </c>
      <c r="P14" s="45">
        <v>1</v>
      </c>
      <c r="Q14" s="45">
        <v>1</v>
      </c>
      <c r="R14" s="45">
        <v>2</v>
      </c>
      <c r="S14" s="45">
        <v>8</v>
      </c>
      <c r="T14" s="45">
        <v>1</v>
      </c>
      <c r="U14" s="45">
        <v>0</v>
      </c>
      <c r="V14" s="45">
        <v>0</v>
      </c>
      <c r="W14" s="46">
        <v>2</v>
      </c>
    </row>
    <row r="15" spans="1:23" ht="15.5" x14ac:dyDescent="0.35">
      <c r="A15" s="59" t="s">
        <v>155</v>
      </c>
      <c r="B15" s="25">
        <f t="shared" si="1"/>
        <v>2</v>
      </c>
      <c r="C15" s="45">
        <v>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1</v>
      </c>
      <c r="U15" s="45">
        <v>0</v>
      </c>
      <c r="V15" s="45">
        <v>0</v>
      </c>
      <c r="W15" s="46">
        <v>0</v>
      </c>
    </row>
    <row r="16" spans="1:23" ht="15.5" x14ac:dyDescent="0.35">
      <c r="A16" s="59" t="s">
        <v>156</v>
      </c>
      <c r="B16" s="25">
        <f t="shared" si="1"/>
        <v>4</v>
      </c>
      <c r="C16" s="45">
        <v>0</v>
      </c>
      <c r="D16" s="45">
        <v>0</v>
      </c>
      <c r="E16" s="45">
        <v>1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3</v>
      </c>
      <c r="U16" s="45">
        <v>0</v>
      </c>
      <c r="V16" s="45">
        <v>0</v>
      </c>
      <c r="W16" s="46">
        <v>0</v>
      </c>
    </row>
    <row r="17" spans="1:23" ht="15.5" x14ac:dyDescent="0.35">
      <c r="A17" s="59"/>
      <c r="B17" s="25"/>
      <c r="C17" s="45"/>
      <c r="D17" s="45"/>
      <c r="E17" s="45"/>
      <c r="F17" s="45"/>
      <c r="G17" s="45"/>
      <c r="H17" s="45"/>
      <c r="I17" s="45"/>
      <c r="J17" s="45"/>
      <c r="K17" s="45"/>
      <c r="L17" s="47"/>
      <c r="M17" s="45"/>
      <c r="N17" s="45"/>
      <c r="O17" s="45"/>
      <c r="P17" s="45"/>
      <c r="Q17" s="45"/>
      <c r="R17" s="45"/>
      <c r="S17" s="47"/>
      <c r="T17" s="45"/>
      <c r="U17" s="45"/>
      <c r="V17" s="45"/>
      <c r="W17" s="46"/>
    </row>
    <row r="18" spans="1:23" ht="15" x14ac:dyDescent="0.3">
      <c r="A18" s="58" t="s">
        <v>150</v>
      </c>
      <c r="B18" s="44">
        <f t="shared" ref="B18:W18" si="2">SUM(B19:B20)</f>
        <v>348</v>
      </c>
      <c r="C18" s="44">
        <f t="shared" si="2"/>
        <v>111</v>
      </c>
      <c r="D18" s="44">
        <f t="shared" si="2"/>
        <v>0</v>
      </c>
      <c r="E18" s="44">
        <f t="shared" si="2"/>
        <v>55</v>
      </c>
      <c r="F18" s="44">
        <f t="shared" si="2"/>
        <v>7</v>
      </c>
      <c r="G18" s="44">
        <f t="shared" si="2"/>
        <v>2</v>
      </c>
      <c r="H18" s="44">
        <f t="shared" si="2"/>
        <v>44</v>
      </c>
      <c r="I18" s="44">
        <f t="shared" si="2"/>
        <v>6</v>
      </c>
      <c r="J18" s="44">
        <f t="shared" si="2"/>
        <v>11</v>
      </c>
      <c r="K18" s="44">
        <f t="shared" si="2"/>
        <v>6</v>
      </c>
      <c r="L18" s="44">
        <f t="shared" si="2"/>
        <v>17</v>
      </c>
      <c r="M18" s="44">
        <f t="shared" si="2"/>
        <v>25</v>
      </c>
      <c r="N18" s="44">
        <f t="shared" si="2"/>
        <v>1</v>
      </c>
      <c r="O18" s="44">
        <f t="shared" si="2"/>
        <v>15</v>
      </c>
      <c r="P18" s="44">
        <f t="shared" si="2"/>
        <v>1</v>
      </c>
      <c r="Q18" s="44">
        <f t="shared" si="2"/>
        <v>2</v>
      </c>
      <c r="R18" s="44">
        <f t="shared" si="2"/>
        <v>0</v>
      </c>
      <c r="S18" s="44">
        <f t="shared" si="2"/>
        <v>14</v>
      </c>
      <c r="T18" s="44">
        <f t="shared" si="2"/>
        <v>27</v>
      </c>
      <c r="U18" s="44">
        <f t="shared" si="2"/>
        <v>0</v>
      </c>
      <c r="V18" s="44">
        <f t="shared" si="2"/>
        <v>0</v>
      </c>
      <c r="W18" s="114">
        <f t="shared" si="2"/>
        <v>4</v>
      </c>
    </row>
    <row r="19" spans="1:23" ht="15.5" x14ac:dyDescent="0.35">
      <c r="A19" s="59" t="s">
        <v>154</v>
      </c>
      <c r="B19" s="25">
        <f t="shared" ref="B19:B20" si="3">SUM(C19:W19)</f>
        <v>339</v>
      </c>
      <c r="C19" s="45">
        <v>111</v>
      </c>
      <c r="D19" s="45">
        <v>0</v>
      </c>
      <c r="E19" s="45">
        <v>55</v>
      </c>
      <c r="F19" s="45">
        <v>7</v>
      </c>
      <c r="G19" s="45">
        <v>2</v>
      </c>
      <c r="H19" s="45">
        <v>44</v>
      </c>
      <c r="I19" s="45">
        <v>6</v>
      </c>
      <c r="J19" s="45">
        <v>11</v>
      </c>
      <c r="K19" s="45">
        <v>6</v>
      </c>
      <c r="L19" s="45">
        <v>17</v>
      </c>
      <c r="M19" s="45">
        <v>25</v>
      </c>
      <c r="N19" s="45">
        <v>1</v>
      </c>
      <c r="O19" s="45">
        <v>15</v>
      </c>
      <c r="P19" s="45">
        <v>1</v>
      </c>
      <c r="Q19" s="45">
        <v>2</v>
      </c>
      <c r="R19" s="45">
        <v>0</v>
      </c>
      <c r="S19" s="45">
        <v>14</v>
      </c>
      <c r="T19" s="45">
        <v>22</v>
      </c>
      <c r="U19" s="45">
        <v>0</v>
      </c>
      <c r="V19" s="45">
        <v>0</v>
      </c>
      <c r="W19" s="46">
        <v>0</v>
      </c>
    </row>
    <row r="20" spans="1:23" ht="15.5" x14ac:dyDescent="0.35">
      <c r="A20" s="59" t="s">
        <v>156</v>
      </c>
      <c r="B20" s="25">
        <f t="shared" si="3"/>
        <v>9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5</v>
      </c>
      <c r="U20" s="45">
        <v>0</v>
      </c>
      <c r="V20" s="45">
        <v>0</v>
      </c>
      <c r="W20" s="46">
        <v>4</v>
      </c>
    </row>
    <row r="21" spans="1:23" ht="15.5" x14ac:dyDescent="0.35">
      <c r="A21" s="59"/>
      <c r="B21" s="25"/>
      <c r="C21" s="45"/>
      <c r="D21" s="45"/>
      <c r="E21" s="45"/>
      <c r="F21" s="45"/>
      <c r="G21" s="45"/>
      <c r="H21" s="45"/>
      <c r="I21" s="45"/>
      <c r="J21" s="45"/>
      <c r="K21" s="45"/>
      <c r="L21" s="47"/>
      <c r="M21" s="45"/>
      <c r="N21" s="45"/>
      <c r="O21" s="45"/>
      <c r="P21" s="45"/>
      <c r="Q21" s="45"/>
      <c r="R21" s="45"/>
      <c r="S21" s="47"/>
      <c r="T21" s="45"/>
      <c r="U21" s="45"/>
      <c r="V21" s="45"/>
      <c r="W21" s="46"/>
    </row>
    <row r="22" spans="1:23" ht="15" x14ac:dyDescent="0.3">
      <c r="A22" s="58" t="s">
        <v>151</v>
      </c>
      <c r="B22" s="44">
        <f t="shared" ref="B22:W22" si="4">SUM(B23:B24)</f>
        <v>6</v>
      </c>
      <c r="C22" s="44">
        <f t="shared" si="4"/>
        <v>0</v>
      </c>
      <c r="D22" s="44">
        <f t="shared" si="4"/>
        <v>0</v>
      </c>
      <c r="E22" s="44">
        <f t="shared" si="4"/>
        <v>0</v>
      </c>
      <c r="F22" s="44">
        <f t="shared" si="4"/>
        <v>0</v>
      </c>
      <c r="G22" s="44">
        <f t="shared" si="4"/>
        <v>0</v>
      </c>
      <c r="H22" s="44">
        <f t="shared" si="4"/>
        <v>0</v>
      </c>
      <c r="I22" s="44">
        <f t="shared" si="4"/>
        <v>0</v>
      </c>
      <c r="J22" s="44">
        <f t="shared" si="4"/>
        <v>0</v>
      </c>
      <c r="K22" s="44">
        <f t="shared" si="4"/>
        <v>0</v>
      </c>
      <c r="L22" s="44">
        <f t="shared" si="4"/>
        <v>0</v>
      </c>
      <c r="M22" s="44">
        <f t="shared" si="4"/>
        <v>0</v>
      </c>
      <c r="N22" s="44">
        <f t="shared" si="4"/>
        <v>0</v>
      </c>
      <c r="O22" s="44">
        <f t="shared" si="4"/>
        <v>3</v>
      </c>
      <c r="P22" s="44">
        <f t="shared" si="4"/>
        <v>0</v>
      </c>
      <c r="Q22" s="44">
        <f t="shared" si="4"/>
        <v>0</v>
      </c>
      <c r="R22" s="44">
        <f t="shared" si="4"/>
        <v>0</v>
      </c>
      <c r="S22" s="44">
        <f t="shared" si="4"/>
        <v>0</v>
      </c>
      <c r="T22" s="44">
        <f t="shared" si="4"/>
        <v>3</v>
      </c>
      <c r="U22" s="44">
        <f t="shared" si="4"/>
        <v>0</v>
      </c>
      <c r="V22" s="44">
        <f t="shared" si="4"/>
        <v>0</v>
      </c>
      <c r="W22" s="114">
        <f t="shared" si="4"/>
        <v>0</v>
      </c>
    </row>
    <row r="23" spans="1:23" ht="15.5" x14ac:dyDescent="0.35">
      <c r="A23" s="59" t="s">
        <v>152</v>
      </c>
      <c r="B23" s="25">
        <f t="shared" ref="B23:B24" si="5">SUM(C23:W23)</f>
        <v>4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3</v>
      </c>
      <c r="P23" s="45">
        <v>0</v>
      </c>
      <c r="Q23" s="45">
        <v>0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46">
        <v>0</v>
      </c>
    </row>
    <row r="24" spans="1:23" ht="15.5" x14ac:dyDescent="0.35">
      <c r="A24" s="59" t="s">
        <v>156</v>
      </c>
      <c r="B24" s="25">
        <f t="shared" si="5"/>
        <v>2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2</v>
      </c>
      <c r="U24" s="45">
        <v>0</v>
      </c>
      <c r="V24" s="45">
        <v>0</v>
      </c>
      <c r="W24" s="46">
        <v>0</v>
      </c>
    </row>
    <row r="25" spans="1:23" ht="15.5" x14ac:dyDescent="0.35">
      <c r="A25" s="27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5"/>
      <c r="M25" s="20"/>
      <c r="N25" s="20"/>
      <c r="O25" s="20"/>
      <c r="P25" s="20"/>
      <c r="Q25" s="20"/>
      <c r="R25" s="20"/>
      <c r="S25" s="22"/>
      <c r="T25" s="20"/>
      <c r="U25" s="20"/>
      <c r="V25" s="20"/>
      <c r="W25" s="22"/>
    </row>
    <row r="26" spans="1:23" ht="15.5" x14ac:dyDescent="0.35">
      <c r="A26" s="1" t="s">
        <v>282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5" x14ac:dyDescent="0.35">
      <c r="A27" s="1" t="s">
        <v>280</v>
      </c>
    </row>
  </sheetData>
  <mergeCells count="6">
    <mergeCell ref="A3:W3"/>
    <mergeCell ref="A4:W4"/>
    <mergeCell ref="A5:W5"/>
    <mergeCell ref="A7:A8"/>
    <mergeCell ref="B7:B8"/>
    <mergeCell ref="C7:W7"/>
  </mergeCells>
  <pageMargins left="0.7" right="0.7" top="0.75" bottom="0.75" header="0.3" footer="0.3"/>
  <pageSetup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D7ABE-5958-4532-856E-E5A54909AC43}">
  <dimension ref="A1:X31"/>
  <sheetViews>
    <sheetView workbookViewId="0">
      <selection activeCell="B22" sqref="B22"/>
    </sheetView>
  </sheetViews>
  <sheetFormatPr baseColWidth="10" defaultColWidth="0" defaultRowHeight="10" zeroHeight="1" x14ac:dyDescent="0.2"/>
  <cols>
    <col min="1" max="1" width="29" customWidth="1"/>
    <col min="2" max="2" width="11.6640625" customWidth="1"/>
    <col min="3" max="23" width="15.109375" customWidth="1"/>
    <col min="24" max="24" width="0" hidden="1" customWidth="1"/>
    <col min="25" max="16384" width="11.44140625" hidden="1"/>
  </cols>
  <sheetData>
    <row r="1" spans="1:23" ht="15.5" x14ac:dyDescent="0.35">
      <c r="A1" s="30" t="s">
        <v>176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5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x14ac:dyDescent="0.2">
      <c r="A3" s="133" t="s">
        <v>157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5" x14ac:dyDescent="0.2">
      <c r="A4" s="133" t="s">
        <v>18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5" x14ac:dyDescent="0.2">
      <c r="A5" s="133" t="s">
        <v>279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5" x14ac:dyDescent="0.2">
      <c r="A6" s="24"/>
      <c r="B6" s="2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5" x14ac:dyDescent="0.2">
      <c r="A7" s="134" t="s">
        <v>126</v>
      </c>
      <c r="B7" s="134" t="s">
        <v>20</v>
      </c>
      <c r="C7" s="136" t="s">
        <v>123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8"/>
    </row>
    <row r="8" spans="1:23" ht="30" x14ac:dyDescent="0.2">
      <c r="A8" s="135"/>
      <c r="B8" s="135"/>
      <c r="C8" s="69" t="s">
        <v>22</v>
      </c>
      <c r="D8" s="61" t="s">
        <v>23</v>
      </c>
      <c r="E8" s="33" t="s">
        <v>24</v>
      </c>
      <c r="F8" s="33" t="s">
        <v>38</v>
      </c>
      <c r="G8" s="33" t="s">
        <v>174</v>
      </c>
      <c r="H8" s="33" t="s">
        <v>25</v>
      </c>
      <c r="I8" s="76" t="s">
        <v>26</v>
      </c>
      <c r="J8" s="76" t="s">
        <v>27</v>
      </c>
      <c r="K8" s="76" t="s">
        <v>173</v>
      </c>
      <c r="L8" s="66" t="s">
        <v>79</v>
      </c>
      <c r="M8" s="64" t="s">
        <v>39</v>
      </c>
      <c r="N8" s="64" t="s">
        <v>40</v>
      </c>
      <c r="O8" s="64" t="s">
        <v>41</v>
      </c>
      <c r="P8" s="64" t="s">
        <v>42</v>
      </c>
      <c r="Q8" s="64" t="s">
        <v>204</v>
      </c>
      <c r="R8" s="64" t="s">
        <v>28</v>
      </c>
      <c r="S8" s="33" t="s">
        <v>29</v>
      </c>
      <c r="T8" s="76" t="s">
        <v>30</v>
      </c>
      <c r="U8" s="33" t="s">
        <v>242</v>
      </c>
      <c r="V8" s="33" t="s">
        <v>243</v>
      </c>
      <c r="W8" s="33" t="s">
        <v>244</v>
      </c>
    </row>
    <row r="9" spans="1:23" ht="15.5" x14ac:dyDescent="0.2">
      <c r="A9" s="59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110"/>
    </row>
    <row r="10" spans="1:23" ht="15" x14ac:dyDescent="0.3">
      <c r="A10" s="9" t="s">
        <v>80</v>
      </c>
      <c r="B10" s="44">
        <f>+B12+B17+B22+B27</f>
        <v>834</v>
      </c>
      <c r="C10" s="44">
        <f t="shared" ref="C10:V10" si="0">+C12+C17+C22+C27</f>
        <v>276</v>
      </c>
      <c r="D10" s="44">
        <f t="shared" si="0"/>
        <v>2</v>
      </c>
      <c r="E10" s="44">
        <f t="shared" si="0"/>
        <v>117</v>
      </c>
      <c r="F10" s="44">
        <f t="shared" si="0"/>
        <v>16</v>
      </c>
      <c r="G10" s="44">
        <f t="shared" si="0"/>
        <v>15</v>
      </c>
      <c r="H10" s="44">
        <f t="shared" si="0"/>
        <v>110</v>
      </c>
      <c r="I10" s="44">
        <f t="shared" si="0"/>
        <v>8</v>
      </c>
      <c r="J10" s="44">
        <f t="shared" si="0"/>
        <v>28</v>
      </c>
      <c r="K10" s="44">
        <f t="shared" si="0"/>
        <v>11</v>
      </c>
      <c r="L10" s="44">
        <f t="shared" si="0"/>
        <v>32</v>
      </c>
      <c r="M10" s="44">
        <f t="shared" si="0"/>
        <v>57</v>
      </c>
      <c r="N10" s="44">
        <f t="shared" si="0"/>
        <v>11</v>
      </c>
      <c r="O10" s="44">
        <f t="shared" si="0"/>
        <v>29</v>
      </c>
      <c r="P10" s="44">
        <f t="shared" si="0"/>
        <v>4</v>
      </c>
      <c r="Q10" s="44">
        <f t="shared" si="0"/>
        <v>6</v>
      </c>
      <c r="R10" s="44">
        <f t="shared" si="0"/>
        <v>1</v>
      </c>
      <c r="S10" s="44">
        <f t="shared" si="0"/>
        <v>33</v>
      </c>
      <c r="T10" s="44">
        <f t="shared" si="0"/>
        <v>72</v>
      </c>
      <c r="U10" s="44">
        <f t="shared" si="0"/>
        <v>0</v>
      </c>
      <c r="V10" s="44">
        <f t="shared" si="0"/>
        <v>0</v>
      </c>
      <c r="W10" s="114">
        <f>+W12+W17+W22+W27</f>
        <v>6</v>
      </c>
    </row>
    <row r="11" spans="1:23" ht="15.5" x14ac:dyDescent="0.35">
      <c r="A11" s="58"/>
      <c r="B11" s="25"/>
      <c r="C11" s="45"/>
      <c r="D11" s="45"/>
      <c r="E11" s="45"/>
      <c r="F11" s="45"/>
      <c r="G11" s="45"/>
      <c r="H11" s="45"/>
      <c r="I11" s="45"/>
      <c r="J11" s="45"/>
      <c r="K11" s="45"/>
      <c r="L11" s="47"/>
      <c r="M11" s="45"/>
      <c r="N11" s="45"/>
      <c r="O11" s="45"/>
      <c r="P11" s="45"/>
      <c r="Q11" s="45"/>
      <c r="R11" s="45"/>
      <c r="S11" s="47"/>
      <c r="T11" s="45"/>
      <c r="U11" s="45"/>
      <c r="V11" s="45"/>
      <c r="W11" s="46"/>
    </row>
    <row r="12" spans="1:23" ht="15" x14ac:dyDescent="0.3">
      <c r="A12" s="58" t="s">
        <v>149</v>
      </c>
      <c r="B12" s="44">
        <f>SUM(B13:B15)</f>
        <v>354</v>
      </c>
      <c r="C12" s="44">
        <f t="shared" ref="C12:W12" si="1">SUM(C13:C15)</f>
        <v>97</v>
      </c>
      <c r="D12" s="44">
        <f t="shared" si="1"/>
        <v>1</v>
      </c>
      <c r="E12" s="44">
        <f t="shared" si="1"/>
        <v>49</v>
      </c>
      <c r="F12" s="44">
        <f t="shared" si="1"/>
        <v>8</v>
      </c>
      <c r="G12" s="44">
        <f t="shared" si="1"/>
        <v>6</v>
      </c>
      <c r="H12" s="44">
        <f t="shared" si="1"/>
        <v>71</v>
      </c>
      <c r="I12" s="44">
        <f t="shared" si="1"/>
        <v>1</v>
      </c>
      <c r="J12" s="44">
        <f t="shared" si="1"/>
        <v>10</v>
      </c>
      <c r="K12" s="44">
        <f t="shared" si="1"/>
        <v>4</v>
      </c>
      <c r="L12" s="44">
        <f t="shared" si="1"/>
        <v>14</v>
      </c>
      <c r="M12" s="44">
        <f t="shared" si="1"/>
        <v>24</v>
      </c>
      <c r="N12" s="44">
        <f t="shared" si="1"/>
        <v>4</v>
      </c>
      <c r="O12" s="44">
        <f t="shared" si="1"/>
        <v>18</v>
      </c>
      <c r="P12" s="44">
        <f t="shared" si="1"/>
        <v>1</v>
      </c>
      <c r="Q12" s="44">
        <f t="shared" si="1"/>
        <v>3</v>
      </c>
      <c r="R12" s="44">
        <f t="shared" si="1"/>
        <v>0</v>
      </c>
      <c r="S12" s="44">
        <f t="shared" si="1"/>
        <v>13</v>
      </c>
      <c r="T12" s="44">
        <f t="shared" si="1"/>
        <v>26</v>
      </c>
      <c r="U12" s="44">
        <f t="shared" si="1"/>
        <v>0</v>
      </c>
      <c r="V12" s="44">
        <f t="shared" si="1"/>
        <v>0</v>
      </c>
      <c r="W12" s="114">
        <f t="shared" si="1"/>
        <v>4</v>
      </c>
    </row>
    <row r="13" spans="1:23" ht="15.5" x14ac:dyDescent="0.35">
      <c r="A13" s="59" t="s">
        <v>158</v>
      </c>
      <c r="B13" s="25">
        <f>SUM(C13:W13)</f>
        <v>157</v>
      </c>
      <c r="C13" s="45">
        <v>45</v>
      </c>
      <c r="D13" s="45">
        <v>1</v>
      </c>
      <c r="E13" s="45">
        <v>16</v>
      </c>
      <c r="F13" s="45">
        <v>3</v>
      </c>
      <c r="G13" s="45">
        <v>4</v>
      </c>
      <c r="H13" s="45">
        <v>37</v>
      </c>
      <c r="I13" s="45">
        <v>0</v>
      </c>
      <c r="J13" s="45">
        <v>3</v>
      </c>
      <c r="K13" s="45">
        <v>4</v>
      </c>
      <c r="L13" s="45">
        <v>6</v>
      </c>
      <c r="M13" s="45">
        <v>13</v>
      </c>
      <c r="N13" s="45">
        <v>0</v>
      </c>
      <c r="O13" s="45">
        <v>5</v>
      </c>
      <c r="P13" s="45">
        <v>0</v>
      </c>
      <c r="Q13" s="45">
        <v>3</v>
      </c>
      <c r="R13" s="45">
        <v>0</v>
      </c>
      <c r="S13" s="45">
        <v>6</v>
      </c>
      <c r="T13" s="45">
        <v>9</v>
      </c>
      <c r="U13" s="45">
        <v>0</v>
      </c>
      <c r="V13" s="45">
        <v>0</v>
      </c>
      <c r="W13" s="46">
        <v>2</v>
      </c>
    </row>
    <row r="14" spans="1:23" ht="15.5" x14ac:dyDescent="0.35">
      <c r="A14" s="59" t="s">
        <v>159</v>
      </c>
      <c r="B14" s="25">
        <f t="shared" ref="B14:B15" si="2">SUM(C14:W14)</f>
        <v>165</v>
      </c>
      <c r="C14" s="45">
        <v>39</v>
      </c>
      <c r="D14" s="45">
        <v>0</v>
      </c>
      <c r="E14" s="45">
        <v>16</v>
      </c>
      <c r="F14" s="45">
        <v>5</v>
      </c>
      <c r="G14" s="45">
        <v>2</v>
      </c>
      <c r="H14" s="45">
        <v>34</v>
      </c>
      <c r="I14" s="45">
        <v>1</v>
      </c>
      <c r="J14" s="45">
        <v>5</v>
      </c>
      <c r="K14" s="45">
        <v>0</v>
      </c>
      <c r="L14" s="45">
        <v>8</v>
      </c>
      <c r="M14" s="45">
        <v>11</v>
      </c>
      <c r="N14" s="45">
        <v>4</v>
      </c>
      <c r="O14" s="45">
        <v>13</v>
      </c>
      <c r="P14" s="45">
        <v>1</v>
      </c>
      <c r="Q14" s="45">
        <v>0</v>
      </c>
      <c r="R14" s="45">
        <v>0</v>
      </c>
      <c r="S14" s="45">
        <v>7</v>
      </c>
      <c r="T14" s="45">
        <v>17</v>
      </c>
      <c r="U14" s="45">
        <v>0</v>
      </c>
      <c r="V14" s="45">
        <v>0</v>
      </c>
      <c r="W14" s="46">
        <v>2</v>
      </c>
    </row>
    <row r="15" spans="1:23" ht="15.5" x14ac:dyDescent="0.35">
      <c r="A15" s="59" t="s">
        <v>160</v>
      </c>
      <c r="B15" s="25">
        <f t="shared" si="2"/>
        <v>32</v>
      </c>
      <c r="C15" s="45">
        <v>13</v>
      </c>
      <c r="D15" s="45">
        <v>0</v>
      </c>
      <c r="E15" s="45">
        <v>17</v>
      </c>
      <c r="F15" s="45">
        <v>0</v>
      </c>
      <c r="G15" s="45">
        <v>0</v>
      </c>
      <c r="H15" s="45">
        <v>0</v>
      </c>
      <c r="I15" s="45">
        <v>0</v>
      </c>
      <c r="J15" s="45">
        <v>2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6">
        <v>0</v>
      </c>
    </row>
    <row r="16" spans="1:23" ht="15.5" x14ac:dyDescent="0.35">
      <c r="A16" s="59"/>
      <c r="B16" s="25"/>
      <c r="C16" s="45"/>
      <c r="D16" s="45"/>
      <c r="E16" s="45"/>
      <c r="F16" s="45"/>
      <c r="G16" s="45"/>
      <c r="H16" s="45"/>
      <c r="I16" s="45"/>
      <c r="J16" s="45"/>
      <c r="K16" s="45"/>
      <c r="L16" s="47"/>
      <c r="M16" s="45"/>
      <c r="N16" s="45"/>
      <c r="O16" s="45"/>
      <c r="P16" s="45"/>
      <c r="Q16" s="45"/>
      <c r="R16" s="45"/>
      <c r="S16" s="47"/>
      <c r="T16" s="45"/>
      <c r="U16" s="45"/>
      <c r="V16" s="45"/>
      <c r="W16" s="46"/>
    </row>
    <row r="17" spans="1:23" ht="15" x14ac:dyDescent="0.3">
      <c r="A17" s="58" t="s">
        <v>150</v>
      </c>
      <c r="B17" s="44">
        <f>SUM(B18:B20)</f>
        <v>460</v>
      </c>
      <c r="C17" s="44">
        <f t="shared" ref="C17:W17" si="3">SUM(C18:C20)</f>
        <v>179</v>
      </c>
      <c r="D17" s="44">
        <f t="shared" si="3"/>
        <v>1</v>
      </c>
      <c r="E17" s="44">
        <f t="shared" si="3"/>
        <v>68</v>
      </c>
      <c r="F17" s="44">
        <f t="shared" si="3"/>
        <v>8</v>
      </c>
      <c r="G17" s="44">
        <f t="shared" si="3"/>
        <v>8</v>
      </c>
      <c r="H17" s="44">
        <f t="shared" si="3"/>
        <v>37</v>
      </c>
      <c r="I17" s="44">
        <f t="shared" si="3"/>
        <v>7</v>
      </c>
      <c r="J17" s="44">
        <f t="shared" si="3"/>
        <v>12</v>
      </c>
      <c r="K17" s="44">
        <f t="shared" si="3"/>
        <v>7</v>
      </c>
      <c r="L17" s="44">
        <f t="shared" si="3"/>
        <v>17</v>
      </c>
      <c r="M17" s="44">
        <f t="shared" si="3"/>
        <v>29</v>
      </c>
      <c r="N17" s="44">
        <f t="shared" si="3"/>
        <v>6</v>
      </c>
      <c r="O17" s="44">
        <f t="shared" si="3"/>
        <v>11</v>
      </c>
      <c r="P17" s="44">
        <f t="shared" si="3"/>
        <v>3</v>
      </c>
      <c r="Q17" s="44">
        <f t="shared" si="3"/>
        <v>3</v>
      </c>
      <c r="R17" s="44">
        <f t="shared" si="3"/>
        <v>1</v>
      </c>
      <c r="S17" s="44">
        <f t="shared" si="3"/>
        <v>20</v>
      </c>
      <c r="T17" s="44">
        <f t="shared" si="3"/>
        <v>41</v>
      </c>
      <c r="U17" s="44">
        <f t="shared" si="3"/>
        <v>0</v>
      </c>
      <c r="V17" s="44">
        <f t="shared" si="3"/>
        <v>0</v>
      </c>
      <c r="W17" s="114">
        <f t="shared" si="3"/>
        <v>2</v>
      </c>
    </row>
    <row r="18" spans="1:23" ht="15.5" x14ac:dyDescent="0.35">
      <c r="A18" s="59" t="s">
        <v>158</v>
      </c>
      <c r="B18" s="25">
        <f>SUM(C18:W18)</f>
        <v>338</v>
      </c>
      <c r="C18" s="45">
        <v>131</v>
      </c>
      <c r="D18" s="45">
        <v>0</v>
      </c>
      <c r="E18" s="45">
        <v>51</v>
      </c>
      <c r="F18" s="45">
        <v>7</v>
      </c>
      <c r="G18" s="45">
        <v>8</v>
      </c>
      <c r="H18" s="45">
        <v>23</v>
      </c>
      <c r="I18" s="45">
        <v>6</v>
      </c>
      <c r="J18" s="45">
        <v>7</v>
      </c>
      <c r="K18" s="45">
        <v>7</v>
      </c>
      <c r="L18" s="45">
        <v>14</v>
      </c>
      <c r="M18" s="45">
        <v>21</v>
      </c>
      <c r="N18" s="45">
        <v>5</v>
      </c>
      <c r="O18" s="45">
        <v>7</v>
      </c>
      <c r="P18" s="45">
        <v>2</v>
      </c>
      <c r="Q18" s="45">
        <v>2</v>
      </c>
      <c r="R18" s="45">
        <v>0</v>
      </c>
      <c r="S18" s="45">
        <v>13</v>
      </c>
      <c r="T18" s="45">
        <v>32</v>
      </c>
      <c r="U18" s="45">
        <v>0</v>
      </c>
      <c r="V18" s="45">
        <v>0</v>
      </c>
      <c r="W18" s="46">
        <v>2</v>
      </c>
    </row>
    <row r="19" spans="1:23" ht="15.5" x14ac:dyDescent="0.35">
      <c r="A19" s="59" t="s">
        <v>159</v>
      </c>
      <c r="B19" s="25">
        <f t="shared" ref="B19:B20" si="4">SUM(C19:W19)</f>
        <v>120</v>
      </c>
      <c r="C19" s="45">
        <v>47</v>
      </c>
      <c r="D19" s="45">
        <v>1</v>
      </c>
      <c r="E19" s="45">
        <v>17</v>
      </c>
      <c r="F19" s="45">
        <v>1</v>
      </c>
      <c r="G19" s="45">
        <v>0</v>
      </c>
      <c r="H19" s="45">
        <v>14</v>
      </c>
      <c r="I19" s="45">
        <v>1</v>
      </c>
      <c r="J19" s="45">
        <v>5</v>
      </c>
      <c r="K19" s="45">
        <v>0</v>
      </c>
      <c r="L19" s="45">
        <v>3</v>
      </c>
      <c r="M19" s="45">
        <v>8</v>
      </c>
      <c r="N19" s="45">
        <v>1</v>
      </c>
      <c r="O19" s="45">
        <v>4</v>
      </c>
      <c r="P19" s="45">
        <v>1</v>
      </c>
      <c r="Q19" s="45">
        <v>1</v>
      </c>
      <c r="R19" s="45">
        <v>1</v>
      </c>
      <c r="S19" s="45">
        <v>7</v>
      </c>
      <c r="T19" s="45">
        <v>8</v>
      </c>
      <c r="U19" s="45">
        <v>0</v>
      </c>
      <c r="V19" s="45">
        <v>0</v>
      </c>
      <c r="W19" s="46">
        <v>0</v>
      </c>
    </row>
    <row r="20" spans="1:23" ht="15.5" x14ac:dyDescent="0.35">
      <c r="A20" s="59" t="s">
        <v>160</v>
      </c>
      <c r="B20" s="25">
        <f t="shared" si="4"/>
        <v>2</v>
      </c>
      <c r="C20" s="45">
        <v>1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1</v>
      </c>
      <c r="U20" s="45">
        <v>0</v>
      </c>
      <c r="V20" s="45">
        <v>0</v>
      </c>
      <c r="W20" s="46">
        <v>0</v>
      </c>
    </row>
    <row r="21" spans="1:23" ht="15.5" x14ac:dyDescent="0.35">
      <c r="A21" s="59"/>
      <c r="B21" s="25"/>
      <c r="C21" s="45"/>
      <c r="D21" s="45"/>
      <c r="E21" s="45"/>
      <c r="F21" s="45"/>
      <c r="G21" s="45"/>
      <c r="H21" s="45"/>
      <c r="I21" s="45"/>
      <c r="J21" s="45"/>
      <c r="K21" s="45"/>
      <c r="L21" s="47"/>
      <c r="M21" s="45"/>
      <c r="N21" s="45"/>
      <c r="O21" s="45"/>
      <c r="P21" s="45"/>
      <c r="Q21" s="45"/>
      <c r="R21" s="45"/>
      <c r="S21" s="47"/>
      <c r="T21" s="45"/>
      <c r="U21" s="45"/>
      <c r="V21" s="45"/>
      <c r="W21" s="46"/>
    </row>
    <row r="22" spans="1:23" ht="16.5" customHeight="1" x14ac:dyDescent="0.3">
      <c r="A22" s="58" t="s">
        <v>151</v>
      </c>
      <c r="B22" s="44">
        <f>SUM(B23:B25)</f>
        <v>18</v>
      </c>
      <c r="C22" s="44">
        <f>SUM(C23:C25)</f>
        <v>0</v>
      </c>
      <c r="D22" s="44">
        <f>SUM(D23:D25)</f>
        <v>0</v>
      </c>
      <c r="E22" s="44">
        <f t="shared" ref="E22:W22" si="5">SUM(E23:E25)</f>
        <v>0</v>
      </c>
      <c r="F22" s="44">
        <f t="shared" si="5"/>
        <v>0</v>
      </c>
      <c r="G22" s="44">
        <f t="shared" si="5"/>
        <v>1</v>
      </c>
      <c r="H22" s="44">
        <f t="shared" si="5"/>
        <v>1</v>
      </c>
      <c r="I22" s="44">
        <f t="shared" si="5"/>
        <v>0</v>
      </c>
      <c r="J22" s="44">
        <f t="shared" si="5"/>
        <v>6</v>
      </c>
      <c r="K22" s="44">
        <f t="shared" si="5"/>
        <v>0</v>
      </c>
      <c r="L22" s="44">
        <f t="shared" si="5"/>
        <v>0</v>
      </c>
      <c r="M22" s="44">
        <f t="shared" si="5"/>
        <v>4</v>
      </c>
      <c r="N22" s="44">
        <f t="shared" si="5"/>
        <v>1</v>
      </c>
      <c r="O22" s="44">
        <f t="shared" si="5"/>
        <v>0</v>
      </c>
      <c r="P22" s="44">
        <f t="shared" si="5"/>
        <v>0</v>
      </c>
      <c r="Q22" s="44">
        <f t="shared" si="5"/>
        <v>0</v>
      </c>
      <c r="R22" s="44">
        <f t="shared" si="5"/>
        <v>0</v>
      </c>
      <c r="S22" s="44">
        <f t="shared" si="5"/>
        <v>0</v>
      </c>
      <c r="T22" s="44">
        <f t="shared" si="5"/>
        <v>5</v>
      </c>
      <c r="U22" s="44">
        <f t="shared" si="5"/>
        <v>0</v>
      </c>
      <c r="V22" s="44">
        <f t="shared" si="5"/>
        <v>0</v>
      </c>
      <c r="W22" s="114">
        <f t="shared" si="5"/>
        <v>0</v>
      </c>
    </row>
    <row r="23" spans="1:23" ht="15.5" x14ac:dyDescent="0.35">
      <c r="A23" s="59" t="s">
        <v>158</v>
      </c>
      <c r="B23" s="25">
        <f>SUM(C23:W23)</f>
        <v>2</v>
      </c>
      <c r="C23" s="45">
        <v>0</v>
      </c>
      <c r="D23" s="45">
        <v>0</v>
      </c>
      <c r="E23" s="45">
        <v>0</v>
      </c>
      <c r="F23" s="45">
        <v>0</v>
      </c>
      <c r="G23" s="45">
        <v>1</v>
      </c>
      <c r="H23" s="45">
        <v>0</v>
      </c>
      <c r="I23" s="45">
        <v>0</v>
      </c>
      <c r="J23" s="45">
        <v>1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6">
        <v>0</v>
      </c>
    </row>
    <row r="24" spans="1:23" ht="15.5" x14ac:dyDescent="0.35">
      <c r="A24" s="59" t="s">
        <v>159</v>
      </c>
      <c r="B24" s="25">
        <f t="shared" ref="B24:B25" si="6">SUM(C24:W24)</f>
        <v>8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1</v>
      </c>
      <c r="I24" s="45">
        <v>0</v>
      </c>
      <c r="J24" s="45">
        <v>1</v>
      </c>
      <c r="K24" s="45">
        <v>0</v>
      </c>
      <c r="L24" s="45">
        <v>0</v>
      </c>
      <c r="M24" s="45">
        <v>0</v>
      </c>
      <c r="N24" s="45">
        <v>1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5</v>
      </c>
      <c r="U24" s="45">
        <v>0</v>
      </c>
      <c r="V24" s="45">
        <v>0</v>
      </c>
      <c r="W24" s="46">
        <v>0</v>
      </c>
    </row>
    <row r="25" spans="1:23" ht="15.5" x14ac:dyDescent="0.35">
      <c r="A25" s="59" t="s">
        <v>160</v>
      </c>
      <c r="B25" s="25">
        <f t="shared" si="6"/>
        <v>8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4</v>
      </c>
      <c r="K25" s="45">
        <v>0</v>
      </c>
      <c r="L25" s="45">
        <v>0</v>
      </c>
      <c r="M25" s="45">
        <v>4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6">
        <v>0</v>
      </c>
    </row>
    <row r="26" spans="1:23" ht="15.5" x14ac:dyDescent="0.35">
      <c r="A26" s="59"/>
      <c r="B26" s="2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</row>
    <row r="27" spans="1:23" ht="16.5" customHeight="1" x14ac:dyDescent="0.3">
      <c r="A27" s="58" t="s">
        <v>201</v>
      </c>
      <c r="B27" s="44">
        <f t="shared" ref="B27:W27" si="7">SUM(B28:B28)</f>
        <v>2</v>
      </c>
      <c r="C27" s="44">
        <f t="shared" si="7"/>
        <v>0</v>
      </c>
      <c r="D27" s="44">
        <f t="shared" si="7"/>
        <v>0</v>
      </c>
      <c r="E27" s="44">
        <f t="shared" si="7"/>
        <v>0</v>
      </c>
      <c r="F27" s="44">
        <f t="shared" si="7"/>
        <v>0</v>
      </c>
      <c r="G27" s="44">
        <f t="shared" si="7"/>
        <v>0</v>
      </c>
      <c r="H27" s="44">
        <f t="shared" si="7"/>
        <v>1</v>
      </c>
      <c r="I27" s="44">
        <f t="shared" si="7"/>
        <v>0</v>
      </c>
      <c r="J27" s="44">
        <f t="shared" si="7"/>
        <v>0</v>
      </c>
      <c r="K27" s="44">
        <f t="shared" si="7"/>
        <v>0</v>
      </c>
      <c r="L27" s="44">
        <f t="shared" si="7"/>
        <v>1</v>
      </c>
      <c r="M27" s="44">
        <f t="shared" si="7"/>
        <v>0</v>
      </c>
      <c r="N27" s="44">
        <f t="shared" si="7"/>
        <v>0</v>
      </c>
      <c r="O27" s="44">
        <f t="shared" si="7"/>
        <v>0</v>
      </c>
      <c r="P27" s="44">
        <f t="shared" si="7"/>
        <v>0</v>
      </c>
      <c r="Q27" s="44">
        <f t="shared" si="7"/>
        <v>0</v>
      </c>
      <c r="R27" s="44">
        <f t="shared" si="7"/>
        <v>0</v>
      </c>
      <c r="S27" s="44">
        <f t="shared" si="7"/>
        <v>0</v>
      </c>
      <c r="T27" s="44">
        <f t="shared" si="7"/>
        <v>0</v>
      </c>
      <c r="U27" s="44">
        <f t="shared" si="7"/>
        <v>0</v>
      </c>
      <c r="V27" s="44">
        <f t="shared" si="7"/>
        <v>0</v>
      </c>
      <c r="W27" s="114">
        <f t="shared" si="7"/>
        <v>0</v>
      </c>
    </row>
    <row r="28" spans="1:23" ht="15.5" x14ac:dyDescent="0.35">
      <c r="A28" s="59" t="s">
        <v>158</v>
      </c>
      <c r="B28" s="25">
        <f>SUM(C28:W28)</f>
        <v>2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1</v>
      </c>
      <c r="I28" s="45">
        <v>0</v>
      </c>
      <c r="J28" s="45">
        <v>0</v>
      </c>
      <c r="K28" s="45">
        <v>0</v>
      </c>
      <c r="L28" s="45">
        <v>1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6">
        <v>0</v>
      </c>
    </row>
    <row r="29" spans="1:23" ht="15.5" x14ac:dyDescent="0.35">
      <c r="A29" s="27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5"/>
      <c r="M29" s="20"/>
      <c r="N29" s="20"/>
      <c r="O29" s="20"/>
      <c r="P29" s="20"/>
      <c r="Q29" s="20"/>
      <c r="R29" s="20"/>
      <c r="S29" s="22"/>
      <c r="T29" s="20"/>
      <c r="U29" s="20"/>
      <c r="V29" s="20"/>
      <c r="W29" s="22"/>
    </row>
    <row r="30" spans="1:23" ht="15.5" x14ac:dyDescent="0.35">
      <c r="A30" s="1" t="s">
        <v>282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5" x14ac:dyDescent="0.35">
      <c r="A31" s="1" t="s">
        <v>280</v>
      </c>
    </row>
  </sheetData>
  <mergeCells count="6">
    <mergeCell ref="A3:W3"/>
    <mergeCell ref="A4:W4"/>
    <mergeCell ref="A5:W5"/>
    <mergeCell ref="A7:A8"/>
    <mergeCell ref="B7:B8"/>
    <mergeCell ref="C7:W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EA1B4-B422-4202-99CF-3F98BAB4BFB7}">
  <dimension ref="A1:X31"/>
  <sheetViews>
    <sheetView workbookViewId="0">
      <selection activeCell="A30" sqref="A30:A31"/>
    </sheetView>
  </sheetViews>
  <sheetFormatPr baseColWidth="10" defaultColWidth="0" defaultRowHeight="10" zeroHeight="1" x14ac:dyDescent="0.2"/>
  <cols>
    <col min="1" max="1" width="52.44140625" customWidth="1"/>
    <col min="2" max="2" width="11.44140625" customWidth="1"/>
    <col min="3" max="23" width="16.6640625" customWidth="1"/>
    <col min="24" max="24" width="0" hidden="1" customWidth="1"/>
    <col min="25" max="16384" width="11.44140625" hidden="1"/>
  </cols>
  <sheetData>
    <row r="1" spans="1:23" ht="15.5" x14ac:dyDescent="0.35">
      <c r="A1" s="30" t="s">
        <v>177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5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x14ac:dyDescent="0.2">
      <c r="A3" s="133" t="s">
        <v>161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5" x14ac:dyDescent="0.2">
      <c r="A4" s="133" t="s">
        <v>18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5" x14ac:dyDescent="0.2">
      <c r="A5" s="133" t="s">
        <v>279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5" x14ac:dyDescent="0.2">
      <c r="A6" s="24"/>
      <c r="B6" s="2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5" x14ac:dyDescent="0.2">
      <c r="A7" s="134" t="s">
        <v>126</v>
      </c>
      <c r="B7" s="134" t="s">
        <v>20</v>
      </c>
      <c r="C7" s="136" t="s">
        <v>123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8"/>
    </row>
    <row r="8" spans="1:23" ht="30" x14ac:dyDescent="0.2">
      <c r="A8" s="135"/>
      <c r="B8" s="135"/>
      <c r="C8" s="69" t="s">
        <v>22</v>
      </c>
      <c r="D8" s="61" t="s">
        <v>23</v>
      </c>
      <c r="E8" s="33" t="s">
        <v>24</v>
      </c>
      <c r="F8" s="33" t="s">
        <v>38</v>
      </c>
      <c r="G8" s="33" t="s">
        <v>174</v>
      </c>
      <c r="H8" s="33" t="s">
        <v>25</v>
      </c>
      <c r="I8" s="76" t="s">
        <v>26</v>
      </c>
      <c r="J8" s="76" t="s">
        <v>27</v>
      </c>
      <c r="K8" s="76" t="s">
        <v>173</v>
      </c>
      <c r="L8" s="66" t="s">
        <v>79</v>
      </c>
      <c r="M8" s="64" t="s">
        <v>39</v>
      </c>
      <c r="N8" s="64" t="s">
        <v>40</v>
      </c>
      <c r="O8" s="64" t="s">
        <v>41</v>
      </c>
      <c r="P8" s="64" t="s">
        <v>42</v>
      </c>
      <c r="Q8" s="64" t="s">
        <v>204</v>
      </c>
      <c r="R8" s="64" t="s">
        <v>28</v>
      </c>
      <c r="S8" s="33" t="s">
        <v>29</v>
      </c>
      <c r="T8" s="76" t="s">
        <v>30</v>
      </c>
      <c r="U8" s="76" t="s">
        <v>242</v>
      </c>
      <c r="V8" s="76" t="s">
        <v>243</v>
      </c>
      <c r="W8" s="33" t="s">
        <v>244</v>
      </c>
    </row>
    <row r="9" spans="1:23" ht="15.5" x14ac:dyDescent="0.2">
      <c r="A9" s="59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110"/>
    </row>
    <row r="10" spans="1:23" ht="15" x14ac:dyDescent="0.3">
      <c r="A10" s="9" t="s">
        <v>80</v>
      </c>
      <c r="B10" s="44">
        <f t="shared" ref="B10:W10" si="0">+B12+B21</f>
        <v>715</v>
      </c>
      <c r="C10" s="44">
        <f t="shared" si="0"/>
        <v>202</v>
      </c>
      <c r="D10" s="44">
        <f t="shared" si="0"/>
        <v>4</v>
      </c>
      <c r="E10" s="44">
        <f t="shared" si="0"/>
        <v>107</v>
      </c>
      <c r="F10" s="44">
        <f t="shared" si="0"/>
        <v>15</v>
      </c>
      <c r="G10" s="44">
        <f t="shared" si="0"/>
        <v>11</v>
      </c>
      <c r="H10" s="44">
        <f t="shared" si="0"/>
        <v>103</v>
      </c>
      <c r="I10" s="44">
        <f t="shared" si="0"/>
        <v>10</v>
      </c>
      <c r="J10" s="44">
        <f t="shared" si="0"/>
        <v>23</v>
      </c>
      <c r="K10" s="44">
        <f t="shared" si="0"/>
        <v>18</v>
      </c>
      <c r="L10" s="44">
        <f t="shared" si="0"/>
        <v>12</v>
      </c>
      <c r="M10" s="44">
        <f t="shared" si="0"/>
        <v>45</v>
      </c>
      <c r="N10" s="44">
        <f t="shared" si="0"/>
        <v>10</v>
      </c>
      <c r="O10" s="44">
        <f t="shared" si="0"/>
        <v>32</v>
      </c>
      <c r="P10" s="44">
        <f t="shared" si="0"/>
        <v>6</v>
      </c>
      <c r="Q10" s="44">
        <f t="shared" si="0"/>
        <v>6</v>
      </c>
      <c r="R10" s="44">
        <f t="shared" si="0"/>
        <v>3</v>
      </c>
      <c r="S10" s="44">
        <f t="shared" si="0"/>
        <v>33</v>
      </c>
      <c r="T10" s="44">
        <f t="shared" si="0"/>
        <v>67</v>
      </c>
      <c r="U10" s="44">
        <f t="shared" si="0"/>
        <v>0</v>
      </c>
      <c r="V10" s="44">
        <f t="shared" si="0"/>
        <v>0</v>
      </c>
      <c r="W10" s="114">
        <f t="shared" si="0"/>
        <v>8</v>
      </c>
    </row>
    <row r="11" spans="1:23" ht="15.5" x14ac:dyDescent="0.35">
      <c r="A11" s="58"/>
      <c r="B11" s="25"/>
      <c r="C11" s="45"/>
      <c r="D11" s="45"/>
      <c r="E11" s="45"/>
      <c r="F11" s="45"/>
      <c r="G11" s="45"/>
      <c r="H11" s="45"/>
      <c r="I11" s="45"/>
      <c r="J11" s="45"/>
      <c r="K11" s="45"/>
      <c r="L11" s="47"/>
      <c r="M11" s="45"/>
      <c r="N11" s="45"/>
      <c r="O11" s="45"/>
      <c r="P11" s="45"/>
      <c r="Q11" s="45"/>
      <c r="R11" s="45"/>
      <c r="S11" s="47"/>
      <c r="T11" s="45"/>
      <c r="U11" s="45"/>
      <c r="V11" s="45"/>
      <c r="W11" s="46"/>
    </row>
    <row r="12" spans="1:23" ht="15" x14ac:dyDescent="0.3">
      <c r="A12" s="58" t="s">
        <v>149</v>
      </c>
      <c r="B12" s="44">
        <f t="shared" ref="B12:W12" si="1">SUM(B13:B19)</f>
        <v>322</v>
      </c>
      <c r="C12" s="44">
        <f t="shared" si="1"/>
        <v>87</v>
      </c>
      <c r="D12" s="44">
        <f t="shared" si="1"/>
        <v>2</v>
      </c>
      <c r="E12" s="44">
        <f t="shared" si="1"/>
        <v>40</v>
      </c>
      <c r="F12" s="44">
        <f t="shared" si="1"/>
        <v>7</v>
      </c>
      <c r="G12" s="44">
        <f t="shared" si="1"/>
        <v>5</v>
      </c>
      <c r="H12" s="44">
        <f t="shared" si="1"/>
        <v>58</v>
      </c>
      <c r="I12" s="44">
        <f t="shared" si="1"/>
        <v>5</v>
      </c>
      <c r="J12" s="44">
        <f t="shared" si="1"/>
        <v>11</v>
      </c>
      <c r="K12" s="44">
        <f t="shared" si="1"/>
        <v>6</v>
      </c>
      <c r="L12" s="44">
        <f t="shared" si="1"/>
        <v>6</v>
      </c>
      <c r="M12" s="44">
        <f t="shared" si="1"/>
        <v>20</v>
      </c>
      <c r="N12" s="44">
        <f t="shared" si="1"/>
        <v>8</v>
      </c>
      <c r="O12" s="44">
        <f t="shared" si="1"/>
        <v>17</v>
      </c>
      <c r="P12" s="44">
        <f t="shared" si="1"/>
        <v>1</v>
      </c>
      <c r="Q12" s="44">
        <f t="shared" si="1"/>
        <v>3</v>
      </c>
      <c r="R12" s="44">
        <f t="shared" si="1"/>
        <v>2</v>
      </c>
      <c r="S12" s="44">
        <f t="shared" si="1"/>
        <v>14</v>
      </c>
      <c r="T12" s="44">
        <f t="shared" si="1"/>
        <v>26</v>
      </c>
      <c r="U12" s="44">
        <f t="shared" si="1"/>
        <v>0</v>
      </c>
      <c r="V12" s="44">
        <f t="shared" si="1"/>
        <v>0</v>
      </c>
      <c r="W12" s="114">
        <f t="shared" si="1"/>
        <v>4</v>
      </c>
    </row>
    <row r="13" spans="1:23" ht="15.5" x14ac:dyDescent="0.35">
      <c r="A13" s="59" t="s">
        <v>162</v>
      </c>
      <c r="B13" s="25">
        <f t="shared" ref="B13:B19" si="2">SUM(C13:W13)</f>
        <v>3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3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6">
        <v>0</v>
      </c>
    </row>
    <row r="14" spans="1:23" ht="15.5" x14ac:dyDescent="0.35">
      <c r="A14" s="59" t="s">
        <v>164</v>
      </c>
      <c r="B14" s="25">
        <f t="shared" si="2"/>
        <v>3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3</v>
      </c>
      <c r="U14" s="45">
        <v>0</v>
      </c>
      <c r="V14" s="45">
        <v>0</v>
      </c>
      <c r="W14" s="46">
        <v>0</v>
      </c>
    </row>
    <row r="15" spans="1:23" ht="15.5" x14ac:dyDescent="0.35">
      <c r="A15" s="59" t="s">
        <v>165</v>
      </c>
      <c r="B15" s="25">
        <f t="shared" si="2"/>
        <v>1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1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6">
        <v>0</v>
      </c>
    </row>
    <row r="16" spans="1:23" ht="15.5" x14ac:dyDescent="0.35">
      <c r="A16" s="59" t="s">
        <v>166</v>
      </c>
      <c r="B16" s="25">
        <f t="shared" si="2"/>
        <v>42</v>
      </c>
      <c r="C16" s="45">
        <v>0</v>
      </c>
      <c r="D16" s="45">
        <v>2</v>
      </c>
      <c r="E16" s="45">
        <v>11</v>
      </c>
      <c r="F16" s="45">
        <v>0</v>
      </c>
      <c r="G16" s="45">
        <v>4</v>
      </c>
      <c r="H16" s="45">
        <v>0</v>
      </c>
      <c r="I16" s="45">
        <v>1</v>
      </c>
      <c r="J16" s="45">
        <v>0</v>
      </c>
      <c r="K16" s="45">
        <v>0</v>
      </c>
      <c r="L16" s="45">
        <v>0</v>
      </c>
      <c r="M16" s="45">
        <v>1</v>
      </c>
      <c r="N16" s="45">
        <v>1</v>
      </c>
      <c r="O16" s="45">
        <v>10</v>
      </c>
      <c r="P16" s="45">
        <v>0</v>
      </c>
      <c r="Q16" s="45">
        <v>3</v>
      </c>
      <c r="R16" s="45">
        <v>2</v>
      </c>
      <c r="S16" s="45">
        <v>4</v>
      </c>
      <c r="T16" s="45">
        <v>3</v>
      </c>
      <c r="U16" s="45">
        <v>0</v>
      </c>
      <c r="V16" s="45">
        <v>0</v>
      </c>
      <c r="W16" s="46">
        <v>0</v>
      </c>
    </row>
    <row r="17" spans="1:23" ht="15.5" x14ac:dyDescent="0.35">
      <c r="A17" s="59" t="s">
        <v>167</v>
      </c>
      <c r="B17" s="25">
        <f t="shared" si="2"/>
        <v>88</v>
      </c>
      <c r="C17" s="45">
        <v>0</v>
      </c>
      <c r="D17" s="45">
        <v>0</v>
      </c>
      <c r="E17" s="45">
        <v>5</v>
      </c>
      <c r="F17" s="45">
        <v>1</v>
      </c>
      <c r="G17" s="45">
        <v>0</v>
      </c>
      <c r="H17" s="45">
        <v>58</v>
      </c>
      <c r="I17" s="45">
        <v>0</v>
      </c>
      <c r="J17" s="45">
        <v>6</v>
      </c>
      <c r="K17" s="45">
        <v>0</v>
      </c>
      <c r="L17" s="45">
        <v>2</v>
      </c>
      <c r="M17" s="45">
        <v>0</v>
      </c>
      <c r="N17" s="45">
        <v>6</v>
      </c>
      <c r="O17" s="45">
        <v>0</v>
      </c>
      <c r="P17" s="45">
        <v>1</v>
      </c>
      <c r="Q17" s="45">
        <v>0</v>
      </c>
      <c r="R17" s="45">
        <v>0</v>
      </c>
      <c r="S17" s="45">
        <v>1</v>
      </c>
      <c r="T17" s="45">
        <v>8</v>
      </c>
      <c r="U17" s="45">
        <v>0</v>
      </c>
      <c r="V17" s="45">
        <v>0</v>
      </c>
      <c r="W17" s="46">
        <v>0</v>
      </c>
    </row>
    <row r="18" spans="1:23" ht="15.5" x14ac:dyDescent="0.35">
      <c r="A18" s="59" t="s">
        <v>168</v>
      </c>
      <c r="B18" s="25">
        <f t="shared" si="2"/>
        <v>12</v>
      </c>
      <c r="C18" s="45">
        <v>0</v>
      </c>
      <c r="D18" s="45">
        <v>0</v>
      </c>
      <c r="E18" s="45">
        <v>3</v>
      </c>
      <c r="F18" s="45">
        <v>0</v>
      </c>
      <c r="G18" s="45">
        <v>1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7</v>
      </c>
      <c r="P18" s="45">
        <v>0</v>
      </c>
      <c r="Q18" s="45">
        <v>0</v>
      </c>
      <c r="R18" s="45">
        <v>0</v>
      </c>
      <c r="S18" s="45">
        <v>0</v>
      </c>
      <c r="T18" s="45">
        <v>1</v>
      </c>
      <c r="U18" s="45">
        <v>0</v>
      </c>
      <c r="V18" s="45">
        <v>0</v>
      </c>
      <c r="W18" s="46">
        <v>0</v>
      </c>
    </row>
    <row r="19" spans="1:23" ht="15.5" x14ac:dyDescent="0.35">
      <c r="A19" s="59" t="s">
        <v>169</v>
      </c>
      <c r="B19" s="25">
        <f t="shared" si="2"/>
        <v>173</v>
      </c>
      <c r="C19" s="45">
        <v>87</v>
      </c>
      <c r="D19" s="45">
        <v>0</v>
      </c>
      <c r="E19" s="45">
        <v>21</v>
      </c>
      <c r="F19" s="45">
        <v>6</v>
      </c>
      <c r="G19" s="45">
        <v>0</v>
      </c>
      <c r="H19" s="45">
        <v>0</v>
      </c>
      <c r="I19" s="45">
        <v>0</v>
      </c>
      <c r="J19" s="45">
        <v>5</v>
      </c>
      <c r="K19" s="45">
        <v>6</v>
      </c>
      <c r="L19" s="45">
        <v>4</v>
      </c>
      <c r="M19" s="45">
        <v>19</v>
      </c>
      <c r="N19" s="45">
        <v>1</v>
      </c>
      <c r="O19" s="45">
        <v>0</v>
      </c>
      <c r="P19" s="45">
        <v>0</v>
      </c>
      <c r="Q19" s="45">
        <v>0</v>
      </c>
      <c r="R19" s="45">
        <v>0</v>
      </c>
      <c r="S19" s="45">
        <v>9</v>
      </c>
      <c r="T19" s="45">
        <v>11</v>
      </c>
      <c r="U19" s="45">
        <v>0</v>
      </c>
      <c r="V19" s="45">
        <v>0</v>
      </c>
      <c r="W19" s="46">
        <v>4</v>
      </c>
    </row>
    <row r="20" spans="1:23" ht="15.5" x14ac:dyDescent="0.35">
      <c r="A20" s="59"/>
      <c r="B20" s="25"/>
      <c r="C20" s="45"/>
      <c r="D20" s="45"/>
      <c r="E20" s="45"/>
      <c r="F20" s="45"/>
      <c r="G20" s="45"/>
      <c r="H20" s="45"/>
      <c r="I20" s="45"/>
      <c r="J20" s="45"/>
      <c r="K20" s="45"/>
      <c r="L20" s="47"/>
      <c r="M20" s="45"/>
      <c r="N20" s="45"/>
      <c r="O20" s="45"/>
      <c r="P20" s="45"/>
      <c r="Q20" s="45"/>
      <c r="R20" s="45"/>
      <c r="S20" s="47"/>
      <c r="T20" s="45"/>
      <c r="U20" s="45"/>
      <c r="V20" s="45"/>
      <c r="W20" s="46"/>
    </row>
    <row r="21" spans="1:23" ht="15" x14ac:dyDescent="0.3">
      <c r="A21" s="58" t="s">
        <v>150</v>
      </c>
      <c r="B21" s="44">
        <f t="shared" ref="B21:W21" si="3">SUM(B22:B28)</f>
        <v>393</v>
      </c>
      <c r="C21" s="44">
        <f t="shared" si="3"/>
        <v>115</v>
      </c>
      <c r="D21" s="44">
        <f t="shared" si="3"/>
        <v>2</v>
      </c>
      <c r="E21" s="44">
        <f t="shared" si="3"/>
        <v>67</v>
      </c>
      <c r="F21" s="44">
        <f t="shared" si="3"/>
        <v>8</v>
      </c>
      <c r="G21" s="44">
        <f t="shared" si="3"/>
        <v>6</v>
      </c>
      <c r="H21" s="44">
        <f t="shared" si="3"/>
        <v>45</v>
      </c>
      <c r="I21" s="44">
        <f t="shared" si="3"/>
        <v>5</v>
      </c>
      <c r="J21" s="44">
        <f t="shared" si="3"/>
        <v>12</v>
      </c>
      <c r="K21" s="44">
        <f t="shared" si="3"/>
        <v>12</v>
      </c>
      <c r="L21" s="44">
        <f t="shared" si="3"/>
        <v>6</v>
      </c>
      <c r="M21" s="44">
        <f t="shared" si="3"/>
        <v>25</v>
      </c>
      <c r="N21" s="44">
        <f t="shared" si="3"/>
        <v>2</v>
      </c>
      <c r="O21" s="44">
        <f t="shared" si="3"/>
        <v>15</v>
      </c>
      <c r="P21" s="44">
        <f t="shared" si="3"/>
        <v>5</v>
      </c>
      <c r="Q21" s="44">
        <f t="shared" si="3"/>
        <v>3</v>
      </c>
      <c r="R21" s="44">
        <f t="shared" si="3"/>
        <v>1</v>
      </c>
      <c r="S21" s="44">
        <f t="shared" si="3"/>
        <v>19</v>
      </c>
      <c r="T21" s="44">
        <f t="shared" si="3"/>
        <v>41</v>
      </c>
      <c r="U21" s="44">
        <f t="shared" si="3"/>
        <v>0</v>
      </c>
      <c r="V21" s="44">
        <f t="shared" si="3"/>
        <v>0</v>
      </c>
      <c r="W21" s="114">
        <f t="shared" si="3"/>
        <v>4</v>
      </c>
    </row>
    <row r="22" spans="1:23" ht="15.5" x14ac:dyDescent="0.35">
      <c r="A22" s="59" t="s">
        <v>162</v>
      </c>
      <c r="B22" s="25">
        <f t="shared" ref="B22:B28" si="4">SUM(C22:W22)</f>
        <v>2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2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6">
        <v>0</v>
      </c>
    </row>
    <row r="23" spans="1:23" ht="15.5" x14ac:dyDescent="0.35">
      <c r="A23" s="59" t="s">
        <v>163</v>
      </c>
      <c r="B23" s="25">
        <f t="shared" si="4"/>
        <v>1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1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6">
        <v>0</v>
      </c>
    </row>
    <row r="24" spans="1:23" ht="15.5" x14ac:dyDescent="0.35">
      <c r="A24" s="59" t="s">
        <v>164</v>
      </c>
      <c r="B24" s="25">
        <f t="shared" si="4"/>
        <v>4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4</v>
      </c>
      <c r="U24" s="45">
        <v>0</v>
      </c>
      <c r="V24" s="45">
        <v>0</v>
      </c>
      <c r="W24" s="46">
        <v>0</v>
      </c>
    </row>
    <row r="25" spans="1:23" ht="15.5" x14ac:dyDescent="0.35">
      <c r="A25" s="59" t="s">
        <v>166</v>
      </c>
      <c r="B25" s="25">
        <f t="shared" si="4"/>
        <v>51</v>
      </c>
      <c r="C25" s="45">
        <v>0</v>
      </c>
      <c r="D25" s="45">
        <v>2</v>
      </c>
      <c r="E25" s="45">
        <v>13</v>
      </c>
      <c r="F25" s="45">
        <v>0</v>
      </c>
      <c r="G25" s="45">
        <v>3</v>
      </c>
      <c r="H25" s="45">
        <v>0</v>
      </c>
      <c r="I25" s="45">
        <v>3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14</v>
      </c>
      <c r="P25" s="45">
        <v>0</v>
      </c>
      <c r="Q25" s="45">
        <v>2</v>
      </c>
      <c r="R25" s="45">
        <v>1</v>
      </c>
      <c r="S25" s="45">
        <v>8</v>
      </c>
      <c r="T25" s="45">
        <v>5</v>
      </c>
      <c r="U25" s="45">
        <v>0</v>
      </c>
      <c r="V25" s="45">
        <v>0</v>
      </c>
      <c r="W25" s="46">
        <v>0</v>
      </c>
    </row>
    <row r="26" spans="1:23" ht="15.5" x14ac:dyDescent="0.35">
      <c r="A26" s="59" t="s">
        <v>167</v>
      </c>
      <c r="B26" s="25">
        <f t="shared" si="4"/>
        <v>100</v>
      </c>
      <c r="C26" s="45">
        <v>0</v>
      </c>
      <c r="D26" s="45">
        <v>0</v>
      </c>
      <c r="E26" s="45">
        <v>14</v>
      </c>
      <c r="F26" s="45">
        <v>1</v>
      </c>
      <c r="G26" s="45">
        <v>0</v>
      </c>
      <c r="H26" s="45">
        <v>45</v>
      </c>
      <c r="I26" s="45">
        <v>0</v>
      </c>
      <c r="J26" s="45">
        <v>10</v>
      </c>
      <c r="K26" s="45">
        <v>6</v>
      </c>
      <c r="L26" s="45">
        <v>2</v>
      </c>
      <c r="M26" s="45">
        <v>0</v>
      </c>
      <c r="N26" s="45">
        <v>0</v>
      </c>
      <c r="O26" s="45">
        <v>0</v>
      </c>
      <c r="P26" s="45">
        <v>5</v>
      </c>
      <c r="Q26" s="45">
        <v>0</v>
      </c>
      <c r="R26" s="45">
        <v>0</v>
      </c>
      <c r="S26" s="45">
        <v>2</v>
      </c>
      <c r="T26" s="45">
        <v>15</v>
      </c>
      <c r="U26" s="45">
        <v>0</v>
      </c>
      <c r="V26" s="45">
        <v>0</v>
      </c>
      <c r="W26" s="46">
        <v>0</v>
      </c>
    </row>
    <row r="27" spans="1:23" ht="15.5" x14ac:dyDescent="0.35">
      <c r="A27" s="59" t="s">
        <v>168</v>
      </c>
      <c r="B27" s="25">
        <f t="shared" si="4"/>
        <v>28</v>
      </c>
      <c r="C27" s="45">
        <v>0</v>
      </c>
      <c r="D27" s="45">
        <v>0</v>
      </c>
      <c r="E27" s="45">
        <v>12</v>
      </c>
      <c r="F27" s="45">
        <v>0</v>
      </c>
      <c r="G27" s="45">
        <v>1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1</v>
      </c>
      <c r="P27" s="45">
        <v>0</v>
      </c>
      <c r="Q27" s="45">
        <v>0</v>
      </c>
      <c r="R27" s="45">
        <v>0</v>
      </c>
      <c r="S27" s="45">
        <v>7</v>
      </c>
      <c r="T27" s="45">
        <v>3</v>
      </c>
      <c r="U27" s="45">
        <v>0</v>
      </c>
      <c r="V27" s="45">
        <v>0</v>
      </c>
      <c r="W27" s="46">
        <v>4</v>
      </c>
    </row>
    <row r="28" spans="1:23" ht="15.5" x14ac:dyDescent="0.35">
      <c r="A28" s="59" t="s">
        <v>169</v>
      </c>
      <c r="B28" s="25">
        <f t="shared" si="4"/>
        <v>207</v>
      </c>
      <c r="C28" s="45">
        <v>115</v>
      </c>
      <c r="D28" s="45">
        <v>0</v>
      </c>
      <c r="E28" s="45">
        <v>28</v>
      </c>
      <c r="F28" s="45">
        <v>7</v>
      </c>
      <c r="G28" s="45">
        <v>2</v>
      </c>
      <c r="H28" s="45">
        <v>0</v>
      </c>
      <c r="I28" s="45">
        <v>0</v>
      </c>
      <c r="J28" s="45">
        <v>2</v>
      </c>
      <c r="K28" s="45">
        <v>6</v>
      </c>
      <c r="L28" s="45">
        <v>4</v>
      </c>
      <c r="M28" s="45">
        <v>25</v>
      </c>
      <c r="N28" s="45">
        <v>2</v>
      </c>
      <c r="O28" s="45">
        <v>0</v>
      </c>
      <c r="P28" s="45">
        <v>0</v>
      </c>
      <c r="Q28" s="45">
        <v>0</v>
      </c>
      <c r="R28" s="45">
        <v>0</v>
      </c>
      <c r="S28" s="45">
        <v>2</v>
      </c>
      <c r="T28" s="45">
        <v>14</v>
      </c>
      <c r="U28" s="45">
        <v>0</v>
      </c>
      <c r="V28" s="45">
        <v>0</v>
      </c>
      <c r="W28" s="46">
        <v>0</v>
      </c>
    </row>
    <row r="29" spans="1:23" ht="15.5" x14ac:dyDescent="0.35">
      <c r="A29" s="27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5"/>
      <c r="M29" s="20"/>
      <c r="N29" s="20"/>
      <c r="O29" s="20"/>
      <c r="P29" s="20"/>
      <c r="Q29" s="20"/>
      <c r="R29" s="20"/>
      <c r="S29" s="22"/>
      <c r="T29" s="20"/>
      <c r="U29" s="20"/>
      <c r="V29" s="20"/>
      <c r="W29" s="22"/>
    </row>
    <row r="30" spans="1:23" ht="15.5" x14ac:dyDescent="0.35">
      <c r="A30" s="1" t="s">
        <v>282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5" x14ac:dyDescent="0.35">
      <c r="A31" s="1" t="s">
        <v>280</v>
      </c>
    </row>
  </sheetData>
  <mergeCells count="6">
    <mergeCell ref="A3:W3"/>
    <mergeCell ref="A4:W4"/>
    <mergeCell ref="A5:W5"/>
    <mergeCell ref="A7:A8"/>
    <mergeCell ref="B7:B8"/>
    <mergeCell ref="C7:W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57C47-103E-445E-9709-01FBCC066EB8}">
  <dimension ref="A1:X17"/>
  <sheetViews>
    <sheetView workbookViewId="0">
      <selection activeCell="D10" sqref="D10"/>
    </sheetView>
  </sheetViews>
  <sheetFormatPr baseColWidth="10" defaultColWidth="0" defaultRowHeight="10" zeroHeight="1" x14ac:dyDescent="0.2"/>
  <cols>
    <col min="1" max="1" width="46.109375" customWidth="1"/>
    <col min="2" max="2" width="11.44140625" customWidth="1"/>
    <col min="3" max="23" width="18.44140625" customWidth="1"/>
    <col min="24" max="24" width="0" hidden="1" customWidth="1"/>
    <col min="25" max="16384" width="11.44140625" hidden="1"/>
  </cols>
  <sheetData>
    <row r="1" spans="1:23" ht="15.5" x14ac:dyDescent="0.35">
      <c r="A1" s="30" t="s">
        <v>222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5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" x14ac:dyDescent="0.2">
      <c r="A3" s="133" t="s">
        <v>170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5" x14ac:dyDescent="0.2">
      <c r="A4" s="133" t="s">
        <v>18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5" x14ac:dyDescent="0.2">
      <c r="A5" s="133" t="s">
        <v>284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5" x14ac:dyDescent="0.2">
      <c r="A6" s="24"/>
      <c r="B6" s="24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15" x14ac:dyDescent="0.2">
      <c r="A7" s="134" t="s">
        <v>126</v>
      </c>
      <c r="B7" s="134" t="s">
        <v>20</v>
      </c>
      <c r="C7" s="136" t="s">
        <v>123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8"/>
    </row>
    <row r="8" spans="1:23" ht="15" x14ac:dyDescent="0.2">
      <c r="A8" s="135"/>
      <c r="B8" s="135"/>
      <c r="C8" s="69" t="s">
        <v>22</v>
      </c>
      <c r="D8" s="61" t="s">
        <v>23</v>
      </c>
      <c r="E8" s="33" t="s">
        <v>24</v>
      </c>
      <c r="F8" s="33" t="s">
        <v>38</v>
      </c>
      <c r="G8" s="33" t="s">
        <v>174</v>
      </c>
      <c r="H8" s="33" t="s">
        <v>25</v>
      </c>
      <c r="I8" s="76" t="s">
        <v>26</v>
      </c>
      <c r="J8" s="76" t="s">
        <v>27</v>
      </c>
      <c r="K8" s="76" t="s">
        <v>173</v>
      </c>
      <c r="L8" s="66" t="s">
        <v>79</v>
      </c>
      <c r="M8" s="64" t="s">
        <v>39</v>
      </c>
      <c r="N8" s="64" t="s">
        <v>40</v>
      </c>
      <c r="O8" s="64" t="s">
        <v>41</v>
      </c>
      <c r="P8" s="64" t="s">
        <v>42</v>
      </c>
      <c r="Q8" s="64" t="s">
        <v>204</v>
      </c>
      <c r="R8" s="64" t="s">
        <v>28</v>
      </c>
      <c r="S8" s="33" t="s">
        <v>29</v>
      </c>
      <c r="T8" s="76" t="s">
        <v>30</v>
      </c>
      <c r="U8" s="76" t="s">
        <v>242</v>
      </c>
      <c r="V8" s="76" t="s">
        <v>245</v>
      </c>
      <c r="W8" s="33" t="s">
        <v>244</v>
      </c>
    </row>
    <row r="9" spans="1:23" ht="15.5" x14ac:dyDescent="0.2">
      <c r="A9" s="59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110"/>
    </row>
    <row r="10" spans="1:23" ht="15" x14ac:dyDescent="0.3">
      <c r="A10" s="9" t="s">
        <v>80</v>
      </c>
      <c r="B10" s="44">
        <f>+B12</f>
        <v>2</v>
      </c>
      <c r="C10" s="44">
        <f t="shared" ref="C10:W10" si="0">+C12</f>
        <v>0</v>
      </c>
      <c r="D10" s="44">
        <f t="shared" si="0"/>
        <v>0</v>
      </c>
      <c r="E10" s="44">
        <f t="shared" si="0"/>
        <v>1</v>
      </c>
      <c r="F10" s="44">
        <f t="shared" si="0"/>
        <v>0</v>
      </c>
      <c r="G10" s="44">
        <f t="shared" si="0"/>
        <v>0</v>
      </c>
      <c r="H10" s="44">
        <f t="shared" si="0"/>
        <v>0</v>
      </c>
      <c r="I10" s="44">
        <f t="shared" si="0"/>
        <v>0</v>
      </c>
      <c r="J10" s="44">
        <f t="shared" si="0"/>
        <v>0</v>
      </c>
      <c r="K10" s="44">
        <f t="shared" si="0"/>
        <v>0</v>
      </c>
      <c r="L10" s="44">
        <f t="shared" si="0"/>
        <v>0</v>
      </c>
      <c r="M10" s="44">
        <f t="shared" si="0"/>
        <v>0</v>
      </c>
      <c r="N10" s="44">
        <f t="shared" si="0"/>
        <v>0</v>
      </c>
      <c r="O10" s="44">
        <f t="shared" si="0"/>
        <v>0</v>
      </c>
      <c r="P10" s="44">
        <f t="shared" si="0"/>
        <v>0</v>
      </c>
      <c r="Q10" s="44">
        <f t="shared" si="0"/>
        <v>0</v>
      </c>
      <c r="R10" s="44">
        <f t="shared" si="0"/>
        <v>0</v>
      </c>
      <c r="S10" s="44">
        <f t="shared" si="0"/>
        <v>0</v>
      </c>
      <c r="T10" s="44">
        <f t="shared" si="0"/>
        <v>1</v>
      </c>
      <c r="U10" s="44">
        <f t="shared" si="0"/>
        <v>0</v>
      </c>
      <c r="V10" s="44">
        <f t="shared" si="0"/>
        <v>0</v>
      </c>
      <c r="W10" s="114">
        <f t="shared" si="0"/>
        <v>0</v>
      </c>
    </row>
    <row r="11" spans="1:23" ht="15.5" x14ac:dyDescent="0.35">
      <c r="A11" s="58"/>
      <c r="B11" s="25"/>
      <c r="C11" s="45"/>
      <c r="D11" s="45"/>
      <c r="E11" s="45"/>
      <c r="F11" s="45"/>
      <c r="G11" s="45"/>
      <c r="H11" s="45"/>
      <c r="I11" s="45"/>
      <c r="J11" s="45"/>
      <c r="K11" s="45"/>
      <c r="L11" s="47"/>
      <c r="M11" s="45"/>
      <c r="N11" s="45"/>
      <c r="O11" s="45"/>
      <c r="P11" s="45"/>
      <c r="Q11" s="45"/>
      <c r="R11" s="45"/>
      <c r="S11" s="47"/>
      <c r="T11" s="45"/>
      <c r="U11" s="45"/>
      <c r="V11" s="45"/>
      <c r="W11" s="46"/>
    </row>
    <row r="12" spans="1:23" ht="15" x14ac:dyDescent="0.3">
      <c r="A12" s="58" t="s">
        <v>149</v>
      </c>
      <c r="B12" s="44">
        <f t="shared" ref="B12:W12" si="1">SUM(B13:B14)</f>
        <v>2</v>
      </c>
      <c r="C12" s="44">
        <f t="shared" si="1"/>
        <v>0</v>
      </c>
      <c r="D12" s="44">
        <f t="shared" si="1"/>
        <v>0</v>
      </c>
      <c r="E12" s="44">
        <f t="shared" si="1"/>
        <v>1</v>
      </c>
      <c r="F12" s="44">
        <f t="shared" si="1"/>
        <v>0</v>
      </c>
      <c r="G12" s="44">
        <f t="shared" si="1"/>
        <v>0</v>
      </c>
      <c r="H12" s="44">
        <f t="shared" si="1"/>
        <v>0</v>
      </c>
      <c r="I12" s="44">
        <f t="shared" si="1"/>
        <v>0</v>
      </c>
      <c r="J12" s="44">
        <f t="shared" si="1"/>
        <v>0</v>
      </c>
      <c r="K12" s="44">
        <f t="shared" si="1"/>
        <v>0</v>
      </c>
      <c r="L12" s="44">
        <f t="shared" si="1"/>
        <v>0</v>
      </c>
      <c r="M12" s="44">
        <f t="shared" si="1"/>
        <v>0</v>
      </c>
      <c r="N12" s="44">
        <f t="shared" si="1"/>
        <v>0</v>
      </c>
      <c r="O12" s="44">
        <f t="shared" si="1"/>
        <v>0</v>
      </c>
      <c r="P12" s="44">
        <f t="shared" si="1"/>
        <v>0</v>
      </c>
      <c r="Q12" s="44">
        <f t="shared" si="1"/>
        <v>0</v>
      </c>
      <c r="R12" s="44">
        <f t="shared" si="1"/>
        <v>0</v>
      </c>
      <c r="S12" s="44">
        <f t="shared" si="1"/>
        <v>0</v>
      </c>
      <c r="T12" s="44">
        <f t="shared" si="1"/>
        <v>1</v>
      </c>
      <c r="U12" s="44">
        <f t="shared" si="1"/>
        <v>0</v>
      </c>
      <c r="V12" s="44">
        <f t="shared" si="1"/>
        <v>0</v>
      </c>
      <c r="W12" s="114">
        <f t="shared" si="1"/>
        <v>0</v>
      </c>
    </row>
    <row r="13" spans="1:23" ht="15.5" x14ac:dyDescent="0.35">
      <c r="A13" s="59" t="s">
        <v>171</v>
      </c>
      <c r="B13" s="25">
        <f t="shared" ref="B13:B14" si="2">SUM(C13:W13)</f>
        <v>1</v>
      </c>
      <c r="C13" s="45">
        <v>0</v>
      </c>
      <c r="D13" s="45">
        <v>0</v>
      </c>
      <c r="E13" s="45">
        <v>1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6">
        <v>0</v>
      </c>
    </row>
    <row r="14" spans="1:23" ht="15.5" x14ac:dyDescent="0.35">
      <c r="A14" s="59" t="s">
        <v>172</v>
      </c>
      <c r="B14" s="25">
        <f t="shared" si="2"/>
        <v>1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1</v>
      </c>
      <c r="U14" s="45">
        <v>0</v>
      </c>
      <c r="V14" s="45">
        <v>0</v>
      </c>
      <c r="W14" s="46">
        <v>0</v>
      </c>
    </row>
    <row r="15" spans="1:23" ht="15.5" x14ac:dyDescent="0.35">
      <c r="A15" s="27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5"/>
      <c r="M15" s="20"/>
      <c r="N15" s="20"/>
      <c r="O15" s="20"/>
      <c r="P15" s="20"/>
      <c r="Q15" s="20"/>
      <c r="R15" s="20"/>
      <c r="S15" s="22"/>
      <c r="T15" s="20"/>
      <c r="U15" s="20"/>
      <c r="V15" s="20"/>
      <c r="W15" s="22"/>
    </row>
    <row r="16" spans="1:23" ht="15.5" x14ac:dyDescent="0.35">
      <c r="A16" s="1" t="s">
        <v>282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1" ht="15.5" x14ac:dyDescent="0.35">
      <c r="A17" s="1" t="s">
        <v>280</v>
      </c>
    </row>
  </sheetData>
  <mergeCells count="6">
    <mergeCell ref="A3:W3"/>
    <mergeCell ref="A4:W4"/>
    <mergeCell ref="A5:W5"/>
    <mergeCell ref="A7:A8"/>
    <mergeCell ref="B7:B8"/>
    <mergeCell ref="C7:W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39D9-F595-4884-91EE-75EA731929A9}">
  <dimension ref="A1:W35"/>
  <sheetViews>
    <sheetView zoomScale="70" zoomScaleNormal="70" workbookViewId="0">
      <selection activeCell="A33" sqref="A33"/>
    </sheetView>
  </sheetViews>
  <sheetFormatPr baseColWidth="10" defaultColWidth="0" defaultRowHeight="10" zeroHeight="1" x14ac:dyDescent="0.2"/>
  <cols>
    <col min="1" max="1" width="86.109375" customWidth="1"/>
    <col min="2" max="2" width="16.109375" customWidth="1"/>
    <col min="3" max="3" width="12" bestFit="1" customWidth="1"/>
    <col min="4" max="4" width="10.77734375" bestFit="1" customWidth="1"/>
    <col min="5" max="5" width="11.44140625" bestFit="1" customWidth="1"/>
    <col min="6" max="6" width="15" bestFit="1" customWidth="1"/>
    <col min="7" max="7" width="14.33203125" bestFit="1" customWidth="1"/>
    <col min="8" max="8" width="13.44140625" bestFit="1" customWidth="1"/>
    <col min="9" max="9" width="12.44140625" bestFit="1" customWidth="1"/>
    <col min="10" max="10" width="13.44140625" bestFit="1" customWidth="1"/>
    <col min="11" max="11" width="12.44140625" bestFit="1" customWidth="1"/>
    <col min="12" max="12" width="10" bestFit="1" customWidth="1"/>
    <col min="13" max="13" width="9.44140625" bestFit="1" customWidth="1"/>
    <col min="14" max="14" width="14.77734375" bestFit="1" customWidth="1"/>
    <col min="15" max="15" width="17.44140625" bestFit="1" customWidth="1"/>
    <col min="16" max="16" width="10.44140625" bestFit="1" customWidth="1"/>
    <col min="17" max="17" width="17.44140625" bestFit="1" customWidth="1"/>
    <col min="18" max="18" width="13" customWidth="1"/>
    <col min="19" max="19" width="9.33203125" bestFit="1" customWidth="1"/>
    <col min="20" max="20" width="12" bestFit="1" customWidth="1"/>
    <col min="21" max="21" width="10.6640625" bestFit="1" customWidth="1"/>
    <col min="22" max="22" width="8.44140625" bestFit="1" customWidth="1"/>
    <col min="23" max="23" width="11.33203125" bestFit="1" customWidth="1"/>
    <col min="24" max="16384" width="38.6640625" hidden="1"/>
  </cols>
  <sheetData>
    <row r="1" spans="1:23" ht="15.5" x14ac:dyDescent="0.35">
      <c r="A1" s="30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</row>
    <row r="2" spans="1:23" ht="15.5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2"/>
      <c r="S2" s="1"/>
      <c r="T2" s="1"/>
      <c r="U2" s="1"/>
      <c r="V2" s="1"/>
      <c r="W2" s="1"/>
    </row>
    <row r="3" spans="1:23" ht="15" x14ac:dyDescent="0.2">
      <c r="A3" s="133" t="s">
        <v>17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5" x14ac:dyDescent="0.2">
      <c r="A4" s="133" t="s">
        <v>18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5" x14ac:dyDescent="0.2">
      <c r="A5" s="133" t="s">
        <v>279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5" x14ac:dyDescent="0.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</row>
    <row r="7" spans="1:23" ht="15" x14ac:dyDescent="0.2">
      <c r="A7" s="134" t="s">
        <v>19</v>
      </c>
      <c r="B7" s="134" t="s">
        <v>20</v>
      </c>
      <c r="C7" s="136" t="s">
        <v>21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8"/>
    </row>
    <row r="8" spans="1:23" ht="33" x14ac:dyDescent="0.2">
      <c r="A8" s="135"/>
      <c r="B8" s="135"/>
      <c r="C8" s="76" t="s">
        <v>22</v>
      </c>
      <c r="D8" s="69" t="s">
        <v>23</v>
      </c>
      <c r="E8" s="69" t="s">
        <v>24</v>
      </c>
      <c r="F8" s="69" t="s">
        <v>38</v>
      </c>
      <c r="G8" s="69" t="s">
        <v>174</v>
      </c>
      <c r="H8" s="69" t="s">
        <v>265</v>
      </c>
      <c r="I8" s="69" t="s">
        <v>26</v>
      </c>
      <c r="J8" s="69" t="s">
        <v>266</v>
      </c>
      <c r="K8" s="64" t="s">
        <v>173</v>
      </c>
      <c r="L8" s="68" t="s">
        <v>79</v>
      </c>
      <c r="M8" s="91" t="s">
        <v>39</v>
      </c>
      <c r="N8" s="64" t="s">
        <v>40</v>
      </c>
      <c r="O8" s="69" t="s">
        <v>268</v>
      </c>
      <c r="P8" s="69" t="s">
        <v>42</v>
      </c>
      <c r="Q8" s="69" t="s">
        <v>204</v>
      </c>
      <c r="R8" s="69" t="s">
        <v>267</v>
      </c>
      <c r="S8" s="69" t="s">
        <v>29</v>
      </c>
      <c r="T8" s="64" t="s">
        <v>269</v>
      </c>
      <c r="U8" s="69" t="s">
        <v>271</v>
      </c>
      <c r="V8" s="69" t="s">
        <v>272</v>
      </c>
      <c r="W8" s="65" t="s">
        <v>270</v>
      </c>
    </row>
    <row r="9" spans="1:23" ht="15.5" x14ac:dyDescent="0.2">
      <c r="A9" s="6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</row>
    <row r="10" spans="1:23" ht="15" x14ac:dyDescent="0.2">
      <c r="A10" s="57" t="s">
        <v>137</v>
      </c>
      <c r="B10" s="4">
        <f>SUM(C10:W10)</f>
        <v>120</v>
      </c>
      <c r="C10" s="4">
        <v>29</v>
      </c>
      <c r="D10" s="4">
        <v>1</v>
      </c>
      <c r="E10" s="4">
        <v>4</v>
      </c>
      <c r="F10" s="4">
        <v>6</v>
      </c>
      <c r="G10" s="4">
        <v>2</v>
      </c>
      <c r="H10" s="4">
        <v>11</v>
      </c>
      <c r="I10" s="4">
        <v>1</v>
      </c>
      <c r="J10" s="4">
        <v>5</v>
      </c>
      <c r="K10" s="4">
        <v>0</v>
      </c>
      <c r="L10" s="4">
        <v>17</v>
      </c>
      <c r="M10" s="4">
        <v>6</v>
      </c>
      <c r="N10" s="4">
        <v>0</v>
      </c>
      <c r="O10" s="4">
        <v>0</v>
      </c>
      <c r="P10" s="4">
        <v>0</v>
      </c>
      <c r="Q10" s="4">
        <v>1</v>
      </c>
      <c r="R10" s="4">
        <v>5</v>
      </c>
      <c r="S10" s="4">
        <v>11</v>
      </c>
      <c r="T10" s="4">
        <v>17</v>
      </c>
      <c r="U10" s="4">
        <v>0</v>
      </c>
      <c r="V10" s="4">
        <v>0</v>
      </c>
      <c r="W10" s="9">
        <v>4</v>
      </c>
    </row>
    <row r="11" spans="1:23" ht="15.5" x14ac:dyDescent="0.3">
      <c r="A11" s="60"/>
      <c r="B11" s="10"/>
      <c r="C11" s="92"/>
      <c r="D11" s="92"/>
      <c r="E11" s="92"/>
      <c r="F11" s="92"/>
      <c r="G11" s="92"/>
      <c r="H11" s="92"/>
      <c r="I11" s="92"/>
      <c r="J11" s="92"/>
      <c r="K11" s="92"/>
      <c r="L11" s="93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3"/>
    </row>
    <row r="12" spans="1:23" ht="15" x14ac:dyDescent="0.2">
      <c r="A12" s="57" t="s">
        <v>31</v>
      </c>
      <c r="B12" s="4">
        <f>+SUM(C12:W12)</f>
        <v>430</v>
      </c>
      <c r="C12" s="4">
        <v>158</v>
      </c>
      <c r="D12" s="4">
        <v>1</v>
      </c>
      <c r="E12" s="4">
        <v>58</v>
      </c>
      <c r="F12" s="4">
        <v>7</v>
      </c>
      <c r="G12" s="4">
        <v>3</v>
      </c>
      <c r="H12" s="4">
        <v>38</v>
      </c>
      <c r="I12" s="4">
        <v>1</v>
      </c>
      <c r="J12" s="4">
        <v>11</v>
      </c>
      <c r="K12" s="4">
        <v>3</v>
      </c>
      <c r="L12" s="4">
        <v>23</v>
      </c>
      <c r="M12" s="4">
        <v>29</v>
      </c>
      <c r="N12" s="4">
        <v>5</v>
      </c>
      <c r="O12" s="4">
        <v>22</v>
      </c>
      <c r="P12" s="4">
        <v>5</v>
      </c>
      <c r="Q12" s="4">
        <v>3</v>
      </c>
      <c r="R12" s="4">
        <v>5</v>
      </c>
      <c r="S12" s="4">
        <v>18</v>
      </c>
      <c r="T12" s="4">
        <v>40</v>
      </c>
      <c r="U12" s="4">
        <v>0</v>
      </c>
      <c r="V12" s="4">
        <v>0</v>
      </c>
      <c r="W12" s="9">
        <v>0</v>
      </c>
    </row>
    <row r="13" spans="1:23" ht="15" x14ac:dyDescent="0.2">
      <c r="A13" s="57" t="s">
        <v>205</v>
      </c>
      <c r="B13" s="4">
        <f t="shared" ref="B13:B23" si="0">+SUM(C13:W13)</f>
        <v>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1</v>
      </c>
      <c r="T13" s="4">
        <v>0</v>
      </c>
      <c r="U13" s="4">
        <v>0</v>
      </c>
      <c r="V13" s="4">
        <v>0</v>
      </c>
      <c r="W13" s="9">
        <v>0</v>
      </c>
    </row>
    <row r="14" spans="1:23" ht="15" x14ac:dyDescent="0.2">
      <c r="A14" s="57" t="s">
        <v>254</v>
      </c>
      <c r="B14" s="4">
        <f t="shared" si="0"/>
        <v>3</v>
      </c>
      <c r="C14" s="4">
        <v>0</v>
      </c>
      <c r="D14" s="4">
        <v>0</v>
      </c>
      <c r="E14" s="4">
        <v>0</v>
      </c>
      <c r="F14" s="4">
        <v>0</v>
      </c>
      <c r="G14" s="4">
        <v>1</v>
      </c>
      <c r="H14" s="4">
        <v>0</v>
      </c>
      <c r="I14" s="4">
        <v>2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9">
        <v>0</v>
      </c>
    </row>
    <row r="15" spans="1:23" ht="15" x14ac:dyDescent="0.2">
      <c r="A15" s="5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9"/>
    </row>
    <row r="16" spans="1:23" ht="15" x14ac:dyDescent="0.2">
      <c r="A16" s="57" t="s">
        <v>32</v>
      </c>
      <c r="B16" s="4">
        <f t="shared" ref="B16:W16" si="1">SUM(B17:B23)</f>
        <v>394</v>
      </c>
      <c r="C16" s="4">
        <f t="shared" si="1"/>
        <v>147</v>
      </c>
      <c r="D16" s="4">
        <f t="shared" si="1"/>
        <v>2</v>
      </c>
      <c r="E16" s="4">
        <f t="shared" si="1"/>
        <v>53</v>
      </c>
      <c r="F16" s="4">
        <f t="shared" si="1"/>
        <v>9</v>
      </c>
      <c r="G16" s="4">
        <f t="shared" si="1"/>
        <v>2</v>
      </c>
      <c r="H16" s="4">
        <f t="shared" si="1"/>
        <v>37</v>
      </c>
      <c r="I16" s="4">
        <f t="shared" si="1"/>
        <v>4</v>
      </c>
      <c r="J16" s="4">
        <f t="shared" si="1"/>
        <v>11</v>
      </c>
      <c r="K16" s="4">
        <f t="shared" si="1"/>
        <v>1</v>
      </c>
      <c r="L16" s="4">
        <f t="shared" si="1"/>
        <v>16</v>
      </c>
      <c r="M16" s="4">
        <f t="shared" si="1"/>
        <v>29</v>
      </c>
      <c r="N16" s="4">
        <f t="shared" si="1"/>
        <v>1</v>
      </c>
      <c r="O16" s="4">
        <f t="shared" si="1"/>
        <v>10</v>
      </c>
      <c r="P16" s="4">
        <f t="shared" si="1"/>
        <v>4</v>
      </c>
      <c r="Q16" s="4">
        <f t="shared" si="1"/>
        <v>1</v>
      </c>
      <c r="R16" s="4">
        <f t="shared" si="1"/>
        <v>7</v>
      </c>
      <c r="S16" s="4">
        <f t="shared" si="1"/>
        <v>25</v>
      </c>
      <c r="T16" s="4">
        <f t="shared" si="1"/>
        <v>33</v>
      </c>
      <c r="U16" s="4">
        <f t="shared" si="1"/>
        <v>0</v>
      </c>
      <c r="V16" s="4">
        <f t="shared" si="1"/>
        <v>0</v>
      </c>
      <c r="W16" s="9">
        <f t="shared" si="1"/>
        <v>2</v>
      </c>
    </row>
    <row r="17" spans="1:23" ht="15.5" x14ac:dyDescent="0.2">
      <c r="A17" s="60" t="s">
        <v>210</v>
      </c>
      <c r="B17" s="4">
        <f t="shared" si="0"/>
        <v>1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1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9">
        <v>0</v>
      </c>
    </row>
    <row r="18" spans="1:23" ht="15.5" x14ac:dyDescent="0.2">
      <c r="A18" s="60" t="s">
        <v>33</v>
      </c>
      <c r="B18" s="4">
        <f t="shared" si="0"/>
        <v>105</v>
      </c>
      <c r="C18" s="4">
        <v>24</v>
      </c>
      <c r="D18" s="4">
        <v>0</v>
      </c>
      <c r="E18" s="4">
        <v>8</v>
      </c>
      <c r="F18" s="4">
        <v>5</v>
      </c>
      <c r="G18" s="4">
        <v>2</v>
      </c>
      <c r="H18" s="4">
        <v>11</v>
      </c>
      <c r="I18" s="4">
        <v>0</v>
      </c>
      <c r="J18" s="4">
        <v>4</v>
      </c>
      <c r="K18" s="4">
        <v>0</v>
      </c>
      <c r="L18" s="4">
        <v>5</v>
      </c>
      <c r="M18" s="4">
        <v>15</v>
      </c>
      <c r="N18" s="4">
        <v>0</v>
      </c>
      <c r="O18" s="4">
        <v>4</v>
      </c>
      <c r="P18" s="4">
        <v>1</v>
      </c>
      <c r="Q18" s="4">
        <v>0</v>
      </c>
      <c r="R18" s="4">
        <v>7</v>
      </c>
      <c r="S18" s="4">
        <v>10</v>
      </c>
      <c r="T18" s="4">
        <v>8</v>
      </c>
      <c r="U18" s="4">
        <v>0</v>
      </c>
      <c r="V18" s="4">
        <v>0</v>
      </c>
      <c r="W18" s="9">
        <v>1</v>
      </c>
    </row>
    <row r="19" spans="1:23" ht="15.5" x14ac:dyDescent="0.2">
      <c r="A19" s="60" t="s">
        <v>213</v>
      </c>
      <c r="B19" s="4">
        <f t="shared" si="0"/>
        <v>135</v>
      </c>
      <c r="C19" s="4">
        <v>51</v>
      </c>
      <c r="D19" s="4">
        <v>1</v>
      </c>
      <c r="E19" s="4">
        <v>31</v>
      </c>
      <c r="F19" s="4">
        <v>2</v>
      </c>
      <c r="G19" s="4">
        <v>0</v>
      </c>
      <c r="H19" s="4">
        <v>11</v>
      </c>
      <c r="I19" s="4">
        <v>0</v>
      </c>
      <c r="J19" s="4">
        <v>2</v>
      </c>
      <c r="K19" s="4">
        <v>1</v>
      </c>
      <c r="L19" s="4">
        <v>8</v>
      </c>
      <c r="M19" s="4">
        <v>4</v>
      </c>
      <c r="N19" s="4">
        <v>1</v>
      </c>
      <c r="O19" s="4">
        <v>2</v>
      </c>
      <c r="P19" s="4">
        <v>2</v>
      </c>
      <c r="Q19" s="4">
        <v>0</v>
      </c>
      <c r="R19" s="4">
        <v>0</v>
      </c>
      <c r="S19" s="4">
        <v>6</v>
      </c>
      <c r="T19" s="4">
        <v>13</v>
      </c>
      <c r="U19" s="4">
        <v>0</v>
      </c>
      <c r="V19" s="4">
        <v>0</v>
      </c>
      <c r="W19" s="9">
        <v>0</v>
      </c>
    </row>
    <row r="20" spans="1:23" ht="15.5" x14ac:dyDescent="0.2">
      <c r="A20" s="60" t="s">
        <v>214</v>
      </c>
      <c r="B20" s="4">
        <f t="shared" si="0"/>
        <v>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1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9">
        <v>0</v>
      </c>
    </row>
    <row r="21" spans="1:23" ht="15.5" x14ac:dyDescent="0.2">
      <c r="A21" s="60" t="s">
        <v>241</v>
      </c>
      <c r="B21" s="4">
        <f t="shared" si="0"/>
        <v>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1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9">
        <v>0</v>
      </c>
    </row>
    <row r="22" spans="1:23" ht="15.5" x14ac:dyDescent="0.35">
      <c r="A22" s="97" t="s">
        <v>246</v>
      </c>
      <c r="B22" s="4">
        <f t="shared" si="0"/>
        <v>1</v>
      </c>
      <c r="C22" s="4">
        <v>1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9">
        <v>0</v>
      </c>
    </row>
    <row r="23" spans="1:23" ht="15.5" x14ac:dyDescent="0.2">
      <c r="A23" s="60" t="s">
        <v>191</v>
      </c>
      <c r="B23" s="4">
        <f t="shared" si="0"/>
        <v>150</v>
      </c>
      <c r="C23" s="4">
        <v>71</v>
      </c>
      <c r="D23" s="4">
        <v>1</v>
      </c>
      <c r="E23" s="4">
        <v>14</v>
      </c>
      <c r="F23" s="4">
        <v>2</v>
      </c>
      <c r="G23" s="4">
        <v>0</v>
      </c>
      <c r="H23" s="4">
        <v>14</v>
      </c>
      <c r="I23" s="4">
        <v>4</v>
      </c>
      <c r="J23" s="4">
        <v>4</v>
      </c>
      <c r="K23" s="4">
        <v>0</v>
      </c>
      <c r="L23" s="4">
        <v>3</v>
      </c>
      <c r="M23" s="4">
        <v>10</v>
      </c>
      <c r="N23" s="4">
        <v>0</v>
      </c>
      <c r="O23" s="4">
        <v>3</v>
      </c>
      <c r="P23" s="4">
        <v>1</v>
      </c>
      <c r="Q23" s="4">
        <v>1</v>
      </c>
      <c r="R23" s="4">
        <v>0</v>
      </c>
      <c r="S23" s="4">
        <v>9</v>
      </c>
      <c r="T23" s="4">
        <v>12</v>
      </c>
      <c r="U23" s="4">
        <v>0</v>
      </c>
      <c r="V23" s="4">
        <v>0</v>
      </c>
      <c r="W23" s="9">
        <v>1</v>
      </c>
    </row>
    <row r="24" spans="1:23" ht="15.5" x14ac:dyDescent="0.35">
      <c r="A24" s="60"/>
      <c r="B24" s="4"/>
      <c r="C24" s="18"/>
      <c r="D24" s="18"/>
      <c r="E24" s="18"/>
      <c r="F24" s="18"/>
      <c r="G24" s="18"/>
      <c r="H24" s="18"/>
      <c r="I24" s="18"/>
      <c r="J24" s="18"/>
      <c r="K24" s="18"/>
      <c r="L24" s="19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</row>
    <row r="25" spans="1:23" ht="15" x14ac:dyDescent="0.3">
      <c r="A25" s="82" t="s">
        <v>138</v>
      </c>
      <c r="B25" s="94">
        <f t="shared" ref="B25:W25" si="2">B10+B12+B13+B14-B16</f>
        <v>160</v>
      </c>
      <c r="C25" s="94">
        <f t="shared" si="2"/>
        <v>40</v>
      </c>
      <c r="D25" s="94">
        <f t="shared" si="2"/>
        <v>0</v>
      </c>
      <c r="E25" s="94">
        <f t="shared" si="2"/>
        <v>9</v>
      </c>
      <c r="F25" s="94">
        <f t="shared" si="2"/>
        <v>4</v>
      </c>
      <c r="G25" s="94">
        <f t="shared" si="2"/>
        <v>4</v>
      </c>
      <c r="H25" s="94">
        <f t="shared" si="2"/>
        <v>12</v>
      </c>
      <c r="I25" s="94">
        <f t="shared" si="2"/>
        <v>0</v>
      </c>
      <c r="J25" s="94">
        <f t="shared" si="2"/>
        <v>5</v>
      </c>
      <c r="K25" s="94">
        <f t="shared" si="2"/>
        <v>2</v>
      </c>
      <c r="L25" s="94">
        <f t="shared" si="2"/>
        <v>24</v>
      </c>
      <c r="M25" s="94">
        <f t="shared" si="2"/>
        <v>6</v>
      </c>
      <c r="N25" s="94">
        <f t="shared" si="2"/>
        <v>4</v>
      </c>
      <c r="O25" s="94">
        <f t="shared" si="2"/>
        <v>12</v>
      </c>
      <c r="P25" s="94">
        <f t="shared" si="2"/>
        <v>1</v>
      </c>
      <c r="Q25" s="94">
        <f t="shared" si="2"/>
        <v>3</v>
      </c>
      <c r="R25" s="94">
        <f t="shared" si="2"/>
        <v>3</v>
      </c>
      <c r="S25" s="94">
        <f t="shared" si="2"/>
        <v>5</v>
      </c>
      <c r="T25" s="94">
        <f t="shared" si="2"/>
        <v>24</v>
      </c>
      <c r="U25" s="94">
        <f t="shared" si="2"/>
        <v>0</v>
      </c>
      <c r="V25" s="94">
        <f t="shared" si="2"/>
        <v>0</v>
      </c>
      <c r="W25" s="71">
        <f t="shared" si="2"/>
        <v>2</v>
      </c>
    </row>
    <row r="26" spans="1:23" ht="15.5" x14ac:dyDescent="0.3">
      <c r="A26" s="78" t="s">
        <v>139</v>
      </c>
      <c r="B26" s="4">
        <f t="shared" ref="B26:B27" si="3">SUM(C26:W26)</f>
        <v>52</v>
      </c>
      <c r="C26" s="94">
        <v>24</v>
      </c>
      <c r="D26" s="94">
        <v>0</v>
      </c>
      <c r="E26" s="94">
        <v>3</v>
      </c>
      <c r="F26" s="94">
        <v>0</v>
      </c>
      <c r="G26" s="94">
        <v>0</v>
      </c>
      <c r="H26" s="94">
        <v>2</v>
      </c>
      <c r="I26" s="94">
        <v>0</v>
      </c>
      <c r="J26" s="94">
        <v>1</v>
      </c>
      <c r="K26" s="94">
        <v>0</v>
      </c>
      <c r="L26" s="94">
        <v>10</v>
      </c>
      <c r="M26" s="94">
        <v>0</v>
      </c>
      <c r="N26" s="94">
        <v>1</v>
      </c>
      <c r="O26" s="94">
        <v>2</v>
      </c>
      <c r="P26" s="94">
        <v>0</v>
      </c>
      <c r="Q26" s="94">
        <v>1</v>
      </c>
      <c r="R26" s="94">
        <v>0</v>
      </c>
      <c r="S26" s="94">
        <v>2</v>
      </c>
      <c r="T26" s="94">
        <v>6</v>
      </c>
      <c r="U26" s="94">
        <v>0</v>
      </c>
      <c r="V26" s="94">
        <v>0</v>
      </c>
      <c r="W26" s="71">
        <v>0</v>
      </c>
    </row>
    <row r="27" spans="1:23" ht="15.5" x14ac:dyDescent="0.3">
      <c r="A27" s="79" t="s">
        <v>140</v>
      </c>
      <c r="B27" s="4">
        <f t="shared" si="3"/>
        <v>46</v>
      </c>
      <c r="C27" s="94">
        <v>3</v>
      </c>
      <c r="D27" s="94">
        <v>0</v>
      </c>
      <c r="E27" s="94">
        <v>3</v>
      </c>
      <c r="F27" s="94">
        <v>2</v>
      </c>
      <c r="G27" s="94">
        <v>4</v>
      </c>
      <c r="H27" s="94">
        <v>4</v>
      </c>
      <c r="I27" s="94">
        <v>0</v>
      </c>
      <c r="J27" s="94">
        <v>2</v>
      </c>
      <c r="K27" s="94">
        <v>1</v>
      </c>
      <c r="L27" s="94">
        <v>8</v>
      </c>
      <c r="M27" s="94">
        <v>3</v>
      </c>
      <c r="N27" s="94">
        <v>2</v>
      </c>
      <c r="O27" s="94">
        <v>5</v>
      </c>
      <c r="P27" s="94">
        <v>0</v>
      </c>
      <c r="Q27" s="94">
        <v>2</v>
      </c>
      <c r="R27" s="94">
        <v>3</v>
      </c>
      <c r="S27" s="94">
        <v>1</v>
      </c>
      <c r="T27" s="94">
        <v>2</v>
      </c>
      <c r="U27" s="94">
        <v>0</v>
      </c>
      <c r="V27" s="94">
        <v>0</v>
      </c>
      <c r="W27" s="71">
        <v>1</v>
      </c>
    </row>
    <row r="28" spans="1:23" ht="15.5" x14ac:dyDescent="0.3">
      <c r="A28" s="79" t="s">
        <v>141</v>
      </c>
      <c r="B28" s="4">
        <f>SUM(C28:W28)</f>
        <v>62</v>
      </c>
      <c r="C28" s="94">
        <v>13</v>
      </c>
      <c r="D28" s="94">
        <v>0</v>
      </c>
      <c r="E28" s="94">
        <v>3</v>
      </c>
      <c r="F28" s="94">
        <v>2</v>
      </c>
      <c r="G28" s="94">
        <v>0</v>
      </c>
      <c r="H28" s="94">
        <v>6</v>
      </c>
      <c r="I28" s="94">
        <v>0</v>
      </c>
      <c r="J28" s="94">
        <v>2</v>
      </c>
      <c r="K28" s="94">
        <v>1</v>
      </c>
      <c r="L28" s="94">
        <v>6</v>
      </c>
      <c r="M28" s="94">
        <v>3</v>
      </c>
      <c r="N28" s="94">
        <v>1</v>
      </c>
      <c r="O28" s="94">
        <v>5</v>
      </c>
      <c r="P28" s="94">
        <v>1</v>
      </c>
      <c r="Q28" s="94">
        <v>0</v>
      </c>
      <c r="R28" s="94">
        <v>0</v>
      </c>
      <c r="S28" s="94">
        <v>2</v>
      </c>
      <c r="T28" s="94">
        <v>16</v>
      </c>
      <c r="U28" s="94">
        <v>0</v>
      </c>
      <c r="V28" s="94">
        <v>0</v>
      </c>
      <c r="W28" s="71">
        <v>1</v>
      </c>
    </row>
    <row r="29" spans="1:23" ht="15.5" x14ac:dyDescent="0.35">
      <c r="A29" s="27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102"/>
    </row>
    <row r="30" spans="1:23" ht="15.5" x14ac:dyDescent="0.35">
      <c r="A30" s="1" t="s">
        <v>264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5" x14ac:dyDescent="0.35">
      <c r="A31" s="1" t="s">
        <v>290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5" x14ac:dyDescent="0.35">
      <c r="A32" s="1" t="s">
        <v>278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5" x14ac:dyDescent="0.35">
      <c r="A33" s="1" t="s">
        <v>273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5" x14ac:dyDescent="0.35">
      <c r="A34" s="132" t="s">
        <v>281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5" x14ac:dyDescent="0.35">
      <c r="A35" s="1" t="s">
        <v>280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1"/>
      <c r="T35" s="1"/>
      <c r="U35" s="1"/>
      <c r="V35" s="1"/>
      <c r="W35" s="1"/>
    </row>
  </sheetData>
  <mergeCells count="7">
    <mergeCell ref="A34:K34"/>
    <mergeCell ref="A3:W3"/>
    <mergeCell ref="A4:W4"/>
    <mergeCell ref="A5:W5"/>
    <mergeCell ref="A7:A8"/>
    <mergeCell ref="B7:B8"/>
    <mergeCell ref="C7:W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80E3-2521-45A9-AB3B-D1E631D4E2F3}">
  <dimension ref="A1:X76"/>
  <sheetViews>
    <sheetView workbookViewId="0">
      <selection activeCell="A75" sqref="A75:K75"/>
    </sheetView>
  </sheetViews>
  <sheetFormatPr baseColWidth="10" defaultColWidth="0" defaultRowHeight="15.5" zeroHeight="1" x14ac:dyDescent="0.35"/>
  <cols>
    <col min="1" max="1" width="84.6640625" style="104" customWidth="1"/>
    <col min="2" max="2" width="11.109375" style="1" bestFit="1" customWidth="1"/>
    <col min="3" max="3" width="13.6640625" style="1" bestFit="1" customWidth="1"/>
    <col min="4" max="4" width="12.6640625" style="1" bestFit="1" customWidth="1"/>
    <col min="5" max="6" width="12.6640625" style="1" customWidth="1"/>
    <col min="7" max="7" width="12.6640625" style="1" bestFit="1" customWidth="1"/>
    <col min="8" max="8" width="18.109375" style="1" bestFit="1" customWidth="1"/>
    <col min="9" max="9" width="13.109375" style="1" bestFit="1" customWidth="1"/>
    <col min="10" max="10" width="14.6640625" style="1" bestFit="1" customWidth="1"/>
    <col min="11" max="11" width="12.6640625" style="1" bestFit="1" customWidth="1"/>
    <col min="12" max="12" width="12.33203125" style="1" bestFit="1" customWidth="1"/>
    <col min="13" max="13" width="11" style="1" bestFit="1" customWidth="1"/>
    <col min="14" max="14" width="16.109375" style="1" customWidth="1"/>
    <col min="15" max="15" width="17.6640625" style="1" bestFit="1" customWidth="1"/>
    <col min="16" max="16" width="12.109375" style="1" bestFit="1" customWidth="1"/>
    <col min="17" max="17" width="17.109375" style="1" customWidth="1"/>
    <col min="18" max="18" width="14.109375" style="1" customWidth="1"/>
    <col min="19" max="19" width="10.6640625" style="1" bestFit="1" customWidth="1"/>
    <col min="20" max="22" width="10.6640625" style="1" customWidth="1"/>
    <col min="23" max="23" width="10.44140625" style="1" bestFit="1" customWidth="1"/>
    <col min="24" max="24" width="0" style="1" hidden="1" customWidth="1"/>
    <col min="25" max="16384" width="11.44140625" style="1" hidden="1"/>
  </cols>
  <sheetData>
    <row r="1" spans="1:23" x14ac:dyDescent="0.35">
      <c r="A1" s="103" t="s">
        <v>34</v>
      </c>
    </row>
    <row r="2" spans="1:23" x14ac:dyDescent="0.35"/>
    <row r="3" spans="1:23" x14ac:dyDescent="0.35">
      <c r="A3" s="133" t="s">
        <v>35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x14ac:dyDescent="0.35">
      <c r="A4" s="133" t="s">
        <v>18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x14ac:dyDescent="0.35">
      <c r="A5" s="133" t="s">
        <v>232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x14ac:dyDescent="0.35"/>
    <row r="7" spans="1:23" x14ac:dyDescent="0.35">
      <c r="A7" s="139" t="s">
        <v>36</v>
      </c>
      <c r="B7" s="141" t="s">
        <v>37</v>
      </c>
      <c r="C7" s="136" t="s">
        <v>21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8"/>
    </row>
    <row r="8" spans="1:23" ht="30" x14ac:dyDescent="0.35">
      <c r="A8" s="140"/>
      <c r="B8" s="141"/>
      <c r="C8" s="69" t="s">
        <v>22</v>
      </c>
      <c r="D8" s="69" t="s">
        <v>23</v>
      </c>
      <c r="E8" s="69" t="s">
        <v>24</v>
      </c>
      <c r="F8" s="69" t="s">
        <v>38</v>
      </c>
      <c r="G8" s="69" t="s">
        <v>174</v>
      </c>
      <c r="H8" s="69" t="s">
        <v>25</v>
      </c>
      <c r="I8" s="69" t="s">
        <v>26</v>
      </c>
      <c r="J8" s="69" t="s">
        <v>27</v>
      </c>
      <c r="K8" s="69" t="s">
        <v>173</v>
      </c>
      <c r="L8" s="68" t="s">
        <v>79</v>
      </c>
      <c r="M8" s="75" t="s">
        <v>39</v>
      </c>
      <c r="N8" s="64" t="s">
        <v>40</v>
      </c>
      <c r="O8" s="69" t="s">
        <v>41</v>
      </c>
      <c r="P8" s="69" t="s">
        <v>42</v>
      </c>
      <c r="Q8" s="69" t="s">
        <v>204</v>
      </c>
      <c r="R8" s="69" t="s">
        <v>28</v>
      </c>
      <c r="S8" s="69" t="s">
        <v>29</v>
      </c>
      <c r="T8" s="69" t="s">
        <v>30</v>
      </c>
      <c r="U8" s="69" t="s">
        <v>242</v>
      </c>
      <c r="V8" s="69" t="s">
        <v>243</v>
      </c>
      <c r="W8" s="65" t="s">
        <v>244</v>
      </c>
    </row>
    <row r="9" spans="1:23" x14ac:dyDescent="0.35">
      <c r="A9" s="13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</row>
    <row r="10" spans="1:23" x14ac:dyDescent="0.35">
      <c r="A10" s="14" t="s">
        <v>43</v>
      </c>
      <c r="B10" s="4">
        <f t="shared" ref="B10:W10" si="0">+B12+B62</f>
        <v>430</v>
      </c>
      <c r="C10" s="4">
        <f t="shared" si="0"/>
        <v>158</v>
      </c>
      <c r="D10" s="4">
        <f t="shared" si="0"/>
        <v>1</v>
      </c>
      <c r="E10" s="4">
        <f t="shared" si="0"/>
        <v>58</v>
      </c>
      <c r="F10" s="4">
        <f t="shared" si="0"/>
        <v>7</v>
      </c>
      <c r="G10" s="4">
        <f t="shared" si="0"/>
        <v>3</v>
      </c>
      <c r="H10" s="4">
        <f t="shared" si="0"/>
        <v>38</v>
      </c>
      <c r="I10" s="4">
        <f t="shared" si="0"/>
        <v>1</v>
      </c>
      <c r="J10" s="4">
        <f t="shared" si="0"/>
        <v>11</v>
      </c>
      <c r="K10" s="4">
        <f t="shared" si="0"/>
        <v>3</v>
      </c>
      <c r="L10" s="4">
        <f t="shared" si="0"/>
        <v>23</v>
      </c>
      <c r="M10" s="4">
        <f t="shared" si="0"/>
        <v>29</v>
      </c>
      <c r="N10" s="4">
        <f t="shared" si="0"/>
        <v>5</v>
      </c>
      <c r="O10" s="4">
        <f t="shared" si="0"/>
        <v>22</v>
      </c>
      <c r="P10" s="4">
        <f t="shared" si="0"/>
        <v>5</v>
      </c>
      <c r="Q10" s="4">
        <f t="shared" si="0"/>
        <v>3</v>
      </c>
      <c r="R10" s="4">
        <f t="shared" si="0"/>
        <v>5</v>
      </c>
      <c r="S10" s="4">
        <f t="shared" si="0"/>
        <v>18</v>
      </c>
      <c r="T10" s="4">
        <f t="shared" si="0"/>
        <v>40</v>
      </c>
      <c r="U10" s="4">
        <f t="shared" si="0"/>
        <v>0</v>
      </c>
      <c r="V10" s="4">
        <f t="shared" si="0"/>
        <v>0</v>
      </c>
      <c r="W10" s="9">
        <f t="shared" si="0"/>
        <v>0</v>
      </c>
    </row>
    <row r="11" spans="1:23" x14ac:dyDescent="0.35">
      <c r="A11" s="1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9"/>
    </row>
    <row r="12" spans="1:23" x14ac:dyDescent="0.35">
      <c r="A12" s="95" t="s">
        <v>44</v>
      </c>
      <c r="B12" s="4">
        <f>SUM(B14:B60)</f>
        <v>310</v>
      </c>
      <c r="C12" s="4">
        <f t="shared" ref="C12:W12" si="1">SUM(C13:C60)</f>
        <v>116</v>
      </c>
      <c r="D12" s="4">
        <f t="shared" si="1"/>
        <v>1</v>
      </c>
      <c r="E12" s="4">
        <f t="shared" si="1"/>
        <v>51</v>
      </c>
      <c r="F12" s="4">
        <f t="shared" si="1"/>
        <v>3</v>
      </c>
      <c r="G12" s="4">
        <f t="shared" si="1"/>
        <v>3</v>
      </c>
      <c r="H12" s="4">
        <f t="shared" si="1"/>
        <v>14</v>
      </c>
      <c r="I12" s="4">
        <f t="shared" si="1"/>
        <v>0</v>
      </c>
      <c r="J12" s="4">
        <f t="shared" si="1"/>
        <v>6</v>
      </c>
      <c r="K12" s="4">
        <f t="shared" si="1"/>
        <v>3</v>
      </c>
      <c r="L12" s="4">
        <f t="shared" si="1"/>
        <v>17</v>
      </c>
      <c r="M12" s="4">
        <f t="shared" si="1"/>
        <v>17</v>
      </c>
      <c r="N12" s="4">
        <f t="shared" si="1"/>
        <v>5</v>
      </c>
      <c r="O12" s="4">
        <f t="shared" si="1"/>
        <v>15</v>
      </c>
      <c r="P12" s="4">
        <f t="shared" si="1"/>
        <v>4</v>
      </c>
      <c r="Q12" s="4">
        <f t="shared" si="1"/>
        <v>1</v>
      </c>
      <c r="R12" s="4">
        <f t="shared" si="1"/>
        <v>5</v>
      </c>
      <c r="S12" s="4">
        <f t="shared" si="1"/>
        <v>12</v>
      </c>
      <c r="T12" s="4">
        <f t="shared" si="1"/>
        <v>37</v>
      </c>
      <c r="U12" s="4">
        <f t="shared" si="1"/>
        <v>0</v>
      </c>
      <c r="V12" s="4">
        <f t="shared" si="1"/>
        <v>0</v>
      </c>
      <c r="W12" s="9">
        <f t="shared" si="1"/>
        <v>0</v>
      </c>
    </row>
    <row r="13" spans="1:23" x14ac:dyDescent="0.35">
      <c r="A13" s="95"/>
      <c r="B13" s="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1"/>
    </row>
    <row r="14" spans="1:23" x14ac:dyDescent="0.35">
      <c r="A14" s="105" t="s">
        <v>45</v>
      </c>
      <c r="B14" s="10">
        <f t="shared" ref="B14:B60" si="2">SUM(C14:W14)</f>
        <v>32</v>
      </c>
      <c r="C14" s="10">
        <v>2</v>
      </c>
      <c r="D14" s="10">
        <v>0</v>
      </c>
      <c r="E14" s="10">
        <v>3</v>
      </c>
      <c r="F14" s="10">
        <v>0</v>
      </c>
      <c r="G14" s="10">
        <v>1</v>
      </c>
      <c r="H14" s="10">
        <v>4</v>
      </c>
      <c r="I14" s="10">
        <v>0</v>
      </c>
      <c r="J14" s="10">
        <v>0</v>
      </c>
      <c r="K14" s="10">
        <v>2</v>
      </c>
      <c r="L14" s="10">
        <v>6</v>
      </c>
      <c r="M14" s="10">
        <v>2</v>
      </c>
      <c r="N14" s="10">
        <v>0</v>
      </c>
      <c r="O14" s="10">
        <v>5</v>
      </c>
      <c r="P14" s="10">
        <v>0</v>
      </c>
      <c r="Q14" s="10">
        <v>1</v>
      </c>
      <c r="R14" s="10">
        <v>0</v>
      </c>
      <c r="S14" s="10">
        <v>1</v>
      </c>
      <c r="T14" s="10">
        <v>5</v>
      </c>
      <c r="U14" s="10">
        <v>0</v>
      </c>
      <c r="V14" s="10">
        <v>0</v>
      </c>
      <c r="W14" s="11">
        <v>0</v>
      </c>
    </row>
    <row r="15" spans="1:23" x14ac:dyDescent="0.35">
      <c r="A15" s="105" t="s">
        <v>46</v>
      </c>
      <c r="B15" s="10">
        <f t="shared" si="2"/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1">
        <v>0</v>
      </c>
    </row>
    <row r="16" spans="1:23" x14ac:dyDescent="0.35">
      <c r="A16" s="105" t="s">
        <v>47</v>
      </c>
      <c r="B16" s="10">
        <f t="shared" si="2"/>
        <v>12</v>
      </c>
      <c r="C16" s="10">
        <v>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1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2</v>
      </c>
      <c r="T16" s="10">
        <v>1</v>
      </c>
      <c r="U16" s="10">
        <v>0</v>
      </c>
      <c r="V16" s="10">
        <v>0</v>
      </c>
      <c r="W16" s="11">
        <v>0</v>
      </c>
    </row>
    <row r="17" spans="1:23" x14ac:dyDescent="0.35">
      <c r="A17" s="105" t="s">
        <v>48</v>
      </c>
      <c r="B17" s="10">
        <f t="shared" si="2"/>
        <v>27</v>
      </c>
      <c r="C17" s="10">
        <v>14</v>
      </c>
      <c r="D17" s="10">
        <v>1</v>
      </c>
      <c r="E17" s="10">
        <v>4</v>
      </c>
      <c r="F17" s="10">
        <v>0</v>
      </c>
      <c r="G17" s="10">
        <v>1</v>
      </c>
      <c r="H17" s="10">
        <v>1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10">
        <v>0</v>
      </c>
      <c r="O17" s="10">
        <v>1</v>
      </c>
      <c r="P17" s="10">
        <v>0</v>
      </c>
      <c r="Q17" s="10">
        <v>0</v>
      </c>
      <c r="R17" s="10">
        <v>1</v>
      </c>
      <c r="S17" s="10">
        <v>1</v>
      </c>
      <c r="T17" s="10">
        <v>2</v>
      </c>
      <c r="U17" s="10">
        <v>0</v>
      </c>
      <c r="V17" s="10">
        <v>0</v>
      </c>
      <c r="W17" s="11">
        <v>0</v>
      </c>
    </row>
    <row r="18" spans="1:23" x14ac:dyDescent="0.35">
      <c r="A18" s="105" t="s">
        <v>262</v>
      </c>
      <c r="B18" s="10">
        <f t="shared" si="2"/>
        <v>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1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1">
        <v>0</v>
      </c>
    </row>
    <row r="19" spans="1:23" x14ac:dyDescent="0.35">
      <c r="A19" s="105" t="s">
        <v>253</v>
      </c>
      <c r="B19" s="10">
        <f t="shared" si="2"/>
        <v>2</v>
      </c>
      <c r="C19" s="10">
        <v>0</v>
      </c>
      <c r="D19" s="10">
        <v>0</v>
      </c>
      <c r="E19" s="10">
        <v>0</v>
      </c>
      <c r="F19" s="10">
        <v>1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1</v>
      </c>
      <c r="T19" s="10">
        <v>0</v>
      </c>
      <c r="U19" s="10">
        <v>0</v>
      </c>
      <c r="V19" s="10">
        <v>0</v>
      </c>
      <c r="W19" s="11">
        <v>0</v>
      </c>
    </row>
    <row r="20" spans="1:23" ht="31" x14ac:dyDescent="0.35">
      <c r="A20" s="105" t="s">
        <v>261</v>
      </c>
      <c r="B20" s="10">
        <f t="shared" si="2"/>
        <v>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1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1">
        <v>0</v>
      </c>
    </row>
    <row r="21" spans="1:23" x14ac:dyDescent="0.35">
      <c r="A21" s="105" t="s">
        <v>49</v>
      </c>
      <c r="B21" s="10">
        <f t="shared" si="2"/>
        <v>15</v>
      </c>
      <c r="C21" s="10">
        <v>5</v>
      </c>
      <c r="D21" s="10">
        <v>0</v>
      </c>
      <c r="E21" s="10">
        <v>1</v>
      </c>
      <c r="F21" s="10">
        <v>1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1</v>
      </c>
      <c r="M21" s="10">
        <v>1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1</v>
      </c>
      <c r="T21" s="10">
        <v>5</v>
      </c>
      <c r="U21" s="10">
        <v>0</v>
      </c>
      <c r="V21" s="10">
        <v>0</v>
      </c>
      <c r="W21" s="11">
        <v>0</v>
      </c>
    </row>
    <row r="22" spans="1:23" x14ac:dyDescent="0.35">
      <c r="A22" s="105" t="s">
        <v>50</v>
      </c>
      <c r="B22" s="10">
        <f t="shared" si="2"/>
        <v>4</v>
      </c>
      <c r="C22" s="10">
        <v>1</v>
      </c>
      <c r="D22" s="10">
        <v>0</v>
      </c>
      <c r="E22" s="10">
        <v>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2</v>
      </c>
      <c r="U22" s="10">
        <v>0</v>
      </c>
      <c r="V22" s="10">
        <v>0</v>
      </c>
      <c r="W22" s="11">
        <v>0</v>
      </c>
    </row>
    <row r="23" spans="1:23" x14ac:dyDescent="0.35">
      <c r="A23" s="105" t="s">
        <v>178</v>
      </c>
      <c r="B23" s="10">
        <f t="shared" si="2"/>
        <v>6</v>
      </c>
      <c r="C23" s="10">
        <v>0</v>
      </c>
      <c r="D23" s="10">
        <v>0</v>
      </c>
      <c r="E23" s="10">
        <v>4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1</v>
      </c>
      <c r="P23" s="10">
        <v>0</v>
      </c>
      <c r="Q23" s="10">
        <v>0</v>
      </c>
      <c r="R23" s="10">
        <v>0</v>
      </c>
      <c r="S23" s="10">
        <v>1</v>
      </c>
      <c r="T23" s="10">
        <v>0</v>
      </c>
      <c r="U23" s="10">
        <v>0</v>
      </c>
      <c r="V23" s="10">
        <v>0</v>
      </c>
      <c r="W23" s="11">
        <v>0</v>
      </c>
    </row>
    <row r="24" spans="1:23" x14ac:dyDescent="0.35">
      <c r="A24" s="105" t="s">
        <v>179</v>
      </c>
      <c r="B24" s="10">
        <f t="shared" si="2"/>
        <v>1</v>
      </c>
      <c r="C24" s="10">
        <v>0</v>
      </c>
      <c r="D24" s="10">
        <v>0</v>
      </c>
      <c r="E24" s="10">
        <v>1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1">
        <v>0</v>
      </c>
    </row>
    <row r="25" spans="1:23" x14ac:dyDescent="0.35">
      <c r="A25" s="105" t="s">
        <v>233</v>
      </c>
      <c r="B25" s="10">
        <f t="shared" si="2"/>
        <v>4</v>
      </c>
      <c r="C25" s="10">
        <v>2</v>
      </c>
      <c r="D25" s="10">
        <v>0</v>
      </c>
      <c r="E25" s="10">
        <v>2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1">
        <v>0</v>
      </c>
    </row>
    <row r="26" spans="1:23" x14ac:dyDescent="0.35">
      <c r="A26" s="105" t="s">
        <v>260</v>
      </c>
      <c r="B26" s="10">
        <f t="shared" si="2"/>
        <v>3</v>
      </c>
      <c r="C26" s="10">
        <v>2</v>
      </c>
      <c r="D26" s="10">
        <v>0</v>
      </c>
      <c r="E26" s="10">
        <v>1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1">
        <v>0</v>
      </c>
    </row>
    <row r="27" spans="1:23" x14ac:dyDescent="0.35">
      <c r="A27" s="105" t="s">
        <v>237</v>
      </c>
      <c r="B27" s="10">
        <f t="shared" si="2"/>
        <v>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1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1">
        <v>0</v>
      </c>
    </row>
    <row r="28" spans="1:23" x14ac:dyDescent="0.35">
      <c r="A28" s="105" t="s">
        <v>239</v>
      </c>
      <c r="B28" s="10">
        <f t="shared" si="2"/>
        <v>1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1">
        <v>0</v>
      </c>
    </row>
    <row r="29" spans="1:23" x14ac:dyDescent="0.35">
      <c r="A29" s="105" t="s">
        <v>51</v>
      </c>
      <c r="B29" s="10">
        <f t="shared" si="2"/>
        <v>6</v>
      </c>
      <c r="C29" s="10">
        <v>1</v>
      </c>
      <c r="D29" s="10">
        <v>0</v>
      </c>
      <c r="E29" s="10">
        <v>1</v>
      </c>
      <c r="F29" s="10">
        <v>0</v>
      </c>
      <c r="G29" s="10">
        <v>0</v>
      </c>
      <c r="H29" s="10">
        <v>0</v>
      </c>
      <c r="I29" s="10">
        <v>0</v>
      </c>
      <c r="J29" s="10">
        <v>1</v>
      </c>
      <c r="K29" s="10">
        <v>0</v>
      </c>
      <c r="L29" s="10">
        <v>1</v>
      </c>
      <c r="M29" s="10">
        <v>0</v>
      </c>
      <c r="N29" s="10">
        <v>0</v>
      </c>
      <c r="O29" s="10">
        <v>2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1">
        <v>0</v>
      </c>
    </row>
    <row r="30" spans="1:23" x14ac:dyDescent="0.35">
      <c r="A30" s="105" t="s">
        <v>53</v>
      </c>
      <c r="B30" s="10">
        <f t="shared" si="2"/>
        <v>18</v>
      </c>
      <c r="C30" s="10">
        <v>13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1</v>
      </c>
      <c r="M30" s="10">
        <v>2</v>
      </c>
      <c r="N30" s="10">
        <v>0</v>
      </c>
      <c r="O30" s="10">
        <v>1</v>
      </c>
      <c r="P30" s="10">
        <v>0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11">
        <v>0</v>
      </c>
    </row>
    <row r="31" spans="1:23" x14ac:dyDescent="0.35">
      <c r="A31" s="105" t="s">
        <v>52</v>
      </c>
      <c r="B31" s="10">
        <f t="shared" si="2"/>
        <v>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1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1">
        <v>0</v>
      </c>
    </row>
    <row r="32" spans="1:23" x14ac:dyDescent="0.35">
      <c r="A32" s="105" t="s">
        <v>207</v>
      </c>
      <c r="B32" s="10">
        <f t="shared" si="2"/>
        <v>1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1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1">
        <v>0</v>
      </c>
    </row>
    <row r="33" spans="1:23" x14ac:dyDescent="0.35">
      <c r="A33" s="105" t="s">
        <v>238</v>
      </c>
      <c r="B33" s="10">
        <f t="shared" si="2"/>
        <v>1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1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1">
        <v>0</v>
      </c>
    </row>
    <row r="34" spans="1:23" x14ac:dyDescent="0.35">
      <c r="A34" s="105" t="s">
        <v>240</v>
      </c>
      <c r="B34" s="10">
        <f t="shared" si="2"/>
        <v>1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1</v>
      </c>
      <c r="T34" s="10">
        <v>0</v>
      </c>
      <c r="U34" s="10">
        <v>0</v>
      </c>
      <c r="V34" s="10">
        <v>0</v>
      </c>
      <c r="W34" s="11">
        <v>0</v>
      </c>
    </row>
    <row r="35" spans="1:23" x14ac:dyDescent="0.35">
      <c r="A35" s="105" t="s">
        <v>248</v>
      </c>
      <c r="B35" s="10">
        <f t="shared" si="2"/>
        <v>3</v>
      </c>
      <c r="C35" s="10">
        <v>0</v>
      </c>
      <c r="D35" s="10">
        <v>0</v>
      </c>
      <c r="E35" s="10">
        <v>3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1">
        <v>0</v>
      </c>
    </row>
    <row r="36" spans="1:23" x14ac:dyDescent="0.35">
      <c r="A36" s="105" t="s">
        <v>247</v>
      </c>
      <c r="B36" s="10">
        <f t="shared" si="2"/>
        <v>5</v>
      </c>
      <c r="C36" s="10">
        <v>0</v>
      </c>
      <c r="D36" s="10">
        <v>0</v>
      </c>
      <c r="E36" s="10">
        <v>5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1">
        <v>0</v>
      </c>
    </row>
    <row r="37" spans="1:23" x14ac:dyDescent="0.35">
      <c r="A37" s="105" t="s">
        <v>251</v>
      </c>
      <c r="B37" s="10">
        <f t="shared" si="2"/>
        <v>2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2</v>
      </c>
      <c r="U37" s="10">
        <v>0</v>
      </c>
      <c r="V37" s="10">
        <v>0</v>
      </c>
      <c r="W37" s="11">
        <v>0</v>
      </c>
    </row>
    <row r="38" spans="1:23" x14ac:dyDescent="0.35">
      <c r="A38" s="105" t="s">
        <v>249</v>
      </c>
      <c r="B38" s="10">
        <f t="shared" si="2"/>
        <v>1</v>
      </c>
      <c r="C38" s="10">
        <v>0</v>
      </c>
      <c r="D38" s="10">
        <v>0</v>
      </c>
      <c r="E38" s="10">
        <v>1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1">
        <v>0</v>
      </c>
    </row>
    <row r="39" spans="1:23" x14ac:dyDescent="0.35">
      <c r="A39" s="105" t="s">
        <v>206</v>
      </c>
      <c r="B39" s="10">
        <f t="shared" si="2"/>
        <v>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2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1">
        <v>0</v>
      </c>
    </row>
    <row r="40" spans="1:23" x14ac:dyDescent="0.35">
      <c r="A40" s="105" t="s">
        <v>54</v>
      </c>
      <c r="B40" s="10">
        <f t="shared" si="2"/>
        <v>5</v>
      </c>
      <c r="C40" s="10">
        <v>0</v>
      </c>
      <c r="D40" s="10">
        <v>0</v>
      </c>
      <c r="E40" s="10">
        <v>1</v>
      </c>
      <c r="F40" s="10">
        <v>0</v>
      </c>
      <c r="G40" s="10">
        <v>1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1</v>
      </c>
      <c r="N40" s="10">
        <v>1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1</v>
      </c>
      <c r="U40" s="10">
        <v>0</v>
      </c>
      <c r="V40" s="10">
        <v>0</v>
      </c>
      <c r="W40" s="11">
        <v>0</v>
      </c>
    </row>
    <row r="41" spans="1:23" x14ac:dyDescent="0.35">
      <c r="A41" s="105" t="s">
        <v>55</v>
      </c>
      <c r="B41" s="10">
        <f t="shared" si="2"/>
        <v>62</v>
      </c>
      <c r="C41" s="10">
        <v>27</v>
      </c>
      <c r="D41" s="10">
        <v>0</v>
      </c>
      <c r="E41" s="10">
        <v>11</v>
      </c>
      <c r="F41" s="10">
        <v>0</v>
      </c>
      <c r="G41" s="10">
        <v>0</v>
      </c>
      <c r="H41" s="10">
        <v>3</v>
      </c>
      <c r="I41" s="10">
        <v>0</v>
      </c>
      <c r="J41" s="10">
        <v>1</v>
      </c>
      <c r="K41" s="10">
        <v>0</v>
      </c>
      <c r="L41" s="10">
        <v>4</v>
      </c>
      <c r="M41" s="10">
        <v>2</v>
      </c>
      <c r="N41" s="10">
        <v>3</v>
      </c>
      <c r="O41" s="10">
        <v>1</v>
      </c>
      <c r="P41" s="10">
        <v>2</v>
      </c>
      <c r="Q41" s="10">
        <v>0</v>
      </c>
      <c r="R41" s="10">
        <v>1</v>
      </c>
      <c r="S41" s="10">
        <v>1</v>
      </c>
      <c r="T41" s="10">
        <v>6</v>
      </c>
      <c r="U41" s="10">
        <v>0</v>
      </c>
      <c r="V41" s="10">
        <v>0</v>
      </c>
      <c r="W41" s="11">
        <v>0</v>
      </c>
    </row>
    <row r="42" spans="1:23" x14ac:dyDescent="0.35">
      <c r="A42" s="105" t="s">
        <v>56</v>
      </c>
      <c r="B42" s="10">
        <f t="shared" si="2"/>
        <v>9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1</v>
      </c>
      <c r="I42" s="10">
        <v>0</v>
      </c>
      <c r="J42" s="10">
        <v>0</v>
      </c>
      <c r="K42" s="10">
        <v>0</v>
      </c>
      <c r="L42" s="10">
        <v>0</v>
      </c>
      <c r="M42" s="10">
        <v>2</v>
      </c>
      <c r="N42" s="10">
        <v>0</v>
      </c>
      <c r="O42" s="10">
        <v>0</v>
      </c>
      <c r="P42" s="10">
        <v>1</v>
      </c>
      <c r="Q42" s="10">
        <v>0</v>
      </c>
      <c r="R42" s="10">
        <v>0</v>
      </c>
      <c r="S42" s="10">
        <v>0</v>
      </c>
      <c r="T42" s="10">
        <v>5</v>
      </c>
      <c r="U42" s="10">
        <v>0</v>
      </c>
      <c r="V42" s="10">
        <v>0</v>
      </c>
      <c r="W42" s="11">
        <v>0</v>
      </c>
    </row>
    <row r="43" spans="1:23" x14ac:dyDescent="0.35">
      <c r="A43" s="105" t="s">
        <v>57</v>
      </c>
      <c r="B43" s="10">
        <f t="shared" si="2"/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1">
        <v>0</v>
      </c>
    </row>
    <row r="44" spans="1:23" x14ac:dyDescent="0.35">
      <c r="A44" s="105" t="s">
        <v>58</v>
      </c>
      <c r="B44" s="10">
        <f t="shared" si="2"/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1">
        <v>0</v>
      </c>
    </row>
    <row r="45" spans="1:23" x14ac:dyDescent="0.35">
      <c r="A45" s="21" t="s">
        <v>59</v>
      </c>
      <c r="B45" s="10">
        <f t="shared" si="2"/>
        <v>26</v>
      </c>
      <c r="C45" s="10">
        <v>18</v>
      </c>
      <c r="D45" s="10">
        <v>0</v>
      </c>
      <c r="E45" s="10">
        <v>3</v>
      </c>
      <c r="F45" s="10">
        <v>0</v>
      </c>
      <c r="G45" s="10">
        <v>0</v>
      </c>
      <c r="H45" s="10">
        <v>1</v>
      </c>
      <c r="I45" s="10">
        <v>0</v>
      </c>
      <c r="J45" s="10">
        <v>0</v>
      </c>
      <c r="K45" s="10">
        <v>1</v>
      </c>
      <c r="L45" s="10">
        <v>0</v>
      </c>
      <c r="M45" s="10">
        <v>1</v>
      </c>
      <c r="N45" s="10">
        <v>1</v>
      </c>
      <c r="O45" s="10">
        <v>0</v>
      </c>
      <c r="P45" s="10">
        <v>0</v>
      </c>
      <c r="Q45" s="10">
        <v>0</v>
      </c>
      <c r="R45" s="10">
        <v>0</v>
      </c>
      <c r="S45" s="10">
        <v>1</v>
      </c>
      <c r="T45" s="10">
        <v>0</v>
      </c>
      <c r="U45" s="10">
        <v>0</v>
      </c>
      <c r="V45" s="10">
        <v>0</v>
      </c>
      <c r="W45" s="11">
        <v>0</v>
      </c>
    </row>
    <row r="46" spans="1:23" x14ac:dyDescent="0.35">
      <c r="A46" s="21" t="s">
        <v>60</v>
      </c>
      <c r="B46" s="10">
        <f t="shared" si="2"/>
        <v>7</v>
      </c>
      <c r="C46" s="10">
        <v>3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4</v>
      </c>
      <c r="U46" s="10">
        <v>0</v>
      </c>
      <c r="V46" s="10">
        <v>0</v>
      </c>
      <c r="W46" s="11">
        <v>0</v>
      </c>
    </row>
    <row r="47" spans="1:23" x14ac:dyDescent="0.35">
      <c r="A47" s="105" t="s">
        <v>263</v>
      </c>
      <c r="B47" s="10">
        <f t="shared" si="2"/>
        <v>3</v>
      </c>
      <c r="C47" s="10">
        <v>3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1">
        <v>0</v>
      </c>
    </row>
    <row r="48" spans="1:23" x14ac:dyDescent="0.35">
      <c r="A48" s="105" t="s">
        <v>61</v>
      </c>
      <c r="B48" s="10">
        <f t="shared" si="2"/>
        <v>15</v>
      </c>
      <c r="C48" s="10">
        <v>5</v>
      </c>
      <c r="D48" s="10">
        <v>0</v>
      </c>
      <c r="E48" s="10">
        <v>4</v>
      </c>
      <c r="F48" s="10">
        <v>1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1</v>
      </c>
      <c r="M48" s="10">
        <v>0</v>
      </c>
      <c r="N48" s="10">
        <v>0</v>
      </c>
      <c r="O48" s="10">
        <v>1</v>
      </c>
      <c r="P48" s="10">
        <v>0</v>
      </c>
      <c r="Q48" s="10">
        <v>0</v>
      </c>
      <c r="R48" s="10">
        <v>2</v>
      </c>
      <c r="S48" s="10">
        <v>0</v>
      </c>
      <c r="T48" s="10">
        <v>1</v>
      </c>
      <c r="U48" s="10">
        <v>0</v>
      </c>
      <c r="V48" s="10">
        <v>0</v>
      </c>
      <c r="W48" s="11">
        <v>0</v>
      </c>
    </row>
    <row r="49" spans="1:23" x14ac:dyDescent="0.35">
      <c r="A49" s="105" t="s">
        <v>62</v>
      </c>
      <c r="B49" s="10">
        <f t="shared" si="2"/>
        <v>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1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1">
        <v>0</v>
      </c>
    </row>
    <row r="50" spans="1:23" x14ac:dyDescent="0.35">
      <c r="A50" s="105" t="s">
        <v>63</v>
      </c>
      <c r="B50" s="10">
        <f t="shared" si="2"/>
        <v>6</v>
      </c>
      <c r="C50" s="10">
        <v>3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1</v>
      </c>
      <c r="S50" s="10">
        <v>0</v>
      </c>
      <c r="T50" s="10">
        <v>2</v>
      </c>
      <c r="U50" s="10">
        <v>0</v>
      </c>
      <c r="V50" s="10">
        <v>0</v>
      </c>
      <c r="W50" s="11">
        <v>0</v>
      </c>
    </row>
    <row r="51" spans="1:23" x14ac:dyDescent="0.35">
      <c r="A51" s="105" t="s">
        <v>64</v>
      </c>
      <c r="B51" s="10">
        <f t="shared" si="2"/>
        <v>1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1">
        <v>0</v>
      </c>
    </row>
    <row r="52" spans="1:23" x14ac:dyDescent="0.35">
      <c r="A52" s="105" t="s">
        <v>252</v>
      </c>
      <c r="B52" s="10">
        <f t="shared" si="2"/>
        <v>1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  <c r="V52" s="10">
        <v>0</v>
      </c>
      <c r="W52" s="11">
        <v>0</v>
      </c>
    </row>
    <row r="53" spans="1:23" x14ac:dyDescent="0.35">
      <c r="A53" s="105" t="s">
        <v>259</v>
      </c>
      <c r="B53" s="10">
        <f t="shared" si="2"/>
        <v>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1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1">
        <v>0</v>
      </c>
    </row>
    <row r="54" spans="1:23" x14ac:dyDescent="0.35">
      <c r="A54" s="105" t="s">
        <v>65</v>
      </c>
      <c r="B54" s="10">
        <f t="shared" si="2"/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1">
        <v>0</v>
      </c>
    </row>
    <row r="55" spans="1:23" x14ac:dyDescent="0.35">
      <c r="A55" s="105" t="s">
        <v>250</v>
      </c>
      <c r="B55" s="10">
        <f t="shared" si="2"/>
        <v>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1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1">
        <v>0</v>
      </c>
    </row>
    <row r="56" spans="1:23" x14ac:dyDescent="0.35">
      <c r="A56" s="105" t="s">
        <v>234</v>
      </c>
      <c r="B56" s="10">
        <f t="shared" si="2"/>
        <v>1</v>
      </c>
      <c r="C56" s="10">
        <v>0</v>
      </c>
      <c r="D56" s="10">
        <v>0</v>
      </c>
      <c r="E56" s="10">
        <v>1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1">
        <v>0</v>
      </c>
    </row>
    <row r="57" spans="1:23" x14ac:dyDescent="0.35">
      <c r="A57" s="105" t="s">
        <v>66</v>
      </c>
      <c r="B57" s="10">
        <f t="shared" si="2"/>
        <v>11</v>
      </c>
      <c r="C57" s="10">
        <v>7</v>
      </c>
      <c r="D57" s="10">
        <v>0</v>
      </c>
      <c r="E57" s="10">
        <v>1</v>
      </c>
      <c r="F57" s="10">
        <v>0</v>
      </c>
      <c r="G57" s="10">
        <v>0</v>
      </c>
      <c r="H57" s="10">
        <v>1</v>
      </c>
      <c r="I57" s="10">
        <v>0</v>
      </c>
      <c r="J57" s="10">
        <v>0</v>
      </c>
      <c r="K57" s="10">
        <v>0</v>
      </c>
      <c r="L57" s="10">
        <v>0</v>
      </c>
      <c r="M57" s="10">
        <v>2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1">
        <v>0</v>
      </c>
    </row>
    <row r="58" spans="1:23" x14ac:dyDescent="0.35">
      <c r="A58" s="105" t="s">
        <v>235</v>
      </c>
      <c r="B58" s="10">
        <f t="shared" si="2"/>
        <v>5</v>
      </c>
      <c r="C58" s="10">
        <v>2</v>
      </c>
      <c r="D58" s="10">
        <v>0</v>
      </c>
      <c r="E58" s="10">
        <v>2</v>
      </c>
      <c r="F58" s="10">
        <v>0</v>
      </c>
      <c r="G58" s="10">
        <v>0</v>
      </c>
      <c r="H58" s="10">
        <v>1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1">
        <v>0</v>
      </c>
    </row>
    <row r="59" spans="1:23" x14ac:dyDescent="0.35">
      <c r="A59" s="105" t="s">
        <v>67</v>
      </c>
      <c r="B59" s="10">
        <f t="shared" si="2"/>
        <v>2</v>
      </c>
      <c r="C59" s="10">
        <v>0</v>
      </c>
      <c r="D59" s="10">
        <v>0</v>
      </c>
      <c r="E59" s="10">
        <v>1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1</v>
      </c>
      <c r="T59" s="10">
        <v>0</v>
      </c>
      <c r="U59" s="10">
        <v>0</v>
      </c>
      <c r="V59" s="10">
        <v>0</v>
      </c>
      <c r="W59" s="11">
        <v>0</v>
      </c>
    </row>
    <row r="60" spans="1:23" x14ac:dyDescent="0.35">
      <c r="A60" s="105" t="s">
        <v>68</v>
      </c>
      <c r="B60" s="10">
        <f t="shared" si="2"/>
        <v>1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1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1">
        <v>0</v>
      </c>
    </row>
    <row r="61" spans="1:23" x14ac:dyDescent="0.35">
      <c r="A61" s="105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1"/>
    </row>
    <row r="62" spans="1:23" x14ac:dyDescent="0.35">
      <c r="A62" s="12" t="s">
        <v>69</v>
      </c>
      <c r="B62" s="4">
        <f t="shared" ref="B62:W62" si="3">SUM(B64:B73)</f>
        <v>120</v>
      </c>
      <c r="C62" s="4">
        <f t="shared" si="3"/>
        <v>42</v>
      </c>
      <c r="D62" s="4">
        <f t="shared" si="3"/>
        <v>0</v>
      </c>
      <c r="E62" s="4">
        <f t="shared" si="3"/>
        <v>7</v>
      </c>
      <c r="F62" s="4">
        <f t="shared" si="3"/>
        <v>4</v>
      </c>
      <c r="G62" s="4">
        <f t="shared" si="3"/>
        <v>0</v>
      </c>
      <c r="H62" s="4">
        <f t="shared" si="3"/>
        <v>24</v>
      </c>
      <c r="I62" s="4">
        <f t="shared" si="3"/>
        <v>1</v>
      </c>
      <c r="J62" s="4">
        <f t="shared" si="3"/>
        <v>5</v>
      </c>
      <c r="K62" s="4">
        <f t="shared" si="3"/>
        <v>0</v>
      </c>
      <c r="L62" s="4">
        <f t="shared" si="3"/>
        <v>6</v>
      </c>
      <c r="M62" s="4">
        <f t="shared" si="3"/>
        <v>12</v>
      </c>
      <c r="N62" s="4">
        <f t="shared" si="3"/>
        <v>0</v>
      </c>
      <c r="O62" s="4">
        <f t="shared" si="3"/>
        <v>7</v>
      </c>
      <c r="P62" s="4">
        <f t="shared" si="3"/>
        <v>1</v>
      </c>
      <c r="Q62" s="4">
        <f t="shared" si="3"/>
        <v>2</v>
      </c>
      <c r="R62" s="4">
        <f t="shared" si="3"/>
        <v>0</v>
      </c>
      <c r="S62" s="4">
        <f t="shared" si="3"/>
        <v>6</v>
      </c>
      <c r="T62" s="4">
        <f t="shared" si="3"/>
        <v>3</v>
      </c>
      <c r="U62" s="4">
        <f t="shared" si="3"/>
        <v>0</v>
      </c>
      <c r="V62" s="4">
        <f t="shared" si="3"/>
        <v>0</v>
      </c>
      <c r="W62" s="9">
        <f t="shared" si="3"/>
        <v>0</v>
      </c>
    </row>
    <row r="63" spans="1:23" x14ac:dyDescent="0.35">
      <c r="A63" s="105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1"/>
    </row>
    <row r="64" spans="1:23" x14ac:dyDescent="0.35">
      <c r="A64" s="105" t="s">
        <v>70</v>
      </c>
      <c r="B64" s="10">
        <f>SUM(C64:W64)</f>
        <v>38</v>
      </c>
      <c r="C64" s="10">
        <v>15</v>
      </c>
      <c r="D64" s="10">
        <v>0</v>
      </c>
      <c r="E64" s="10">
        <v>2</v>
      </c>
      <c r="F64" s="10">
        <v>2</v>
      </c>
      <c r="G64" s="10">
        <v>0</v>
      </c>
      <c r="H64" s="10">
        <v>6</v>
      </c>
      <c r="I64" s="10">
        <v>0</v>
      </c>
      <c r="J64" s="10">
        <v>3</v>
      </c>
      <c r="K64" s="10">
        <v>0</v>
      </c>
      <c r="L64" s="10">
        <v>1</v>
      </c>
      <c r="M64" s="10">
        <v>5</v>
      </c>
      <c r="N64" s="10">
        <v>0</v>
      </c>
      <c r="O64" s="10">
        <v>1</v>
      </c>
      <c r="P64" s="10">
        <v>0</v>
      </c>
      <c r="Q64" s="10">
        <v>1</v>
      </c>
      <c r="R64" s="10">
        <v>0</v>
      </c>
      <c r="S64" s="10">
        <v>1</v>
      </c>
      <c r="T64" s="10">
        <v>1</v>
      </c>
      <c r="U64" s="10">
        <v>0</v>
      </c>
      <c r="V64" s="10">
        <v>0</v>
      </c>
      <c r="W64" s="11">
        <v>0</v>
      </c>
    </row>
    <row r="65" spans="1:23" x14ac:dyDescent="0.35">
      <c r="A65" s="105" t="s">
        <v>71</v>
      </c>
      <c r="B65" s="10">
        <f t="shared" ref="B65:B73" si="4">SUM(C65:W65)</f>
        <v>1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1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1">
        <v>0</v>
      </c>
    </row>
    <row r="66" spans="1:23" x14ac:dyDescent="0.35">
      <c r="A66" s="105" t="s">
        <v>72</v>
      </c>
      <c r="B66" s="10">
        <f t="shared" si="4"/>
        <v>1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1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1">
        <v>0</v>
      </c>
    </row>
    <row r="67" spans="1:23" x14ac:dyDescent="0.35">
      <c r="A67" s="105" t="s">
        <v>180</v>
      </c>
      <c r="B67" s="10">
        <f t="shared" si="4"/>
        <v>1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1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1">
        <v>0</v>
      </c>
    </row>
    <row r="68" spans="1:23" x14ac:dyDescent="0.35">
      <c r="A68" s="105" t="s">
        <v>73</v>
      </c>
      <c r="B68" s="10">
        <f t="shared" si="4"/>
        <v>1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1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1">
        <v>0</v>
      </c>
    </row>
    <row r="69" spans="1:23" x14ac:dyDescent="0.35">
      <c r="A69" s="105" t="s">
        <v>74</v>
      </c>
      <c r="B69" s="10">
        <f t="shared" si="4"/>
        <v>64</v>
      </c>
      <c r="C69" s="10">
        <v>22</v>
      </c>
      <c r="D69" s="10">
        <v>0</v>
      </c>
      <c r="E69" s="10">
        <v>5</v>
      </c>
      <c r="F69" s="10">
        <v>1</v>
      </c>
      <c r="G69" s="10">
        <v>0</v>
      </c>
      <c r="H69" s="10">
        <v>13</v>
      </c>
      <c r="I69" s="10">
        <v>0</v>
      </c>
      <c r="J69" s="10">
        <v>2</v>
      </c>
      <c r="K69" s="10">
        <v>0</v>
      </c>
      <c r="L69" s="10">
        <v>5</v>
      </c>
      <c r="M69" s="10">
        <v>6</v>
      </c>
      <c r="N69" s="10">
        <v>0</v>
      </c>
      <c r="O69" s="10">
        <v>3</v>
      </c>
      <c r="P69" s="10">
        <v>1</v>
      </c>
      <c r="Q69" s="10">
        <v>0</v>
      </c>
      <c r="R69" s="10">
        <v>0</v>
      </c>
      <c r="S69" s="10">
        <v>5</v>
      </c>
      <c r="T69" s="10">
        <v>1</v>
      </c>
      <c r="U69" s="10">
        <v>0</v>
      </c>
      <c r="V69" s="10">
        <v>0</v>
      </c>
      <c r="W69" s="11">
        <v>0</v>
      </c>
    </row>
    <row r="70" spans="1:23" x14ac:dyDescent="0.35">
      <c r="A70" s="105" t="s">
        <v>75</v>
      </c>
      <c r="B70" s="10">
        <f t="shared" si="4"/>
        <v>2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2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1">
        <v>0</v>
      </c>
    </row>
    <row r="71" spans="1:23" x14ac:dyDescent="0.35">
      <c r="A71" s="105" t="s">
        <v>76</v>
      </c>
      <c r="B71" s="10">
        <f t="shared" si="4"/>
        <v>4</v>
      </c>
      <c r="C71" s="10">
        <v>2</v>
      </c>
      <c r="D71" s="10">
        <v>0</v>
      </c>
      <c r="E71" s="10">
        <v>0</v>
      </c>
      <c r="F71" s="10">
        <v>1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1</v>
      </c>
      <c r="U71" s="10">
        <v>0</v>
      </c>
      <c r="V71" s="10">
        <v>0</v>
      </c>
      <c r="W71" s="11">
        <v>0</v>
      </c>
    </row>
    <row r="72" spans="1:23" x14ac:dyDescent="0.35">
      <c r="A72" s="105" t="s">
        <v>77</v>
      </c>
      <c r="B72" s="10">
        <f t="shared" si="4"/>
        <v>7</v>
      </c>
      <c r="C72" s="10">
        <v>3</v>
      </c>
      <c r="D72" s="10">
        <v>0</v>
      </c>
      <c r="E72" s="10">
        <v>0</v>
      </c>
      <c r="F72" s="10">
        <v>0</v>
      </c>
      <c r="G72" s="10">
        <v>0</v>
      </c>
      <c r="H72" s="10">
        <v>1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3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1">
        <v>0</v>
      </c>
    </row>
    <row r="73" spans="1:23" x14ac:dyDescent="0.35">
      <c r="A73" s="105" t="s">
        <v>236</v>
      </c>
      <c r="B73" s="10">
        <f t="shared" si="4"/>
        <v>1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1">
        <v>0</v>
      </c>
    </row>
    <row r="74" spans="1:23" x14ac:dyDescent="0.35">
      <c r="A74" s="96"/>
      <c r="B74" s="76"/>
      <c r="C74" s="16"/>
      <c r="D74" s="16"/>
      <c r="E74" s="16"/>
      <c r="F74" s="16"/>
      <c r="G74" s="16"/>
      <c r="H74" s="16"/>
      <c r="I74" s="16"/>
      <c r="J74" s="16"/>
      <c r="K74" s="16"/>
      <c r="L74" s="17"/>
      <c r="M74" s="17"/>
      <c r="N74" s="17"/>
      <c r="O74" s="17"/>
      <c r="P74" s="17"/>
      <c r="Q74" s="17"/>
      <c r="R74" s="16"/>
      <c r="S74" s="16"/>
      <c r="T74" s="16"/>
      <c r="U74" s="16"/>
      <c r="V74" s="16"/>
      <c r="W74" s="17"/>
    </row>
    <row r="75" spans="1:23" x14ac:dyDescent="0.35">
      <c r="A75" s="132" t="s">
        <v>282</v>
      </c>
      <c r="B75" s="132"/>
      <c r="C75" s="132"/>
      <c r="D75" s="132"/>
      <c r="E75" s="132"/>
      <c r="F75" s="132"/>
      <c r="G75" s="132"/>
      <c r="H75" s="132"/>
      <c r="I75" s="132"/>
      <c r="J75" s="132"/>
      <c r="K75" s="132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</row>
    <row r="76" spans="1:23" x14ac:dyDescent="0.35">
      <c r="A76" s="104" t="s">
        <v>280</v>
      </c>
    </row>
  </sheetData>
  <mergeCells count="7">
    <mergeCell ref="A75:K75"/>
    <mergeCell ref="A3:W3"/>
    <mergeCell ref="A4:W4"/>
    <mergeCell ref="A5:W5"/>
    <mergeCell ref="A7:A8"/>
    <mergeCell ref="B7:B8"/>
    <mergeCell ref="C7:W7"/>
  </mergeCell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A33"/>
  <sheetViews>
    <sheetView workbookViewId="0">
      <selection activeCell="A31" sqref="A31:K31"/>
    </sheetView>
  </sheetViews>
  <sheetFormatPr baseColWidth="10" defaultColWidth="0" defaultRowHeight="15.5" zeroHeight="1" x14ac:dyDescent="0.35"/>
  <cols>
    <col min="1" max="1" width="30.44140625" style="1" customWidth="1"/>
    <col min="2" max="2" width="14" style="1" customWidth="1"/>
    <col min="3" max="12" width="25.6640625" style="1" customWidth="1"/>
    <col min="13" max="16381" width="12" style="1" hidden="1"/>
    <col min="16382" max="16384" width="6.6640625" style="1" hidden="1"/>
  </cols>
  <sheetData>
    <row r="1" spans="1:12" x14ac:dyDescent="0.35">
      <c r="A1" s="30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customHeight="1" x14ac:dyDescent="0.35">
      <c r="A3" s="133" t="s">
        <v>286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x14ac:dyDescent="0.35">
      <c r="A4" s="133" t="s">
        <v>283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2" x14ac:dyDescent="0.35">
      <c r="A5" s="133" t="s">
        <v>284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</row>
    <row r="6" spans="1:12" x14ac:dyDescent="0.35">
      <c r="A6" s="24"/>
      <c r="B6" s="24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4" customHeight="1" x14ac:dyDescent="0.35">
      <c r="A7" s="139" t="s">
        <v>21</v>
      </c>
      <c r="B7" s="134" t="s">
        <v>20</v>
      </c>
      <c r="C7" s="136" t="s">
        <v>208</v>
      </c>
      <c r="D7" s="138"/>
      <c r="E7" s="136" t="s">
        <v>209</v>
      </c>
      <c r="F7" s="138"/>
      <c r="G7" s="136" t="s">
        <v>210</v>
      </c>
      <c r="H7" s="138"/>
      <c r="I7" s="136" t="s">
        <v>211</v>
      </c>
      <c r="J7" s="138"/>
      <c r="K7" s="136" t="s">
        <v>212</v>
      </c>
      <c r="L7" s="138"/>
    </row>
    <row r="8" spans="1:12" s="37" customFormat="1" ht="69" customHeight="1" x14ac:dyDescent="0.2">
      <c r="A8" s="140"/>
      <c r="B8" s="135"/>
      <c r="C8" s="64" t="s">
        <v>142</v>
      </c>
      <c r="D8" s="69" t="s">
        <v>143</v>
      </c>
      <c r="E8" s="64" t="s">
        <v>142</v>
      </c>
      <c r="F8" s="64" t="s">
        <v>143</v>
      </c>
      <c r="G8" s="64" t="s">
        <v>142</v>
      </c>
      <c r="H8" s="64" t="s">
        <v>143</v>
      </c>
      <c r="I8" s="64" t="s">
        <v>142</v>
      </c>
      <c r="J8" s="64" t="s">
        <v>143</v>
      </c>
      <c r="K8" s="64" t="s">
        <v>142</v>
      </c>
      <c r="L8" s="61" t="s">
        <v>143</v>
      </c>
    </row>
    <row r="9" spans="1:12" x14ac:dyDescent="0.35">
      <c r="A9" s="37"/>
      <c r="B9" s="51"/>
      <c r="C9" s="51"/>
      <c r="D9" s="87"/>
      <c r="E9" s="51"/>
      <c r="F9" s="51"/>
      <c r="G9" s="51"/>
      <c r="H9" s="51"/>
      <c r="I9" s="51"/>
      <c r="J9" s="51"/>
      <c r="K9" s="51"/>
      <c r="L9" s="107"/>
    </row>
    <row r="10" spans="1:12" x14ac:dyDescent="0.35">
      <c r="A10" s="63" t="s">
        <v>80</v>
      </c>
      <c r="B10" s="94">
        <f t="shared" ref="B10:L10" si="0">SUM(B12:B29)</f>
        <v>430</v>
      </c>
      <c r="C10" s="94">
        <f t="shared" si="0"/>
        <v>1</v>
      </c>
      <c r="D10" s="106">
        <f t="shared" si="0"/>
        <v>1</v>
      </c>
      <c r="E10" s="94">
        <f t="shared" si="0"/>
        <v>0</v>
      </c>
      <c r="F10" s="94">
        <f t="shared" si="0"/>
        <v>0</v>
      </c>
      <c r="G10" s="94">
        <f t="shared" si="0"/>
        <v>0</v>
      </c>
      <c r="H10" s="94">
        <f t="shared" si="0"/>
        <v>0</v>
      </c>
      <c r="I10" s="94">
        <f t="shared" si="0"/>
        <v>423</v>
      </c>
      <c r="J10" s="94">
        <f t="shared" si="0"/>
        <v>1</v>
      </c>
      <c r="K10" s="94">
        <f t="shared" si="0"/>
        <v>4</v>
      </c>
      <c r="L10" s="100">
        <f t="shared" si="0"/>
        <v>0</v>
      </c>
    </row>
    <row r="11" spans="1:12" x14ac:dyDescent="0.35">
      <c r="A11" s="7"/>
      <c r="B11" s="4"/>
      <c r="C11" s="18"/>
      <c r="D11" s="88"/>
      <c r="E11" s="18"/>
      <c r="F11" s="18"/>
      <c r="G11" s="18"/>
      <c r="H11" s="18"/>
      <c r="I11" s="18"/>
      <c r="J11" s="18"/>
      <c r="K11" s="18"/>
      <c r="L11" s="2"/>
    </row>
    <row r="12" spans="1:12" x14ac:dyDescent="0.35">
      <c r="A12" s="70" t="s">
        <v>22</v>
      </c>
      <c r="B12" s="4">
        <f>SUM(C12:L12)</f>
        <v>158</v>
      </c>
      <c r="C12" s="18">
        <v>0</v>
      </c>
      <c r="D12" s="8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158</v>
      </c>
      <c r="J12" s="18">
        <v>0</v>
      </c>
      <c r="K12" s="18">
        <v>0</v>
      </c>
      <c r="L12" s="2">
        <v>0</v>
      </c>
    </row>
    <row r="13" spans="1:12" x14ac:dyDescent="0.35">
      <c r="A13" s="70" t="s">
        <v>23</v>
      </c>
      <c r="B13" s="4">
        <f t="shared" ref="B13:B29" si="1">SUM(C13:L13)</f>
        <v>1</v>
      </c>
      <c r="C13" s="18">
        <v>0</v>
      </c>
      <c r="D13" s="8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1</v>
      </c>
      <c r="J13" s="18">
        <v>0</v>
      </c>
      <c r="K13" s="18">
        <v>0</v>
      </c>
      <c r="L13" s="2">
        <v>0</v>
      </c>
    </row>
    <row r="14" spans="1:12" x14ac:dyDescent="0.35">
      <c r="A14" s="86" t="s">
        <v>24</v>
      </c>
      <c r="B14" s="4">
        <f t="shared" si="1"/>
        <v>58</v>
      </c>
      <c r="C14" s="18">
        <v>0</v>
      </c>
      <c r="D14" s="8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55</v>
      </c>
      <c r="J14" s="18">
        <v>0</v>
      </c>
      <c r="K14" s="18">
        <v>3</v>
      </c>
      <c r="L14" s="2">
        <v>0</v>
      </c>
    </row>
    <row r="15" spans="1:12" x14ac:dyDescent="0.35">
      <c r="A15" s="86" t="s">
        <v>38</v>
      </c>
      <c r="B15" s="4">
        <f t="shared" si="1"/>
        <v>7</v>
      </c>
      <c r="C15" s="18">
        <v>0</v>
      </c>
      <c r="D15" s="8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7</v>
      </c>
      <c r="J15" s="18">
        <v>0</v>
      </c>
      <c r="K15" s="18">
        <v>0</v>
      </c>
      <c r="L15" s="2">
        <v>0</v>
      </c>
    </row>
    <row r="16" spans="1:12" x14ac:dyDescent="0.35">
      <c r="A16" s="86" t="s">
        <v>174</v>
      </c>
      <c r="B16" s="4">
        <f t="shared" si="1"/>
        <v>3</v>
      </c>
      <c r="C16" s="18">
        <v>0</v>
      </c>
      <c r="D16" s="8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3</v>
      </c>
      <c r="J16" s="18">
        <v>0</v>
      </c>
      <c r="K16" s="18">
        <v>0</v>
      </c>
      <c r="L16" s="2">
        <v>0</v>
      </c>
    </row>
    <row r="17" spans="1:12" x14ac:dyDescent="0.35">
      <c r="A17" s="86" t="s">
        <v>25</v>
      </c>
      <c r="B17" s="4">
        <f t="shared" si="1"/>
        <v>38</v>
      </c>
      <c r="C17" s="18">
        <v>0</v>
      </c>
      <c r="D17" s="8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37</v>
      </c>
      <c r="J17" s="18">
        <v>0</v>
      </c>
      <c r="K17" s="18">
        <v>1</v>
      </c>
      <c r="L17" s="2">
        <v>0</v>
      </c>
    </row>
    <row r="18" spans="1:12" x14ac:dyDescent="0.35">
      <c r="A18" s="86" t="s">
        <v>26</v>
      </c>
      <c r="B18" s="4">
        <f t="shared" si="1"/>
        <v>1</v>
      </c>
      <c r="C18" s="18">
        <v>0</v>
      </c>
      <c r="D18" s="8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1</v>
      </c>
      <c r="J18" s="18">
        <v>0</v>
      </c>
      <c r="K18" s="18">
        <v>0</v>
      </c>
      <c r="L18" s="2">
        <v>0</v>
      </c>
    </row>
    <row r="19" spans="1:12" x14ac:dyDescent="0.35">
      <c r="A19" s="86" t="s">
        <v>27</v>
      </c>
      <c r="B19" s="4">
        <f t="shared" si="1"/>
        <v>11</v>
      </c>
      <c r="C19" s="18">
        <v>0</v>
      </c>
      <c r="D19" s="8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11</v>
      </c>
      <c r="J19" s="18">
        <v>0</v>
      </c>
      <c r="K19" s="18">
        <v>0</v>
      </c>
      <c r="L19" s="2">
        <v>0</v>
      </c>
    </row>
    <row r="20" spans="1:12" x14ac:dyDescent="0.35">
      <c r="A20" s="86" t="s">
        <v>173</v>
      </c>
      <c r="B20" s="4">
        <f t="shared" si="1"/>
        <v>3</v>
      </c>
      <c r="C20" s="18">
        <v>0</v>
      </c>
      <c r="D20" s="8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2</v>
      </c>
      <c r="J20" s="18">
        <v>1</v>
      </c>
      <c r="K20" s="18">
        <v>0</v>
      </c>
      <c r="L20" s="2">
        <v>0</v>
      </c>
    </row>
    <row r="21" spans="1:12" x14ac:dyDescent="0.35">
      <c r="A21" s="86" t="s">
        <v>79</v>
      </c>
      <c r="B21" s="4">
        <f t="shared" si="1"/>
        <v>23</v>
      </c>
      <c r="C21" s="18">
        <v>0</v>
      </c>
      <c r="D21" s="8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23</v>
      </c>
      <c r="J21" s="18">
        <v>0</v>
      </c>
      <c r="K21" s="18">
        <v>0</v>
      </c>
      <c r="L21" s="2">
        <v>0</v>
      </c>
    </row>
    <row r="22" spans="1:12" x14ac:dyDescent="0.35">
      <c r="A22" s="86" t="s">
        <v>39</v>
      </c>
      <c r="B22" s="4">
        <f t="shared" si="1"/>
        <v>29</v>
      </c>
      <c r="C22" s="18">
        <v>0</v>
      </c>
      <c r="D22" s="8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29</v>
      </c>
      <c r="J22" s="18">
        <v>0</v>
      </c>
      <c r="K22" s="18">
        <v>0</v>
      </c>
      <c r="L22" s="2">
        <v>0</v>
      </c>
    </row>
    <row r="23" spans="1:12" x14ac:dyDescent="0.35">
      <c r="A23" s="86" t="s">
        <v>40</v>
      </c>
      <c r="B23" s="4">
        <f t="shared" si="1"/>
        <v>5</v>
      </c>
      <c r="C23" s="18">
        <v>0</v>
      </c>
      <c r="D23" s="8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5</v>
      </c>
      <c r="J23" s="18">
        <v>0</v>
      </c>
      <c r="K23" s="18">
        <v>0</v>
      </c>
      <c r="L23" s="2">
        <v>0</v>
      </c>
    </row>
    <row r="24" spans="1:12" x14ac:dyDescent="0.35">
      <c r="A24" s="86" t="s">
        <v>41</v>
      </c>
      <c r="B24" s="4">
        <f t="shared" si="1"/>
        <v>22</v>
      </c>
      <c r="C24" s="18">
        <v>0</v>
      </c>
      <c r="D24" s="8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22</v>
      </c>
      <c r="J24" s="18">
        <v>0</v>
      </c>
      <c r="K24" s="18">
        <v>0</v>
      </c>
      <c r="L24" s="2">
        <v>0</v>
      </c>
    </row>
    <row r="25" spans="1:12" x14ac:dyDescent="0.35">
      <c r="A25" s="86" t="s">
        <v>42</v>
      </c>
      <c r="B25" s="4">
        <f t="shared" si="1"/>
        <v>5</v>
      </c>
      <c r="C25" s="18">
        <v>0</v>
      </c>
      <c r="D25" s="8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5</v>
      </c>
      <c r="J25" s="18">
        <v>0</v>
      </c>
      <c r="K25" s="18">
        <v>0</v>
      </c>
      <c r="L25" s="2">
        <v>0</v>
      </c>
    </row>
    <row r="26" spans="1:12" x14ac:dyDescent="0.35">
      <c r="A26" s="86" t="s">
        <v>204</v>
      </c>
      <c r="B26" s="4">
        <f t="shared" si="1"/>
        <v>3</v>
      </c>
      <c r="C26" s="18">
        <v>0</v>
      </c>
      <c r="D26" s="8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3</v>
      </c>
      <c r="J26" s="18">
        <v>0</v>
      </c>
      <c r="K26" s="18">
        <v>0</v>
      </c>
      <c r="L26" s="2">
        <v>0</v>
      </c>
    </row>
    <row r="27" spans="1:12" x14ac:dyDescent="0.35">
      <c r="A27" s="86" t="s">
        <v>28</v>
      </c>
      <c r="B27" s="4">
        <f t="shared" si="1"/>
        <v>5</v>
      </c>
      <c r="C27" s="18">
        <v>0</v>
      </c>
      <c r="D27" s="8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5</v>
      </c>
      <c r="J27" s="18">
        <v>0</v>
      </c>
      <c r="K27" s="18">
        <v>0</v>
      </c>
      <c r="L27" s="2">
        <v>0</v>
      </c>
    </row>
    <row r="28" spans="1:12" x14ac:dyDescent="0.35">
      <c r="A28" s="86" t="s">
        <v>29</v>
      </c>
      <c r="B28" s="4">
        <f t="shared" si="1"/>
        <v>18</v>
      </c>
      <c r="C28" s="18">
        <v>0</v>
      </c>
      <c r="D28" s="8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18</v>
      </c>
      <c r="J28" s="18">
        <v>0</v>
      </c>
      <c r="K28" s="18">
        <v>0</v>
      </c>
      <c r="L28" s="2">
        <v>0</v>
      </c>
    </row>
    <row r="29" spans="1:12" x14ac:dyDescent="0.35">
      <c r="A29" s="86" t="s">
        <v>30</v>
      </c>
      <c r="B29" s="4">
        <f t="shared" si="1"/>
        <v>40</v>
      </c>
      <c r="C29" s="18">
        <v>1</v>
      </c>
      <c r="D29" s="88">
        <v>1</v>
      </c>
      <c r="E29" s="18">
        <v>0</v>
      </c>
      <c r="F29" s="18">
        <v>0</v>
      </c>
      <c r="G29" s="18">
        <v>0</v>
      </c>
      <c r="H29" s="18">
        <v>0</v>
      </c>
      <c r="I29" s="18">
        <v>38</v>
      </c>
      <c r="J29" s="18">
        <v>0</v>
      </c>
      <c r="K29" s="18">
        <v>0</v>
      </c>
      <c r="L29" s="2">
        <v>0</v>
      </c>
    </row>
    <row r="30" spans="1:12" x14ac:dyDescent="0.35">
      <c r="A30" s="15"/>
      <c r="B30" s="20"/>
      <c r="C30" s="20"/>
      <c r="D30" s="89"/>
      <c r="E30" s="20"/>
      <c r="F30" s="20"/>
      <c r="G30" s="20"/>
      <c r="H30" s="20"/>
      <c r="I30" s="20"/>
      <c r="J30" s="20"/>
      <c r="K30" s="20"/>
      <c r="L30" s="5"/>
    </row>
    <row r="31" spans="1:12" x14ac:dyDescent="0.35">
      <c r="A31" s="132" t="s">
        <v>282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2"/>
    </row>
    <row r="32" spans="1:12" x14ac:dyDescent="0.35">
      <c r="A32" s="1" t="s">
        <v>280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idden="1" x14ac:dyDescent="0.3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11">
    <mergeCell ref="A31:K31"/>
    <mergeCell ref="A3:L3"/>
    <mergeCell ref="A4:L4"/>
    <mergeCell ref="A5:L5"/>
    <mergeCell ref="A7:A8"/>
    <mergeCell ref="B7:B8"/>
    <mergeCell ref="C7:D7"/>
    <mergeCell ref="E7:F7"/>
    <mergeCell ref="G7:H7"/>
    <mergeCell ref="I7:J7"/>
    <mergeCell ref="K7:L7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6D73A-2721-4C2C-AAAB-6C7598CCF19E}">
  <dimension ref="A1:X32"/>
  <sheetViews>
    <sheetView workbookViewId="0">
      <selection activeCell="A31" sqref="A31:K31"/>
    </sheetView>
  </sheetViews>
  <sheetFormatPr baseColWidth="10" defaultColWidth="0" defaultRowHeight="16.5" customHeight="1" zeroHeight="1" x14ac:dyDescent="0.2"/>
  <cols>
    <col min="1" max="1" width="63.109375" customWidth="1"/>
    <col min="2" max="2" width="13.44140625" customWidth="1"/>
    <col min="3" max="3" width="14.77734375" customWidth="1"/>
    <col min="4" max="4" width="14.44140625" customWidth="1"/>
    <col min="5" max="5" width="11.44140625" customWidth="1"/>
    <col min="6" max="7" width="15.6640625" customWidth="1"/>
    <col min="8" max="8" width="11.44140625" customWidth="1"/>
    <col min="9" max="9" width="13.33203125" customWidth="1"/>
    <col min="10" max="10" width="11.44140625" customWidth="1"/>
    <col min="11" max="11" width="13.6640625" customWidth="1"/>
    <col min="12" max="12" width="11.44140625" customWidth="1"/>
    <col min="13" max="13" width="14.109375" customWidth="1"/>
    <col min="14" max="14" width="16.44140625" customWidth="1"/>
    <col min="15" max="15" width="18.109375" customWidth="1"/>
    <col min="16" max="16" width="11.44140625" customWidth="1"/>
    <col min="17" max="17" width="17.109375" customWidth="1"/>
    <col min="18" max="18" width="17.33203125" customWidth="1"/>
    <col min="19" max="23" width="11.44140625" customWidth="1"/>
    <col min="24" max="24" width="0" hidden="1" customWidth="1"/>
    <col min="25" max="16384" width="11.44140625" hidden="1"/>
  </cols>
  <sheetData>
    <row r="1" spans="1:23" ht="16.5" customHeight="1" x14ac:dyDescent="0.35">
      <c r="A1" s="53" t="s">
        <v>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 ht="16.5" customHeight="1" x14ac:dyDescent="0.2"/>
    <row r="3" spans="1:23" ht="16.5" customHeight="1" x14ac:dyDescent="0.2">
      <c r="A3" s="133" t="s">
        <v>82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6.5" customHeight="1" x14ac:dyDescent="0.2">
      <c r="A4" s="133" t="s">
        <v>83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6.5" customHeight="1" x14ac:dyDescent="0.2">
      <c r="A5" s="133" t="s">
        <v>18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6.5" customHeight="1" x14ac:dyDescent="0.2">
      <c r="A6" s="133" t="s">
        <v>279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</row>
    <row r="7" spans="1:23" ht="16.5" customHeight="1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16.5" customHeight="1" x14ac:dyDescent="0.2">
      <c r="A8" s="139" t="s">
        <v>84</v>
      </c>
      <c r="B8" s="141" t="s">
        <v>37</v>
      </c>
      <c r="C8" s="136" t="s">
        <v>21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8"/>
    </row>
    <row r="9" spans="1:23" ht="31.5" customHeight="1" x14ac:dyDescent="0.2">
      <c r="A9" s="140"/>
      <c r="B9" s="141"/>
      <c r="C9" s="76" t="s">
        <v>22</v>
      </c>
      <c r="D9" s="69" t="s">
        <v>23</v>
      </c>
      <c r="E9" s="69" t="s">
        <v>24</v>
      </c>
      <c r="F9" s="69" t="s">
        <v>38</v>
      </c>
      <c r="G9" s="69" t="s">
        <v>174</v>
      </c>
      <c r="H9" s="69" t="s">
        <v>25</v>
      </c>
      <c r="I9" s="69" t="s">
        <v>26</v>
      </c>
      <c r="J9" s="69" t="s">
        <v>27</v>
      </c>
      <c r="K9" s="69" t="s">
        <v>173</v>
      </c>
      <c r="L9" s="68" t="s">
        <v>79</v>
      </c>
      <c r="M9" s="84" t="s">
        <v>39</v>
      </c>
      <c r="N9" s="64" t="s">
        <v>40</v>
      </c>
      <c r="O9" s="69" t="s">
        <v>41</v>
      </c>
      <c r="P9" s="69" t="s">
        <v>42</v>
      </c>
      <c r="Q9" s="69" t="s">
        <v>204</v>
      </c>
      <c r="R9" s="69" t="s">
        <v>28</v>
      </c>
      <c r="S9" s="69" t="s">
        <v>29</v>
      </c>
      <c r="T9" s="69" t="s">
        <v>30</v>
      </c>
      <c r="U9" s="69" t="s">
        <v>242</v>
      </c>
      <c r="V9" s="69" t="s">
        <v>243</v>
      </c>
      <c r="W9" s="61" t="s">
        <v>244</v>
      </c>
    </row>
    <row r="10" spans="1:23" ht="16.5" customHeight="1" x14ac:dyDescent="0.2">
      <c r="A10" s="13"/>
      <c r="B10" s="12"/>
      <c r="C10" s="43"/>
      <c r="D10" s="43"/>
      <c r="E10" s="43"/>
      <c r="F10" s="43"/>
      <c r="G10" s="43"/>
      <c r="H10" s="43"/>
      <c r="I10" s="43"/>
      <c r="J10" s="49"/>
      <c r="K10" s="49"/>
      <c r="L10" s="40"/>
      <c r="M10" s="43"/>
      <c r="N10" s="49"/>
      <c r="O10" s="49"/>
      <c r="P10" s="49"/>
      <c r="Q10" s="49"/>
      <c r="R10" s="43"/>
      <c r="S10" s="43"/>
      <c r="T10" s="39"/>
      <c r="U10" s="43"/>
      <c r="V10" s="43"/>
      <c r="W10" s="40"/>
    </row>
    <row r="11" spans="1:23" ht="16.5" customHeight="1" x14ac:dyDescent="0.2">
      <c r="A11" s="63" t="s">
        <v>43</v>
      </c>
      <c r="B11" s="4">
        <f t="shared" ref="B11:W11" si="0">+B13+B22</f>
        <v>389</v>
      </c>
      <c r="C11" s="4">
        <f t="shared" si="0"/>
        <v>120</v>
      </c>
      <c r="D11" s="4">
        <f t="shared" si="0"/>
        <v>3</v>
      </c>
      <c r="E11" s="4">
        <f t="shared" si="0"/>
        <v>50</v>
      </c>
      <c r="F11" s="4">
        <f t="shared" si="0"/>
        <v>16</v>
      </c>
      <c r="G11" s="4">
        <f t="shared" si="0"/>
        <v>5</v>
      </c>
      <c r="H11" s="4">
        <f t="shared" si="0"/>
        <v>28</v>
      </c>
      <c r="I11" s="4">
        <f t="shared" si="0"/>
        <v>6</v>
      </c>
      <c r="J11" s="4">
        <f t="shared" si="0"/>
        <v>8</v>
      </c>
      <c r="K11" s="4">
        <f t="shared" si="0"/>
        <v>5</v>
      </c>
      <c r="L11" s="9">
        <f t="shared" si="0"/>
        <v>28</v>
      </c>
      <c r="M11" s="4">
        <f t="shared" si="0"/>
        <v>21</v>
      </c>
      <c r="N11" s="4">
        <f t="shared" si="0"/>
        <v>10</v>
      </c>
      <c r="O11" s="4">
        <f t="shared" si="0"/>
        <v>25</v>
      </c>
      <c r="P11" s="4">
        <f t="shared" si="0"/>
        <v>7</v>
      </c>
      <c r="Q11" s="4">
        <f t="shared" si="0"/>
        <v>5</v>
      </c>
      <c r="R11" s="4">
        <f t="shared" si="0"/>
        <v>6</v>
      </c>
      <c r="S11" s="4">
        <f t="shared" si="0"/>
        <v>9</v>
      </c>
      <c r="T11" s="4">
        <f t="shared" si="0"/>
        <v>36</v>
      </c>
      <c r="U11" s="4">
        <f t="shared" si="0"/>
        <v>0</v>
      </c>
      <c r="V11" s="4">
        <f t="shared" si="0"/>
        <v>0</v>
      </c>
      <c r="W11" s="9">
        <f t="shared" si="0"/>
        <v>1</v>
      </c>
    </row>
    <row r="12" spans="1:23" ht="16.5" customHeight="1" x14ac:dyDescent="0.2">
      <c r="A12" s="7"/>
      <c r="B12" s="4"/>
      <c r="C12" s="4"/>
      <c r="D12" s="4"/>
      <c r="E12" s="4"/>
      <c r="F12" s="4"/>
      <c r="G12" s="4"/>
      <c r="H12" s="4"/>
      <c r="I12" s="4"/>
      <c r="J12" s="4"/>
      <c r="K12" s="4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9"/>
    </row>
    <row r="13" spans="1:23" ht="16.5" customHeight="1" x14ac:dyDescent="0.2">
      <c r="A13" s="58" t="s">
        <v>85</v>
      </c>
      <c r="B13" s="4">
        <f t="shared" ref="B13:W13" si="1">SUM(B14:B20)</f>
        <v>288</v>
      </c>
      <c r="C13" s="4">
        <f t="shared" si="1"/>
        <v>83</v>
      </c>
      <c r="D13" s="4">
        <f t="shared" si="1"/>
        <v>1</v>
      </c>
      <c r="E13" s="4">
        <f t="shared" si="1"/>
        <v>42</v>
      </c>
      <c r="F13" s="4">
        <f t="shared" si="1"/>
        <v>12</v>
      </c>
      <c r="G13" s="4">
        <f t="shared" si="1"/>
        <v>5</v>
      </c>
      <c r="H13" s="4">
        <f t="shared" si="1"/>
        <v>23</v>
      </c>
      <c r="I13" s="4">
        <f t="shared" si="1"/>
        <v>5</v>
      </c>
      <c r="J13" s="4">
        <f t="shared" si="1"/>
        <v>8</v>
      </c>
      <c r="K13" s="4">
        <f t="shared" si="1"/>
        <v>3</v>
      </c>
      <c r="L13" s="4">
        <f t="shared" si="1"/>
        <v>19</v>
      </c>
      <c r="M13" s="4">
        <f t="shared" si="1"/>
        <v>19</v>
      </c>
      <c r="N13" s="4">
        <f t="shared" si="1"/>
        <v>9</v>
      </c>
      <c r="O13" s="4">
        <f t="shared" si="1"/>
        <v>9</v>
      </c>
      <c r="P13" s="4">
        <f t="shared" si="1"/>
        <v>5</v>
      </c>
      <c r="Q13" s="4">
        <f t="shared" si="1"/>
        <v>4</v>
      </c>
      <c r="R13" s="4">
        <f t="shared" si="1"/>
        <v>3</v>
      </c>
      <c r="S13" s="4">
        <f t="shared" si="1"/>
        <v>8</v>
      </c>
      <c r="T13" s="4">
        <f t="shared" si="1"/>
        <v>29</v>
      </c>
      <c r="U13" s="4">
        <f t="shared" si="1"/>
        <v>0</v>
      </c>
      <c r="V13" s="4">
        <f t="shared" si="1"/>
        <v>0</v>
      </c>
      <c r="W13" s="9">
        <f t="shared" si="1"/>
        <v>1</v>
      </c>
    </row>
    <row r="14" spans="1:23" ht="16.5" customHeight="1" x14ac:dyDescent="0.35">
      <c r="A14" s="83" t="s">
        <v>194</v>
      </c>
      <c r="B14" s="4">
        <f>SUM(C14:W14)</f>
        <v>15</v>
      </c>
      <c r="C14" s="10">
        <v>9</v>
      </c>
      <c r="D14" s="10">
        <v>0</v>
      </c>
      <c r="E14" s="10">
        <v>3</v>
      </c>
      <c r="F14" s="10">
        <v>0</v>
      </c>
      <c r="G14" s="10">
        <v>0</v>
      </c>
      <c r="H14" s="10">
        <v>2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1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1">
        <v>0</v>
      </c>
    </row>
    <row r="15" spans="1:23" ht="16.5" customHeight="1" x14ac:dyDescent="0.35">
      <c r="A15" s="83" t="s">
        <v>195</v>
      </c>
      <c r="B15" s="4">
        <f t="shared" ref="B15:B20" si="2">SUM(C15:W15)</f>
        <v>5</v>
      </c>
      <c r="C15" s="10">
        <v>3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1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1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1">
        <v>0</v>
      </c>
    </row>
    <row r="16" spans="1:23" ht="16.5" customHeight="1" x14ac:dyDescent="0.35">
      <c r="A16" s="83" t="s">
        <v>196</v>
      </c>
      <c r="B16" s="4">
        <f t="shared" si="2"/>
        <v>121</v>
      </c>
      <c r="C16" s="10">
        <v>26</v>
      </c>
      <c r="D16" s="10">
        <v>0</v>
      </c>
      <c r="E16" s="10">
        <v>8</v>
      </c>
      <c r="F16" s="10">
        <v>7</v>
      </c>
      <c r="G16" s="10">
        <v>5</v>
      </c>
      <c r="H16" s="10">
        <v>14</v>
      </c>
      <c r="I16" s="10">
        <v>4</v>
      </c>
      <c r="J16" s="10">
        <v>5</v>
      </c>
      <c r="K16" s="10">
        <v>2</v>
      </c>
      <c r="L16" s="10">
        <v>7</v>
      </c>
      <c r="M16" s="10">
        <v>16</v>
      </c>
      <c r="N16" s="10">
        <v>2</v>
      </c>
      <c r="O16" s="10">
        <v>3</v>
      </c>
      <c r="P16" s="10">
        <v>1</v>
      </c>
      <c r="Q16" s="10">
        <v>3</v>
      </c>
      <c r="R16" s="10">
        <v>3</v>
      </c>
      <c r="S16" s="10">
        <v>5</v>
      </c>
      <c r="T16" s="10">
        <v>9</v>
      </c>
      <c r="U16" s="10">
        <v>0</v>
      </c>
      <c r="V16" s="10">
        <v>0</v>
      </c>
      <c r="W16" s="11">
        <v>1</v>
      </c>
    </row>
    <row r="17" spans="1:23" ht="16.5" customHeight="1" x14ac:dyDescent="0.35">
      <c r="A17" s="83" t="s">
        <v>197</v>
      </c>
      <c r="B17" s="4">
        <f t="shared" si="2"/>
        <v>3</v>
      </c>
      <c r="C17" s="10">
        <v>3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1">
        <v>0</v>
      </c>
    </row>
    <row r="18" spans="1:23" ht="16.5" customHeight="1" x14ac:dyDescent="0.35">
      <c r="A18" s="83" t="s">
        <v>86</v>
      </c>
      <c r="B18" s="4">
        <f t="shared" si="2"/>
        <v>142</v>
      </c>
      <c r="C18" s="10">
        <v>42</v>
      </c>
      <c r="D18" s="10">
        <v>1</v>
      </c>
      <c r="E18" s="10">
        <v>29</v>
      </c>
      <c r="F18" s="10">
        <v>5</v>
      </c>
      <c r="G18" s="10">
        <v>0</v>
      </c>
      <c r="H18" s="10">
        <v>7</v>
      </c>
      <c r="I18" s="10">
        <v>1</v>
      </c>
      <c r="J18" s="10">
        <v>2</v>
      </c>
      <c r="K18" s="10">
        <v>1</v>
      </c>
      <c r="L18" s="10">
        <v>12</v>
      </c>
      <c r="M18" s="10">
        <v>3</v>
      </c>
      <c r="N18" s="10">
        <v>7</v>
      </c>
      <c r="O18" s="10">
        <v>5</v>
      </c>
      <c r="P18" s="10">
        <v>4</v>
      </c>
      <c r="Q18" s="10">
        <v>0</v>
      </c>
      <c r="R18" s="10">
        <v>0</v>
      </c>
      <c r="S18" s="10">
        <v>3</v>
      </c>
      <c r="T18" s="10">
        <v>20</v>
      </c>
      <c r="U18" s="10">
        <v>0</v>
      </c>
      <c r="V18" s="10">
        <v>0</v>
      </c>
      <c r="W18" s="11">
        <v>0</v>
      </c>
    </row>
    <row r="19" spans="1:23" ht="16.5" customHeight="1" x14ac:dyDescent="0.35">
      <c r="A19" s="83" t="s">
        <v>192</v>
      </c>
      <c r="B19" s="4">
        <f t="shared" si="2"/>
        <v>1</v>
      </c>
      <c r="C19" s="10">
        <v>0</v>
      </c>
      <c r="D19" s="10">
        <v>0</v>
      </c>
      <c r="E19" s="10">
        <v>1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1">
        <v>0</v>
      </c>
    </row>
    <row r="20" spans="1:23" ht="16.5" customHeight="1" x14ac:dyDescent="0.35">
      <c r="A20" s="83" t="s">
        <v>193</v>
      </c>
      <c r="B20" s="4">
        <f t="shared" si="2"/>
        <v>1</v>
      </c>
      <c r="C20" s="10">
        <v>0</v>
      </c>
      <c r="D20" s="10">
        <v>0</v>
      </c>
      <c r="E20" s="10">
        <v>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1">
        <v>0</v>
      </c>
    </row>
    <row r="21" spans="1:23" ht="16.5" customHeight="1" x14ac:dyDescent="0.2">
      <c r="A21" s="59"/>
      <c r="B21" s="4"/>
      <c r="C21" s="10"/>
      <c r="D21" s="10"/>
      <c r="E21" s="10"/>
      <c r="F21" s="10"/>
      <c r="G21" s="10"/>
      <c r="H21" s="10"/>
      <c r="I21" s="10"/>
      <c r="J21" s="10"/>
      <c r="K21" s="10"/>
      <c r="L21" s="11"/>
      <c r="M21" s="10"/>
      <c r="N21" s="11"/>
      <c r="O21" s="11"/>
      <c r="P21" s="11"/>
      <c r="Q21" s="11"/>
      <c r="R21" s="10"/>
      <c r="S21" s="11"/>
      <c r="T21" s="10"/>
      <c r="U21" s="10"/>
      <c r="V21" s="10"/>
      <c r="W21" s="11"/>
    </row>
    <row r="22" spans="1:23" ht="16.5" customHeight="1" x14ac:dyDescent="0.2">
      <c r="A22" s="58" t="s">
        <v>87</v>
      </c>
      <c r="B22" s="4">
        <f>SUM(B23:B29)</f>
        <v>101</v>
      </c>
      <c r="C22" s="4">
        <f>SUM(C23:C29)</f>
        <v>37</v>
      </c>
      <c r="D22" s="4">
        <f t="shared" ref="D22:S22" si="3">SUM(D23:D29)</f>
        <v>2</v>
      </c>
      <c r="E22" s="4">
        <f t="shared" si="3"/>
        <v>8</v>
      </c>
      <c r="F22" s="4">
        <f t="shared" si="3"/>
        <v>4</v>
      </c>
      <c r="G22" s="4">
        <f t="shared" si="3"/>
        <v>0</v>
      </c>
      <c r="H22" s="4">
        <f t="shared" si="3"/>
        <v>5</v>
      </c>
      <c r="I22" s="4">
        <f t="shared" si="3"/>
        <v>1</v>
      </c>
      <c r="J22" s="4">
        <f t="shared" si="3"/>
        <v>0</v>
      </c>
      <c r="K22" s="4">
        <f t="shared" si="3"/>
        <v>2</v>
      </c>
      <c r="L22" s="4">
        <f t="shared" si="3"/>
        <v>9</v>
      </c>
      <c r="M22" s="4">
        <f t="shared" si="3"/>
        <v>2</v>
      </c>
      <c r="N22" s="4">
        <f t="shared" si="3"/>
        <v>1</v>
      </c>
      <c r="O22" s="4">
        <f t="shared" si="3"/>
        <v>16</v>
      </c>
      <c r="P22" s="4">
        <f t="shared" si="3"/>
        <v>2</v>
      </c>
      <c r="Q22" s="4">
        <f t="shared" si="3"/>
        <v>1</v>
      </c>
      <c r="R22" s="4">
        <f t="shared" si="3"/>
        <v>3</v>
      </c>
      <c r="S22" s="4">
        <f t="shared" si="3"/>
        <v>1</v>
      </c>
      <c r="T22" s="4">
        <f t="shared" ref="T22" si="4">SUM(T23:T33)</f>
        <v>7</v>
      </c>
      <c r="U22" s="4">
        <f>SUM(U23:U33)</f>
        <v>0</v>
      </c>
      <c r="V22" s="4">
        <f t="shared" ref="V22" si="5">SUM(V23:V33)</f>
        <v>0</v>
      </c>
      <c r="W22" s="9">
        <f t="shared" ref="W22" si="6">SUM(W23:W33)</f>
        <v>0</v>
      </c>
    </row>
    <row r="23" spans="1:23" ht="16.5" customHeight="1" x14ac:dyDescent="0.2">
      <c r="A23" s="59" t="s">
        <v>88</v>
      </c>
      <c r="B23" s="4">
        <f>SUM(C23:W23)</f>
        <v>63</v>
      </c>
      <c r="C23" s="10">
        <v>27</v>
      </c>
      <c r="D23" s="10">
        <v>2</v>
      </c>
      <c r="E23" s="10">
        <v>8</v>
      </c>
      <c r="F23" s="10">
        <v>3</v>
      </c>
      <c r="G23" s="10">
        <v>0</v>
      </c>
      <c r="H23" s="10">
        <v>2</v>
      </c>
      <c r="I23" s="10">
        <v>1</v>
      </c>
      <c r="J23" s="10">
        <v>0</v>
      </c>
      <c r="K23" s="10">
        <v>2</v>
      </c>
      <c r="L23" s="10">
        <v>6</v>
      </c>
      <c r="M23" s="10">
        <v>1</v>
      </c>
      <c r="N23" s="10">
        <v>0</v>
      </c>
      <c r="O23" s="10">
        <v>4</v>
      </c>
      <c r="P23" s="10">
        <v>0</v>
      </c>
      <c r="Q23" s="10">
        <v>1</v>
      </c>
      <c r="R23" s="10">
        <v>0</v>
      </c>
      <c r="S23" s="10">
        <v>0</v>
      </c>
      <c r="T23" s="10">
        <v>6</v>
      </c>
      <c r="U23" s="10">
        <v>0</v>
      </c>
      <c r="V23" s="10">
        <v>0</v>
      </c>
      <c r="W23" s="11">
        <v>0</v>
      </c>
    </row>
    <row r="24" spans="1:23" ht="16.5" customHeight="1" x14ac:dyDescent="0.2">
      <c r="A24" s="59" t="s">
        <v>89</v>
      </c>
      <c r="B24" s="4">
        <f t="shared" ref="B24:B29" si="7">SUM(C24:W24)</f>
        <v>12</v>
      </c>
      <c r="C24" s="10">
        <v>5</v>
      </c>
      <c r="D24" s="10">
        <v>0</v>
      </c>
      <c r="E24" s="10">
        <v>0</v>
      </c>
      <c r="F24" s="10">
        <v>1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1</v>
      </c>
      <c r="M24" s="10">
        <v>0</v>
      </c>
      <c r="N24" s="10">
        <v>0</v>
      </c>
      <c r="O24" s="10">
        <v>1</v>
      </c>
      <c r="P24" s="10">
        <v>2</v>
      </c>
      <c r="Q24" s="10">
        <v>0</v>
      </c>
      <c r="R24" s="10">
        <v>1</v>
      </c>
      <c r="S24" s="10">
        <v>1</v>
      </c>
      <c r="T24" s="10">
        <v>0</v>
      </c>
      <c r="U24" s="10">
        <v>0</v>
      </c>
      <c r="V24" s="10">
        <v>0</v>
      </c>
      <c r="W24" s="11">
        <v>0</v>
      </c>
    </row>
    <row r="25" spans="1:23" ht="15.5" x14ac:dyDescent="0.2">
      <c r="A25" s="59" t="s">
        <v>90</v>
      </c>
      <c r="B25" s="4">
        <f t="shared" si="7"/>
        <v>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1</v>
      </c>
      <c r="N25" s="10">
        <v>0</v>
      </c>
      <c r="O25" s="10">
        <v>4</v>
      </c>
      <c r="P25" s="10">
        <v>0</v>
      </c>
      <c r="Q25" s="10">
        <v>0</v>
      </c>
      <c r="R25" s="10">
        <v>2</v>
      </c>
      <c r="S25" s="10">
        <v>0</v>
      </c>
      <c r="T25" s="10">
        <v>0</v>
      </c>
      <c r="U25" s="10">
        <v>0</v>
      </c>
      <c r="V25" s="10">
        <v>0</v>
      </c>
      <c r="W25" s="11">
        <v>0</v>
      </c>
    </row>
    <row r="26" spans="1:23" ht="16.5" customHeight="1" x14ac:dyDescent="0.35">
      <c r="A26" s="62" t="s">
        <v>91</v>
      </c>
      <c r="B26" s="4">
        <f t="shared" si="7"/>
        <v>4</v>
      </c>
      <c r="C26" s="10">
        <v>2</v>
      </c>
      <c r="D26" s="10">
        <v>0</v>
      </c>
      <c r="E26" s="10">
        <v>0</v>
      </c>
      <c r="F26" s="10">
        <v>0</v>
      </c>
      <c r="G26" s="10">
        <v>0</v>
      </c>
      <c r="H26" s="10">
        <v>2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1">
        <v>0</v>
      </c>
    </row>
    <row r="27" spans="1:23" ht="16.5" customHeight="1" x14ac:dyDescent="0.35">
      <c r="A27" s="62" t="s">
        <v>92</v>
      </c>
      <c r="B27" s="4">
        <f t="shared" si="7"/>
        <v>3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1</v>
      </c>
      <c r="M27" s="10">
        <v>0</v>
      </c>
      <c r="N27" s="10">
        <v>1</v>
      </c>
      <c r="O27" s="10">
        <v>1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1">
        <v>0</v>
      </c>
    </row>
    <row r="28" spans="1:23" ht="16.5" customHeight="1" x14ac:dyDescent="0.35">
      <c r="A28" s="62" t="s">
        <v>93</v>
      </c>
      <c r="B28" s="4">
        <f t="shared" si="7"/>
        <v>1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1">
        <v>0</v>
      </c>
    </row>
    <row r="29" spans="1:23" ht="16.5" customHeight="1" x14ac:dyDescent="0.35">
      <c r="A29" s="62" t="s">
        <v>203</v>
      </c>
      <c r="B29" s="4">
        <f t="shared" si="7"/>
        <v>11</v>
      </c>
      <c r="C29" s="10">
        <v>2</v>
      </c>
      <c r="D29" s="10">
        <v>0</v>
      </c>
      <c r="E29" s="10">
        <v>0</v>
      </c>
      <c r="F29" s="10">
        <v>0</v>
      </c>
      <c r="G29" s="10">
        <v>0</v>
      </c>
      <c r="H29" s="10">
        <v>1</v>
      </c>
      <c r="I29" s="10">
        <v>0</v>
      </c>
      <c r="J29" s="10">
        <v>0</v>
      </c>
      <c r="K29" s="10">
        <v>0</v>
      </c>
      <c r="L29" s="10">
        <v>1</v>
      </c>
      <c r="M29" s="10">
        <v>0</v>
      </c>
      <c r="N29" s="10">
        <v>0</v>
      </c>
      <c r="O29" s="10">
        <v>6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1">
        <v>0</v>
      </c>
    </row>
    <row r="30" spans="1:23" ht="16.5" customHeight="1" x14ac:dyDescent="0.3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7"/>
      <c r="V30" s="17"/>
      <c r="W30" s="17"/>
    </row>
    <row r="31" spans="1:23" ht="16.5" customHeight="1" x14ac:dyDescent="0.35">
      <c r="A31" s="132" t="s">
        <v>282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 ht="16.5" customHeight="1" x14ac:dyDescent="0.35">
      <c r="A32" s="1" t="s">
        <v>280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</sheetData>
  <mergeCells count="8">
    <mergeCell ref="A3:W3"/>
    <mergeCell ref="A31:K31"/>
    <mergeCell ref="A4:W4"/>
    <mergeCell ref="A5:W5"/>
    <mergeCell ref="A6:W6"/>
    <mergeCell ref="A8:A9"/>
    <mergeCell ref="B8:B9"/>
    <mergeCell ref="C8:W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8"/>
  <sheetViews>
    <sheetView workbookViewId="0">
      <selection activeCell="B21" sqref="B21"/>
    </sheetView>
  </sheetViews>
  <sheetFormatPr baseColWidth="10" defaultColWidth="0" defaultRowHeight="15.5" zeroHeight="1" x14ac:dyDescent="0.35"/>
  <cols>
    <col min="1" max="1" width="63.44140625" style="1" customWidth="1"/>
    <col min="2" max="2" width="12" style="1" customWidth="1"/>
    <col min="3" max="3" width="20.33203125" style="1" customWidth="1"/>
    <col min="4" max="5" width="12" style="1" customWidth="1"/>
    <col min="6" max="6" width="15.6640625" style="1" bestFit="1" customWidth="1"/>
    <col min="7" max="8" width="12" style="1" customWidth="1"/>
    <col min="9" max="9" width="14.33203125" style="1" customWidth="1"/>
    <col min="10" max="10" width="13" style="1" bestFit="1" customWidth="1"/>
    <col min="11" max="11" width="16.33203125" style="1" customWidth="1"/>
    <col min="12" max="12" width="12" style="1" customWidth="1"/>
    <col min="13" max="13" width="12.44140625" style="1" customWidth="1"/>
    <col min="14" max="14" width="16.44140625" style="1" customWidth="1"/>
    <col min="15" max="15" width="17.6640625" style="1" customWidth="1"/>
    <col min="16" max="16" width="12" style="1" customWidth="1"/>
    <col min="17" max="17" width="18.33203125" style="1" customWidth="1"/>
    <col min="18" max="18" width="16.33203125" style="1" customWidth="1"/>
    <col min="19" max="23" width="12" style="1" customWidth="1"/>
    <col min="24" max="16384" width="12" style="1" hidden="1"/>
  </cols>
  <sheetData>
    <row r="1" spans="1:23" x14ac:dyDescent="0.35">
      <c r="A1" s="30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3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3" x14ac:dyDescent="0.35">
      <c r="A3" s="133" t="s">
        <v>96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x14ac:dyDescent="0.35">
      <c r="A4" s="133" t="s">
        <v>97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x14ac:dyDescent="0.35">
      <c r="A5" s="133" t="s">
        <v>18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x14ac:dyDescent="0.35">
      <c r="A6" s="133" t="s">
        <v>284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</row>
    <row r="7" spans="1:23" x14ac:dyDescent="0.3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7"/>
      <c r="P7" s="7"/>
      <c r="Q7" s="7"/>
    </row>
    <row r="8" spans="1:23" x14ac:dyDescent="0.35">
      <c r="A8" s="139" t="s">
        <v>98</v>
      </c>
      <c r="B8" s="134" t="s">
        <v>20</v>
      </c>
      <c r="C8" s="136" t="s">
        <v>21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8"/>
    </row>
    <row r="9" spans="1:23" s="3" customFormat="1" ht="30" x14ac:dyDescent="0.2">
      <c r="A9" s="140"/>
      <c r="B9" s="135"/>
      <c r="C9" s="69" t="s">
        <v>22</v>
      </c>
      <c r="D9" s="69" t="s">
        <v>23</v>
      </c>
      <c r="E9" s="69" t="s">
        <v>24</v>
      </c>
      <c r="F9" s="69" t="s">
        <v>38</v>
      </c>
      <c r="G9" s="69" t="s">
        <v>174</v>
      </c>
      <c r="H9" s="69" t="s">
        <v>25</v>
      </c>
      <c r="I9" s="69" t="s">
        <v>26</v>
      </c>
      <c r="J9" s="69" t="s">
        <v>27</v>
      </c>
      <c r="K9" s="69" t="s">
        <v>173</v>
      </c>
      <c r="L9" s="68" t="s">
        <v>79</v>
      </c>
      <c r="M9" s="75" t="s">
        <v>39</v>
      </c>
      <c r="N9" s="64" t="s">
        <v>40</v>
      </c>
      <c r="O9" s="69" t="s">
        <v>41</v>
      </c>
      <c r="P9" s="69" t="s">
        <v>42</v>
      </c>
      <c r="Q9" s="69" t="s">
        <v>204</v>
      </c>
      <c r="R9" s="69" t="s">
        <v>28</v>
      </c>
      <c r="S9" s="69" t="s">
        <v>29</v>
      </c>
      <c r="T9" s="61" t="s">
        <v>30</v>
      </c>
      <c r="U9" s="69" t="s">
        <v>242</v>
      </c>
      <c r="V9" s="69" t="s">
        <v>243</v>
      </c>
      <c r="W9" s="69" t="s">
        <v>244</v>
      </c>
    </row>
    <row r="10" spans="1:23" x14ac:dyDescent="0.35">
      <c r="A10" s="23"/>
      <c r="B10" s="39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42"/>
      <c r="U10" s="42"/>
      <c r="V10" s="42"/>
      <c r="W10" s="42"/>
    </row>
    <row r="11" spans="1:23" x14ac:dyDescent="0.35">
      <c r="A11" s="63" t="s">
        <v>43</v>
      </c>
      <c r="B11" s="44">
        <f t="shared" ref="B11:W11" si="0">+B13+B18</f>
        <v>75</v>
      </c>
      <c r="C11" s="44">
        <f t="shared" si="0"/>
        <v>28</v>
      </c>
      <c r="D11" s="44">
        <f t="shared" si="0"/>
        <v>3</v>
      </c>
      <c r="E11" s="44">
        <f t="shared" si="0"/>
        <v>1</v>
      </c>
      <c r="F11" s="44">
        <f t="shared" si="0"/>
        <v>9</v>
      </c>
      <c r="G11" s="44">
        <f t="shared" si="0"/>
        <v>0</v>
      </c>
      <c r="H11" s="44">
        <f t="shared" si="0"/>
        <v>4</v>
      </c>
      <c r="I11" s="44">
        <f t="shared" si="0"/>
        <v>0</v>
      </c>
      <c r="J11" s="44">
        <f t="shared" si="0"/>
        <v>5</v>
      </c>
      <c r="K11" s="44">
        <f t="shared" si="0"/>
        <v>0</v>
      </c>
      <c r="L11" s="44">
        <f t="shared" si="0"/>
        <v>8</v>
      </c>
      <c r="M11" s="44">
        <f t="shared" si="0"/>
        <v>0</v>
      </c>
      <c r="N11" s="44">
        <f t="shared" si="0"/>
        <v>0</v>
      </c>
      <c r="O11" s="44">
        <f t="shared" si="0"/>
        <v>2</v>
      </c>
      <c r="P11" s="44">
        <f t="shared" si="0"/>
        <v>0</v>
      </c>
      <c r="Q11" s="44">
        <f t="shared" si="0"/>
        <v>0</v>
      </c>
      <c r="R11" s="44">
        <f t="shared" si="0"/>
        <v>4</v>
      </c>
      <c r="S11" s="44">
        <f t="shared" si="0"/>
        <v>9</v>
      </c>
      <c r="T11" s="44">
        <f t="shared" si="0"/>
        <v>2</v>
      </c>
      <c r="U11" s="44">
        <f t="shared" si="0"/>
        <v>0</v>
      </c>
      <c r="V11" s="44">
        <f t="shared" si="0"/>
        <v>0</v>
      </c>
      <c r="W11" s="44">
        <f t="shared" si="0"/>
        <v>0</v>
      </c>
    </row>
    <row r="12" spans="1:23" x14ac:dyDescent="0.35">
      <c r="A12" s="12"/>
      <c r="B12" s="2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6"/>
      <c r="N12" s="46"/>
      <c r="O12" s="46"/>
      <c r="P12" s="46"/>
      <c r="Q12" s="46"/>
      <c r="R12" s="45"/>
      <c r="S12" s="45"/>
      <c r="T12" s="45"/>
      <c r="U12" s="45"/>
      <c r="V12" s="45"/>
      <c r="W12" s="45"/>
    </row>
    <row r="13" spans="1:23" x14ac:dyDescent="0.35">
      <c r="A13" s="7" t="s">
        <v>85</v>
      </c>
      <c r="B13" s="25">
        <f t="shared" ref="B13:W13" si="1">SUM(B14:B16)</f>
        <v>47</v>
      </c>
      <c r="C13" s="25">
        <f t="shared" si="1"/>
        <v>16</v>
      </c>
      <c r="D13" s="25">
        <f t="shared" si="1"/>
        <v>0</v>
      </c>
      <c r="E13" s="25">
        <f t="shared" si="1"/>
        <v>1</v>
      </c>
      <c r="F13" s="25">
        <f t="shared" si="1"/>
        <v>5</v>
      </c>
      <c r="G13" s="25">
        <f t="shared" si="1"/>
        <v>0</v>
      </c>
      <c r="H13" s="25">
        <f t="shared" si="1"/>
        <v>4</v>
      </c>
      <c r="I13" s="25">
        <f t="shared" si="1"/>
        <v>0</v>
      </c>
      <c r="J13" s="25">
        <f t="shared" si="1"/>
        <v>2</v>
      </c>
      <c r="K13" s="25">
        <f t="shared" si="1"/>
        <v>0</v>
      </c>
      <c r="L13" s="25">
        <f t="shared" si="1"/>
        <v>5</v>
      </c>
      <c r="M13" s="25">
        <f t="shared" si="1"/>
        <v>0</v>
      </c>
      <c r="N13" s="25">
        <f t="shared" si="1"/>
        <v>0</v>
      </c>
      <c r="O13" s="25">
        <f t="shared" si="1"/>
        <v>2</v>
      </c>
      <c r="P13" s="25">
        <f t="shared" si="1"/>
        <v>0</v>
      </c>
      <c r="Q13" s="25">
        <f t="shared" si="1"/>
        <v>0</v>
      </c>
      <c r="R13" s="25">
        <f t="shared" si="1"/>
        <v>3</v>
      </c>
      <c r="S13" s="25">
        <f t="shared" si="1"/>
        <v>7</v>
      </c>
      <c r="T13" s="25">
        <f t="shared" si="1"/>
        <v>2</v>
      </c>
      <c r="U13" s="25">
        <f t="shared" si="1"/>
        <v>0</v>
      </c>
      <c r="V13" s="25">
        <f t="shared" si="1"/>
        <v>0</v>
      </c>
      <c r="W13" s="25">
        <f t="shared" si="1"/>
        <v>0</v>
      </c>
    </row>
    <row r="14" spans="1:23" x14ac:dyDescent="0.35">
      <c r="A14" s="37" t="s">
        <v>198</v>
      </c>
      <c r="B14" s="25">
        <f t="shared" ref="B14:B16" si="2">SUM(C14:W14)</f>
        <v>3</v>
      </c>
      <c r="C14" s="45">
        <v>1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1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1</v>
      </c>
      <c r="T14" s="45">
        <v>0</v>
      </c>
      <c r="U14" s="45">
        <v>0</v>
      </c>
      <c r="V14" s="45">
        <v>0</v>
      </c>
      <c r="W14" s="45">
        <v>0</v>
      </c>
    </row>
    <row r="15" spans="1:23" x14ac:dyDescent="0.35">
      <c r="A15" s="37" t="s">
        <v>199</v>
      </c>
      <c r="B15" s="25">
        <f t="shared" si="2"/>
        <v>24</v>
      </c>
      <c r="C15" s="45">
        <v>4</v>
      </c>
      <c r="D15" s="45">
        <v>0</v>
      </c>
      <c r="E15" s="45">
        <v>1</v>
      </c>
      <c r="F15" s="45">
        <v>5</v>
      </c>
      <c r="G15" s="45">
        <v>0</v>
      </c>
      <c r="H15" s="45">
        <v>4</v>
      </c>
      <c r="I15" s="45">
        <v>0</v>
      </c>
      <c r="J15" s="45">
        <v>0</v>
      </c>
      <c r="K15" s="45">
        <v>0</v>
      </c>
      <c r="L15" s="45">
        <v>1</v>
      </c>
      <c r="M15" s="45">
        <v>0</v>
      </c>
      <c r="N15" s="45">
        <v>0</v>
      </c>
      <c r="O15" s="45">
        <v>2</v>
      </c>
      <c r="P15" s="45">
        <v>0</v>
      </c>
      <c r="Q15" s="45">
        <v>0</v>
      </c>
      <c r="R15" s="45">
        <v>3</v>
      </c>
      <c r="S15" s="45">
        <v>3</v>
      </c>
      <c r="T15" s="45">
        <v>1</v>
      </c>
      <c r="U15" s="45">
        <v>0</v>
      </c>
      <c r="V15" s="45">
        <v>0</v>
      </c>
      <c r="W15" s="45">
        <v>0</v>
      </c>
    </row>
    <row r="16" spans="1:23" x14ac:dyDescent="0.35">
      <c r="A16" s="37" t="s">
        <v>200</v>
      </c>
      <c r="B16" s="25">
        <f t="shared" si="2"/>
        <v>20</v>
      </c>
      <c r="C16" s="45">
        <v>11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1</v>
      </c>
      <c r="K16" s="45">
        <v>0</v>
      </c>
      <c r="L16" s="45">
        <v>4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3</v>
      </c>
      <c r="T16" s="45">
        <v>1</v>
      </c>
      <c r="U16" s="45">
        <v>0</v>
      </c>
      <c r="V16" s="45">
        <v>0</v>
      </c>
      <c r="W16" s="45">
        <v>0</v>
      </c>
    </row>
    <row r="17" spans="1:23" x14ac:dyDescent="0.35">
      <c r="A17" s="37"/>
      <c r="B17" s="2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6"/>
      <c r="N17" s="46"/>
      <c r="O17" s="46"/>
      <c r="P17" s="46"/>
      <c r="Q17" s="46"/>
      <c r="R17" s="45"/>
      <c r="S17" s="45"/>
      <c r="T17" s="45"/>
      <c r="U17" s="45"/>
      <c r="V17" s="45"/>
      <c r="W17" s="45"/>
    </row>
    <row r="18" spans="1:23" x14ac:dyDescent="0.35">
      <c r="A18" s="7" t="s">
        <v>99</v>
      </c>
      <c r="B18" s="25">
        <f t="shared" ref="B18:W18" si="3">SUM(B19:B25)</f>
        <v>28</v>
      </c>
      <c r="C18" s="44">
        <f t="shared" si="3"/>
        <v>12</v>
      </c>
      <c r="D18" s="44">
        <f t="shared" si="3"/>
        <v>3</v>
      </c>
      <c r="E18" s="44">
        <f t="shared" si="3"/>
        <v>0</v>
      </c>
      <c r="F18" s="44">
        <f t="shared" si="3"/>
        <v>4</v>
      </c>
      <c r="G18" s="44">
        <f t="shared" si="3"/>
        <v>0</v>
      </c>
      <c r="H18" s="44">
        <f t="shared" si="3"/>
        <v>0</v>
      </c>
      <c r="I18" s="44">
        <f t="shared" si="3"/>
        <v>0</v>
      </c>
      <c r="J18" s="44">
        <f t="shared" si="3"/>
        <v>3</v>
      </c>
      <c r="K18" s="44">
        <f t="shared" si="3"/>
        <v>0</v>
      </c>
      <c r="L18" s="44">
        <f t="shared" si="3"/>
        <v>3</v>
      </c>
      <c r="M18" s="44">
        <f t="shared" si="3"/>
        <v>0</v>
      </c>
      <c r="N18" s="44">
        <f t="shared" si="3"/>
        <v>0</v>
      </c>
      <c r="O18" s="44">
        <f t="shared" si="3"/>
        <v>0</v>
      </c>
      <c r="P18" s="44">
        <f t="shared" si="3"/>
        <v>0</v>
      </c>
      <c r="Q18" s="44">
        <f t="shared" si="3"/>
        <v>0</v>
      </c>
      <c r="R18" s="44">
        <f t="shared" si="3"/>
        <v>1</v>
      </c>
      <c r="S18" s="44">
        <f t="shared" si="3"/>
        <v>2</v>
      </c>
      <c r="T18" s="44">
        <f t="shared" si="3"/>
        <v>0</v>
      </c>
      <c r="U18" s="44">
        <f t="shared" si="3"/>
        <v>0</v>
      </c>
      <c r="V18" s="44">
        <f t="shared" si="3"/>
        <v>0</v>
      </c>
      <c r="W18" s="44">
        <f t="shared" si="3"/>
        <v>0</v>
      </c>
    </row>
    <row r="19" spans="1:23" x14ac:dyDescent="0.35">
      <c r="A19" s="72" t="s">
        <v>88</v>
      </c>
      <c r="B19" s="25">
        <f>SUM(C19:W19)</f>
        <v>16</v>
      </c>
      <c r="C19" s="45">
        <v>9</v>
      </c>
      <c r="D19" s="45">
        <v>0</v>
      </c>
      <c r="E19" s="45">
        <v>0</v>
      </c>
      <c r="F19" s="45">
        <v>3</v>
      </c>
      <c r="G19" s="45">
        <v>0</v>
      </c>
      <c r="H19" s="45">
        <v>0</v>
      </c>
      <c r="I19" s="45">
        <v>0</v>
      </c>
      <c r="J19" s="45">
        <v>1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1</v>
      </c>
      <c r="S19" s="45">
        <v>2</v>
      </c>
      <c r="T19" s="45">
        <v>0</v>
      </c>
      <c r="U19" s="45">
        <v>0</v>
      </c>
      <c r="V19" s="45">
        <v>0</v>
      </c>
      <c r="W19" s="45">
        <v>0</v>
      </c>
    </row>
    <row r="20" spans="1:23" x14ac:dyDescent="0.35">
      <c r="A20" s="72" t="s">
        <v>89</v>
      </c>
      <c r="B20" s="25">
        <f t="shared" ref="B20:B25" si="4">SUM(C20:W20)</f>
        <v>5</v>
      </c>
      <c r="C20" s="45">
        <v>2</v>
      </c>
      <c r="D20" s="45">
        <v>0</v>
      </c>
      <c r="E20" s="45">
        <v>0</v>
      </c>
      <c r="F20" s="45">
        <v>1</v>
      </c>
      <c r="G20" s="45">
        <v>0</v>
      </c>
      <c r="H20" s="45">
        <v>0</v>
      </c>
      <c r="I20" s="45">
        <v>0</v>
      </c>
      <c r="J20" s="45">
        <v>1</v>
      </c>
      <c r="K20" s="45">
        <v>0</v>
      </c>
      <c r="L20" s="45">
        <v>1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</row>
    <row r="21" spans="1:23" x14ac:dyDescent="0.35">
      <c r="A21" s="72" t="s">
        <v>100</v>
      </c>
      <c r="B21" s="25">
        <f t="shared" si="4"/>
        <v>1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1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5">
        <v>0</v>
      </c>
      <c r="T21" s="45">
        <v>0</v>
      </c>
      <c r="U21" s="45">
        <v>0</v>
      </c>
      <c r="V21" s="45">
        <v>0</v>
      </c>
      <c r="W21" s="45">
        <v>0</v>
      </c>
    </row>
    <row r="22" spans="1:23" x14ac:dyDescent="0.35">
      <c r="A22" s="73" t="s">
        <v>91</v>
      </c>
      <c r="B22" s="25">
        <f t="shared" si="4"/>
        <v>3</v>
      </c>
      <c r="C22" s="45">
        <v>0</v>
      </c>
      <c r="D22" s="45">
        <v>3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</row>
    <row r="23" spans="1:23" x14ac:dyDescent="0.35">
      <c r="A23" s="73" t="s">
        <v>92</v>
      </c>
      <c r="B23" s="25">
        <f t="shared" si="4"/>
        <v>1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1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</row>
    <row r="24" spans="1:23" x14ac:dyDescent="0.35">
      <c r="A24" s="37" t="s">
        <v>93</v>
      </c>
      <c r="B24" s="25">
        <f t="shared" si="4"/>
        <v>1</v>
      </c>
      <c r="C24" s="45">
        <v>1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</row>
    <row r="25" spans="1:23" x14ac:dyDescent="0.35">
      <c r="A25" s="37" t="s">
        <v>202</v>
      </c>
      <c r="B25" s="25">
        <f t="shared" si="4"/>
        <v>1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1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</row>
    <row r="26" spans="1:23" x14ac:dyDescent="0.35">
      <c r="A26" s="15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2"/>
      <c r="N26" s="22"/>
      <c r="O26" s="22"/>
      <c r="P26" s="22"/>
      <c r="Q26" s="22"/>
      <c r="R26" s="20"/>
      <c r="S26" s="20"/>
      <c r="T26" s="20"/>
      <c r="U26" s="20"/>
      <c r="V26" s="20"/>
      <c r="W26" s="20"/>
    </row>
    <row r="27" spans="1:23" x14ac:dyDescent="0.35">
      <c r="A27" s="132" t="s">
        <v>282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35">
      <c r="A28" s="1" t="s">
        <v>280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</sheetData>
  <mergeCells count="8">
    <mergeCell ref="A27:K27"/>
    <mergeCell ref="A3:W3"/>
    <mergeCell ref="A4:W4"/>
    <mergeCell ref="A5:W5"/>
    <mergeCell ref="A6:W6"/>
    <mergeCell ref="A8:A9"/>
    <mergeCell ref="B8:B9"/>
    <mergeCell ref="C8:W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9D2B9-8F51-4469-9CA2-1400439D7DDA}">
  <dimension ref="A1:X24"/>
  <sheetViews>
    <sheetView workbookViewId="0">
      <selection activeCell="A23" sqref="A23:K23"/>
    </sheetView>
  </sheetViews>
  <sheetFormatPr baseColWidth="10" defaultColWidth="0" defaultRowHeight="10" zeroHeight="1" x14ac:dyDescent="0.2"/>
  <cols>
    <col min="1" max="1" width="48.33203125" customWidth="1"/>
    <col min="2" max="8" width="11.44140625" customWidth="1"/>
    <col min="9" max="9" width="14.109375" customWidth="1"/>
    <col min="10" max="10" width="11.44140625" customWidth="1"/>
    <col min="11" max="11" width="14.44140625" customWidth="1"/>
    <col min="12" max="13" width="11.44140625" customWidth="1"/>
    <col min="14" max="14" width="15.33203125" customWidth="1"/>
    <col min="15" max="15" width="15" customWidth="1"/>
    <col min="16" max="16" width="11.44140625" customWidth="1"/>
    <col min="17" max="17" width="16.33203125" customWidth="1"/>
    <col min="18" max="23" width="11.44140625" customWidth="1"/>
    <col min="24" max="24" width="0" hidden="1" customWidth="1"/>
    <col min="25" max="16384" width="11.44140625" hidden="1"/>
  </cols>
  <sheetData>
    <row r="1" spans="1:23" ht="15.5" x14ac:dyDescent="0.35">
      <c r="A1" s="30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</row>
    <row r="2" spans="1:23" ht="15.5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1"/>
    </row>
    <row r="3" spans="1:23" ht="15.65" customHeight="1" x14ac:dyDescent="0.2">
      <c r="A3" s="133" t="s">
        <v>102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5.65" customHeight="1" x14ac:dyDescent="0.2">
      <c r="A4" s="133" t="s">
        <v>219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5" x14ac:dyDescent="0.2">
      <c r="A5" s="133" t="s">
        <v>18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5" x14ac:dyDescent="0.2">
      <c r="A6" s="133" t="s">
        <v>284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</row>
    <row r="7" spans="1:23" ht="15.5" x14ac:dyDescent="0.3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"/>
    </row>
    <row r="8" spans="1:23" ht="15.65" customHeight="1" x14ac:dyDescent="0.2">
      <c r="A8" s="134" t="s">
        <v>103</v>
      </c>
      <c r="B8" s="134" t="s">
        <v>20</v>
      </c>
      <c r="C8" s="136" t="s">
        <v>21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8"/>
    </row>
    <row r="9" spans="1:23" ht="30" x14ac:dyDescent="0.2">
      <c r="A9" s="135"/>
      <c r="B9" s="135"/>
      <c r="C9" s="64" t="s">
        <v>22</v>
      </c>
      <c r="D9" s="80" t="s">
        <v>23</v>
      </c>
      <c r="E9" s="80" t="s">
        <v>24</v>
      </c>
      <c r="F9" s="80" t="s">
        <v>38</v>
      </c>
      <c r="G9" s="80" t="s">
        <v>174</v>
      </c>
      <c r="H9" s="80" t="s">
        <v>25</v>
      </c>
      <c r="I9" s="80" t="s">
        <v>26</v>
      </c>
      <c r="J9" s="80" t="s">
        <v>27</v>
      </c>
      <c r="K9" s="80" t="s">
        <v>173</v>
      </c>
      <c r="L9" s="77" t="s">
        <v>79</v>
      </c>
      <c r="M9" s="81" t="s">
        <v>39</v>
      </c>
      <c r="N9" s="64" t="s">
        <v>40</v>
      </c>
      <c r="O9" s="80" t="s">
        <v>41</v>
      </c>
      <c r="P9" s="80" t="s">
        <v>42</v>
      </c>
      <c r="Q9" s="80" t="s">
        <v>204</v>
      </c>
      <c r="R9" s="80" t="s">
        <v>28</v>
      </c>
      <c r="S9" s="64" t="s">
        <v>29</v>
      </c>
      <c r="T9" s="64" t="s">
        <v>30</v>
      </c>
      <c r="U9" s="69" t="s">
        <v>242</v>
      </c>
      <c r="V9" s="69" t="s">
        <v>243</v>
      </c>
      <c r="W9" s="61" t="s">
        <v>244</v>
      </c>
    </row>
    <row r="10" spans="1:23" ht="15.5" x14ac:dyDescent="0.35">
      <c r="A10" s="58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9"/>
      <c r="R10" s="49"/>
      <c r="S10" s="43"/>
      <c r="T10" s="85"/>
      <c r="U10" s="85"/>
      <c r="V10" s="85"/>
      <c r="W10" s="108"/>
    </row>
    <row r="11" spans="1:23" ht="15" x14ac:dyDescent="0.2">
      <c r="A11" s="9" t="s">
        <v>80</v>
      </c>
      <c r="B11" s="4">
        <f t="shared" ref="B11:W11" si="0">B13+B17</f>
        <v>101</v>
      </c>
      <c r="C11" s="4">
        <f t="shared" si="0"/>
        <v>43</v>
      </c>
      <c r="D11" s="4">
        <f t="shared" si="0"/>
        <v>1</v>
      </c>
      <c r="E11" s="4">
        <f t="shared" si="0"/>
        <v>24</v>
      </c>
      <c r="F11" s="4">
        <f t="shared" si="0"/>
        <v>0</v>
      </c>
      <c r="G11" s="4">
        <f t="shared" si="0"/>
        <v>2</v>
      </c>
      <c r="H11" s="4">
        <f t="shared" si="0"/>
        <v>6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 t="shared" si="0"/>
        <v>13</v>
      </c>
      <c r="M11" s="4">
        <f t="shared" si="0"/>
        <v>0</v>
      </c>
      <c r="N11" s="4">
        <f t="shared" si="0"/>
        <v>0</v>
      </c>
      <c r="O11" s="4">
        <f t="shared" si="0"/>
        <v>0</v>
      </c>
      <c r="P11" s="4">
        <f t="shared" si="0"/>
        <v>0</v>
      </c>
      <c r="Q11" s="4">
        <f t="shared" si="0"/>
        <v>0</v>
      </c>
      <c r="R11" s="4">
        <f t="shared" si="0"/>
        <v>1</v>
      </c>
      <c r="S11" s="4">
        <f t="shared" si="0"/>
        <v>4</v>
      </c>
      <c r="T11" s="4">
        <f t="shared" si="0"/>
        <v>13</v>
      </c>
      <c r="U11" s="4">
        <f t="shared" si="0"/>
        <v>0</v>
      </c>
      <c r="V11" s="4">
        <f t="shared" si="0"/>
        <v>0</v>
      </c>
      <c r="W11" s="9">
        <f t="shared" si="0"/>
        <v>0</v>
      </c>
    </row>
    <row r="12" spans="1:23" ht="15.5" x14ac:dyDescent="0.35">
      <c r="A12" s="59"/>
      <c r="B12" s="4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9"/>
    </row>
    <row r="13" spans="1:23" ht="15" x14ac:dyDescent="0.2">
      <c r="A13" s="58" t="s">
        <v>104</v>
      </c>
      <c r="B13" s="4">
        <f t="shared" ref="B13" si="1">SUM(B14:B15)</f>
        <v>76</v>
      </c>
      <c r="C13" s="4">
        <f t="shared" ref="C13" si="2">SUM(C14:C15)</f>
        <v>31</v>
      </c>
      <c r="D13" s="4">
        <f t="shared" ref="D13" si="3">SUM(D14:D15)</f>
        <v>1</v>
      </c>
      <c r="E13" s="4">
        <f t="shared" ref="E13" si="4">SUM(E14:E15)</f>
        <v>19</v>
      </c>
      <c r="F13" s="4">
        <f t="shared" ref="F13" si="5">SUM(F14:F15)</f>
        <v>0</v>
      </c>
      <c r="G13" s="4">
        <f t="shared" ref="G13" si="6">SUM(G14:G15)</f>
        <v>2</v>
      </c>
      <c r="H13" s="4">
        <f t="shared" ref="H13" si="7">SUM(H14:H15)</f>
        <v>4</v>
      </c>
      <c r="I13" s="4">
        <f t="shared" ref="I13" si="8">SUM(I14:I15)</f>
        <v>0</v>
      </c>
      <c r="J13" s="4">
        <f t="shared" ref="J13" si="9">SUM(J14:J15)</f>
        <v>0</v>
      </c>
      <c r="K13" s="4">
        <f t="shared" ref="K13" si="10">SUM(K14:K15)</f>
        <v>0</v>
      </c>
      <c r="L13" s="4">
        <f t="shared" ref="L13" si="11">SUM(L14:L15)</f>
        <v>7</v>
      </c>
      <c r="M13" s="4">
        <f t="shared" ref="M13" si="12">SUM(M14:M15)</f>
        <v>0</v>
      </c>
      <c r="N13" s="4">
        <f t="shared" ref="N13" si="13">SUM(N14:N15)</f>
        <v>0</v>
      </c>
      <c r="O13" s="4">
        <f t="shared" ref="O13" si="14">SUM(O14:O15)</f>
        <v>0</v>
      </c>
      <c r="P13" s="4">
        <f t="shared" ref="P13" si="15">SUM(P14:P15)</f>
        <v>0</v>
      </c>
      <c r="Q13" s="4">
        <f t="shared" ref="Q13" si="16">SUM(Q14:Q15)</f>
        <v>0</v>
      </c>
      <c r="R13" s="4">
        <f t="shared" ref="R13" si="17">SUM(R14:R15)</f>
        <v>1</v>
      </c>
      <c r="S13" s="4">
        <f t="shared" ref="S13" si="18">SUM(S14:S15)</f>
        <v>0</v>
      </c>
      <c r="T13" s="4">
        <f t="shared" ref="T13" si="19">SUM(T14:T15)</f>
        <v>11</v>
      </c>
      <c r="U13" s="4">
        <f t="shared" ref="U13" si="20">SUM(U14:U15)</f>
        <v>0</v>
      </c>
      <c r="V13" s="4">
        <f t="shared" ref="V13" si="21">SUM(V14:V15)</f>
        <v>0</v>
      </c>
      <c r="W13" s="9">
        <f t="shared" ref="W13" si="22">SUM(W14:W15)</f>
        <v>0</v>
      </c>
    </row>
    <row r="14" spans="1:23" ht="15.5" x14ac:dyDescent="0.35">
      <c r="A14" s="90" t="s">
        <v>199</v>
      </c>
      <c r="B14" s="4">
        <f>SUM(C14:W14)</f>
        <v>61</v>
      </c>
      <c r="C14" s="18">
        <v>24</v>
      </c>
      <c r="D14" s="18">
        <v>1</v>
      </c>
      <c r="E14" s="18">
        <v>19</v>
      </c>
      <c r="F14" s="18">
        <v>0</v>
      </c>
      <c r="G14" s="18">
        <v>2</v>
      </c>
      <c r="H14" s="18">
        <v>4</v>
      </c>
      <c r="I14" s="18">
        <v>0</v>
      </c>
      <c r="J14" s="18">
        <v>0</v>
      </c>
      <c r="K14" s="18">
        <v>0</v>
      </c>
      <c r="L14" s="18">
        <v>3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1</v>
      </c>
      <c r="S14" s="18">
        <v>0</v>
      </c>
      <c r="T14" s="18">
        <v>7</v>
      </c>
      <c r="U14" s="18">
        <v>0</v>
      </c>
      <c r="V14" s="18">
        <v>0</v>
      </c>
      <c r="W14" s="19">
        <v>0</v>
      </c>
    </row>
    <row r="15" spans="1:23" ht="15.5" x14ac:dyDescent="0.35">
      <c r="A15" s="90" t="s">
        <v>200</v>
      </c>
      <c r="B15" s="4">
        <f t="shared" ref="B15" si="23">SUM(C15:W15)</f>
        <v>15</v>
      </c>
      <c r="C15" s="18">
        <v>7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4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4</v>
      </c>
      <c r="U15" s="18">
        <v>0</v>
      </c>
      <c r="V15" s="18">
        <v>0</v>
      </c>
      <c r="W15" s="19">
        <v>0</v>
      </c>
    </row>
    <row r="16" spans="1:23" ht="15.5" x14ac:dyDescent="0.35">
      <c r="A16" s="59"/>
      <c r="B16" s="4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5" x14ac:dyDescent="0.2">
      <c r="A17" s="58" t="s">
        <v>181</v>
      </c>
      <c r="B17" s="4">
        <f>SUM(B18:B18)</f>
        <v>25</v>
      </c>
      <c r="C17" s="4">
        <f t="shared" ref="C17:W17" si="24">SUM(C18:C21)</f>
        <v>12</v>
      </c>
      <c r="D17" s="4">
        <f t="shared" si="24"/>
        <v>0</v>
      </c>
      <c r="E17" s="4">
        <f t="shared" si="24"/>
        <v>5</v>
      </c>
      <c r="F17" s="4">
        <f t="shared" si="24"/>
        <v>0</v>
      </c>
      <c r="G17" s="4">
        <f t="shared" si="24"/>
        <v>0</v>
      </c>
      <c r="H17" s="4">
        <f t="shared" si="24"/>
        <v>2</v>
      </c>
      <c r="I17" s="4">
        <f t="shared" si="24"/>
        <v>0</v>
      </c>
      <c r="J17" s="4">
        <f t="shared" si="24"/>
        <v>0</v>
      </c>
      <c r="K17" s="4">
        <f t="shared" si="24"/>
        <v>0</v>
      </c>
      <c r="L17" s="4">
        <f t="shared" si="24"/>
        <v>6</v>
      </c>
      <c r="M17" s="4">
        <f t="shared" si="24"/>
        <v>0</v>
      </c>
      <c r="N17" s="4">
        <f t="shared" si="24"/>
        <v>0</v>
      </c>
      <c r="O17" s="4">
        <f t="shared" si="24"/>
        <v>0</v>
      </c>
      <c r="P17" s="4">
        <f t="shared" si="24"/>
        <v>0</v>
      </c>
      <c r="Q17" s="4">
        <f t="shared" si="24"/>
        <v>0</v>
      </c>
      <c r="R17" s="4">
        <f t="shared" si="24"/>
        <v>0</v>
      </c>
      <c r="S17" s="4">
        <f t="shared" si="24"/>
        <v>4</v>
      </c>
      <c r="T17" s="4">
        <f t="shared" si="24"/>
        <v>2</v>
      </c>
      <c r="U17" s="4">
        <f t="shared" si="24"/>
        <v>0</v>
      </c>
      <c r="V17" s="4">
        <f t="shared" si="24"/>
        <v>0</v>
      </c>
      <c r="W17" s="9">
        <f t="shared" si="24"/>
        <v>0</v>
      </c>
    </row>
    <row r="18" spans="1:23" ht="15.5" x14ac:dyDescent="0.35">
      <c r="A18" s="59" t="s">
        <v>182</v>
      </c>
      <c r="B18" s="4">
        <f t="shared" ref="B18:B21" si="25">SUM(C18:W18)</f>
        <v>25</v>
      </c>
      <c r="C18" s="18">
        <v>12</v>
      </c>
      <c r="D18" s="18">
        <v>0</v>
      </c>
      <c r="E18" s="18">
        <v>4</v>
      </c>
      <c r="F18" s="18">
        <v>0</v>
      </c>
      <c r="G18" s="18">
        <v>0</v>
      </c>
      <c r="H18" s="18">
        <v>2</v>
      </c>
      <c r="I18" s="18">
        <v>0</v>
      </c>
      <c r="J18" s="18">
        <v>0</v>
      </c>
      <c r="K18" s="18">
        <v>0</v>
      </c>
      <c r="L18" s="18">
        <v>3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2</v>
      </c>
      <c r="T18" s="18">
        <v>2</v>
      </c>
      <c r="U18" s="18">
        <v>0</v>
      </c>
      <c r="V18" s="18">
        <v>0</v>
      </c>
      <c r="W18" s="19">
        <v>0</v>
      </c>
    </row>
    <row r="19" spans="1:23" ht="15.5" x14ac:dyDescent="0.35">
      <c r="A19" s="59" t="s">
        <v>183</v>
      </c>
      <c r="B19" s="4">
        <f t="shared" si="25"/>
        <v>1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1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9">
        <v>0</v>
      </c>
    </row>
    <row r="20" spans="1:23" ht="15.5" x14ac:dyDescent="0.35">
      <c r="A20" s="59" t="s">
        <v>184</v>
      </c>
      <c r="B20" s="4">
        <f t="shared" si="25"/>
        <v>1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1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9">
        <v>0</v>
      </c>
    </row>
    <row r="21" spans="1:23" ht="15.5" x14ac:dyDescent="0.35">
      <c r="A21" s="59" t="s">
        <v>185</v>
      </c>
      <c r="B21" s="4">
        <f t="shared" si="25"/>
        <v>4</v>
      </c>
      <c r="C21" s="18">
        <v>0</v>
      </c>
      <c r="D21" s="18">
        <v>0</v>
      </c>
      <c r="E21" s="18">
        <v>1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1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2</v>
      </c>
      <c r="T21" s="18">
        <v>0</v>
      </c>
      <c r="U21" s="18">
        <v>0</v>
      </c>
      <c r="V21" s="18">
        <v>0</v>
      </c>
      <c r="W21" s="19">
        <v>0</v>
      </c>
    </row>
    <row r="22" spans="1:23" ht="15.5" x14ac:dyDescent="0.35">
      <c r="A22" s="27"/>
      <c r="B22" s="20"/>
      <c r="C22" s="20"/>
      <c r="D22" s="20"/>
      <c r="E22" s="20"/>
      <c r="F22" s="20"/>
      <c r="G22" s="20"/>
      <c r="H22" s="20"/>
      <c r="I22" s="20"/>
      <c r="J22" s="22"/>
      <c r="K22" s="22"/>
      <c r="L22" s="22"/>
      <c r="M22" s="22"/>
      <c r="N22" s="22"/>
      <c r="O22" s="22"/>
      <c r="P22" s="20"/>
      <c r="Q22" s="22"/>
      <c r="R22" s="22"/>
      <c r="S22" s="20"/>
      <c r="T22" s="20"/>
      <c r="U22" s="20"/>
      <c r="V22" s="20"/>
      <c r="W22" s="22"/>
    </row>
    <row r="23" spans="1:23" ht="15.5" x14ac:dyDescent="0.35">
      <c r="A23" s="132" t="s">
        <v>282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5" x14ac:dyDescent="0.35">
      <c r="A24" s="1" t="s">
        <v>280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1"/>
    </row>
  </sheetData>
  <mergeCells count="8">
    <mergeCell ref="A3:W3"/>
    <mergeCell ref="A4:W4"/>
    <mergeCell ref="A6:W6"/>
    <mergeCell ref="A23:K23"/>
    <mergeCell ref="A5:W5"/>
    <mergeCell ref="A8:A9"/>
    <mergeCell ref="B8:B9"/>
    <mergeCell ref="C8:W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BEC44-E1AB-4202-A0B1-3E54382F0FF6}">
  <dimension ref="A1:X16"/>
  <sheetViews>
    <sheetView workbookViewId="0">
      <selection activeCell="A15" sqref="A15:K16"/>
    </sheetView>
  </sheetViews>
  <sheetFormatPr baseColWidth="10" defaultColWidth="0" defaultRowHeight="15.5" zeroHeight="1" x14ac:dyDescent="0.35"/>
  <cols>
    <col min="1" max="1" width="64.33203125" style="1" customWidth="1"/>
    <col min="2" max="2" width="17.6640625" style="1" customWidth="1"/>
    <col min="3" max="16" width="15.44140625" style="1" customWidth="1"/>
    <col min="17" max="17" width="22" style="1" customWidth="1"/>
    <col min="18" max="23" width="15.44140625" style="1" customWidth="1"/>
    <col min="24" max="24" width="0" hidden="1" customWidth="1"/>
    <col min="25" max="16384" width="11.44140625" hidden="1"/>
  </cols>
  <sheetData>
    <row r="1" spans="1:23" x14ac:dyDescent="0.35">
      <c r="A1" s="30" t="s">
        <v>105</v>
      </c>
    </row>
    <row r="2" spans="1:23" x14ac:dyDescent="0.35"/>
    <row r="3" spans="1:23" ht="15" x14ac:dyDescent="0.2">
      <c r="A3" s="133" t="s">
        <v>106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5" x14ac:dyDescent="0.2">
      <c r="A4" s="133" t="s">
        <v>18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5" x14ac:dyDescent="0.2">
      <c r="A5" s="133" t="s">
        <v>284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5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3" ht="15" x14ac:dyDescent="0.2">
      <c r="A7" s="134" t="s">
        <v>107</v>
      </c>
      <c r="B7" s="134" t="s">
        <v>37</v>
      </c>
      <c r="C7" s="136" t="s">
        <v>21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</row>
    <row r="8" spans="1:23" ht="30" x14ac:dyDescent="0.2">
      <c r="A8" s="135"/>
      <c r="B8" s="135"/>
      <c r="C8" s="69" t="s">
        <v>22</v>
      </c>
      <c r="D8" s="69" t="s">
        <v>23</v>
      </c>
      <c r="E8" s="69" t="s">
        <v>24</v>
      </c>
      <c r="F8" s="64" t="s">
        <v>38</v>
      </c>
      <c r="G8" s="80" t="s">
        <v>174</v>
      </c>
      <c r="H8" s="80" t="s">
        <v>25</v>
      </c>
      <c r="I8" s="80" t="s">
        <v>26</v>
      </c>
      <c r="J8" s="80" t="s">
        <v>27</v>
      </c>
      <c r="K8" s="80" t="s">
        <v>173</v>
      </c>
      <c r="L8" s="77" t="s">
        <v>79</v>
      </c>
      <c r="M8" s="81" t="s">
        <v>39</v>
      </c>
      <c r="N8" s="64" t="s">
        <v>40</v>
      </c>
      <c r="O8" s="80" t="s">
        <v>41</v>
      </c>
      <c r="P8" s="80" t="s">
        <v>42</v>
      </c>
      <c r="Q8" s="80" t="s">
        <v>204</v>
      </c>
      <c r="R8" s="80" t="s">
        <v>28</v>
      </c>
      <c r="S8" s="80" t="s">
        <v>29</v>
      </c>
      <c r="T8" s="64" t="s">
        <v>30</v>
      </c>
      <c r="U8" s="80" t="s">
        <v>242</v>
      </c>
      <c r="V8" s="80" t="s">
        <v>243</v>
      </c>
      <c r="W8" s="65" t="s">
        <v>244</v>
      </c>
    </row>
    <row r="9" spans="1:23" ht="15" x14ac:dyDescent="0.2">
      <c r="A9" s="4"/>
      <c r="B9" s="55"/>
      <c r="C9" s="56"/>
      <c r="D9" s="55"/>
      <c r="E9" s="55"/>
      <c r="F9" s="55"/>
      <c r="G9" s="55"/>
      <c r="H9" s="55"/>
      <c r="I9" s="55"/>
      <c r="J9" s="55"/>
      <c r="K9" s="55"/>
      <c r="L9" s="56"/>
      <c r="M9" s="56"/>
      <c r="N9" s="56"/>
      <c r="O9" s="55"/>
      <c r="P9" s="55"/>
      <c r="Q9" s="55"/>
      <c r="R9" s="55"/>
      <c r="S9" s="55"/>
      <c r="T9" s="56"/>
      <c r="U9" s="56"/>
      <c r="V9" s="56"/>
      <c r="W9" s="101"/>
    </row>
    <row r="10" spans="1:23" x14ac:dyDescent="0.35">
      <c r="A10" s="60" t="s">
        <v>144</v>
      </c>
      <c r="B10" s="14">
        <f>SUM(C10:W10)</f>
        <v>824</v>
      </c>
      <c r="C10" s="18">
        <v>138</v>
      </c>
      <c r="D10" s="18">
        <v>2</v>
      </c>
      <c r="E10" s="18">
        <v>121</v>
      </c>
      <c r="F10" s="18">
        <v>67</v>
      </c>
      <c r="G10" s="18">
        <v>23</v>
      </c>
      <c r="H10" s="18">
        <v>54</v>
      </c>
      <c r="I10" s="18">
        <v>0</v>
      </c>
      <c r="J10" s="18">
        <v>13</v>
      </c>
      <c r="K10" s="18">
        <v>2</v>
      </c>
      <c r="L10" s="18">
        <v>99</v>
      </c>
      <c r="M10" s="18">
        <v>51</v>
      </c>
      <c r="N10" s="18">
        <v>61</v>
      </c>
      <c r="O10" s="18">
        <v>30</v>
      </c>
      <c r="P10" s="18">
        <v>17</v>
      </c>
      <c r="Q10" s="18">
        <v>6</v>
      </c>
      <c r="R10" s="18">
        <v>7</v>
      </c>
      <c r="S10" s="18">
        <v>9</v>
      </c>
      <c r="T10" s="18">
        <v>112</v>
      </c>
      <c r="U10" s="18">
        <v>0</v>
      </c>
      <c r="V10" s="18">
        <v>0</v>
      </c>
      <c r="W10" s="19">
        <v>12</v>
      </c>
    </row>
    <row r="11" spans="1:23" x14ac:dyDescent="0.35">
      <c r="A11" s="60" t="s">
        <v>145</v>
      </c>
      <c r="B11" s="14">
        <f>SUM(C11:W11)</f>
        <v>202</v>
      </c>
      <c r="C11" s="18">
        <v>17</v>
      </c>
      <c r="D11" s="18">
        <v>0</v>
      </c>
      <c r="E11" s="18">
        <v>85</v>
      </c>
      <c r="F11" s="18">
        <v>1</v>
      </c>
      <c r="G11" s="18">
        <v>8</v>
      </c>
      <c r="H11" s="18">
        <v>0</v>
      </c>
      <c r="I11" s="18">
        <v>0</v>
      </c>
      <c r="J11" s="18">
        <v>5</v>
      </c>
      <c r="K11" s="18">
        <v>1</v>
      </c>
      <c r="L11" s="18">
        <v>8</v>
      </c>
      <c r="M11" s="18">
        <v>4</v>
      </c>
      <c r="N11" s="18">
        <v>15</v>
      </c>
      <c r="O11" s="18">
        <v>16</v>
      </c>
      <c r="P11" s="18">
        <v>4</v>
      </c>
      <c r="Q11" s="18">
        <v>0</v>
      </c>
      <c r="R11" s="18">
        <v>3</v>
      </c>
      <c r="S11" s="18">
        <v>4</v>
      </c>
      <c r="T11" s="18">
        <v>31</v>
      </c>
      <c r="U11" s="18">
        <v>0</v>
      </c>
      <c r="V11" s="18">
        <v>0</v>
      </c>
      <c r="W11" s="19">
        <v>0</v>
      </c>
    </row>
    <row r="12" spans="1:23" x14ac:dyDescent="0.35">
      <c r="A12" s="60" t="s">
        <v>146</v>
      </c>
      <c r="B12" s="14">
        <f t="shared" ref="B12:B13" si="0">SUM(C12:W12)</f>
        <v>328</v>
      </c>
      <c r="C12" s="18">
        <v>39</v>
      </c>
      <c r="D12" s="18">
        <v>0</v>
      </c>
      <c r="E12" s="18">
        <v>82</v>
      </c>
      <c r="F12" s="18">
        <v>36</v>
      </c>
      <c r="G12" s="18">
        <v>0</v>
      </c>
      <c r="H12" s="18">
        <v>14</v>
      </c>
      <c r="I12" s="18">
        <v>0</v>
      </c>
      <c r="J12" s="18">
        <v>11</v>
      </c>
      <c r="K12" s="18">
        <v>0</v>
      </c>
      <c r="L12" s="18">
        <v>49</v>
      </c>
      <c r="M12" s="18">
        <v>16</v>
      </c>
      <c r="N12" s="18">
        <v>0</v>
      </c>
      <c r="O12" s="18">
        <v>18</v>
      </c>
      <c r="P12" s="18">
        <v>0</v>
      </c>
      <c r="Q12" s="18">
        <v>0</v>
      </c>
      <c r="R12" s="18">
        <v>6</v>
      </c>
      <c r="S12" s="18">
        <v>4</v>
      </c>
      <c r="T12" s="18">
        <v>47</v>
      </c>
      <c r="U12" s="18">
        <v>0</v>
      </c>
      <c r="V12" s="18">
        <v>0</v>
      </c>
      <c r="W12" s="19">
        <v>6</v>
      </c>
    </row>
    <row r="13" spans="1:23" x14ac:dyDescent="0.35">
      <c r="A13" s="60" t="s">
        <v>147</v>
      </c>
      <c r="B13" s="14">
        <f t="shared" si="0"/>
        <v>202</v>
      </c>
      <c r="C13" s="18">
        <v>1</v>
      </c>
      <c r="D13" s="18">
        <v>1</v>
      </c>
      <c r="E13" s="18">
        <v>44</v>
      </c>
      <c r="F13" s="18">
        <v>54</v>
      </c>
      <c r="G13" s="18">
        <v>2</v>
      </c>
      <c r="H13" s="18">
        <v>5</v>
      </c>
      <c r="I13" s="18">
        <v>0</v>
      </c>
      <c r="J13" s="18">
        <v>4</v>
      </c>
      <c r="K13" s="18">
        <v>0</v>
      </c>
      <c r="L13" s="18">
        <v>25</v>
      </c>
      <c r="M13" s="18">
        <v>17</v>
      </c>
      <c r="N13" s="18">
        <v>0</v>
      </c>
      <c r="O13" s="18">
        <v>19</v>
      </c>
      <c r="P13" s="18">
        <v>0</v>
      </c>
      <c r="Q13" s="18">
        <v>0</v>
      </c>
      <c r="R13" s="18">
        <v>1</v>
      </c>
      <c r="S13" s="18">
        <v>4</v>
      </c>
      <c r="T13" s="18">
        <v>19</v>
      </c>
      <c r="U13" s="18">
        <v>0</v>
      </c>
      <c r="V13" s="18">
        <v>0</v>
      </c>
      <c r="W13" s="19">
        <v>6</v>
      </c>
    </row>
    <row r="14" spans="1:23" x14ac:dyDescent="0.35">
      <c r="A14" s="27"/>
      <c r="B14" s="15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109"/>
    </row>
    <row r="15" spans="1:23" x14ac:dyDescent="0.35">
      <c r="A15" s="132" t="s">
        <v>282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</row>
    <row r="16" spans="1:23" x14ac:dyDescent="0.35">
      <c r="A16" s="1" t="s">
        <v>280</v>
      </c>
    </row>
  </sheetData>
  <mergeCells count="7">
    <mergeCell ref="A15:K15"/>
    <mergeCell ref="A3:W3"/>
    <mergeCell ref="A4:W4"/>
    <mergeCell ref="A5:W5"/>
    <mergeCell ref="A7:A8"/>
    <mergeCell ref="B7:B8"/>
    <mergeCell ref="C7:W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2BD83-9FC0-4246-AADB-1FD796A14F81}">
  <dimension ref="A1:W58"/>
  <sheetViews>
    <sheetView workbookViewId="0">
      <selection activeCell="A59" sqref="A59:XFD59"/>
    </sheetView>
  </sheetViews>
  <sheetFormatPr baseColWidth="10" defaultColWidth="0" defaultRowHeight="10" zeroHeight="1" x14ac:dyDescent="0.2"/>
  <cols>
    <col min="1" max="1" width="107.109375" customWidth="1"/>
    <col min="2" max="2" width="18" customWidth="1"/>
    <col min="3" max="8" width="11.77734375" customWidth="1"/>
    <col min="9" max="9" width="14.6640625" customWidth="1"/>
    <col min="10" max="10" width="11.77734375" customWidth="1"/>
    <col min="11" max="11" width="17.33203125" customWidth="1"/>
    <col min="12" max="13" width="11.77734375" customWidth="1"/>
    <col min="14" max="14" width="17.33203125" customWidth="1"/>
    <col min="15" max="15" width="19.44140625" customWidth="1"/>
    <col min="16" max="23" width="11.77734375" customWidth="1"/>
    <col min="24" max="24" width="11.77734375" hidden="1" customWidth="1"/>
    <col min="25" max="16384" width="11.77734375" hidden="1"/>
  </cols>
  <sheetData>
    <row r="1" spans="1:23" ht="15.5" x14ac:dyDescent="0.35">
      <c r="A1" s="30" t="s">
        <v>108</v>
      </c>
      <c r="B1" s="3"/>
      <c r="C1" s="3"/>
      <c r="D1" s="3"/>
      <c r="E1" s="3"/>
      <c r="F1" s="3"/>
      <c r="G1" s="3"/>
      <c r="H1" s="3"/>
      <c r="I1" s="3"/>
      <c r="J1" s="1"/>
      <c r="K1" s="1"/>
      <c r="L1" s="1"/>
      <c r="M1" s="1"/>
      <c r="N1" s="1"/>
      <c r="O1" s="1"/>
      <c r="P1" s="3"/>
      <c r="Q1" s="3"/>
      <c r="R1" s="3"/>
      <c r="S1" s="1"/>
      <c r="T1" s="1"/>
      <c r="U1" s="1"/>
      <c r="V1" s="1"/>
      <c r="W1" s="1"/>
    </row>
    <row r="2" spans="1:23" ht="15.5" x14ac:dyDescent="0.35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3"/>
      <c r="Q2" s="3"/>
      <c r="R2" s="3"/>
      <c r="S2" s="1"/>
      <c r="T2" s="1"/>
      <c r="U2" s="1"/>
      <c r="V2" s="1"/>
      <c r="W2" s="1"/>
    </row>
    <row r="3" spans="1:23" ht="15" x14ac:dyDescent="0.2">
      <c r="A3" s="133" t="s">
        <v>109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</row>
    <row r="4" spans="1:23" ht="15" x14ac:dyDescent="0.2">
      <c r="A4" s="133" t="s">
        <v>110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</row>
    <row r="5" spans="1:23" ht="15" x14ac:dyDescent="0.2">
      <c r="A5" s="133" t="s">
        <v>18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</row>
    <row r="6" spans="1:23" ht="15" x14ac:dyDescent="0.2">
      <c r="A6" s="133" t="s">
        <v>284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</row>
    <row r="7" spans="1:23" ht="15.5" x14ac:dyDescent="0.35">
      <c r="A7" s="63"/>
      <c r="B7" s="63"/>
      <c r="C7" s="63"/>
      <c r="D7" s="63"/>
      <c r="E7" s="63"/>
      <c r="F7" s="63"/>
      <c r="G7" s="63"/>
      <c r="H7" s="63"/>
      <c r="I7" s="63"/>
      <c r="J7" s="1"/>
      <c r="K7" s="1"/>
      <c r="L7" s="1"/>
      <c r="M7" s="1"/>
      <c r="N7" s="1"/>
      <c r="O7" s="1"/>
      <c r="P7" s="63"/>
      <c r="Q7" s="63"/>
      <c r="R7" s="63"/>
      <c r="S7" s="1"/>
      <c r="T7" s="1"/>
      <c r="U7" s="1"/>
      <c r="V7" s="1"/>
      <c r="W7" s="1"/>
    </row>
    <row r="8" spans="1:23" ht="15" x14ac:dyDescent="0.2">
      <c r="A8" s="134" t="s">
        <v>111</v>
      </c>
      <c r="B8" s="134" t="s">
        <v>112</v>
      </c>
      <c r="C8" s="136" t="s">
        <v>21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8"/>
    </row>
    <row r="9" spans="1:23" ht="30" x14ac:dyDescent="0.2">
      <c r="A9" s="135"/>
      <c r="B9" s="135"/>
      <c r="C9" s="69" t="s">
        <v>22</v>
      </c>
      <c r="D9" s="69" t="s">
        <v>23</v>
      </c>
      <c r="E9" s="69" t="s">
        <v>24</v>
      </c>
      <c r="F9" s="64" t="s">
        <v>38</v>
      </c>
      <c r="G9" s="80" t="s">
        <v>174</v>
      </c>
      <c r="H9" s="80" t="s">
        <v>25</v>
      </c>
      <c r="I9" s="80" t="s">
        <v>26</v>
      </c>
      <c r="J9" s="80" t="s">
        <v>27</v>
      </c>
      <c r="K9" s="80" t="s">
        <v>173</v>
      </c>
      <c r="L9" s="77" t="s">
        <v>79</v>
      </c>
      <c r="M9" s="81" t="s">
        <v>39</v>
      </c>
      <c r="N9" s="64" t="s">
        <v>40</v>
      </c>
      <c r="O9" s="80" t="s">
        <v>41</v>
      </c>
      <c r="P9" s="80" t="s">
        <v>42</v>
      </c>
      <c r="Q9" s="80" t="s">
        <v>204</v>
      </c>
      <c r="R9" s="80" t="s">
        <v>28</v>
      </c>
      <c r="S9" s="80" t="s">
        <v>29</v>
      </c>
      <c r="T9" s="80" t="s">
        <v>30</v>
      </c>
      <c r="U9" s="80" t="s">
        <v>242</v>
      </c>
      <c r="V9" s="80" t="s">
        <v>243</v>
      </c>
      <c r="W9" s="66" t="s">
        <v>244</v>
      </c>
    </row>
    <row r="10" spans="1:23" ht="15.5" x14ac:dyDescent="0.2">
      <c r="A10" s="117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9"/>
    </row>
    <row r="11" spans="1:23" ht="15" x14ac:dyDescent="0.2">
      <c r="A11" s="4" t="s">
        <v>80</v>
      </c>
      <c r="B11" s="25">
        <f t="shared" ref="B11:W11" si="0">+B13+B14+B16+B23+B39</f>
        <v>459</v>
      </c>
      <c r="C11" s="25">
        <f t="shared" si="0"/>
        <v>185</v>
      </c>
      <c r="D11" s="25">
        <f t="shared" si="0"/>
        <v>3</v>
      </c>
      <c r="E11" s="25">
        <f t="shared" si="0"/>
        <v>56</v>
      </c>
      <c r="F11" s="25">
        <f t="shared" si="0"/>
        <v>12</v>
      </c>
      <c r="G11" s="25">
        <f t="shared" si="0"/>
        <v>6</v>
      </c>
      <c r="H11" s="25">
        <f t="shared" si="0"/>
        <v>26</v>
      </c>
      <c r="I11" s="25">
        <f t="shared" si="0"/>
        <v>0</v>
      </c>
      <c r="J11" s="25">
        <f t="shared" si="0"/>
        <v>4</v>
      </c>
      <c r="K11" s="25">
        <f t="shared" si="0"/>
        <v>1</v>
      </c>
      <c r="L11" s="25">
        <f t="shared" si="0"/>
        <v>19</v>
      </c>
      <c r="M11" s="25">
        <f t="shared" si="0"/>
        <v>35</v>
      </c>
      <c r="N11" s="25">
        <f t="shared" si="0"/>
        <v>16</v>
      </c>
      <c r="O11" s="25">
        <f t="shared" si="0"/>
        <v>19</v>
      </c>
      <c r="P11" s="25">
        <f t="shared" si="0"/>
        <v>7</v>
      </c>
      <c r="Q11" s="25">
        <f t="shared" si="0"/>
        <v>5</v>
      </c>
      <c r="R11" s="25">
        <f t="shared" si="0"/>
        <v>4</v>
      </c>
      <c r="S11" s="25">
        <f t="shared" si="0"/>
        <v>6</v>
      </c>
      <c r="T11" s="25">
        <f t="shared" si="0"/>
        <v>55</v>
      </c>
      <c r="U11" s="25">
        <f t="shared" si="0"/>
        <v>0</v>
      </c>
      <c r="V11" s="25">
        <f t="shared" si="0"/>
        <v>0</v>
      </c>
      <c r="W11" s="120">
        <f t="shared" si="0"/>
        <v>0</v>
      </c>
    </row>
    <row r="12" spans="1:23" ht="15.5" x14ac:dyDescent="0.2">
      <c r="A12" s="60"/>
      <c r="B12" s="4"/>
      <c r="C12" s="121"/>
      <c r="D12" s="121"/>
      <c r="E12" s="121"/>
      <c r="F12" s="121"/>
      <c r="G12" s="121"/>
      <c r="H12" s="121"/>
      <c r="I12" s="121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1"/>
      <c r="U12" s="121"/>
      <c r="V12" s="121"/>
      <c r="W12" s="122"/>
    </row>
    <row r="13" spans="1:23" ht="15.5" x14ac:dyDescent="0.2">
      <c r="A13" s="57" t="s">
        <v>113</v>
      </c>
      <c r="B13" s="25">
        <f>+SUM(C13:W13)</f>
        <v>99</v>
      </c>
      <c r="C13" s="26">
        <v>67</v>
      </c>
      <c r="D13" s="26">
        <v>0</v>
      </c>
      <c r="E13" s="26">
        <v>3</v>
      </c>
      <c r="F13" s="26">
        <v>1</v>
      </c>
      <c r="G13" s="26">
        <v>1</v>
      </c>
      <c r="H13" s="26">
        <v>1</v>
      </c>
      <c r="I13" s="26">
        <v>0</v>
      </c>
      <c r="J13" s="26">
        <v>0</v>
      </c>
      <c r="K13" s="26">
        <v>0</v>
      </c>
      <c r="L13" s="26">
        <v>7</v>
      </c>
      <c r="M13" s="26">
        <v>8</v>
      </c>
      <c r="N13" s="26">
        <v>1</v>
      </c>
      <c r="O13" s="26">
        <v>5</v>
      </c>
      <c r="P13" s="26">
        <v>0</v>
      </c>
      <c r="Q13" s="26">
        <v>0</v>
      </c>
      <c r="R13" s="26">
        <v>3</v>
      </c>
      <c r="S13" s="26">
        <v>0</v>
      </c>
      <c r="T13" s="26">
        <v>2</v>
      </c>
      <c r="U13" s="26">
        <v>0</v>
      </c>
      <c r="V13" s="26">
        <v>0</v>
      </c>
      <c r="W13" s="111">
        <v>0</v>
      </c>
    </row>
    <row r="14" spans="1:23" ht="15.5" x14ac:dyDescent="0.2">
      <c r="A14" s="57" t="s">
        <v>114</v>
      </c>
      <c r="B14" s="25">
        <f>+SUM(C14:W14)</f>
        <v>52</v>
      </c>
      <c r="C14" s="26">
        <v>13</v>
      </c>
      <c r="D14" s="26">
        <v>1</v>
      </c>
      <c r="E14" s="26">
        <v>18</v>
      </c>
      <c r="F14" s="26">
        <v>0</v>
      </c>
      <c r="G14" s="26">
        <v>0</v>
      </c>
      <c r="H14" s="26">
        <v>2</v>
      </c>
      <c r="I14" s="26">
        <v>0</v>
      </c>
      <c r="J14" s="26">
        <v>1</v>
      </c>
      <c r="K14" s="26">
        <v>0</v>
      </c>
      <c r="L14" s="26">
        <v>0</v>
      </c>
      <c r="M14" s="26">
        <v>2</v>
      </c>
      <c r="N14" s="26">
        <v>5</v>
      </c>
      <c r="O14" s="26">
        <v>0</v>
      </c>
      <c r="P14" s="26">
        <v>0</v>
      </c>
      <c r="Q14" s="26">
        <v>0</v>
      </c>
      <c r="R14" s="26">
        <v>1</v>
      </c>
      <c r="S14" s="26">
        <v>1</v>
      </c>
      <c r="T14" s="26">
        <v>8</v>
      </c>
      <c r="U14" s="26">
        <v>0</v>
      </c>
      <c r="V14" s="26">
        <v>0</v>
      </c>
      <c r="W14" s="111">
        <v>0</v>
      </c>
    </row>
    <row r="15" spans="1:23" ht="15.5" x14ac:dyDescent="0.2">
      <c r="A15" s="57"/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111"/>
    </row>
    <row r="16" spans="1:23" ht="15" x14ac:dyDescent="0.2">
      <c r="A16" s="57" t="s">
        <v>115</v>
      </c>
      <c r="B16" s="25">
        <f>+SUM(B17:B21)</f>
        <v>14</v>
      </c>
      <c r="C16" s="25">
        <v>0</v>
      </c>
      <c r="D16" s="25">
        <v>0</v>
      </c>
      <c r="E16" s="25">
        <v>1</v>
      </c>
      <c r="F16" s="25">
        <v>2</v>
      </c>
      <c r="G16" s="25">
        <v>1</v>
      </c>
      <c r="H16" s="25">
        <v>4</v>
      </c>
      <c r="I16" s="25">
        <v>0</v>
      </c>
      <c r="J16" s="25">
        <v>0</v>
      </c>
      <c r="K16" s="25">
        <v>0</v>
      </c>
      <c r="L16" s="25">
        <v>1</v>
      </c>
      <c r="M16" s="25">
        <v>1</v>
      </c>
      <c r="N16" s="25">
        <v>1</v>
      </c>
      <c r="O16" s="25">
        <v>2</v>
      </c>
      <c r="P16" s="25">
        <v>0</v>
      </c>
      <c r="Q16" s="25">
        <v>0</v>
      </c>
      <c r="R16" s="25">
        <v>0</v>
      </c>
      <c r="S16" s="25">
        <v>0</v>
      </c>
      <c r="T16" s="25">
        <v>1</v>
      </c>
      <c r="U16" s="25">
        <v>0</v>
      </c>
      <c r="V16" s="25">
        <v>0</v>
      </c>
      <c r="W16" s="120">
        <v>0</v>
      </c>
    </row>
    <row r="17" spans="1:23" ht="15.5" x14ac:dyDescent="0.2">
      <c r="A17" s="60" t="s">
        <v>116</v>
      </c>
      <c r="B17" s="25">
        <f t="shared" ref="B17:B19" si="1">+SUM(C17:W17)</f>
        <v>9</v>
      </c>
      <c r="C17" s="26">
        <v>0</v>
      </c>
      <c r="D17" s="26">
        <v>0</v>
      </c>
      <c r="E17" s="26">
        <v>1</v>
      </c>
      <c r="F17" s="26">
        <v>2</v>
      </c>
      <c r="G17" s="26">
        <v>0</v>
      </c>
      <c r="H17" s="26">
        <v>4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1</v>
      </c>
      <c r="O17" s="26">
        <v>1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111">
        <v>0</v>
      </c>
    </row>
    <row r="18" spans="1:23" ht="15.5" x14ac:dyDescent="0.2">
      <c r="A18" s="60" t="s">
        <v>215</v>
      </c>
      <c r="B18" s="25">
        <f t="shared" si="1"/>
        <v>1</v>
      </c>
      <c r="C18" s="26">
        <v>0</v>
      </c>
      <c r="D18" s="26">
        <v>0</v>
      </c>
      <c r="E18" s="26">
        <v>0</v>
      </c>
      <c r="F18" s="26">
        <v>0</v>
      </c>
      <c r="G18" s="26">
        <v>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111">
        <v>0</v>
      </c>
    </row>
    <row r="19" spans="1:23" ht="15.5" x14ac:dyDescent="0.2">
      <c r="A19" s="60" t="s">
        <v>216</v>
      </c>
      <c r="B19" s="25">
        <f t="shared" si="1"/>
        <v>2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1</v>
      </c>
      <c r="M19" s="26">
        <v>1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111">
        <v>0</v>
      </c>
    </row>
    <row r="20" spans="1:23" ht="15.5" x14ac:dyDescent="0.2">
      <c r="A20" s="60" t="s">
        <v>255</v>
      </c>
      <c r="B20" s="25">
        <f t="shared" ref="B20:B21" si="2">+SUM(C20:W20)</f>
        <v>1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1</v>
      </c>
      <c r="U20" s="26">
        <v>0</v>
      </c>
      <c r="V20" s="26">
        <v>0</v>
      </c>
      <c r="W20" s="111">
        <v>0</v>
      </c>
    </row>
    <row r="21" spans="1:23" ht="22.4" customHeight="1" x14ac:dyDescent="0.2">
      <c r="A21" s="60" t="s">
        <v>292</v>
      </c>
      <c r="B21" s="25">
        <f t="shared" si="2"/>
        <v>1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1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111">
        <v>0</v>
      </c>
    </row>
    <row r="22" spans="1:23" ht="15.5" x14ac:dyDescent="0.2">
      <c r="A22" s="60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111"/>
    </row>
    <row r="23" spans="1:23" ht="15.5" x14ac:dyDescent="0.2">
      <c r="A23" s="57" t="s">
        <v>117</v>
      </c>
      <c r="B23" s="123">
        <f>+SUM(B24:B37)</f>
        <v>200</v>
      </c>
      <c r="C23" s="26">
        <v>86</v>
      </c>
      <c r="D23" s="26">
        <v>2</v>
      </c>
      <c r="E23" s="26">
        <v>25</v>
      </c>
      <c r="F23" s="26">
        <v>6</v>
      </c>
      <c r="G23" s="26">
        <v>4</v>
      </c>
      <c r="H23" s="26">
        <v>11</v>
      </c>
      <c r="I23" s="26">
        <v>0</v>
      </c>
      <c r="J23" s="26">
        <v>2</v>
      </c>
      <c r="K23" s="26">
        <v>1</v>
      </c>
      <c r="L23" s="26">
        <v>10</v>
      </c>
      <c r="M23" s="26">
        <v>6</v>
      </c>
      <c r="N23" s="26">
        <v>6</v>
      </c>
      <c r="O23" s="26">
        <v>8</v>
      </c>
      <c r="P23" s="26">
        <v>2</v>
      </c>
      <c r="Q23" s="26">
        <v>1</v>
      </c>
      <c r="R23" s="26">
        <v>0</v>
      </c>
      <c r="S23" s="26">
        <v>5</v>
      </c>
      <c r="T23" s="26">
        <v>25</v>
      </c>
      <c r="U23" s="26">
        <v>0</v>
      </c>
      <c r="V23" s="26">
        <v>0</v>
      </c>
      <c r="W23" s="111">
        <v>0</v>
      </c>
    </row>
    <row r="24" spans="1:23" ht="15.5" x14ac:dyDescent="0.2">
      <c r="A24" s="60" t="s">
        <v>217</v>
      </c>
      <c r="B24" s="25">
        <f t="shared" ref="B24:B37" si="3">+SUM(C24:W24)</f>
        <v>75</v>
      </c>
      <c r="C24" s="26">
        <v>43</v>
      </c>
      <c r="D24" s="26">
        <v>1</v>
      </c>
      <c r="E24" s="26">
        <v>3</v>
      </c>
      <c r="F24" s="26">
        <v>4</v>
      </c>
      <c r="G24" s="26">
        <v>1</v>
      </c>
      <c r="H24" s="26">
        <v>3</v>
      </c>
      <c r="I24" s="26">
        <v>0</v>
      </c>
      <c r="J24" s="26">
        <v>0</v>
      </c>
      <c r="K24" s="26">
        <v>0</v>
      </c>
      <c r="L24" s="26">
        <v>5</v>
      </c>
      <c r="M24" s="26">
        <v>2</v>
      </c>
      <c r="N24" s="26">
        <v>4</v>
      </c>
      <c r="O24" s="26">
        <v>5</v>
      </c>
      <c r="P24" s="26">
        <v>0</v>
      </c>
      <c r="Q24" s="26">
        <v>0</v>
      </c>
      <c r="R24" s="26">
        <v>0</v>
      </c>
      <c r="S24" s="26">
        <v>0</v>
      </c>
      <c r="T24" s="26">
        <v>4</v>
      </c>
      <c r="U24" s="26">
        <v>0</v>
      </c>
      <c r="V24" s="26">
        <v>0</v>
      </c>
      <c r="W24" s="111">
        <v>0</v>
      </c>
    </row>
    <row r="25" spans="1:23" ht="15.5" x14ac:dyDescent="0.2">
      <c r="A25" s="60" t="s">
        <v>218</v>
      </c>
      <c r="B25" s="25">
        <f t="shared" si="3"/>
        <v>66</v>
      </c>
      <c r="C25" s="26">
        <v>43</v>
      </c>
      <c r="D25" s="26">
        <v>1</v>
      </c>
      <c r="E25" s="26">
        <v>3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4</v>
      </c>
      <c r="M25" s="26">
        <v>4</v>
      </c>
      <c r="N25" s="26">
        <v>2</v>
      </c>
      <c r="O25" s="26">
        <v>0</v>
      </c>
      <c r="P25" s="26">
        <v>2</v>
      </c>
      <c r="Q25" s="26">
        <v>1</v>
      </c>
      <c r="R25" s="26">
        <v>0</v>
      </c>
      <c r="S25" s="26">
        <v>1</v>
      </c>
      <c r="T25" s="26">
        <v>5</v>
      </c>
      <c r="U25" s="26">
        <v>0</v>
      </c>
      <c r="V25" s="26">
        <v>0</v>
      </c>
      <c r="W25" s="111">
        <v>0</v>
      </c>
    </row>
    <row r="26" spans="1:23" ht="15.5" x14ac:dyDescent="0.2">
      <c r="A26" s="60" t="s">
        <v>226</v>
      </c>
      <c r="B26" s="25">
        <f t="shared" si="3"/>
        <v>5</v>
      </c>
      <c r="C26" s="26">
        <v>0</v>
      </c>
      <c r="D26" s="26">
        <v>0</v>
      </c>
      <c r="E26" s="26">
        <v>1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4</v>
      </c>
      <c r="U26" s="26">
        <v>0</v>
      </c>
      <c r="V26" s="26">
        <v>0</v>
      </c>
      <c r="W26" s="111">
        <v>0</v>
      </c>
    </row>
    <row r="27" spans="1:23" ht="15.5" x14ac:dyDescent="0.2">
      <c r="A27" s="60" t="s">
        <v>227</v>
      </c>
      <c r="B27" s="25">
        <f t="shared" si="3"/>
        <v>15</v>
      </c>
      <c r="C27" s="26">
        <v>0</v>
      </c>
      <c r="D27" s="26">
        <v>0</v>
      </c>
      <c r="E27" s="26">
        <v>9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6</v>
      </c>
      <c r="U27" s="26">
        <v>0</v>
      </c>
      <c r="V27" s="26">
        <v>0</v>
      </c>
      <c r="W27" s="111">
        <v>0</v>
      </c>
    </row>
    <row r="28" spans="1:23" ht="15.5" x14ac:dyDescent="0.2">
      <c r="A28" s="60" t="s">
        <v>229</v>
      </c>
      <c r="B28" s="25">
        <f t="shared" si="3"/>
        <v>2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2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111">
        <v>0</v>
      </c>
    </row>
    <row r="29" spans="1:23" ht="15.5" x14ac:dyDescent="0.2">
      <c r="A29" s="60" t="s">
        <v>293</v>
      </c>
      <c r="B29" s="25">
        <f t="shared" si="3"/>
        <v>4</v>
      </c>
      <c r="C29" s="26">
        <v>0</v>
      </c>
      <c r="D29" s="26">
        <v>0</v>
      </c>
      <c r="E29" s="26">
        <v>3</v>
      </c>
      <c r="F29" s="26">
        <v>0</v>
      </c>
      <c r="G29" s="26">
        <v>0</v>
      </c>
      <c r="H29" s="26">
        <v>0</v>
      </c>
      <c r="I29" s="26">
        <v>0</v>
      </c>
      <c r="J29" s="26">
        <v>1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111">
        <v>0</v>
      </c>
    </row>
    <row r="30" spans="1:23" ht="15.5" x14ac:dyDescent="0.2">
      <c r="A30" s="60" t="s">
        <v>294</v>
      </c>
      <c r="B30" s="25">
        <f t="shared" si="3"/>
        <v>2</v>
      </c>
      <c r="C30" s="26">
        <v>0</v>
      </c>
      <c r="D30" s="26">
        <v>0</v>
      </c>
      <c r="E30" s="26">
        <v>2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111">
        <v>0</v>
      </c>
    </row>
    <row r="31" spans="1:23" ht="15.5" x14ac:dyDescent="0.2">
      <c r="A31" s="60" t="s">
        <v>295</v>
      </c>
      <c r="B31" s="25">
        <f t="shared" si="3"/>
        <v>6</v>
      </c>
      <c r="C31" s="26">
        <v>0</v>
      </c>
      <c r="D31" s="26">
        <v>0</v>
      </c>
      <c r="E31" s="26">
        <v>0</v>
      </c>
      <c r="F31" s="26">
        <v>0</v>
      </c>
      <c r="G31" s="26">
        <v>3</v>
      </c>
      <c r="H31" s="26">
        <v>3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111">
        <v>0</v>
      </c>
    </row>
    <row r="32" spans="1:23" ht="15.5" x14ac:dyDescent="0.2">
      <c r="A32" s="60" t="s">
        <v>230</v>
      </c>
      <c r="B32" s="25">
        <f t="shared" si="3"/>
        <v>13</v>
      </c>
      <c r="C32" s="26">
        <v>0</v>
      </c>
      <c r="D32" s="26">
        <v>0</v>
      </c>
      <c r="E32" s="26">
        <v>4</v>
      </c>
      <c r="F32" s="26">
        <v>0</v>
      </c>
      <c r="G32" s="26">
        <v>0</v>
      </c>
      <c r="H32" s="26">
        <v>3</v>
      </c>
      <c r="I32" s="26">
        <v>0</v>
      </c>
      <c r="J32" s="26">
        <v>0</v>
      </c>
      <c r="K32" s="26">
        <v>0</v>
      </c>
      <c r="L32" s="26">
        <v>1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4</v>
      </c>
      <c r="T32" s="26">
        <v>1</v>
      </c>
      <c r="U32" s="26">
        <v>0</v>
      </c>
      <c r="V32" s="26">
        <v>0</v>
      </c>
      <c r="W32" s="111">
        <v>0</v>
      </c>
    </row>
    <row r="33" spans="1:23" ht="15.5" x14ac:dyDescent="0.2">
      <c r="A33" s="60" t="s">
        <v>231</v>
      </c>
      <c r="B33" s="25">
        <f t="shared" si="3"/>
        <v>1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1</v>
      </c>
      <c r="U33" s="26">
        <v>0</v>
      </c>
      <c r="V33" s="26">
        <v>0</v>
      </c>
      <c r="W33" s="111">
        <v>0</v>
      </c>
    </row>
    <row r="34" spans="1:23" ht="15.5" x14ac:dyDescent="0.2">
      <c r="A34" s="60" t="s">
        <v>296</v>
      </c>
      <c r="B34" s="25">
        <f t="shared" si="3"/>
        <v>2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1</v>
      </c>
      <c r="K34" s="26">
        <v>1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111">
        <v>0</v>
      </c>
    </row>
    <row r="35" spans="1:23" ht="15.5" x14ac:dyDescent="0.2">
      <c r="A35" s="60" t="s">
        <v>256</v>
      </c>
      <c r="B35" s="25">
        <f t="shared" si="3"/>
        <v>6</v>
      </c>
      <c r="C35" s="26">
        <v>0</v>
      </c>
      <c r="D35" s="26">
        <v>0</v>
      </c>
      <c r="E35" s="26">
        <v>0</v>
      </c>
      <c r="F35" s="26">
        <v>2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1</v>
      </c>
      <c r="P35" s="26">
        <v>0</v>
      </c>
      <c r="Q35" s="26">
        <v>0</v>
      </c>
      <c r="R35" s="26">
        <v>0</v>
      </c>
      <c r="S35" s="26">
        <v>0</v>
      </c>
      <c r="T35" s="26">
        <v>3</v>
      </c>
      <c r="U35" s="26">
        <v>0</v>
      </c>
      <c r="V35" s="26">
        <v>0</v>
      </c>
      <c r="W35" s="111">
        <v>0</v>
      </c>
    </row>
    <row r="36" spans="1:23" ht="15.5" x14ac:dyDescent="0.2">
      <c r="A36" s="60" t="s">
        <v>297</v>
      </c>
      <c r="B36" s="25">
        <f t="shared" si="3"/>
        <v>1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1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111">
        <v>0</v>
      </c>
    </row>
    <row r="37" spans="1:23" ht="15.5" x14ac:dyDescent="0.2">
      <c r="A37" s="60" t="s">
        <v>298</v>
      </c>
      <c r="B37" s="25">
        <f t="shared" si="3"/>
        <v>2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1</v>
      </c>
      <c r="P37" s="26">
        <v>0</v>
      </c>
      <c r="Q37" s="26">
        <v>0</v>
      </c>
      <c r="R37" s="26">
        <v>0</v>
      </c>
      <c r="S37" s="26">
        <v>0</v>
      </c>
      <c r="T37" s="26">
        <v>1</v>
      </c>
      <c r="U37" s="26">
        <v>0</v>
      </c>
      <c r="V37" s="26">
        <v>0</v>
      </c>
      <c r="W37" s="111">
        <v>0</v>
      </c>
    </row>
    <row r="38" spans="1:23" ht="15.5" x14ac:dyDescent="0.2">
      <c r="A38" s="60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111"/>
    </row>
    <row r="39" spans="1:23" ht="15" x14ac:dyDescent="0.2">
      <c r="A39" s="57" t="s">
        <v>94</v>
      </c>
      <c r="B39" s="25">
        <f>+SUM(B40:B55)</f>
        <v>94</v>
      </c>
      <c r="C39" s="25">
        <v>19</v>
      </c>
      <c r="D39" s="25">
        <v>0</v>
      </c>
      <c r="E39" s="25">
        <v>9</v>
      </c>
      <c r="F39" s="25">
        <v>3</v>
      </c>
      <c r="G39" s="25">
        <v>0</v>
      </c>
      <c r="H39" s="25">
        <v>8</v>
      </c>
      <c r="I39" s="25">
        <v>0</v>
      </c>
      <c r="J39" s="25">
        <v>1</v>
      </c>
      <c r="K39" s="25">
        <v>0</v>
      </c>
      <c r="L39" s="25">
        <v>1</v>
      </c>
      <c r="M39" s="25">
        <v>18</v>
      </c>
      <c r="N39" s="25">
        <v>3</v>
      </c>
      <c r="O39" s="25">
        <v>4</v>
      </c>
      <c r="P39" s="25">
        <v>5</v>
      </c>
      <c r="Q39" s="25">
        <v>4</v>
      </c>
      <c r="R39" s="25">
        <v>0</v>
      </c>
      <c r="S39" s="25">
        <v>0</v>
      </c>
      <c r="T39" s="25">
        <v>19</v>
      </c>
      <c r="U39" s="25">
        <v>0</v>
      </c>
      <c r="V39" s="25">
        <v>0</v>
      </c>
      <c r="W39" s="120">
        <v>0</v>
      </c>
    </row>
    <row r="40" spans="1:23" ht="15.5" x14ac:dyDescent="0.2">
      <c r="A40" s="60" t="s">
        <v>118</v>
      </c>
      <c r="B40" s="25">
        <f t="shared" ref="B40:B55" si="4">+SUM(C40:W40)</f>
        <v>14</v>
      </c>
      <c r="C40" s="26">
        <v>5</v>
      </c>
      <c r="D40" s="26">
        <v>0</v>
      </c>
      <c r="E40" s="26">
        <v>1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5</v>
      </c>
      <c r="N40" s="26">
        <v>0</v>
      </c>
      <c r="O40" s="26">
        <v>1</v>
      </c>
      <c r="P40" s="26">
        <v>0</v>
      </c>
      <c r="Q40" s="26">
        <v>0</v>
      </c>
      <c r="R40" s="26">
        <v>0</v>
      </c>
      <c r="S40" s="26">
        <v>0</v>
      </c>
      <c r="T40" s="26">
        <v>2</v>
      </c>
      <c r="U40" s="26">
        <v>0</v>
      </c>
      <c r="V40" s="26">
        <v>0</v>
      </c>
      <c r="W40" s="111">
        <v>0</v>
      </c>
    </row>
    <row r="41" spans="1:23" ht="15.5" x14ac:dyDescent="0.2">
      <c r="A41" s="60" t="s">
        <v>119</v>
      </c>
      <c r="B41" s="25">
        <f t="shared" si="4"/>
        <v>16</v>
      </c>
      <c r="C41" s="26">
        <v>5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4</v>
      </c>
      <c r="Q41" s="26">
        <v>2</v>
      </c>
      <c r="R41" s="26">
        <v>0</v>
      </c>
      <c r="S41" s="26">
        <v>0</v>
      </c>
      <c r="T41" s="26">
        <v>5</v>
      </c>
      <c r="U41" s="26">
        <v>0</v>
      </c>
      <c r="V41" s="26">
        <v>0</v>
      </c>
      <c r="W41" s="111">
        <v>0</v>
      </c>
    </row>
    <row r="42" spans="1:23" ht="15.5" x14ac:dyDescent="0.2">
      <c r="A42" s="60" t="s">
        <v>299</v>
      </c>
      <c r="B42" s="25">
        <f t="shared" si="4"/>
        <v>3</v>
      </c>
      <c r="C42" s="26">
        <v>0</v>
      </c>
      <c r="D42" s="26">
        <v>0</v>
      </c>
      <c r="E42" s="26">
        <v>0</v>
      </c>
      <c r="F42" s="26">
        <v>1</v>
      </c>
      <c r="G42" s="26">
        <v>0</v>
      </c>
      <c r="H42" s="26">
        <v>2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111">
        <v>0</v>
      </c>
    </row>
    <row r="43" spans="1:23" ht="15.5" x14ac:dyDescent="0.2">
      <c r="A43" s="60" t="s">
        <v>300</v>
      </c>
      <c r="B43" s="25">
        <f t="shared" si="4"/>
        <v>14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3</v>
      </c>
      <c r="I43" s="26">
        <v>0</v>
      </c>
      <c r="J43" s="26">
        <v>1</v>
      </c>
      <c r="K43" s="26">
        <v>0</v>
      </c>
      <c r="L43" s="26">
        <v>0</v>
      </c>
      <c r="M43" s="26">
        <v>5</v>
      </c>
      <c r="N43" s="26">
        <v>0</v>
      </c>
      <c r="O43" s="26">
        <v>3</v>
      </c>
      <c r="P43" s="26">
        <v>1</v>
      </c>
      <c r="Q43" s="26">
        <v>1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111">
        <v>0</v>
      </c>
    </row>
    <row r="44" spans="1:23" ht="15.5" x14ac:dyDescent="0.2">
      <c r="A44" s="60" t="s">
        <v>301</v>
      </c>
      <c r="B44" s="25">
        <f t="shared" si="4"/>
        <v>1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1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111">
        <v>0</v>
      </c>
    </row>
    <row r="45" spans="1:23" ht="15.5" x14ac:dyDescent="0.2">
      <c r="A45" s="60" t="s">
        <v>228</v>
      </c>
      <c r="B45" s="25">
        <f t="shared" si="4"/>
        <v>1</v>
      </c>
      <c r="C45" s="26">
        <v>0</v>
      </c>
      <c r="D45" s="26">
        <v>0</v>
      </c>
      <c r="E45" s="26">
        <v>0</v>
      </c>
      <c r="F45" s="26">
        <v>1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111">
        <v>0</v>
      </c>
    </row>
    <row r="46" spans="1:23" ht="15.5" x14ac:dyDescent="0.2">
      <c r="A46" s="60" t="s">
        <v>302</v>
      </c>
      <c r="B46" s="25">
        <f t="shared" si="4"/>
        <v>7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7</v>
      </c>
      <c r="U46" s="26">
        <v>0</v>
      </c>
      <c r="V46" s="26">
        <v>0</v>
      </c>
      <c r="W46" s="111">
        <v>0</v>
      </c>
    </row>
    <row r="47" spans="1:23" ht="15.5" x14ac:dyDescent="0.2">
      <c r="A47" s="60" t="s">
        <v>94</v>
      </c>
      <c r="B47" s="25">
        <f t="shared" si="4"/>
        <v>9</v>
      </c>
      <c r="C47" s="26">
        <v>2</v>
      </c>
      <c r="D47" s="26">
        <v>0</v>
      </c>
      <c r="E47" s="26">
        <v>6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1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111">
        <v>0</v>
      </c>
    </row>
    <row r="48" spans="1:23" ht="15.5" x14ac:dyDescent="0.2">
      <c r="A48" s="60" t="s">
        <v>303</v>
      </c>
      <c r="B48" s="25">
        <f t="shared" si="4"/>
        <v>4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4</v>
      </c>
      <c r="U48" s="26">
        <v>0</v>
      </c>
      <c r="V48" s="26">
        <v>0</v>
      </c>
      <c r="W48" s="111">
        <v>0</v>
      </c>
    </row>
    <row r="49" spans="1:23" ht="15.5" x14ac:dyDescent="0.2">
      <c r="A49" s="60" t="s">
        <v>304</v>
      </c>
      <c r="B49" s="25">
        <f t="shared" si="4"/>
        <v>10</v>
      </c>
      <c r="C49" s="26">
        <v>3</v>
      </c>
      <c r="D49" s="26">
        <v>0</v>
      </c>
      <c r="E49" s="26">
        <v>0</v>
      </c>
      <c r="F49" s="26">
        <v>0</v>
      </c>
      <c r="G49" s="26">
        <v>0</v>
      </c>
      <c r="H49" s="26">
        <v>3</v>
      </c>
      <c r="I49" s="26">
        <v>0</v>
      </c>
      <c r="J49" s="26">
        <v>0</v>
      </c>
      <c r="K49" s="26">
        <v>0</v>
      </c>
      <c r="L49" s="26">
        <v>0</v>
      </c>
      <c r="M49" s="26">
        <v>4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111">
        <v>0</v>
      </c>
    </row>
    <row r="50" spans="1:23" ht="15.5" x14ac:dyDescent="0.2">
      <c r="A50" s="60" t="s">
        <v>305</v>
      </c>
      <c r="B50" s="25">
        <f t="shared" si="4"/>
        <v>5</v>
      </c>
      <c r="C50" s="26">
        <v>4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1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111">
        <v>0</v>
      </c>
    </row>
    <row r="51" spans="1:23" ht="15.5" x14ac:dyDescent="0.2">
      <c r="A51" s="60" t="s">
        <v>306</v>
      </c>
      <c r="B51" s="25">
        <f t="shared" si="4"/>
        <v>4</v>
      </c>
      <c r="C51" s="26">
        <v>0</v>
      </c>
      <c r="D51" s="26">
        <v>0</v>
      </c>
      <c r="E51" s="26">
        <v>2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2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111">
        <v>0</v>
      </c>
    </row>
    <row r="52" spans="1:23" ht="15.5" x14ac:dyDescent="0.2">
      <c r="A52" s="60" t="s">
        <v>307</v>
      </c>
      <c r="B52" s="25">
        <f t="shared" si="4"/>
        <v>2</v>
      </c>
      <c r="C52" s="26">
        <v>0</v>
      </c>
      <c r="D52" s="26">
        <v>0</v>
      </c>
      <c r="E52" s="26">
        <v>0</v>
      </c>
      <c r="F52" s="26">
        <v>1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1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111">
        <v>0</v>
      </c>
    </row>
    <row r="53" spans="1:23" ht="15.5" x14ac:dyDescent="0.2">
      <c r="A53" s="60" t="s">
        <v>291</v>
      </c>
      <c r="B53" s="25">
        <f t="shared" si="4"/>
        <v>2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2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111">
        <v>0</v>
      </c>
    </row>
    <row r="54" spans="1:23" ht="15.5" x14ac:dyDescent="0.2">
      <c r="A54" s="60" t="s">
        <v>308</v>
      </c>
      <c r="B54" s="25">
        <f t="shared" si="4"/>
        <v>1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1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111">
        <v>0</v>
      </c>
    </row>
    <row r="55" spans="1:23" ht="62" x14ac:dyDescent="0.2">
      <c r="A55" s="60" t="s">
        <v>309</v>
      </c>
      <c r="B55" s="25">
        <f t="shared" si="4"/>
        <v>1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1</v>
      </c>
      <c r="U55" s="26">
        <v>0</v>
      </c>
      <c r="V55" s="26">
        <v>0</v>
      </c>
      <c r="W55" s="111">
        <v>0</v>
      </c>
    </row>
    <row r="56" spans="1:23" ht="15.5" x14ac:dyDescent="0.2">
      <c r="A56" s="96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5"/>
    </row>
    <row r="57" spans="1:23" ht="15.5" x14ac:dyDescent="0.35">
      <c r="A57" s="132" t="s">
        <v>282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</row>
    <row r="58" spans="1:23" ht="15.5" x14ac:dyDescent="0.35">
      <c r="A58" s="1" t="s">
        <v>280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</row>
  </sheetData>
  <mergeCells count="8">
    <mergeCell ref="A57:K57"/>
    <mergeCell ref="A8:A9"/>
    <mergeCell ref="B8:B9"/>
    <mergeCell ref="C8:W8"/>
    <mergeCell ref="A3:W3"/>
    <mergeCell ref="A4:W4"/>
    <mergeCell ref="A5:W5"/>
    <mergeCell ref="A6:W6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c-12</vt:lpstr>
      <vt:lpstr>c-13</vt:lpstr>
      <vt:lpstr>c-14</vt:lpstr>
      <vt:lpstr>c-15</vt:lpstr>
    </vt:vector>
  </TitlesOfParts>
  <Manager/>
  <Company>PJ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rmadrigalg</dc:creator>
  <cp:keywords/>
  <dc:description/>
  <cp:lastModifiedBy>María Gómez Rodríguez</cp:lastModifiedBy>
  <cp:revision/>
  <dcterms:created xsi:type="dcterms:W3CDTF">2018-06-14T19:18:16Z</dcterms:created>
  <dcterms:modified xsi:type="dcterms:W3CDTF">2023-02-02T03:57:15Z</dcterms:modified>
  <cp:category/>
  <cp:contentStatus/>
</cp:coreProperties>
</file>