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24226"/>
  <xr:revisionPtr revIDLastSave="0" documentId="8_{78956CCF-8EB5-44C9-AD1E-1F63C7355938}" xr6:coauthVersionLast="47" xr6:coauthVersionMax="47" xr10:uidLastSave="{00000000-0000-0000-0000-000000000000}"/>
  <bookViews>
    <workbookView xWindow="29560" yWindow="760" windowWidth="22710" windowHeight="15600" tabRatio="803" xr2:uid="{14764295-C975-4AA1-92A7-608C46D5AAEC}"/>
  </bookViews>
  <sheets>
    <sheet name="Índice" sheetId="31" r:id="rId1"/>
    <sheet name="c-1" sheetId="28" r:id="rId2"/>
    <sheet name="c-2" sheetId="32" r:id="rId3"/>
    <sheet name="c-3" sheetId="1" r:id="rId4"/>
    <sheet name="c-4" sheetId="12" r:id="rId5"/>
    <sheet name="c-5" sheetId="19" r:id="rId6"/>
    <sheet name="c-6" sheetId="20" r:id="rId7"/>
    <sheet name="c-7" sheetId="33" r:id="rId8"/>
    <sheet name="c-8" sheetId="34" r:id="rId9"/>
  </sheets>
  <definedNames>
    <definedName name="_xlnm._FilterDatabase" localSheetId="4" hidden="1">'c-4'!$A$8:$N$8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95" i="34" l="1"/>
  <c r="B194" i="34"/>
  <c r="B193" i="34"/>
  <c r="B192" i="34"/>
  <c r="B191" i="34"/>
  <c r="B190" i="34"/>
  <c r="B189" i="34"/>
  <c r="B188" i="34"/>
  <c r="B187" i="34"/>
  <c r="B186" i="34"/>
  <c r="B185" i="34"/>
  <c r="B184" i="34"/>
  <c r="B183" i="34"/>
  <c r="B182" i="34"/>
  <c r="B181" i="34"/>
  <c r="B180" i="34"/>
  <c r="B179" i="34"/>
  <c r="B178" i="34"/>
  <c r="B177" i="34"/>
  <c r="B176" i="34"/>
  <c r="B175" i="34"/>
  <c r="B174" i="34"/>
  <c r="B173" i="34"/>
  <c r="B172" i="34"/>
  <c r="B171" i="34"/>
  <c r="B170" i="34"/>
  <c r="B169" i="34"/>
  <c r="B168" i="34"/>
  <c r="B167" i="34" s="1"/>
  <c r="W167" i="34"/>
  <c r="V167" i="34"/>
  <c r="U167" i="34"/>
  <c r="T167" i="34"/>
  <c r="S167" i="34"/>
  <c r="R167" i="34"/>
  <c r="Q167" i="34"/>
  <c r="P167" i="34"/>
  <c r="O167" i="34"/>
  <c r="N167" i="34"/>
  <c r="M167" i="34"/>
  <c r="L167" i="34"/>
  <c r="K167" i="34"/>
  <c r="J167" i="34"/>
  <c r="I167" i="34"/>
  <c r="H167" i="34"/>
  <c r="G167" i="34"/>
  <c r="F167" i="34"/>
  <c r="E167" i="34"/>
  <c r="D167" i="34"/>
  <c r="C167" i="34"/>
  <c r="B165" i="34"/>
  <c r="B164" i="34"/>
  <c r="B163" i="34"/>
  <c r="B162" i="34"/>
  <c r="B161" i="34"/>
  <c r="B160" i="34"/>
  <c r="B159" i="34"/>
  <c r="B158" i="34"/>
  <c r="B157" i="34"/>
  <c r="B156" i="34"/>
  <c r="B155" i="34"/>
  <c r="B154" i="34"/>
  <c r="B153" i="34"/>
  <c r="B152" i="34"/>
  <c r="B151" i="34"/>
  <c r="B150" i="34"/>
  <c r="B149" i="34"/>
  <c r="B148" i="34"/>
  <c r="B147" i="34" s="1"/>
  <c r="W147" i="34"/>
  <c r="V147" i="34"/>
  <c r="U147" i="34"/>
  <c r="T147" i="34"/>
  <c r="S147" i="34"/>
  <c r="R147" i="34"/>
  <c r="Q147" i="34"/>
  <c r="P147" i="34"/>
  <c r="P12" i="34" s="1"/>
  <c r="O147" i="34"/>
  <c r="N147" i="34"/>
  <c r="M147" i="34"/>
  <c r="L147" i="34"/>
  <c r="K147" i="34"/>
  <c r="J147" i="34"/>
  <c r="I147" i="34"/>
  <c r="H147" i="34"/>
  <c r="H12" i="34" s="1"/>
  <c r="G147" i="34"/>
  <c r="F147" i="34"/>
  <c r="E147" i="34"/>
  <c r="D147" i="34"/>
  <c r="C147" i="34"/>
  <c r="B145" i="34"/>
  <c r="B144" i="34"/>
  <c r="B143" i="34"/>
  <c r="B142" i="34"/>
  <c r="B141" i="34"/>
  <c r="B137" i="34" s="1"/>
  <c r="B140" i="34"/>
  <c r="B139" i="34"/>
  <c r="B138" i="34"/>
  <c r="W137" i="34"/>
  <c r="V137" i="34"/>
  <c r="U137" i="34"/>
  <c r="T137" i="34"/>
  <c r="S137" i="34"/>
  <c r="R137" i="34"/>
  <c r="Q137" i="34"/>
  <c r="P137" i="34"/>
  <c r="O137" i="34"/>
  <c r="N137" i="34"/>
  <c r="M137" i="34"/>
  <c r="L137" i="34"/>
  <c r="K137" i="34"/>
  <c r="J137" i="34"/>
  <c r="I137" i="34"/>
  <c r="H137" i="34"/>
  <c r="G137" i="34"/>
  <c r="F137" i="34"/>
  <c r="E137" i="34"/>
  <c r="D137" i="34"/>
  <c r="C137" i="34"/>
  <c r="B135" i="34"/>
  <c r="B134" i="34"/>
  <c r="B133" i="34"/>
  <c r="B132" i="34"/>
  <c r="B126" i="34" s="1"/>
  <c r="B131" i="34"/>
  <c r="B130" i="34"/>
  <c r="B129" i="34"/>
  <c r="B128" i="34"/>
  <c r="B127" i="34"/>
  <c r="W126" i="34"/>
  <c r="V126" i="34"/>
  <c r="U126" i="34"/>
  <c r="T126" i="34"/>
  <c r="S126" i="34"/>
  <c r="R126" i="34"/>
  <c r="Q126" i="34"/>
  <c r="P126" i="34"/>
  <c r="O126" i="34"/>
  <c r="N126" i="34"/>
  <c r="M126" i="34"/>
  <c r="L126" i="34"/>
  <c r="K126" i="34"/>
  <c r="J126" i="34"/>
  <c r="I126" i="34"/>
  <c r="H126" i="34"/>
  <c r="G126" i="34"/>
  <c r="F126" i="34"/>
  <c r="E126" i="34"/>
  <c r="D126" i="34"/>
  <c r="C126" i="34"/>
  <c r="B124" i="34"/>
  <c r="B123" i="34"/>
  <c r="B122" i="34"/>
  <c r="B121" i="34"/>
  <c r="B120" i="34"/>
  <c r="B119" i="34"/>
  <c r="B118" i="34"/>
  <c r="B117" i="34"/>
  <c r="B115" i="34" s="1"/>
  <c r="B116" i="34"/>
  <c r="W115" i="34"/>
  <c r="V115" i="34"/>
  <c r="U115" i="34"/>
  <c r="U12" i="34" s="1"/>
  <c r="T115" i="34"/>
  <c r="T12" i="34" s="1"/>
  <c r="S115" i="34"/>
  <c r="R115" i="34"/>
  <c r="Q115" i="34"/>
  <c r="P115" i="34"/>
  <c r="O115" i="34"/>
  <c r="N115" i="34"/>
  <c r="M115" i="34"/>
  <c r="M12" i="34" s="1"/>
  <c r="L115" i="34"/>
  <c r="L12" i="34" s="1"/>
  <c r="K115" i="34"/>
  <c r="J115" i="34"/>
  <c r="I115" i="34"/>
  <c r="H115" i="34"/>
  <c r="G115" i="34"/>
  <c r="F115" i="34"/>
  <c r="E115" i="34"/>
  <c r="E12" i="34" s="1"/>
  <c r="D115" i="34"/>
  <c r="D12" i="34" s="1"/>
  <c r="C115" i="34"/>
  <c r="B113" i="34"/>
  <c r="B112" i="34" s="1"/>
  <c r="W112" i="34"/>
  <c r="V112" i="34"/>
  <c r="U112" i="34"/>
  <c r="T112" i="34"/>
  <c r="S112" i="34"/>
  <c r="R112" i="34"/>
  <c r="Q112" i="34"/>
  <c r="P112" i="34"/>
  <c r="O112" i="34"/>
  <c r="N112" i="34"/>
  <c r="M112" i="34"/>
  <c r="L112" i="34"/>
  <c r="K112" i="34"/>
  <c r="J112" i="34"/>
  <c r="I112" i="34"/>
  <c r="H112" i="34"/>
  <c r="G112" i="34"/>
  <c r="F112" i="34"/>
  <c r="E112" i="34"/>
  <c r="D112" i="34"/>
  <c r="C112" i="34"/>
  <c r="B110" i="34"/>
  <c r="B109" i="34"/>
  <c r="B108" i="34"/>
  <c r="B107" i="34"/>
  <c r="B106" i="34"/>
  <c r="B105" i="34"/>
  <c r="B104" i="34"/>
  <c r="B103" i="34"/>
  <c r="B102" i="34"/>
  <c r="B101" i="34"/>
  <c r="B100" i="34"/>
  <c r="B99" i="34"/>
  <c r="B98" i="34"/>
  <c r="B97" i="34"/>
  <c r="B96" i="34"/>
  <c r="B95" i="34"/>
  <c r="B94" i="34"/>
  <c r="B93" i="34"/>
  <c r="B92" i="34"/>
  <c r="B91" i="34"/>
  <c r="B90" i="34"/>
  <c r="B89" i="34"/>
  <c r="B88" i="34"/>
  <c r="B87" i="34"/>
  <c r="B86" i="34"/>
  <c r="B85" i="34"/>
  <c r="B84" i="34"/>
  <c r="B83" i="34"/>
  <c r="B82" i="34"/>
  <c r="B81" i="34"/>
  <c r="B80" i="34"/>
  <c r="B79" i="34"/>
  <c r="B78" i="34"/>
  <c r="B77" i="34"/>
  <c r="B76" i="34"/>
  <c r="B75" i="34"/>
  <c r="B74" i="34"/>
  <c r="B73" i="34"/>
  <c r="B72" i="34"/>
  <c r="B71" i="34"/>
  <c r="B70" i="34"/>
  <c r="B69" i="34"/>
  <c r="B68" i="34"/>
  <c r="B67" i="34"/>
  <c r="B66" i="34"/>
  <c r="B65" i="34"/>
  <c r="B64" i="34" s="1"/>
  <c r="W64" i="34"/>
  <c r="V64" i="34"/>
  <c r="U64" i="34"/>
  <c r="T64" i="34"/>
  <c r="S64" i="34"/>
  <c r="R64" i="34"/>
  <c r="Q64" i="34"/>
  <c r="P64" i="34"/>
  <c r="O64" i="34"/>
  <c r="N64" i="34"/>
  <c r="M64" i="34"/>
  <c r="L64" i="34"/>
  <c r="K64" i="34"/>
  <c r="J64" i="34"/>
  <c r="I64" i="34"/>
  <c r="H64" i="34"/>
  <c r="G64" i="34"/>
  <c r="F64" i="34"/>
  <c r="E64" i="34"/>
  <c r="D64" i="34"/>
  <c r="C64" i="34"/>
  <c r="B62" i="34"/>
  <c r="B61" i="34"/>
  <c r="B60" i="34"/>
  <c r="B59" i="34"/>
  <c r="B58" i="34"/>
  <c r="B57" i="34"/>
  <c r="B56" i="34"/>
  <c r="B55" i="34"/>
  <c r="B54" i="34"/>
  <c r="B53" i="34"/>
  <c r="B52" i="34"/>
  <c r="B51" i="34"/>
  <c r="B50" i="34"/>
  <c r="B49" i="34"/>
  <c r="B48" i="34"/>
  <c r="B47" i="34"/>
  <c r="B46" i="34"/>
  <c r="B45" i="34"/>
  <c r="B44" i="34"/>
  <c r="B43" i="34"/>
  <c r="B42" i="34"/>
  <c r="B41" i="34"/>
  <c r="B40" i="34"/>
  <c r="B39" i="34"/>
  <c r="B38" i="34"/>
  <c r="B37" i="34"/>
  <c r="B36" i="34"/>
  <c r="B35" i="34"/>
  <c r="B34" i="34"/>
  <c r="B33" i="34"/>
  <c r="B32" i="34"/>
  <c r="B31" i="34"/>
  <c r="B30" i="34"/>
  <c r="B29" i="34"/>
  <c r="B28" i="34"/>
  <c r="B27" i="34"/>
  <c r="B26" i="34"/>
  <c r="B25" i="34"/>
  <c r="B24" i="34"/>
  <c r="B23" i="34"/>
  <c r="B22" i="34"/>
  <c r="B21" i="34"/>
  <c r="B20" i="34"/>
  <c r="B19" i="34"/>
  <c r="B18" i="34"/>
  <c r="W17" i="34"/>
  <c r="V17" i="34"/>
  <c r="U17" i="34"/>
  <c r="T17" i="34"/>
  <c r="S17" i="34"/>
  <c r="S12" i="34" s="1"/>
  <c r="R17" i="34"/>
  <c r="Q17" i="34"/>
  <c r="P17" i="34"/>
  <c r="O17" i="34"/>
  <c r="N17" i="34"/>
  <c r="M17" i="34"/>
  <c r="L17" i="34"/>
  <c r="K17" i="34"/>
  <c r="K12" i="34" s="1"/>
  <c r="J17" i="34"/>
  <c r="I17" i="34"/>
  <c r="H17" i="34"/>
  <c r="G17" i="34"/>
  <c r="F17" i="34"/>
  <c r="E17" i="34"/>
  <c r="D17" i="34"/>
  <c r="C17" i="34"/>
  <c r="C12" i="34" s="1"/>
  <c r="B17" i="34"/>
  <c r="B15" i="34"/>
  <c r="W14" i="34"/>
  <c r="V14" i="34"/>
  <c r="V12" i="34" s="1"/>
  <c r="U14" i="34"/>
  <c r="T14" i="34"/>
  <c r="S14" i="34"/>
  <c r="R14" i="34"/>
  <c r="R12" i="34" s="1"/>
  <c r="Q14" i="34"/>
  <c r="Q12" i="34" s="1"/>
  <c r="P14" i="34"/>
  <c r="O14" i="34"/>
  <c r="N14" i="34"/>
  <c r="N12" i="34" s="1"/>
  <c r="M14" i="34"/>
  <c r="L14" i="34"/>
  <c r="K14" i="34"/>
  <c r="J14" i="34"/>
  <c r="J12" i="34" s="1"/>
  <c r="I14" i="34"/>
  <c r="I12" i="34" s="1"/>
  <c r="H14" i="34"/>
  <c r="G14" i="34"/>
  <c r="F14" i="34"/>
  <c r="F12" i="34" s="1"/>
  <c r="E14" i="34"/>
  <c r="D14" i="34"/>
  <c r="C14" i="34"/>
  <c r="B14" i="34"/>
  <c r="W12" i="34"/>
  <c r="O12" i="34"/>
  <c r="G12" i="34"/>
  <c r="B341" i="33"/>
  <c r="B340" i="33"/>
  <c r="B339" i="33"/>
  <c r="B338" i="33"/>
  <c r="B337" i="33"/>
  <c r="B336" i="33"/>
  <c r="B333" i="33" s="1"/>
  <c r="B335" i="33"/>
  <c r="B334" i="33"/>
  <c r="N333" i="33"/>
  <c r="M333" i="33"/>
  <c r="L333" i="33"/>
  <c r="K333" i="33"/>
  <c r="J333" i="33"/>
  <c r="I333" i="33"/>
  <c r="H333" i="33"/>
  <c r="G333" i="33"/>
  <c r="F333" i="33"/>
  <c r="E333" i="33"/>
  <c r="D333" i="33"/>
  <c r="C333" i="33"/>
  <c r="B331" i="33"/>
  <c r="B330" i="33"/>
  <c r="B329" i="33"/>
  <c r="B328" i="33"/>
  <c r="B327" i="33"/>
  <c r="B326" i="33"/>
  <c r="B325" i="33"/>
  <c r="B324" i="33"/>
  <c r="B323" i="33"/>
  <c r="B322" i="33"/>
  <c r="B321" i="33"/>
  <c r="B320" i="33"/>
  <c r="B319" i="33"/>
  <c r="B318" i="33"/>
  <c r="B317" i="33"/>
  <c r="B316" i="33"/>
  <c r="B315" i="33"/>
  <c r="B312" i="33" s="1"/>
  <c r="B314" i="33"/>
  <c r="B313" i="33"/>
  <c r="N312" i="33"/>
  <c r="M312" i="33"/>
  <c r="L312" i="33"/>
  <c r="K312" i="33"/>
  <c r="J312" i="33"/>
  <c r="I312" i="33"/>
  <c r="H312" i="33"/>
  <c r="G312" i="33"/>
  <c r="F312" i="33"/>
  <c r="E312" i="33"/>
  <c r="D312" i="33"/>
  <c r="C312" i="33"/>
  <c r="B310" i="33"/>
  <c r="B309" i="33"/>
  <c r="B308" i="33"/>
  <c r="B307" i="33"/>
  <c r="B306" i="33"/>
  <c r="B305" i="33"/>
  <c r="B304" i="33"/>
  <c r="B303" i="33"/>
  <c r="B302" i="33"/>
  <c r="B301" i="33"/>
  <c r="B300" i="33"/>
  <c r="B299" i="33"/>
  <c r="B298" i="33"/>
  <c r="B297" i="33"/>
  <c r="B296" i="33"/>
  <c r="B295" i="33"/>
  <c r="B294" i="33"/>
  <c r="B293" i="33"/>
  <c r="B292" i="33"/>
  <c r="B291" i="33"/>
  <c r="B290" i="33"/>
  <c r="B289" i="33"/>
  <c r="B288" i="33" s="1"/>
  <c r="N288" i="33"/>
  <c r="M288" i="33"/>
  <c r="L288" i="33"/>
  <c r="K288" i="33"/>
  <c r="J288" i="33"/>
  <c r="I288" i="33"/>
  <c r="H288" i="33"/>
  <c r="G288" i="33"/>
  <c r="G10" i="33" s="1"/>
  <c r="F288" i="33"/>
  <c r="E288" i="33"/>
  <c r="D288" i="33"/>
  <c r="C288" i="33"/>
  <c r="B286" i="33"/>
  <c r="B285" i="33"/>
  <c r="B284" i="33"/>
  <c r="B283" i="33"/>
  <c r="B282" i="33"/>
  <c r="B281" i="33"/>
  <c r="B280" i="33"/>
  <c r="B279" i="33"/>
  <c r="B278" i="33"/>
  <c r="B277" i="33"/>
  <c r="B276" i="33"/>
  <c r="B275" i="33"/>
  <c r="B274" i="33"/>
  <c r="B273" i="33"/>
  <c r="B272" i="33"/>
  <c r="B271" i="33"/>
  <c r="B270" i="33"/>
  <c r="B269" i="33"/>
  <c r="B268" i="33"/>
  <c r="B267" i="33"/>
  <c r="B266" i="33"/>
  <c r="B265" i="33"/>
  <c r="B264" i="33"/>
  <c r="B263" i="33"/>
  <c r="B262" i="33"/>
  <c r="B261" i="33"/>
  <c r="B260" i="33"/>
  <c r="B259" i="33"/>
  <c r="B258" i="33"/>
  <c r="B257" i="33"/>
  <c r="B256" i="33"/>
  <c r="B255" i="33"/>
  <c r="B254" i="33"/>
  <c r="B253" i="33"/>
  <c r="B252" i="33"/>
  <c r="B251" i="33"/>
  <c r="B250" i="33"/>
  <c r="B249" i="33"/>
  <c r="B248" i="33"/>
  <c r="B247" i="33"/>
  <c r="B246" i="33"/>
  <c r="B245" i="33"/>
  <c r="B244" i="33"/>
  <c r="B243" i="33"/>
  <c r="B242" i="33"/>
  <c r="B241" i="33"/>
  <c r="B240" i="33"/>
  <c r="B239" i="33"/>
  <c r="B238" i="33"/>
  <c r="B237" i="33"/>
  <c r="B236" i="33"/>
  <c r="B235" i="33"/>
  <c r="B234" i="33"/>
  <c r="B233" i="33"/>
  <c r="B232" i="33"/>
  <c r="B231" i="33"/>
  <c r="B230" i="33"/>
  <c r="B229" i="33"/>
  <c r="B228" i="33"/>
  <c r="B224" i="33" s="1"/>
  <c r="B227" i="33"/>
  <c r="B226" i="33"/>
  <c r="B225" i="33"/>
  <c r="N224" i="33"/>
  <c r="M224" i="33"/>
  <c r="L224" i="33"/>
  <c r="K224" i="33"/>
  <c r="J224" i="33"/>
  <c r="I224" i="33"/>
  <c r="H224" i="33"/>
  <c r="G224" i="33"/>
  <c r="F224" i="33"/>
  <c r="E224" i="33"/>
  <c r="D224" i="33"/>
  <c r="C224" i="33"/>
  <c r="B222" i="33"/>
  <c r="B221" i="33"/>
  <c r="B220" i="33"/>
  <c r="B219" i="33"/>
  <c r="B218" i="33"/>
  <c r="B217" i="33"/>
  <c r="B216" i="33"/>
  <c r="B215" i="33"/>
  <c r="B214" i="33"/>
  <c r="B213" i="33"/>
  <c r="B212" i="33"/>
  <c r="B211" i="33"/>
  <c r="B210" i="33"/>
  <c r="B209" i="33"/>
  <c r="B208" i="33"/>
  <c r="B207" i="33"/>
  <c r="B206" i="33"/>
  <c r="B205" i="33"/>
  <c r="B204" i="33"/>
  <c r="B201" i="33" s="1"/>
  <c r="B203" i="33"/>
  <c r="B202" i="33"/>
  <c r="N201" i="33"/>
  <c r="M201" i="33"/>
  <c r="L201" i="33"/>
  <c r="K201" i="33"/>
  <c r="J201" i="33"/>
  <c r="I201" i="33"/>
  <c r="H201" i="33"/>
  <c r="G201" i="33"/>
  <c r="F201" i="33"/>
  <c r="E201" i="33"/>
  <c r="D201" i="33"/>
  <c r="C201" i="33"/>
  <c r="B199" i="33"/>
  <c r="B198" i="33"/>
  <c r="B197" i="33"/>
  <c r="B196" i="33"/>
  <c r="B195" i="33"/>
  <c r="B194" i="33"/>
  <c r="B193" i="33"/>
  <c r="B192" i="33"/>
  <c r="B191" i="33"/>
  <c r="B190" i="33"/>
  <c r="B189" i="33"/>
  <c r="B188" i="33"/>
  <c r="B187" i="33"/>
  <c r="B186" i="33"/>
  <c r="B185" i="33"/>
  <c r="B184" i="33"/>
  <c r="B183" i="33"/>
  <c r="B181" i="33" s="1"/>
  <c r="B182" i="33"/>
  <c r="N181" i="33"/>
  <c r="M181" i="33"/>
  <c r="L181" i="33"/>
  <c r="K181" i="33"/>
  <c r="J181" i="33"/>
  <c r="I181" i="33"/>
  <c r="H181" i="33"/>
  <c r="G181" i="33"/>
  <c r="F181" i="33"/>
  <c r="E181" i="33"/>
  <c r="D181" i="33"/>
  <c r="C181" i="33"/>
  <c r="B179" i="33"/>
  <c r="B178" i="33"/>
  <c r="B177" i="33"/>
  <c r="B176" i="33"/>
  <c r="B175" i="33"/>
  <c r="B174" i="33"/>
  <c r="B173" i="33"/>
  <c r="B172" i="33"/>
  <c r="B171" i="33"/>
  <c r="B170" i="33"/>
  <c r="B167" i="33" s="1"/>
  <c r="B169" i="33"/>
  <c r="B168" i="33"/>
  <c r="N167" i="33"/>
  <c r="M167" i="33"/>
  <c r="L167" i="33"/>
  <c r="K167" i="33"/>
  <c r="J167" i="33"/>
  <c r="I167" i="33"/>
  <c r="H167" i="33"/>
  <c r="G167" i="33"/>
  <c r="F167" i="33"/>
  <c r="E167" i="33"/>
  <c r="D167" i="33"/>
  <c r="C167" i="33"/>
  <c r="B165" i="33"/>
  <c r="B164" i="33"/>
  <c r="B163" i="33"/>
  <c r="B162" i="33"/>
  <c r="B161" i="33"/>
  <c r="B160" i="33"/>
  <c r="B159" i="33"/>
  <c r="B158" i="33"/>
  <c r="B157" i="33"/>
  <c r="B155" i="33" s="1"/>
  <c r="B156" i="33"/>
  <c r="N155" i="33"/>
  <c r="M155" i="33"/>
  <c r="L155" i="33"/>
  <c r="K155" i="33"/>
  <c r="J155" i="33"/>
  <c r="I155" i="33"/>
  <c r="H155" i="33"/>
  <c r="G155" i="33"/>
  <c r="F155" i="33"/>
  <c r="E155" i="33"/>
  <c r="D155" i="33"/>
  <c r="C155" i="33"/>
  <c r="B153" i="33"/>
  <c r="B152" i="33"/>
  <c r="B149" i="33" s="1"/>
  <c r="B151" i="33"/>
  <c r="B150" i="33"/>
  <c r="N149" i="33"/>
  <c r="M149" i="33"/>
  <c r="L149" i="33"/>
  <c r="K149" i="33"/>
  <c r="J149" i="33"/>
  <c r="I149" i="33"/>
  <c r="H149" i="33"/>
  <c r="G149" i="33"/>
  <c r="F149" i="33"/>
  <c r="E149" i="33"/>
  <c r="D149" i="33"/>
  <c r="C149" i="33"/>
  <c r="B147" i="33"/>
  <c r="B146" i="33"/>
  <c r="B145" i="33"/>
  <c r="B144" i="33"/>
  <c r="B143" i="33"/>
  <c r="B142" i="33"/>
  <c r="B141" i="33"/>
  <c r="B140" i="33"/>
  <c r="B139" i="33"/>
  <c r="B136" i="33" s="1"/>
  <c r="B138" i="33"/>
  <c r="B137" i="33"/>
  <c r="N136" i="33"/>
  <c r="M136" i="33"/>
  <c r="L136" i="33"/>
  <c r="K136" i="33"/>
  <c r="J136" i="33"/>
  <c r="I136" i="33"/>
  <c r="H136" i="33"/>
  <c r="G136" i="33"/>
  <c r="F136" i="33"/>
  <c r="E136" i="33"/>
  <c r="D136" i="33"/>
  <c r="C136" i="33"/>
  <c r="B134" i="33"/>
  <c r="B131" i="33" s="1"/>
  <c r="B133" i="33"/>
  <c r="B132" i="33"/>
  <c r="N131" i="33"/>
  <c r="M131" i="33"/>
  <c r="L131" i="33"/>
  <c r="K131" i="33"/>
  <c r="J131" i="33"/>
  <c r="I131" i="33"/>
  <c r="H131" i="33"/>
  <c r="G131" i="33"/>
  <c r="F131" i="33"/>
  <c r="E131" i="33"/>
  <c r="D131" i="33"/>
  <c r="C131" i="33"/>
  <c r="B129" i="33"/>
  <c r="B127" i="33" s="1"/>
  <c r="B128" i="33"/>
  <c r="N127" i="33"/>
  <c r="M127" i="33"/>
  <c r="L127" i="33"/>
  <c r="K127" i="33"/>
  <c r="J127" i="33"/>
  <c r="I127" i="33"/>
  <c r="H127" i="33"/>
  <c r="G127" i="33"/>
  <c r="F127" i="33"/>
  <c r="E127" i="33"/>
  <c r="D127" i="33"/>
  <c r="C127" i="33"/>
  <c r="B125" i="33"/>
  <c r="B124" i="33"/>
  <c r="B123" i="33"/>
  <c r="B122" i="33"/>
  <c r="B121" i="33"/>
  <c r="B120" i="33"/>
  <c r="B119" i="33"/>
  <c r="B118" i="33"/>
  <c r="B117" i="33"/>
  <c r="B116" i="33"/>
  <c r="B115" i="33"/>
  <c r="B114" i="33"/>
  <c r="B113" i="33"/>
  <c r="B112" i="33"/>
  <c r="B111" i="33"/>
  <c r="B104" i="33" s="1"/>
  <c r="B110" i="33"/>
  <c r="B109" i="33"/>
  <c r="B108" i="33"/>
  <c r="B107" i="33"/>
  <c r="B106" i="33"/>
  <c r="B105" i="33"/>
  <c r="N104" i="33"/>
  <c r="M104" i="33"/>
  <c r="L104" i="33"/>
  <c r="K104" i="33"/>
  <c r="J104" i="33"/>
  <c r="I104" i="33"/>
  <c r="H104" i="33"/>
  <c r="G104" i="33"/>
  <c r="F104" i="33"/>
  <c r="E104" i="33"/>
  <c r="D104" i="33"/>
  <c r="C104" i="33"/>
  <c r="B102" i="33"/>
  <c r="N101" i="33"/>
  <c r="M101" i="33"/>
  <c r="L101" i="33"/>
  <c r="K101" i="33"/>
  <c r="K10" i="33" s="1"/>
  <c r="J101" i="33"/>
  <c r="I101" i="33"/>
  <c r="H101" i="33"/>
  <c r="G101" i="33"/>
  <c r="F101" i="33"/>
  <c r="E101" i="33"/>
  <c r="D101" i="33"/>
  <c r="C101" i="33"/>
  <c r="C10" i="33" s="1"/>
  <c r="B101" i="33"/>
  <c r="B99" i="33"/>
  <c r="B98" i="33"/>
  <c r="B95" i="33" s="1"/>
  <c r="B97" i="33"/>
  <c r="B96" i="33"/>
  <c r="N95" i="33"/>
  <c r="M95" i="33"/>
  <c r="L95" i="33"/>
  <c r="L10" i="33" s="1"/>
  <c r="K95" i="33"/>
  <c r="J95" i="33"/>
  <c r="I95" i="33"/>
  <c r="H95" i="33"/>
  <c r="G95" i="33"/>
  <c r="F95" i="33"/>
  <c r="E95" i="33"/>
  <c r="D95" i="33"/>
  <c r="D10" i="33" s="1"/>
  <c r="C95" i="33"/>
  <c r="B93" i="33"/>
  <c r="B92" i="33"/>
  <c r="B91" i="33"/>
  <c r="B90" i="33"/>
  <c r="B89" i="33"/>
  <c r="B88" i="33"/>
  <c r="B87" i="33"/>
  <c r="B86" i="33"/>
  <c r="B85" i="33"/>
  <c r="B84" i="33"/>
  <c r="B83" i="33"/>
  <c r="B82" i="33"/>
  <c r="B81" i="33"/>
  <c r="B80" i="33"/>
  <c r="B79" i="33"/>
  <c r="B78" i="33" s="1"/>
  <c r="N78" i="33"/>
  <c r="M78" i="33"/>
  <c r="L78" i="33"/>
  <c r="K78" i="33"/>
  <c r="J78" i="33"/>
  <c r="I78" i="33"/>
  <c r="H78" i="33"/>
  <c r="G78" i="33"/>
  <c r="F78" i="33"/>
  <c r="E78" i="33"/>
  <c r="D78" i="33"/>
  <c r="C78" i="33"/>
  <c r="B76" i="33"/>
  <c r="B75" i="33"/>
  <c r="B74" i="33"/>
  <c r="B73" i="33"/>
  <c r="B72" i="33"/>
  <c r="B71" i="33"/>
  <c r="B70" i="33"/>
  <c r="B69" i="33"/>
  <c r="B68" i="33"/>
  <c r="B67" i="33"/>
  <c r="B66" i="33"/>
  <c r="B65" i="33" s="1"/>
  <c r="N65" i="33"/>
  <c r="M65" i="33"/>
  <c r="L65" i="33"/>
  <c r="K65" i="33"/>
  <c r="J65" i="33"/>
  <c r="I65" i="33"/>
  <c r="H65" i="33"/>
  <c r="G65" i="33"/>
  <c r="F65" i="33"/>
  <c r="E65" i="33"/>
  <c r="D65" i="33"/>
  <c r="C65" i="33"/>
  <c r="B63" i="33"/>
  <c r="B62" i="33"/>
  <c r="B61" i="33"/>
  <c r="B60" i="33" s="1"/>
  <c r="N60" i="33"/>
  <c r="M60" i="33"/>
  <c r="L60" i="33"/>
  <c r="K60" i="33"/>
  <c r="J60" i="33"/>
  <c r="I60" i="33"/>
  <c r="H60" i="33"/>
  <c r="G60" i="33"/>
  <c r="F60" i="33"/>
  <c r="E60" i="33"/>
  <c r="D60" i="33"/>
  <c r="C60" i="33"/>
  <c r="B58" i="33"/>
  <c r="B57" i="33"/>
  <c r="B56" i="33"/>
  <c r="B55" i="33"/>
  <c r="B54" i="33"/>
  <c r="B53" i="33"/>
  <c r="B52" i="33"/>
  <c r="B51" i="33"/>
  <c r="B50" i="33"/>
  <c r="B49" i="33"/>
  <c r="B48" i="33"/>
  <c r="B47" i="33"/>
  <c r="B46" i="33"/>
  <c r="B45" i="33"/>
  <c r="B44" i="33"/>
  <c r="B43" i="33"/>
  <c r="B42" i="33"/>
  <c r="B41" i="33"/>
  <c r="B40" i="33"/>
  <c r="B39" i="33"/>
  <c r="B38" i="33"/>
  <c r="B37" i="33"/>
  <c r="B36" i="33"/>
  <c r="B35" i="33"/>
  <c r="B34" i="33"/>
  <c r="B33" i="33"/>
  <c r="B32" i="33"/>
  <c r="B31" i="33"/>
  <c r="B30" i="33"/>
  <c r="B29" i="33"/>
  <c r="B28" i="33"/>
  <c r="B27" i="33"/>
  <c r="B26" i="33"/>
  <c r="B25" i="33"/>
  <c r="B24" i="33"/>
  <c r="B23" i="33" s="1"/>
  <c r="N23" i="33"/>
  <c r="M23" i="33"/>
  <c r="L23" i="33"/>
  <c r="K23" i="33"/>
  <c r="J23" i="33"/>
  <c r="I23" i="33"/>
  <c r="H23" i="33"/>
  <c r="G23" i="33"/>
  <c r="F23" i="33"/>
  <c r="E23" i="33"/>
  <c r="D23" i="33"/>
  <c r="C23" i="33"/>
  <c r="B21" i="33"/>
  <c r="B20" i="33"/>
  <c r="B19" i="33"/>
  <c r="B18" i="33" s="1"/>
  <c r="N18" i="33"/>
  <c r="M18" i="33"/>
  <c r="M10" i="33" s="1"/>
  <c r="L18" i="33"/>
  <c r="K18" i="33"/>
  <c r="J18" i="33"/>
  <c r="I18" i="33"/>
  <c r="H18" i="33"/>
  <c r="G18" i="33"/>
  <c r="F18" i="33"/>
  <c r="E18" i="33"/>
  <c r="E10" i="33" s="1"/>
  <c r="D18" i="33"/>
  <c r="C18" i="33"/>
  <c r="B16" i="33"/>
  <c r="B15" i="33"/>
  <c r="B12" i="33" s="1"/>
  <c r="B14" i="33"/>
  <c r="B13" i="33"/>
  <c r="N12" i="33"/>
  <c r="M12" i="33"/>
  <c r="L12" i="33"/>
  <c r="K12" i="33"/>
  <c r="J12" i="33"/>
  <c r="J10" i="33" s="1"/>
  <c r="I12" i="33"/>
  <c r="I10" i="33" s="1"/>
  <c r="H12" i="33"/>
  <c r="H10" i="33" s="1"/>
  <c r="G12" i="33"/>
  <c r="F12" i="33"/>
  <c r="E12" i="33"/>
  <c r="D12" i="33"/>
  <c r="C12" i="33"/>
  <c r="N10" i="33"/>
  <c r="F10" i="33"/>
  <c r="B46" i="20"/>
  <c r="B45" i="20"/>
  <c r="B44" i="20"/>
  <c r="B42" i="20"/>
  <c r="B41" i="20"/>
  <c r="B40" i="20"/>
  <c r="B39" i="20"/>
  <c r="B38" i="20"/>
  <c r="B37" i="20"/>
  <c r="B36" i="20"/>
  <c r="B35" i="20"/>
  <c r="B34" i="20" s="1"/>
  <c r="N34" i="20"/>
  <c r="N10" i="20" s="1"/>
  <c r="M34" i="20"/>
  <c r="L34" i="20"/>
  <c r="K34" i="20"/>
  <c r="J34" i="20"/>
  <c r="I34" i="20"/>
  <c r="H34" i="20"/>
  <c r="G34" i="20"/>
  <c r="F34" i="20"/>
  <c r="F10" i="20" s="1"/>
  <c r="E34" i="20"/>
  <c r="D34" i="20"/>
  <c r="C34" i="20"/>
  <c r="B32" i="20"/>
  <c r="B31" i="20"/>
  <c r="B30" i="20"/>
  <c r="B29" i="20"/>
  <c r="B28" i="20"/>
  <c r="B27" i="20"/>
  <c r="B26" i="20"/>
  <c r="B23" i="20" s="1"/>
  <c r="B25" i="20"/>
  <c r="B24" i="20"/>
  <c r="N23" i="20"/>
  <c r="M23" i="20"/>
  <c r="M10" i="20" s="1"/>
  <c r="L23" i="20"/>
  <c r="L10" i="20" s="1"/>
  <c r="K23" i="20"/>
  <c r="J23" i="20"/>
  <c r="I23" i="20"/>
  <c r="H23" i="20"/>
  <c r="G23" i="20"/>
  <c r="F23" i="20"/>
  <c r="E23" i="20"/>
  <c r="E10" i="20" s="1"/>
  <c r="D23" i="20"/>
  <c r="D10" i="20" s="1"/>
  <c r="C23" i="20"/>
  <c r="B21" i="20"/>
  <c r="B20" i="20"/>
  <c r="B19" i="20"/>
  <c r="B18" i="20"/>
  <c r="B17" i="20"/>
  <c r="B16" i="20"/>
  <c r="B15" i="20"/>
  <c r="B14" i="20"/>
  <c r="B13" i="20"/>
  <c r="N12" i="20"/>
  <c r="M12" i="20"/>
  <c r="L12" i="20"/>
  <c r="K12" i="20"/>
  <c r="K10" i="20" s="1"/>
  <c r="J12" i="20"/>
  <c r="J10" i="20" s="1"/>
  <c r="I12" i="20"/>
  <c r="I10" i="20" s="1"/>
  <c r="H12" i="20"/>
  <c r="G12" i="20"/>
  <c r="F12" i="20"/>
  <c r="E12" i="20"/>
  <c r="D12" i="20"/>
  <c r="C12" i="20"/>
  <c r="C10" i="20" s="1"/>
  <c r="B12" i="20"/>
  <c r="B10" i="20" s="1"/>
  <c r="H10" i="20"/>
  <c r="G10" i="20"/>
  <c r="N35" i="19"/>
  <c r="M35" i="19"/>
  <c r="F35" i="19"/>
  <c r="F10" i="19" s="1"/>
  <c r="E35" i="19"/>
  <c r="D35" i="19"/>
  <c r="D10" i="19" s="1"/>
  <c r="C35" i="19"/>
  <c r="C10" i="19" s="1"/>
  <c r="B33" i="19"/>
  <c r="B32" i="19"/>
  <c r="B31" i="19"/>
  <c r="B30" i="19"/>
  <c r="B29" i="19"/>
  <c r="B28" i="19"/>
  <c r="B27" i="19"/>
  <c r="B26" i="19"/>
  <c r="B25" i="19"/>
  <c r="B24" i="19"/>
  <c r="B23" i="19"/>
  <c r="B22" i="19"/>
  <c r="B21" i="19"/>
  <c r="B20" i="19"/>
  <c r="B19" i="19"/>
  <c r="B18" i="19"/>
  <c r="B16" i="19"/>
  <c r="B15" i="19"/>
  <c r="B14" i="19"/>
  <c r="B13" i="19"/>
  <c r="B12" i="19"/>
  <c r="N10" i="19"/>
  <c r="M10" i="19"/>
  <c r="L10" i="19"/>
  <c r="K10" i="19"/>
  <c r="J10" i="19"/>
  <c r="I10" i="19"/>
  <c r="H10" i="19"/>
  <c r="G10" i="19"/>
  <c r="E10" i="19"/>
  <c r="B136" i="12"/>
  <c r="B134" i="12"/>
  <c r="B133" i="12"/>
  <c r="B132" i="12"/>
  <c r="B131" i="12"/>
  <c r="B130" i="12"/>
  <c r="B129" i="12"/>
  <c r="B128" i="12"/>
  <c r="B127" i="12"/>
  <c r="B126" i="12"/>
  <c r="B125" i="12"/>
  <c r="B124" i="12"/>
  <c r="B123" i="12"/>
  <c r="B122" i="12"/>
  <c r="B121" i="12"/>
  <c r="B120" i="12"/>
  <c r="B119" i="12"/>
  <c r="B118" i="12"/>
  <c r="B116" i="12"/>
  <c r="B115" i="12"/>
  <c r="B114" i="12"/>
  <c r="B113" i="12"/>
  <c r="B112" i="12"/>
  <c r="B111" i="12"/>
  <c r="B110" i="12"/>
  <c r="B109" i="12"/>
  <c r="B108" i="12"/>
  <c r="B107" i="12"/>
  <c r="B106" i="12"/>
  <c r="B105" i="12"/>
  <c r="B104" i="12"/>
  <c r="B103" i="12"/>
  <c r="B102" i="12"/>
  <c r="B100" i="12"/>
  <c r="B99" i="12"/>
  <c r="B98" i="12"/>
  <c r="B97" i="12"/>
  <c r="B96" i="12"/>
  <c r="B95" i="12"/>
  <c r="B94" i="12"/>
  <c r="B93" i="12"/>
  <c r="B92" i="12"/>
  <c r="B91" i="12"/>
  <c r="B90" i="12"/>
  <c r="B89" i="12"/>
  <c r="B88" i="12"/>
  <c r="B87" i="12"/>
  <c r="B86" i="12"/>
  <c r="B85" i="12"/>
  <c r="B84" i="12"/>
  <c r="B83" i="12"/>
  <c r="B82" i="12"/>
  <c r="B81" i="12"/>
  <c r="B80" i="12"/>
  <c r="B79" i="12"/>
  <c r="B78" i="12"/>
  <c r="B77" i="12"/>
  <c r="B76" i="12"/>
  <c r="B74" i="12"/>
  <c r="B73" i="12"/>
  <c r="B72" i="12"/>
  <c r="B71" i="12"/>
  <c r="B69" i="12"/>
  <c r="B68" i="12"/>
  <c r="B67" i="12"/>
  <c r="B66" i="12"/>
  <c r="B65" i="12"/>
  <c r="B64" i="12"/>
  <c r="B63" i="12"/>
  <c r="B62" i="12"/>
  <c r="B61" i="12"/>
  <c r="B60" i="12"/>
  <c r="B59" i="12"/>
  <c r="B58" i="12"/>
  <c r="B57" i="12"/>
  <c r="B56" i="12"/>
  <c r="B55" i="12"/>
  <c r="B54" i="12"/>
  <c r="B53" i="12"/>
  <c r="B52" i="12"/>
  <c r="B51" i="12"/>
  <c r="B50" i="12"/>
  <c r="B49" i="12"/>
  <c r="B48" i="12"/>
  <c r="B47" i="12"/>
  <c r="B46" i="12"/>
  <c r="B45" i="12"/>
  <c r="B44" i="12"/>
  <c r="B43" i="12"/>
  <c r="B42" i="12"/>
  <c r="B41" i="12"/>
  <c r="B40" i="12"/>
  <c r="B39" i="12"/>
  <c r="B38" i="12"/>
  <c r="B37" i="12"/>
  <c r="B36" i="12"/>
  <c r="B35" i="12"/>
  <c r="B34" i="12"/>
  <c r="B33" i="12"/>
  <c r="B32" i="12"/>
  <c r="B31" i="12"/>
  <c r="B30" i="12"/>
  <c r="B29" i="12"/>
  <c r="B28" i="12"/>
  <c r="B27" i="12"/>
  <c r="B26" i="12"/>
  <c r="B25" i="12"/>
  <c r="B24" i="12"/>
  <c r="B23" i="12"/>
  <c r="B22" i="12"/>
  <c r="B21" i="12"/>
  <c r="B20" i="12"/>
  <c r="B19" i="12"/>
  <c r="B18" i="12"/>
  <c r="B10" i="12" s="1"/>
  <c r="B17" i="12"/>
  <c r="B16" i="12"/>
  <c r="B15" i="12"/>
  <c r="B14" i="12"/>
  <c r="B13" i="12"/>
  <c r="B12" i="12"/>
  <c r="N10" i="12"/>
  <c r="M10" i="12"/>
  <c r="L10" i="12"/>
  <c r="K10" i="12"/>
  <c r="J10" i="12"/>
  <c r="I10" i="12"/>
  <c r="H10" i="12"/>
  <c r="G10" i="12"/>
  <c r="F10" i="12"/>
  <c r="E10" i="12"/>
  <c r="D10" i="12"/>
  <c r="C10" i="12"/>
  <c r="B152" i="1"/>
  <c r="B151" i="1"/>
  <c r="B150" i="1"/>
  <c r="B149" i="1"/>
  <c r="B148" i="1"/>
  <c r="B147" i="1"/>
  <c r="B146" i="1"/>
  <c r="B145" i="1"/>
  <c r="B144" i="1"/>
  <c r="B143" i="1"/>
  <c r="B142" i="1"/>
  <c r="B141" i="1"/>
  <c r="B140" i="1"/>
  <c r="B139" i="1"/>
  <c r="B138" i="1"/>
  <c r="B137" i="1"/>
  <c r="B136" i="1"/>
  <c r="B135" i="1"/>
  <c r="B134" i="1"/>
  <c r="B133" i="1"/>
  <c r="B132" i="1"/>
  <c r="B131" i="1"/>
  <c r="B130" i="1"/>
  <c r="B129" i="1"/>
  <c r="B128" i="1"/>
  <c r="B127" i="1"/>
  <c r="B126" i="1"/>
  <c r="B125" i="1"/>
  <c r="B124" i="1"/>
  <c r="B123" i="1"/>
  <c r="B122" i="1"/>
  <c r="B121" i="1"/>
  <c r="B120" i="1"/>
  <c r="B119" i="1"/>
  <c r="B118" i="1"/>
  <c r="B117" i="1"/>
  <c r="B116" i="1"/>
  <c r="B115" i="1"/>
  <c r="B114" i="1"/>
  <c r="B113" i="1"/>
  <c r="B112" i="1"/>
  <c r="B111" i="1"/>
  <c r="B110" i="1"/>
  <c r="B109" i="1"/>
  <c r="B108" i="1"/>
  <c r="B107" i="1"/>
  <c r="B106" i="1"/>
  <c r="B105" i="1"/>
  <c r="B104" i="1"/>
  <c r="B103" i="1"/>
  <c r="B102" i="1"/>
  <c r="B101" i="1"/>
  <c r="B100" i="1"/>
  <c r="B99" i="1"/>
  <c r="B98" i="1"/>
  <c r="B97" i="1"/>
  <c r="B96" i="1"/>
  <c r="B95" i="1"/>
  <c r="B94" i="1"/>
  <c r="B93" i="1"/>
  <c r="B92" i="1"/>
  <c r="B91" i="1"/>
  <c r="B90" i="1"/>
  <c r="B89" i="1"/>
  <c r="B88" i="1"/>
  <c r="B87" i="1"/>
  <c r="B86" i="1"/>
  <c r="B85" i="1"/>
  <c r="B84" i="1"/>
  <c r="B83" i="1"/>
  <c r="B82" i="1"/>
  <c r="B81" i="1"/>
  <c r="B80" i="1"/>
  <c r="B79" i="1"/>
  <c r="B78" i="1"/>
  <c r="B77" i="1"/>
  <c r="B76" i="1"/>
  <c r="B75" i="1"/>
  <c r="B74" i="1"/>
  <c r="B73" i="1"/>
  <c r="B72" i="1"/>
  <c r="B71" i="1"/>
  <c r="B70" i="1"/>
  <c r="B69" i="1"/>
  <c r="B68" i="1"/>
  <c r="B67" i="1"/>
  <c r="B66" i="1"/>
  <c r="B65" i="1"/>
  <c r="B64" i="1"/>
  <c r="B63" i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 s="1"/>
  <c r="N10" i="1"/>
  <c r="M10" i="1"/>
  <c r="L10" i="1"/>
  <c r="K10" i="1"/>
  <c r="J10" i="1"/>
  <c r="I10" i="1"/>
  <c r="H10" i="1"/>
  <c r="G10" i="1"/>
  <c r="F10" i="1"/>
  <c r="E10" i="1"/>
  <c r="D10" i="1"/>
  <c r="C10" i="1"/>
  <c r="B31" i="32"/>
  <c r="B30" i="32"/>
  <c r="B29" i="32"/>
  <c r="B28" i="32"/>
  <c r="B27" i="32"/>
  <c r="B26" i="32"/>
  <c r="B25" i="32"/>
  <c r="B24" i="32"/>
  <c r="B23" i="32"/>
  <c r="B22" i="32"/>
  <c r="B21" i="32"/>
  <c r="B20" i="32"/>
  <c r="B19" i="32"/>
  <c r="B18" i="32"/>
  <c r="B17" i="32"/>
  <c r="B16" i="32"/>
  <c r="B15" i="32"/>
  <c r="B14" i="32"/>
  <c r="B10" i="32" s="1"/>
  <c r="B13" i="32"/>
  <c r="B12" i="32"/>
  <c r="N10" i="32"/>
  <c r="M10" i="32"/>
  <c r="L10" i="32"/>
  <c r="K10" i="32"/>
  <c r="J10" i="32"/>
  <c r="I10" i="32"/>
  <c r="H10" i="32"/>
  <c r="G10" i="32"/>
  <c r="F10" i="32"/>
  <c r="E10" i="32"/>
  <c r="D10" i="32"/>
  <c r="C10" i="32"/>
  <c r="B53" i="28"/>
  <c r="B52" i="28"/>
  <c r="N51" i="28"/>
  <c r="M51" i="28"/>
  <c r="L51" i="28"/>
  <c r="K51" i="28"/>
  <c r="J51" i="28"/>
  <c r="J32" i="28" s="1"/>
  <c r="J24" i="28" s="1"/>
  <c r="J17" i="28" s="1"/>
  <c r="J15" i="28" s="1"/>
  <c r="J55" i="28" s="1"/>
  <c r="I51" i="28"/>
  <c r="H51" i="28"/>
  <c r="G51" i="28"/>
  <c r="F51" i="28"/>
  <c r="E51" i="28"/>
  <c r="D51" i="28"/>
  <c r="C51" i="28"/>
  <c r="B51" i="28"/>
  <c r="B49" i="28"/>
  <c r="B48" i="28"/>
  <c r="B47" i="28"/>
  <c r="B46" i="28"/>
  <c r="B45" i="28"/>
  <c r="B44" i="28" s="1"/>
  <c r="N44" i="28"/>
  <c r="M44" i="28"/>
  <c r="L44" i="28"/>
  <c r="K44" i="28"/>
  <c r="J44" i="28"/>
  <c r="I44" i="28"/>
  <c r="H44" i="28"/>
  <c r="H32" i="28" s="1"/>
  <c r="H24" i="28" s="1"/>
  <c r="H17" i="28" s="1"/>
  <c r="H15" i="28" s="1"/>
  <c r="G44" i="28"/>
  <c r="G32" i="28" s="1"/>
  <c r="G24" i="28" s="1"/>
  <c r="G17" i="28" s="1"/>
  <c r="G15" i="28" s="1"/>
  <c r="G55" i="28" s="1"/>
  <c r="F44" i="28"/>
  <c r="E44" i="28"/>
  <c r="D44" i="28"/>
  <c r="C44" i="28"/>
  <c r="B42" i="28"/>
  <c r="B41" i="28"/>
  <c r="B40" i="28"/>
  <c r="B39" i="28"/>
  <c r="B38" i="28"/>
  <c r="B37" i="28"/>
  <c r="B34" i="28" s="1"/>
  <c r="B36" i="28"/>
  <c r="B35" i="28"/>
  <c r="N34" i="28"/>
  <c r="M34" i="28"/>
  <c r="M32" i="28" s="1"/>
  <c r="M24" i="28" s="1"/>
  <c r="M17" i="28" s="1"/>
  <c r="M15" i="28" s="1"/>
  <c r="M55" i="28" s="1"/>
  <c r="L34" i="28"/>
  <c r="L32" i="28" s="1"/>
  <c r="L24" i="28" s="1"/>
  <c r="L17" i="28" s="1"/>
  <c r="L15" i="28" s="1"/>
  <c r="L55" i="28" s="1"/>
  <c r="K34" i="28"/>
  <c r="K32" i="28" s="1"/>
  <c r="K24" i="28" s="1"/>
  <c r="K17" i="28" s="1"/>
  <c r="K15" i="28" s="1"/>
  <c r="K55" i="28" s="1"/>
  <c r="J34" i="28"/>
  <c r="I34" i="28"/>
  <c r="H34" i="28"/>
  <c r="G34" i="28"/>
  <c r="F34" i="28"/>
  <c r="E34" i="28"/>
  <c r="E32" i="28" s="1"/>
  <c r="E24" i="28" s="1"/>
  <c r="E17" i="28" s="1"/>
  <c r="E15" i="28" s="1"/>
  <c r="E55" i="28" s="1"/>
  <c r="D34" i="28"/>
  <c r="D32" i="28" s="1"/>
  <c r="D24" i="28" s="1"/>
  <c r="D17" i="28" s="1"/>
  <c r="D15" i="28" s="1"/>
  <c r="D55" i="28" s="1"/>
  <c r="C34" i="28"/>
  <c r="C32" i="28" s="1"/>
  <c r="C24" i="28" s="1"/>
  <c r="N32" i="28"/>
  <c r="N24" i="28" s="1"/>
  <c r="N17" i="28" s="1"/>
  <c r="N15" i="28" s="1"/>
  <c r="N55" i="28" s="1"/>
  <c r="I32" i="28"/>
  <c r="I24" i="28" s="1"/>
  <c r="I17" i="28" s="1"/>
  <c r="I15" i="28" s="1"/>
  <c r="I55" i="28" s="1"/>
  <c r="F32" i="28"/>
  <c r="F24" i="28" s="1"/>
  <c r="F17" i="28" s="1"/>
  <c r="F15" i="28" s="1"/>
  <c r="F55" i="28" s="1"/>
  <c r="B29" i="28"/>
  <c r="B28" i="28"/>
  <c r="B27" i="28"/>
  <c r="B26" i="28"/>
  <c r="B25" i="28"/>
  <c r="B23" i="28"/>
  <c r="B22" i="28"/>
  <c r="B21" i="28"/>
  <c r="B20" i="28"/>
  <c r="B19" i="28"/>
  <c r="B18" i="28"/>
  <c r="B13" i="28"/>
  <c r="B11" i="28"/>
  <c r="H9" i="28"/>
  <c r="F9" i="28"/>
  <c r="B9" i="28" s="1"/>
  <c r="B17" i="28" l="1"/>
  <c r="B15" i="28" s="1"/>
  <c r="B55" i="28" s="1"/>
  <c r="B10" i="33"/>
  <c r="B10" i="19"/>
  <c r="B12" i="34"/>
  <c r="B32" i="28"/>
  <c r="H55" i="28"/>
  <c r="B24" i="28"/>
  <c r="C17" i="28"/>
  <c r="C15" i="28" s="1"/>
  <c r="C55" i="28" s="1"/>
  <c r="B35" i="19"/>
</calcChain>
</file>

<file path=xl/sharedStrings.xml><?xml version="1.0" encoding="utf-8"?>
<sst xmlns="http://schemas.openxmlformats.org/spreadsheetml/2006/main" count="1077" uniqueCount="516">
  <si>
    <t>CUADRO Nº 1</t>
  </si>
  <si>
    <t xml:space="preserve">PROGRAMA DE JUSTICIA RESTAURATIVA: MOVIMIENTO DE TRABAJO  </t>
  </si>
  <si>
    <t>POR: CIRCUITO JUDICIAL</t>
  </si>
  <si>
    <t>BALANCE</t>
  </si>
  <si>
    <t>TOTAL</t>
  </si>
  <si>
    <t>GOICOECHEA FLAGRANCIA 1766</t>
  </si>
  <si>
    <t>PAVAS 1272</t>
  </si>
  <si>
    <t>CARTAGO 1825</t>
  </si>
  <si>
    <t>SAN RAMON 1872</t>
  </si>
  <si>
    <t>PEREZ ZELEDON 1385</t>
  </si>
  <si>
    <t>CORREDORES 1906</t>
  </si>
  <si>
    <t>LIMON 1873</t>
  </si>
  <si>
    <t>POCOCI 1386</t>
  </si>
  <si>
    <t>Casos Entrados</t>
  </si>
  <si>
    <t>Casos Reentrados</t>
  </si>
  <si>
    <t>Casos Terminados</t>
  </si>
  <si>
    <t>MOTIVO DE TÉRMINO</t>
  </si>
  <si>
    <t xml:space="preserve">  Acumulación</t>
  </si>
  <si>
    <t xml:space="preserve">  Suspensión proceso a prueba</t>
  </si>
  <si>
    <t xml:space="preserve">  Reparación integral del daño</t>
  </si>
  <si>
    <t xml:space="preserve">  Con Conciliación</t>
  </si>
  <si>
    <t xml:space="preserve">  No hubo acuerdo</t>
  </si>
  <si>
    <t xml:space="preserve">  No se presentó una de las partes</t>
  </si>
  <si>
    <t xml:space="preserve">  Devueltos</t>
  </si>
  <si>
    <t xml:space="preserve">  Por falta de voluntariedad</t>
  </si>
  <si>
    <t xml:space="preserve">  Just. Rest. Propuesta de pena alternativa</t>
  </si>
  <si>
    <t xml:space="preserve">  Just. Alternativa.  Conciliación</t>
  </si>
  <si>
    <t xml:space="preserve">  Just. Alternativa.  Procedimiento especial abreviado</t>
  </si>
  <si>
    <t xml:space="preserve">  Just. Alternativa.  Susp. Proceso a prueba</t>
  </si>
  <si>
    <t>Remisión a Justicia Alternativa</t>
  </si>
  <si>
    <t>MOTIVOS DE DEVOLUCIÓN</t>
  </si>
  <si>
    <t>Ministerio Público</t>
  </si>
  <si>
    <t xml:space="preserve">   Por estrategia de la defensa particular</t>
  </si>
  <si>
    <t xml:space="preserve">   No se presenta a cita persona imputada</t>
  </si>
  <si>
    <t xml:space="preserve">   No acepta persona imputada</t>
  </si>
  <si>
    <t xml:space="preserve">   No acepta victima</t>
  </si>
  <si>
    <t xml:space="preserve">   No se logró ubicar a imputado/a</t>
  </si>
  <si>
    <t xml:space="preserve">   No se logró ubicar a ofendido/a</t>
  </si>
  <si>
    <t xml:space="preserve">   Falta de vialidad probatoria</t>
  </si>
  <si>
    <t xml:space="preserve">   No cumple con los requisitos de admisibilidad</t>
  </si>
  <si>
    <t>Defensa Pública</t>
  </si>
  <si>
    <t xml:space="preserve">   Ausencia de prueba determinante</t>
  </si>
  <si>
    <t xml:space="preserve">   No se logró ubicar imputado/a</t>
  </si>
  <si>
    <t xml:space="preserve">   Pers. imputada no se apersonó a la cita</t>
  </si>
  <si>
    <t xml:space="preserve">   Pers. imputada no se acoge al programa</t>
  </si>
  <si>
    <t xml:space="preserve">  Por criterio técnico-psicosocial</t>
  </si>
  <si>
    <t>Circulante final</t>
  </si>
  <si>
    <t>Elaborado por: Subproceso de Estadística, Dirección de Planificación.</t>
  </si>
  <si>
    <t>CUADRO Nº 2</t>
  </si>
  <si>
    <t xml:space="preserve">PROGRAMA DE JUSTICIA RESTAURATIVA: CASOS ENTRADOS </t>
  </si>
  <si>
    <t>SEGÚN: CLASE DE ASUNTO</t>
  </si>
  <si>
    <t>CLASE DE ASUNTO</t>
  </si>
  <si>
    <t>HEREDIA 1337</t>
  </si>
  <si>
    <t>PUNTARENAS 1816</t>
  </si>
  <si>
    <t>ALAJUELA 1871</t>
  </si>
  <si>
    <t>LIBERIA 1905</t>
  </si>
  <si>
    <t>Just. Rest. Flagrancia</t>
  </si>
  <si>
    <t>Justicia Restaurativa</t>
  </si>
  <si>
    <t>Parte Policial</t>
  </si>
  <si>
    <t>Total</t>
  </si>
  <si>
    <t>SEGÚN: DELITO</t>
  </si>
  <si>
    <t>DELITO</t>
  </si>
  <si>
    <t>Abuso de Autoridad</t>
  </si>
  <si>
    <t>Accionamiento de Arma (Artículo 250 Bis)</t>
  </si>
  <si>
    <t>Administración Fraudulenta</t>
  </si>
  <si>
    <t>Adquisición o procesamiento ilegal de productos forestales</t>
  </si>
  <si>
    <t>Agresión Calificada</t>
  </si>
  <si>
    <t>Agresión con Armas</t>
  </si>
  <si>
    <t>Agresión Física</t>
  </si>
  <si>
    <t>Agresión Psicológica</t>
  </si>
  <si>
    <t>Amenaza a un Funcionario Público</t>
  </si>
  <si>
    <t>Amenazas Agravadas</t>
  </si>
  <si>
    <t>Amenazas personales</t>
  </si>
  <si>
    <t>Apropiación Irregular</t>
  </si>
  <si>
    <t>Apropiación y Retención Indebida</t>
  </si>
  <si>
    <t>Aprovechamiento de productos forestales en propiedad privada sin el permiso de la AFE o en excediendo el permiso Art. 61 inc a)</t>
  </si>
  <si>
    <t>Aprovechamiento de recursos forestales patrimonio natural del Estado</t>
  </si>
  <si>
    <t>Aprovechamiento en áreas de protección</t>
  </si>
  <si>
    <t>Atentado</t>
  </si>
  <si>
    <t>Atípico</t>
  </si>
  <si>
    <t>Calumnias</t>
  </si>
  <si>
    <t>Cambio de uso del suelo (bosque)</t>
  </si>
  <si>
    <t>Circulación de Moneda Falsa Recibida de Buena Fe</t>
  </si>
  <si>
    <t>Comercio de Armas, Explosivos y Pólvora</t>
  </si>
  <si>
    <t>Comercio, trafico o trasiego de flora silvestre, productos y subproductos de especies en peligro de extinción sin el permiso del SINAC</t>
  </si>
  <si>
    <t>Comercio, trafico, trasiego de animales silvestres en peligro de extinción o poblaciones reducidas sin el permiso del SINAC</t>
  </si>
  <si>
    <t>Comercio, transporte, industrialización ilegal de productos de flora y fauna acuáticos</t>
  </si>
  <si>
    <t>Conducción Temeraria</t>
  </si>
  <si>
    <t>Contaminación de aguas</t>
  </si>
  <si>
    <t>Contrabando. Artículo 211</t>
  </si>
  <si>
    <t>Crueldad contra los animales</t>
  </si>
  <si>
    <t>Daño Agravado</t>
  </si>
  <si>
    <t>Daño Patrimonial</t>
  </si>
  <si>
    <t>Daños</t>
  </si>
  <si>
    <t>Denuncias y Querella Calumniosa y Calumnia Real</t>
  </si>
  <si>
    <t>Descuido con Animales (Artículo 130 Bis)</t>
  </si>
  <si>
    <t>Desobediencia</t>
  </si>
  <si>
    <t>Destrucción de nidos de tortuga</t>
  </si>
  <si>
    <t>Dificultar Acción de la Autoridad</t>
  </si>
  <si>
    <t>Difusión de Pornografía</t>
  </si>
  <si>
    <t>Disposición ilegal de residuos peligrosos</t>
  </si>
  <si>
    <t>Ejercicio Ilegal de una Profesión</t>
  </si>
  <si>
    <t>Empleo de equipo o maquinaria en contra plan de manejo</t>
  </si>
  <si>
    <t>Estafa</t>
  </si>
  <si>
    <t>Estafa informática</t>
  </si>
  <si>
    <t>Estafa mediante Cheque</t>
  </si>
  <si>
    <t>Estelionato</t>
  </si>
  <si>
    <t>Explotación de Incapaces</t>
  </si>
  <si>
    <t>Explotación de personas Adultas Mayores</t>
  </si>
  <si>
    <t>Explotación ilegal de material</t>
  </si>
  <si>
    <t>Explotación ilegal de material en parque nacional o áreas de protección</t>
  </si>
  <si>
    <t>Explotar fauna o flora silvestre en zona marítima o en manglares sin autorización</t>
  </si>
  <si>
    <t>Extorsión Simple</t>
  </si>
  <si>
    <t>Extracción, destrucción de plantas o sus productos sin autorización en áreas oficiales de protección.</t>
  </si>
  <si>
    <t>Fabricación o Tenencia de Materiales.  Explosivos</t>
  </si>
  <si>
    <t>Facilitación del delito informático</t>
  </si>
  <si>
    <t>Falsedad Ideológica</t>
  </si>
  <si>
    <t>Falsificación de Documentos Privados</t>
  </si>
  <si>
    <t>Falsificación de Documentos Públicos y Auténticos</t>
  </si>
  <si>
    <t>Falsificación de Señas y Marcas</t>
  </si>
  <si>
    <t>Falso Testimonio</t>
  </si>
  <si>
    <t>Fraude de Simulación</t>
  </si>
  <si>
    <t>Fraude Informático (Art. 217 Bis)</t>
  </si>
  <si>
    <t>Fraude Simulación bienes susceptibles gananciales</t>
  </si>
  <si>
    <t>Homicidio Culposo</t>
  </si>
  <si>
    <t>Homicidio Culposo (Ley de Tránsito)</t>
  </si>
  <si>
    <t>Homicidio Tentativa de</t>
  </si>
  <si>
    <t>Hurto Agravado</t>
  </si>
  <si>
    <t>Hurto con desmembramiento o muerte ilegal de ganado</t>
  </si>
  <si>
    <t>Hurto de Uso</t>
  </si>
  <si>
    <t>Hurto Simple</t>
  </si>
  <si>
    <t>Hurto Simple, Tentativa de</t>
  </si>
  <si>
    <t>Incumplimiento de Deberes</t>
  </si>
  <si>
    <t>Incumplimiento del Deber Alimentario</t>
  </si>
  <si>
    <t>Incumplimiento una medida protección</t>
  </si>
  <si>
    <t>Infracción de Reglamentos de Caza y Pesca</t>
  </si>
  <si>
    <t>Infracción.  Ley Caza y Pesca</t>
  </si>
  <si>
    <t>Injurias</t>
  </si>
  <si>
    <t>Introducción de Droga del Centro Penitenciario</t>
  </si>
  <si>
    <t>Invasión a un área de conservación o protección</t>
  </si>
  <si>
    <t>Lesiones Culposas</t>
  </si>
  <si>
    <t>Lesiones Culposas (Ley de Tránsito)</t>
  </si>
  <si>
    <t>Lesiones en Riña</t>
  </si>
  <si>
    <t>Lesiones Graves</t>
  </si>
  <si>
    <t>Lesiones Leves</t>
  </si>
  <si>
    <t>Lesiones Levísimas</t>
  </si>
  <si>
    <t>Libramiento de Cheques sin Fondos</t>
  </si>
  <si>
    <t>Maltrato</t>
  </si>
  <si>
    <t>Maltrato a Animales</t>
  </si>
  <si>
    <t>Maltrato de animales</t>
  </si>
  <si>
    <t>Movilización de madera de bosque o plantación sin permisos</t>
  </si>
  <si>
    <t>Movilización ilegal de ganado, productos y subproductos</t>
  </si>
  <si>
    <t>Obstrucción de la Vía Pública (Artículo 256 Bis)</t>
  </si>
  <si>
    <t>Ofensas a la Dignidad</t>
  </si>
  <si>
    <t>Palabras o actos obscenos</t>
  </si>
  <si>
    <t>Patrocinio actividades mineras ilícitas</t>
  </si>
  <si>
    <t>Penalidad del Corruptor</t>
  </si>
  <si>
    <t>Perjurio</t>
  </si>
  <si>
    <t>Pesca comercial o deportiva ilegal en parques nacionales, monumentos naturales y reservas biológicas</t>
  </si>
  <si>
    <t>Pesca con artes prohibidos</t>
  </si>
  <si>
    <t>Pesca de especies en veda o en épocas y zonas de veda</t>
  </si>
  <si>
    <t>Pesca ilegal en aguas continentales</t>
  </si>
  <si>
    <t>Pesca ilegal sin licencia o con licencia vencida más de 2 meses</t>
  </si>
  <si>
    <t>Portación Ilícita de Arma Permitida</t>
  </si>
  <si>
    <t>Posesión de Drogas, Sustancias o Productos</t>
  </si>
  <si>
    <t>Privación de Libertad sin Ánimo de Lucro</t>
  </si>
  <si>
    <t>Quebramiento de Inhabilitación</t>
  </si>
  <si>
    <t>Receptación</t>
  </si>
  <si>
    <t>Receptación de Cosas de Dudosa Procedencia Sospechosa</t>
  </si>
  <si>
    <t>Resistencia</t>
  </si>
  <si>
    <t>Resistencia Agravada</t>
  </si>
  <si>
    <t>Robo Agravado</t>
  </si>
  <si>
    <t>Robo Agravado, Tentativa de</t>
  </si>
  <si>
    <t>Robo Simple</t>
  </si>
  <si>
    <t>Simulación de Delito</t>
  </si>
  <si>
    <t>Tala en zona de protección</t>
  </si>
  <si>
    <t>Tenencia y Portación Ilegal de Armas Permitidas</t>
  </si>
  <si>
    <t>Tráfico ilícito de personas internacional</t>
  </si>
  <si>
    <t>Tráfico ilícito de residuos o sustancias peligrosas, bioinfecciosos o radioactivos</t>
  </si>
  <si>
    <t>Transporte de Droga, Sustancias o Productos sin Autorización Legal</t>
  </si>
  <si>
    <t>Transporte de productos forestales sustraídos.</t>
  </si>
  <si>
    <t>Uso de Falso Documento</t>
  </si>
  <si>
    <t>Uso Ilegal de Uniforme e Insignias o Dispositivos Policiales</t>
  </si>
  <si>
    <t>Usurpación</t>
  </si>
  <si>
    <t>Usurpación de Aguas</t>
  </si>
  <si>
    <t>Usurpación de Autoridad</t>
  </si>
  <si>
    <t>Usurpación de Bienes de Dominio Público</t>
  </si>
  <si>
    <t>Venta de Drogas, Sustancias o Productos sin Autorización Legal</t>
  </si>
  <si>
    <t>Violación de Correspondencia o Comunicaciones</t>
  </si>
  <si>
    <t>Violación de Datos Personales</t>
  </si>
  <si>
    <t>Violación de Domicilio</t>
  </si>
  <si>
    <t>Violación de Medidas Sanitarias y Violación de Medidas para la Prevención de Epizootias o Plagas Vegetales</t>
  </si>
  <si>
    <t>Violación de Sellos</t>
  </si>
  <si>
    <t>CUADRO Nº 4</t>
  </si>
  <si>
    <t xml:space="preserve"> PROGRAMA DE JUSTICIA RESTAURATIVA: CASOS ENTRADOS  </t>
  </si>
  <si>
    <t>SEGÚN: OFICINA DE PROCEDENCIA</t>
  </si>
  <si>
    <t xml:space="preserve">PROCEDENCIA </t>
  </si>
  <si>
    <t>CUADRO Nº 5</t>
  </si>
  <si>
    <t>JUSTICIA RESTAURATIVA: CANTIDAD DE AUDIENCIAS</t>
  </si>
  <si>
    <t>SEGÚN: TIPO DE AUDIENCIA</t>
  </si>
  <si>
    <t>POR: OFICINA</t>
  </si>
  <si>
    <t>TIPOS DE AUDIENCIA</t>
  </si>
  <si>
    <t>Audiencia Temprana, Justicia Restaurativa</t>
  </si>
  <si>
    <t>Audiencia Verificación de</t>
  </si>
  <si>
    <t>Audiencia Verificación de Acuerdos</t>
  </si>
  <si>
    <t>Diligencias especiales</t>
  </si>
  <si>
    <t>Entrevista de Seguimiento</t>
  </si>
  <si>
    <t>Entrevista de Seguimiento, Persona Imputada</t>
  </si>
  <si>
    <t>Entrevista de Seguimiento, Víctima Atendida</t>
  </si>
  <si>
    <t>Entrevista Defensa Pública, Persona de Apoyo</t>
  </si>
  <si>
    <t>Entrevista Defensa Pública, Persona Imputada</t>
  </si>
  <si>
    <t>Entrevista Equipo Psicosocial, Pers comuni/experta</t>
  </si>
  <si>
    <t>Entrevista Equipo Psicosocial, Persona de Apoyo</t>
  </si>
  <si>
    <t>Entrevista Equipo Psicosocial, Persona Imputada</t>
  </si>
  <si>
    <t>Entrevista Equipo Psicosocial, Persona Víctima</t>
  </si>
  <si>
    <t>Entrevista Equipo Psicosocial, Víctima</t>
  </si>
  <si>
    <t>Entrevista Fiscal/a, Abogado/a Particular</t>
  </si>
  <si>
    <t>Entrevista Fiscal/a, Persona Imputada</t>
  </si>
  <si>
    <t>Entrevista Fiscal/a, Víctima</t>
  </si>
  <si>
    <t>Reunión de Justicia Restaurativa</t>
  </si>
  <si>
    <t>CUADRO Nº 6</t>
  </si>
  <si>
    <t>SEGÚN: TIPO DE APUNTE Y ESTADO DE LA AUDIENCIA</t>
  </si>
  <si>
    <t>TIPOS DE APUNTE Y ESTADO DE AUDIENCIA</t>
  </si>
  <si>
    <t>Entrevistas</t>
  </si>
  <si>
    <t>Continua</t>
  </si>
  <si>
    <t>No Realizada Presencial</t>
  </si>
  <si>
    <t>No Realizada Video Confer</t>
  </si>
  <si>
    <t>Pendiente</t>
  </si>
  <si>
    <t>Realizada Presencial</t>
  </si>
  <si>
    <t>Realizada Video Conferenc</t>
  </si>
  <si>
    <t>Sin Efecto</t>
  </si>
  <si>
    <t>Suspendida Presencial</t>
  </si>
  <si>
    <t>Suspendida Video Conferen</t>
  </si>
  <si>
    <t>Verificación de acuerdos</t>
  </si>
  <si>
    <t>DURANTE: 2022</t>
  </si>
  <si>
    <t>1-/ Disminución del circulante debido a eliminaciones de expedientes en el sistema informático.</t>
  </si>
  <si>
    <r>
      <t>Circulante al iniciar</t>
    </r>
    <r>
      <rPr>
        <vertAlign val="superscript"/>
        <sz val="12"/>
        <color rgb="FF000000"/>
        <rFont val="Times New Roman"/>
        <family val="1"/>
      </rPr>
      <t>(1)</t>
    </r>
  </si>
  <si>
    <t>Índice de Cuadros Estadísticos</t>
  </si>
  <si>
    <t>Programa de Justicia Restaurativa</t>
  </si>
  <si>
    <t>Número</t>
  </si>
  <si>
    <t>Nombre del Cuadro</t>
  </si>
  <si>
    <r>
      <t>Justicia Restaurativa:</t>
    </r>
    <r>
      <rPr>
        <sz val="12"/>
        <color theme="1"/>
        <rFont val="Times New Roman"/>
        <family val="1"/>
      </rPr>
      <t xml:space="preserve"> Movimiento de Trabajo</t>
    </r>
  </si>
  <si>
    <r>
      <t xml:space="preserve">Según: </t>
    </r>
    <r>
      <rPr>
        <sz val="12"/>
        <color theme="1"/>
        <rFont val="Times New Roman"/>
        <family val="1"/>
      </rPr>
      <t>Oficina</t>
    </r>
  </si>
  <si>
    <r>
      <t>Justicia Restaurativa:</t>
    </r>
    <r>
      <rPr>
        <sz val="12"/>
        <color theme="1"/>
        <rFont val="Times New Roman"/>
        <family val="1"/>
      </rPr>
      <t xml:space="preserve"> Casos Entrados </t>
    </r>
  </si>
  <si>
    <r>
      <t xml:space="preserve">Según: </t>
    </r>
    <r>
      <rPr>
        <sz val="12"/>
        <color theme="1"/>
        <rFont val="Times New Roman"/>
        <family val="1"/>
      </rPr>
      <t>Clase de Asunto</t>
    </r>
  </si>
  <si>
    <r>
      <t>Por:</t>
    </r>
    <r>
      <rPr>
        <sz val="12"/>
        <color rgb="FF000000"/>
        <rFont val="Times New Roman"/>
        <family val="1"/>
      </rPr>
      <t xml:space="preserve"> Oficina</t>
    </r>
  </si>
  <si>
    <r>
      <t xml:space="preserve">Según: </t>
    </r>
    <r>
      <rPr>
        <sz val="12"/>
        <color theme="1"/>
        <rFont val="Times New Roman"/>
        <family val="1"/>
      </rPr>
      <t>Delito</t>
    </r>
  </si>
  <si>
    <r>
      <t>Justicia Restaurativa:</t>
    </r>
    <r>
      <rPr>
        <sz val="12"/>
        <color theme="1"/>
        <rFont val="Times New Roman"/>
        <family val="1"/>
      </rPr>
      <t xml:space="preserve"> Casos Entrados</t>
    </r>
  </si>
  <si>
    <r>
      <t xml:space="preserve">Según: </t>
    </r>
    <r>
      <rPr>
        <sz val="12"/>
        <color theme="1"/>
        <rFont val="Times New Roman"/>
        <family val="1"/>
      </rPr>
      <t>Oficina de Procedencia</t>
    </r>
  </si>
  <si>
    <r>
      <t>Justicia Restaurativa:</t>
    </r>
    <r>
      <rPr>
        <sz val="12"/>
        <color rgb="FF000000"/>
        <rFont val="Times New Roman"/>
        <family val="1"/>
      </rPr>
      <t xml:space="preserve"> Cantidad de Audiencias</t>
    </r>
  </si>
  <si>
    <r>
      <t xml:space="preserve">Según: </t>
    </r>
    <r>
      <rPr>
        <sz val="12"/>
        <color theme="1"/>
        <rFont val="Times New Roman"/>
        <family val="1"/>
      </rPr>
      <t>Tipo de Audiencia</t>
    </r>
  </si>
  <si>
    <r>
      <t>Según:</t>
    </r>
    <r>
      <rPr>
        <sz val="12"/>
        <color theme="1"/>
        <rFont val="Times New Roman"/>
        <family val="1"/>
      </rPr>
      <t xml:space="preserve"> Tipo de Apunte y</t>
    </r>
    <r>
      <rPr>
        <b/>
        <sz val="12"/>
        <color theme="1"/>
        <rFont val="Times New Roman"/>
        <family val="1"/>
      </rPr>
      <t xml:space="preserve"> </t>
    </r>
    <r>
      <rPr>
        <sz val="12"/>
        <color theme="1"/>
        <rFont val="Times New Roman"/>
        <family val="1"/>
      </rPr>
      <t>Estado de Audiencia</t>
    </r>
  </si>
  <si>
    <r>
      <t>Según:</t>
    </r>
    <r>
      <rPr>
        <sz val="12"/>
        <color theme="1"/>
        <rFont val="Times New Roman"/>
        <family val="1"/>
      </rPr>
      <t xml:space="preserve"> Tipo de Apunte y Motivo de Apunte</t>
    </r>
  </si>
  <si>
    <r>
      <t>Según:</t>
    </r>
    <r>
      <rPr>
        <sz val="12"/>
        <color theme="1"/>
        <rFont val="Times New Roman"/>
        <family val="1"/>
      </rPr>
      <t xml:space="preserve"> Tipo, Estado y Motivo de Apunte</t>
    </r>
  </si>
  <si>
    <r>
      <t>Por:</t>
    </r>
    <r>
      <rPr>
        <sz val="12"/>
        <color rgb="FF000000"/>
        <rFont val="Times New Roman"/>
        <family val="1"/>
      </rPr>
      <t xml:space="preserve"> Tipo de Apunte</t>
    </r>
  </si>
  <si>
    <t>Durante: 2022</t>
  </si>
  <si>
    <r>
      <t>Durante:</t>
    </r>
    <r>
      <rPr>
        <sz val="12"/>
        <color theme="1"/>
        <rFont val="Times New Roman"/>
        <family val="1"/>
      </rPr>
      <t xml:space="preserve"> 2022</t>
    </r>
  </si>
  <si>
    <t>Acusación Y Solicitud De Apertura A Juicio</t>
  </si>
  <si>
    <t>Audiencia Preliminar</t>
  </si>
  <si>
    <t>Auto Apertura A Juicio Sin Acción Civil Resarcitoria</t>
  </si>
  <si>
    <t>Denuncia En Despacho</t>
  </si>
  <si>
    <t>Denuncia Por Escrito</t>
  </si>
  <si>
    <t>Desestimación</t>
  </si>
  <si>
    <t>Incompetencia O Remisión A Otra Jurisdicción</t>
  </si>
  <si>
    <t>Información De Tránsito</t>
  </si>
  <si>
    <t>Información Del Organismo De Investigación Judicial</t>
  </si>
  <si>
    <t>Investigación O.i.j.</t>
  </si>
  <si>
    <t>Just. Rest. Modalidad De Trib. Tratamiento De Drogas</t>
  </si>
  <si>
    <t>Petición Fiscal Con Solicitud De Remisión A Justicia Restaurativa</t>
  </si>
  <si>
    <t>Petición Fiscal De Audiencia Inicial</t>
  </si>
  <si>
    <t>Petición Fiscal De Audiencia Inicial Con Solicitud De Medidas Cautelares</t>
  </si>
  <si>
    <t>Tp Recibido De Violencia Doméstica</t>
  </si>
  <si>
    <t>Asuntos De Otras Jurisdicciones</t>
  </si>
  <si>
    <t>1-/ La oficina judicial no actualizó la clase de asunto en el sistema informático</t>
  </si>
  <si>
    <r>
      <t>En blanco</t>
    </r>
    <r>
      <rPr>
        <vertAlign val="superscript"/>
        <sz val="11"/>
        <color theme="1"/>
        <rFont val="Times New Roman"/>
        <family val="1"/>
      </rPr>
      <t>(1)</t>
    </r>
  </si>
  <si>
    <t>DURANTE:  2022</t>
  </si>
  <si>
    <t>Ley de conservación de vida silvestre</t>
  </si>
  <si>
    <t>Delitos sexuales</t>
  </si>
  <si>
    <t>Infracción ley de bienestar animal</t>
  </si>
  <si>
    <t>Infracción ley delitos mineros</t>
  </si>
  <si>
    <t>Infracción ley forestal</t>
  </si>
  <si>
    <t>Infracción ley integral persona adulta mayor</t>
  </si>
  <si>
    <t>CUADRO Nº 3</t>
  </si>
  <si>
    <t>1-/  La Oficina judicial no actualizó el delito en el sistema informático.</t>
  </si>
  <si>
    <t>2-/ Dato generado desde la herramienta sigma</t>
  </si>
  <si>
    <r>
      <t>En blanco</t>
    </r>
    <r>
      <rPr>
        <vertAlign val="superscript"/>
        <sz val="12"/>
        <color theme="1"/>
        <rFont val="Times New Roman"/>
        <family val="1"/>
      </rPr>
      <t xml:space="preserve"> (1)</t>
    </r>
  </si>
  <si>
    <t>Fiscalía adjunta de fraudes</t>
  </si>
  <si>
    <t>Entrevista Defensa Pública</t>
  </si>
  <si>
    <t>Entrevista Equipo Psicosocial</t>
  </si>
  <si>
    <t>Entrevista Fiscal/a, Abogado</t>
  </si>
  <si>
    <t>Atención de usuario</t>
  </si>
  <si>
    <t>No Realizada Video Conferencia</t>
  </si>
  <si>
    <t>Realizada Video Conferencia</t>
  </si>
  <si>
    <t>Suspendida Video Conferenci</t>
  </si>
  <si>
    <t>Audiencia Temprana, Justicia Restaurativs</t>
  </si>
  <si>
    <t>Suspendida Video Conferencia</t>
  </si>
  <si>
    <t>Just.Rest. Se mantiene acuerdos</t>
  </si>
  <si>
    <t>Just.Rest. Se modifica acuerdos</t>
  </si>
  <si>
    <t>Realizado</t>
  </si>
  <si>
    <t>Realizada- conciliada</t>
  </si>
  <si>
    <t>Actividad Procesal Defectuosa</t>
  </si>
  <si>
    <t>Ausencia Defensor/a Privado/a (Justificada)</t>
  </si>
  <si>
    <t>Ausencia Fiscal/a (Injustificada)</t>
  </si>
  <si>
    <t>Ausencia Imputado/a (Injustificada)</t>
  </si>
  <si>
    <t>Ausencia Imputado/a (Justificada)</t>
  </si>
  <si>
    <t>Ausencia Imputado/a (No se le citó)</t>
  </si>
  <si>
    <t>Ausencia Juez/a (Injustificada)</t>
  </si>
  <si>
    <t>Ausencia Juez/a (Justificada)</t>
  </si>
  <si>
    <t>Ausencia Ofendido/a (Injustificada)</t>
  </si>
  <si>
    <t>Ausencia Ofendido/a (Justificada)</t>
  </si>
  <si>
    <t>Ausencia Procurador/a (Injustificada)</t>
  </si>
  <si>
    <t>Ausencia Procurador/a (Justificada)</t>
  </si>
  <si>
    <t>Cambio Fecha de señalamiento</t>
  </si>
  <si>
    <t>Cambio Fecha de señalamiento a solicitud de parte</t>
  </si>
  <si>
    <t>Expediente en otra oficina Judicial</t>
  </si>
  <si>
    <t>Falta Prueba</t>
  </si>
  <si>
    <t>Imputado/a temporalmente imposibilitado para debate</t>
  </si>
  <si>
    <t>Just.Rest. Con acuerdo</t>
  </si>
  <si>
    <t>Just.Rest. No hubo acuerdo</t>
  </si>
  <si>
    <t>Just.Rest. Persona ofensora no se presentó</t>
  </si>
  <si>
    <t>Just.Rest. Se revocan acuerdos</t>
  </si>
  <si>
    <t>Las partes solicitan reprogramación</t>
  </si>
  <si>
    <t>No se citó o notificó a las partes</t>
  </si>
  <si>
    <t>Prioridad Asunto Complejo</t>
  </si>
  <si>
    <t>Realizada- no conciliada</t>
  </si>
  <si>
    <t>Solicitud Defensor/a Público/a</t>
  </si>
  <si>
    <t>Solicitud Justificada Imputado/a</t>
  </si>
  <si>
    <t>Solicitud Procurador/a</t>
  </si>
  <si>
    <t>Superposición de audiencias</t>
  </si>
  <si>
    <t>Víctima debidamente citada, no se presentó</t>
  </si>
  <si>
    <t>Ausencia Fiscal/a (Justificada)</t>
  </si>
  <si>
    <t>Señalamiento fracasado</t>
  </si>
  <si>
    <t>Adelanto de señalamiento</t>
  </si>
  <si>
    <t>Error en tramitación</t>
  </si>
  <si>
    <t>Falta de conexión para realizar videoconferencia</t>
  </si>
  <si>
    <t>Ausencia Defensor/a Público/a (Injustificada)</t>
  </si>
  <si>
    <t>Ausencia Defensor/a Público/a (Justificada)</t>
  </si>
  <si>
    <t>Error en notificación</t>
  </si>
  <si>
    <t>Falta Intérprete</t>
  </si>
  <si>
    <t>Renuncia Defensor/a Público/a</t>
  </si>
  <si>
    <t>Solicitud Defensor/a Privado/a</t>
  </si>
  <si>
    <t>Just.Rest. Persona víctima no se presentó</t>
  </si>
  <si>
    <t>Ausencia Defensor/a Privado/a (Injustificada)</t>
  </si>
  <si>
    <t>Just.Rest. Renuncia voluntaria de una de las partes</t>
  </si>
  <si>
    <t>Desestimiento de la parte previo a la audiencia</t>
  </si>
  <si>
    <t>Just.Rest. No se presentó abogado particular</t>
  </si>
  <si>
    <t>OCJ no citó a las partes</t>
  </si>
  <si>
    <t>Ausencia Ofendido/a (Citado/a)</t>
  </si>
  <si>
    <t>Ausencia Ofendido/a (no se le citó)</t>
  </si>
  <si>
    <t>Aplicación dictamen</t>
  </si>
  <si>
    <t>Asueto</t>
  </si>
  <si>
    <t>Ausencia Actor/a Civil (Justificada)</t>
  </si>
  <si>
    <t>Ausencia Intérprete</t>
  </si>
  <si>
    <t>Ausencia Representante Civil</t>
  </si>
  <si>
    <t>Choque de debates (Defensor/a)</t>
  </si>
  <si>
    <t>Cortes del fluido eléctrico</t>
  </si>
  <si>
    <t>Falta de conexión (videoconferencia)</t>
  </si>
  <si>
    <t>Falta Prueba (dict. Perit. etc.)</t>
  </si>
  <si>
    <t>Imputado/a debidamente citado, no se presentó</t>
  </si>
  <si>
    <t>Imputado/a se presentó tarde</t>
  </si>
  <si>
    <t>Inasistencia de las partes</t>
  </si>
  <si>
    <t>Incapacidad médica defensor/a</t>
  </si>
  <si>
    <t>Interrupción de la comunicación por internet</t>
  </si>
  <si>
    <t>Muerte imputado/a</t>
  </si>
  <si>
    <t>Nuevo Señalamiento</t>
  </si>
  <si>
    <t>Por aplicación de Medida Alterna</t>
  </si>
  <si>
    <t>Por no presentación de la persona privada de libertad</t>
  </si>
  <si>
    <t>Recalificación del delito</t>
  </si>
  <si>
    <t>Solicitud Ministerio Público</t>
  </si>
  <si>
    <t>Solicitud Ofendido/a</t>
  </si>
  <si>
    <t>Solicitud Tribunal</t>
  </si>
  <si>
    <t>Incapacidad médica persona juzgadora</t>
  </si>
  <si>
    <t>Intereses Contrapuestos</t>
  </si>
  <si>
    <t>Ausencia Defensor/a Público/a (No se le citó)</t>
  </si>
  <si>
    <t>Incompetencia</t>
  </si>
  <si>
    <t>No localización de la persona sentenciada</t>
  </si>
  <si>
    <t>Ausencia Defensor/a Privado/a (no fue citado)</t>
  </si>
  <si>
    <t>CUADRO Nº 7</t>
  </si>
  <si>
    <t>SEGÚN: TIPO Y MOTIVO DE APUNTE</t>
  </si>
  <si>
    <r>
      <t>[Sin Asignar]</t>
    </r>
    <r>
      <rPr>
        <vertAlign val="superscript"/>
        <sz val="12"/>
        <color theme="1"/>
        <rFont val="Times New Roman"/>
        <family val="1"/>
      </rPr>
      <t>(1)</t>
    </r>
  </si>
  <si>
    <t>Atención de Usuarios</t>
  </si>
  <si>
    <t xml:space="preserve">TIPO Y MOTIVO DE APUNTE </t>
  </si>
  <si>
    <t>[Sin Asignar](1)</t>
  </si>
  <si>
    <t>Atención a usuario</t>
  </si>
  <si>
    <t>ESTADO Y MOTIVO DE APUNTE</t>
  </si>
  <si>
    <t>TIPO DE APUNTE</t>
  </si>
  <si>
    <t>CUADRO Nº 8</t>
  </si>
  <si>
    <t>SEGÚN: TIPO, ESTADO Y MOTIVO DE APUNTE</t>
  </si>
  <si>
    <t>POR: TIPO DE APUNTE</t>
  </si>
  <si>
    <t>1-/ No se indicó en agenda cronos el motivo de apunte.</t>
  </si>
  <si>
    <r>
      <t>HEREDIA 1337</t>
    </r>
    <r>
      <rPr>
        <b/>
        <sz val="8"/>
        <color rgb="FF000000"/>
        <rFont val="Times New Roman"/>
        <family val="1"/>
      </rPr>
      <t xml:space="preserve"> (1)</t>
    </r>
  </si>
  <si>
    <r>
      <t xml:space="preserve">PUNTARENAS 1816 </t>
    </r>
    <r>
      <rPr>
        <b/>
        <sz val="8"/>
        <color rgb="FF000000"/>
        <rFont val="Times New Roman"/>
        <family val="1"/>
      </rPr>
      <t>(1)</t>
    </r>
  </si>
  <si>
    <t>Equipo Psicosocial</t>
  </si>
  <si>
    <t>Comercio, tráfico, trasiego de animales silvestres sin el permiso del SINAC</t>
  </si>
  <si>
    <t>Incumplimiento o Abuso Patria Potestad</t>
  </si>
  <si>
    <t>Infracción Ley General de Salud</t>
  </si>
  <si>
    <t>Infracción Ley de armas y explosivos</t>
  </si>
  <si>
    <t>Centro de conciliación del Poder Judicial</t>
  </si>
  <si>
    <t>Centro de conciliación, sede circuito judicial de Puntarenas</t>
  </si>
  <si>
    <t>Centro de conciliación, sede Golfito</t>
  </si>
  <si>
    <t>Centro de conciliación, sede I circuito judicial de la Zona Atlántica</t>
  </si>
  <si>
    <t>Centro de conciliación, sede III circuito judicial de Alajuela (San Ramón)</t>
  </si>
  <si>
    <t>Centro de conciliación, sede Santa Cruz</t>
  </si>
  <si>
    <t>Oficina regional de Grecia</t>
  </si>
  <si>
    <t>Delegación regional de Alajuela</t>
  </si>
  <si>
    <t>Delegación regional de Heredia</t>
  </si>
  <si>
    <t>Delegación regional de Pococí y Guácimo</t>
  </si>
  <si>
    <t>Fiscalía adjunta de Cartago (flagrancia)</t>
  </si>
  <si>
    <t>Fiscalía adjunta de Cartago (materia penal)</t>
  </si>
  <si>
    <t>Fiscalía adjunta de Cartago (penal)</t>
  </si>
  <si>
    <t>Fiscalía adjunta de Heredia (flagrancia)</t>
  </si>
  <si>
    <t>Fiscalía adjunta de Heredia (materia penal)</t>
  </si>
  <si>
    <t>Fiscalía adjunta de Heredia (penal)</t>
  </si>
  <si>
    <t>Fiscalía adjunta de II circuito judicial de San José</t>
  </si>
  <si>
    <t>Fiscalía adjunta de Pavas</t>
  </si>
  <si>
    <t>Fiscalía adjunta de Pavas (penal)</t>
  </si>
  <si>
    <t>Fiscalía adjunta de Puntarenas</t>
  </si>
  <si>
    <t>Fiscalía adjunta de Puntarenas (flagrancia)</t>
  </si>
  <si>
    <t>Fiscalía adjunta de Puntarenas (penal)</t>
  </si>
  <si>
    <t>Fiscalía adjunta del I circuito judicial de Alajuela (materia penal)</t>
  </si>
  <si>
    <t>Fiscalía adjunta del I circuito judicial de Alajuela (penal)</t>
  </si>
  <si>
    <t>Fiscalía adjunta del I circuito judicial de Guanacaste (Liberia) (materia penal)</t>
  </si>
  <si>
    <t>Fiscalía adjunta del I circuito judicial de la Zona Atlántica (materia penal)</t>
  </si>
  <si>
    <t>Fiscalía adjunta del I circuito judicial de la Zona Sur (flagrancia)</t>
  </si>
  <si>
    <t>Fiscalía adjunta del I circuito judicial de la Zona Sur (Pérez Zeledón) (materia penal)</t>
  </si>
  <si>
    <t>Fiscalía adjunta del I circuito judicial de San José (penal)</t>
  </si>
  <si>
    <t>Fiscalía adjunta del I circuito judicial de San José (Unidad de trámite rápido del Ministerio Público)</t>
  </si>
  <si>
    <t>Fiscalía adjunta del I circuito judicial San José</t>
  </si>
  <si>
    <t>Fiscalía adjunta del II circuito judicial de Alajuela (materia penal)</t>
  </si>
  <si>
    <t>Fiscalía adjunta del II circuito judicial de la Zona Atlántica (materia penal)</t>
  </si>
  <si>
    <t>Fiscalía adjunta del II circuito judicial de la Zona Sur (Corredores)</t>
  </si>
  <si>
    <t>Fiscalía adjunta del II circuito judicial de la Zona Sur (flagrancia)</t>
  </si>
  <si>
    <t>Fiscalía adjunta del III circuito judicial de San José, sede Desamparados</t>
  </si>
  <si>
    <t>Fiscalía de Bribrí (materia penal)</t>
  </si>
  <si>
    <t>Fiscalía de Buenos Aires (materia penal juvenil)</t>
  </si>
  <si>
    <t>Fiscalía de Buenos Aires (materia penal)</t>
  </si>
  <si>
    <t>Fiscalía de Cañas (materia penal)</t>
  </si>
  <si>
    <t>Fiscalía de Cóbano (materia penal)</t>
  </si>
  <si>
    <t>Fiscalía de Golfito (materia penal)</t>
  </si>
  <si>
    <t>Fiscalía de Hatillo</t>
  </si>
  <si>
    <t>Fiscalía de La Unión</t>
  </si>
  <si>
    <t>Fiscalía de Quepos</t>
  </si>
  <si>
    <t>Fiscalía de Quepos (penal)</t>
  </si>
  <si>
    <t>Fiscalía de San Joaquín de flores</t>
  </si>
  <si>
    <t>Fiscalía de San Joaquín de flores (penal)</t>
  </si>
  <si>
    <t>Fiscalía de Sarapiquí (materia penal)</t>
  </si>
  <si>
    <t>Fiscalía de Sarapiquí (penal)</t>
  </si>
  <si>
    <t>Fiscalía de Siquirres (materia penal)</t>
  </si>
  <si>
    <t>Fiscalía de Tarrazú (materia penal)</t>
  </si>
  <si>
    <t>Fiscalía de Tarrazú (penal)</t>
  </si>
  <si>
    <t>Fiscalía de Turrialba (materia penal)</t>
  </si>
  <si>
    <t>Fiscalía de Turrialba (penal)</t>
  </si>
  <si>
    <t>Fiscalía del III circuito judicial de Alajuela (San Ramón) (materia penal)</t>
  </si>
  <si>
    <t>Unidad de trámite rápido del Ministerio Público</t>
  </si>
  <si>
    <t>Juzgado contravencional de Heredia</t>
  </si>
  <si>
    <t>Juzgado contravencional y tránsito de Pococí (materia faltas y contravenciones)</t>
  </si>
  <si>
    <t>Juzgado de tránsito de Heredia</t>
  </si>
  <si>
    <t>Juzgado transito de Heredia</t>
  </si>
  <si>
    <t>Juzgado penal de Cañas</t>
  </si>
  <si>
    <t>Juzgado penal de Cartago</t>
  </si>
  <si>
    <t>Juzgado penal de Golfito</t>
  </si>
  <si>
    <t>Juzgado penal de Hatillo</t>
  </si>
  <si>
    <t>Juzgado penal de Heredia</t>
  </si>
  <si>
    <t>Juzgado penal de La Unión</t>
  </si>
  <si>
    <t>Juzgado penal de Osa</t>
  </si>
  <si>
    <t>Juzgado penal de Pavas</t>
  </si>
  <si>
    <t>Juzgado penal de Pococí Guácimo</t>
  </si>
  <si>
    <t>Juzgado penal de Puntarenas</t>
  </si>
  <si>
    <t>Juzgado penal de Puriscal</t>
  </si>
  <si>
    <t>Juzgado penal de Quepos</t>
  </si>
  <si>
    <t>Juzgado penal de San Joaquín de Flores</t>
  </si>
  <si>
    <t>Juzgado penal de Sarapiquí</t>
  </si>
  <si>
    <t>Juzgado penal de Siquirres</t>
  </si>
  <si>
    <t>Juzgado penal de Turrialba</t>
  </si>
  <si>
    <t>Juzgado penal del I circuito judicial de Alajuela</t>
  </si>
  <si>
    <t>Juzgado penal del I circuito judicial de Alajuela, sede Atenas</t>
  </si>
  <si>
    <t>Juzgado penal del I circuito judicial de Guanacaste (Liberia)</t>
  </si>
  <si>
    <t>Juzgado penal del I circuito judicial de la Zona Atlántica</t>
  </si>
  <si>
    <t>Juzgado penal del I circuito judicial de la Zona Sur (pérez zeledón)</t>
  </si>
  <si>
    <t>Juzgado penal del I circuito judicial de San José</t>
  </si>
  <si>
    <t>Juzgado penal del II circuito judicial de la Zona Sur (Corredores)</t>
  </si>
  <si>
    <t>Juzgado penal del II circuito judicial de San José</t>
  </si>
  <si>
    <t>Juzgado penal del III circuito judicial de Alajuela (San Ramón)</t>
  </si>
  <si>
    <t>Oficina de defensa civil de la víctima (oficina central de San José) (justicia alternativa)</t>
  </si>
  <si>
    <t>Oficina rectora de justicia restaurativa (oficina de justicia restaurativa de Alajuela)</t>
  </si>
  <si>
    <t>Oficina rectora de justicia restaurativa (oficina de justicia restaurativa de Cartago)</t>
  </si>
  <si>
    <t>Oficina rectora de justicia restaurativa (oficina de justicia restaurativa de Goicoechea - flagrancia)</t>
  </si>
  <si>
    <t>Oficina rectora de justicia restaurativa (oficina de justicia restaurativa de Heredia)</t>
  </si>
  <si>
    <t>Oficina rectora de justicia restaurativa (oficina de justicia restaurativa de Puntarenas (pacífico central))</t>
  </si>
  <si>
    <t>Programa justicia restaurativa (oficina de justicia restaurativa de Alajuela)</t>
  </si>
  <si>
    <t>Programa justicia restaurativa (oficina de justicia restaurativa de Cartago)</t>
  </si>
  <si>
    <t>Programa justicia restaurativa (oficina de justicia restaurativa de Corredores)</t>
  </si>
  <si>
    <t>Programa justicia restaurativa (oficina de justicia restaurativa de Goicoechea - flagrancia)</t>
  </si>
  <si>
    <t>Programa justicia restaurativa (oficina de justicia restaurativa de Guápiles (Pococí)</t>
  </si>
  <si>
    <t>Programa justicia restaurativa (oficina de justicia restaurativa de Heredia)</t>
  </si>
  <si>
    <t>Programa justicia restaurativa (oficina de justicia restaurativa de Liberia)</t>
  </si>
  <si>
    <t>Programa justicia restaurativa (oficina de justicia restaurativa de Pérez Zeledón)</t>
  </si>
  <si>
    <t>Programa justicia restaurativa (oficina de justicia restaurativa de San Ramón)</t>
  </si>
  <si>
    <t>Tribunal de flagrancia de San José</t>
  </si>
  <si>
    <t>Tribunal de flagrancia del I circuito judicial de San José</t>
  </si>
  <si>
    <t>Tribunal de Heredia (flagrancia)</t>
  </si>
  <si>
    <t>Tribunal de Puntarenas (flagrancia)</t>
  </si>
  <si>
    <t>Tribunal de II circuito judicial de la Zona Atlántica (flagrancia)</t>
  </si>
  <si>
    <t>Tribunal del I circuito judicial de Alajuela (penal)</t>
  </si>
  <si>
    <t>Tribunal del I circuito judicial de Guanacaste (flagrancia)</t>
  </si>
  <si>
    <t>Tribunal del I circuito judicial de Guanacaste (Liberia) (materia penal)</t>
  </si>
  <si>
    <t>Tribunal del I circuito judicial de Guanacaste, sede Cañas</t>
  </si>
  <si>
    <t>Tribunal del I circuito judicial de la Zona Sur (flagrancia)</t>
  </si>
  <si>
    <t>Tribunal del II circuito judicial de Guanacaste, sede Santa Cruz (flagrancia)</t>
  </si>
  <si>
    <t>Tribunal del II circuito judicial de la Zona Sur (Corredores) (materia penal)</t>
  </si>
  <si>
    <t>Tribunal II circuito judicial de la Zona Sur (flagrancia)</t>
  </si>
  <si>
    <t>Tribunal penal del I circuito judicial de San José</t>
  </si>
  <si>
    <t>Tribunal penal del II circuito judicial de San José</t>
  </si>
  <si>
    <t>Tribunal penal del III circuito judicial de San José, sede suroeste</t>
  </si>
  <si>
    <t>Tribunal penal del III circuito judicial de San José, sede suroeste (Pavas)</t>
  </si>
  <si>
    <t xml:space="preserve">   Por estrategia de la Defensa Pública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</si>
</sst>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Calibri"/>
      <family val="2"/>
      <scheme val="minor"/>
    </font>
    <font>
      <sz val="12"/>
      <color indexed="8"/>
      <name val="Calibri"/>
      <family val="2"/>
    </font>
    <font>
      <sz val="12"/>
      <color indexed="8"/>
      <name val="Times New Roman"/>
      <family val="1"/>
    </font>
    <font>
      <b/>
      <sz val="12"/>
      <color indexed="8"/>
      <name val="Times New Roman"/>
      <family val="1"/>
    </font>
    <font>
      <sz val="10"/>
      <name val="Arial"/>
      <family val="2"/>
    </font>
    <font>
      <sz val="12"/>
      <name val="Times New Roman"/>
      <family val="1"/>
    </font>
    <font>
      <b/>
      <sz val="12"/>
      <color indexed="8"/>
      <name val="Calibri"/>
      <family val="2"/>
    </font>
    <font>
      <b/>
      <sz val="12"/>
      <name val="Times New Roman"/>
      <family val="1"/>
    </font>
    <font>
      <sz val="12"/>
      <color rgb="FFFF0000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color rgb="FFFF0000"/>
      <name val="Times New Roman"/>
      <family val="1"/>
    </font>
    <font>
      <sz val="12"/>
      <color rgb="FF006100"/>
      <name val="Arial"/>
      <family val="2"/>
    </font>
    <font>
      <sz val="11"/>
      <color theme="1"/>
      <name val="Times New Roman"/>
      <family val="1"/>
    </font>
    <font>
      <b/>
      <sz val="12"/>
      <color rgb="FF000000"/>
      <name val="Times New Roman"/>
      <family val="1"/>
    </font>
    <font>
      <b/>
      <sz val="8"/>
      <color rgb="FF000000"/>
      <name val="Times New Roman"/>
      <family val="1"/>
    </font>
    <font>
      <sz val="12"/>
      <color rgb="FF000000"/>
      <name val="Times New Roman"/>
      <family val="1"/>
    </font>
    <font>
      <b/>
      <sz val="11"/>
      <color theme="1"/>
      <name val="Calibri"/>
      <family val="2"/>
      <scheme val="minor"/>
    </font>
    <font>
      <vertAlign val="superscript"/>
      <sz val="12"/>
      <color rgb="FF000000"/>
      <name val="Times New Roman"/>
      <family val="1"/>
    </font>
    <font>
      <b/>
      <u/>
      <sz val="12"/>
      <name val="Times New Roman"/>
      <family val="1"/>
    </font>
    <font>
      <b/>
      <sz val="12"/>
      <color rgb="FF000000"/>
      <name val="Times New Roman"/>
      <family val="1"/>
    </font>
    <font>
      <b/>
      <sz val="11"/>
      <color theme="1"/>
      <name val="Times New Roman"/>
      <family val="1"/>
    </font>
    <font>
      <b/>
      <sz val="11"/>
      <color rgb="FFFF0000"/>
      <name val="Times New Roman"/>
      <family val="1"/>
    </font>
    <font>
      <vertAlign val="superscript"/>
      <sz val="11"/>
      <color theme="1"/>
      <name val="Times New Roman"/>
      <family val="1"/>
    </font>
    <font>
      <b/>
      <sz val="12"/>
      <color theme="0"/>
      <name val="Times New Roman"/>
      <family val="1"/>
    </font>
    <font>
      <vertAlign val="superscript"/>
      <sz val="12"/>
      <color theme="1"/>
      <name val="Times New Roman"/>
      <family val="1"/>
    </font>
    <font>
      <sz val="12"/>
      <color theme="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 tint="-0.249977111117893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999999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thin">
        <color indexed="64"/>
      </right>
      <top/>
      <bottom/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 style="thin">
        <color indexed="64"/>
      </bottom>
      <diagonal/>
    </border>
    <border>
      <left style="medium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/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4" tint="0.39997558519241921"/>
      </bottom>
      <diagonal/>
    </border>
    <border>
      <left style="thin">
        <color indexed="64"/>
      </left>
      <right/>
      <top style="thin">
        <color indexed="64"/>
      </top>
      <bottom style="thin">
        <color theme="4" tint="0.39997558519241921"/>
      </bottom>
      <diagonal/>
    </border>
    <border>
      <left style="thin">
        <color indexed="64"/>
      </left>
      <right/>
      <top/>
      <bottom style="thin">
        <color theme="4" tint="0.39997558519241921"/>
      </bottom>
      <diagonal/>
    </border>
  </borders>
  <cellStyleXfs count="17">
    <xf numFmtId="0" fontId="0" fillId="0" borderId="0"/>
    <xf numFmtId="0" fontId="1" fillId="0" borderId="0"/>
    <xf numFmtId="0" fontId="4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0" fontId="4" fillId="0" borderId="0"/>
    <xf numFmtId="0" fontId="12" fillId="2" borderId="0" applyNumberFormat="0" applyBorder="0" applyAlignment="0" applyProtection="0"/>
  </cellStyleXfs>
  <cellXfs count="253">
    <xf numFmtId="0" fontId="0" fillId="0" borderId="0" xfId="0"/>
    <xf numFmtId="0" fontId="2" fillId="0" borderId="0" xfId="1" applyFont="1"/>
    <xf numFmtId="0" fontId="3" fillId="0" borderId="0" xfId="1" applyFont="1"/>
    <xf numFmtId="0" fontId="9" fillId="0" borderId="0" xfId="0" applyFont="1"/>
    <xf numFmtId="0" fontId="5" fillId="0" borderId="0" xfId="2" applyFont="1" applyProtection="1">
      <protection hidden="1"/>
    </xf>
    <xf numFmtId="0" fontId="9" fillId="0" borderId="0" xfId="0" applyFont="1" applyAlignment="1">
      <alignment horizontal="center" vertical="center"/>
    </xf>
    <xf numFmtId="0" fontId="3" fillId="0" borderId="2" xfId="1" applyFont="1" applyBorder="1" applyAlignment="1">
      <alignment horizontal="center"/>
    </xf>
    <xf numFmtId="0" fontId="2" fillId="0" borderId="0" xfId="1" applyFont="1" applyAlignment="1">
      <alignment horizontal="center"/>
    </xf>
    <xf numFmtId="0" fontId="13" fillId="0" borderId="0" xfId="0" applyFont="1"/>
    <xf numFmtId="0" fontId="3" fillId="0" borderId="0" xfId="1" applyFont="1" applyAlignment="1">
      <alignment horizontal="center"/>
    </xf>
    <xf numFmtId="0" fontId="5" fillId="0" borderId="0" xfId="0" applyFont="1" applyAlignment="1">
      <alignment horizontal="center" vertical="top" wrapText="1"/>
    </xf>
    <xf numFmtId="0" fontId="3" fillId="0" borderId="0" xfId="1" applyFont="1" applyAlignment="1">
      <alignment horizontal="center" vertical="center"/>
    </xf>
    <xf numFmtId="0" fontId="3" fillId="0" borderId="12" xfId="1" applyFont="1" applyBorder="1" applyAlignment="1">
      <alignment horizontal="center"/>
    </xf>
    <xf numFmtId="0" fontId="2" fillId="0" borderId="12" xfId="1" applyFont="1" applyBorder="1" applyAlignment="1">
      <alignment horizontal="center"/>
    </xf>
    <xf numFmtId="0" fontId="3" fillId="0" borderId="13" xfId="1" applyFont="1" applyBorder="1" applyAlignment="1">
      <alignment horizontal="center"/>
    </xf>
    <xf numFmtId="0" fontId="3" fillId="0" borderId="19" xfId="1" applyFont="1" applyBorder="1" applyAlignment="1">
      <alignment horizontal="center" vertical="center" wrapText="1"/>
    </xf>
    <xf numFmtId="0" fontId="3" fillId="0" borderId="20" xfId="1" applyFont="1" applyBorder="1" applyAlignment="1">
      <alignment horizontal="center" vertical="center" wrapText="1"/>
    </xf>
    <xf numFmtId="0" fontId="2" fillId="0" borderId="13" xfId="1" applyFont="1" applyBorder="1" applyAlignment="1">
      <alignment horizontal="center"/>
    </xf>
    <xf numFmtId="0" fontId="8" fillId="0" borderId="16" xfId="1" applyFont="1" applyBorder="1" applyAlignment="1">
      <alignment horizontal="center"/>
    </xf>
    <xf numFmtId="0" fontId="8" fillId="0" borderId="18" xfId="1" applyFont="1" applyBorder="1" applyAlignment="1">
      <alignment horizontal="center"/>
    </xf>
    <xf numFmtId="0" fontId="8" fillId="0" borderId="12" xfId="1" applyFont="1" applyBorder="1" applyAlignment="1">
      <alignment horizontal="center"/>
    </xf>
    <xf numFmtId="0" fontId="8" fillId="0" borderId="0" xfId="1" applyFont="1" applyAlignment="1">
      <alignment horizontal="center" vertical="center"/>
    </xf>
    <xf numFmtId="0" fontId="2" fillId="0" borderId="13" xfId="1" applyFont="1" applyBorder="1" applyAlignment="1">
      <alignment horizontal="left"/>
    </xf>
    <xf numFmtId="0" fontId="3" fillId="0" borderId="16" xfId="1" applyFont="1" applyBorder="1" applyAlignment="1">
      <alignment horizontal="center"/>
    </xf>
    <xf numFmtId="0" fontId="3" fillId="0" borderId="18" xfId="1" applyFont="1" applyBorder="1" applyAlignment="1">
      <alignment horizontal="center"/>
    </xf>
    <xf numFmtId="0" fontId="2" fillId="0" borderId="16" xfId="1" applyFont="1" applyBorder="1" applyAlignment="1">
      <alignment horizontal="center"/>
    </xf>
    <xf numFmtId="0" fontId="10" fillId="0" borderId="0" xfId="0" applyFont="1" applyAlignment="1">
      <alignment horizontal="center" vertical="center"/>
    </xf>
    <xf numFmtId="0" fontId="2" fillId="0" borderId="18" xfId="1" applyFont="1" applyBorder="1" applyAlignment="1">
      <alignment horizontal="center"/>
    </xf>
    <xf numFmtId="0" fontId="11" fillId="0" borderId="16" xfId="1" applyFont="1" applyBorder="1" applyAlignment="1">
      <alignment horizontal="center"/>
    </xf>
    <xf numFmtId="0" fontId="11" fillId="0" borderId="18" xfId="1" applyFont="1" applyBorder="1" applyAlignment="1">
      <alignment horizontal="center"/>
    </xf>
    <xf numFmtId="0" fontId="11" fillId="0" borderId="12" xfId="1" applyFont="1" applyBorder="1" applyAlignment="1">
      <alignment horizontal="center"/>
    </xf>
    <xf numFmtId="0" fontId="11" fillId="0" borderId="0" xfId="1" applyFont="1" applyAlignment="1">
      <alignment horizontal="center"/>
    </xf>
    <xf numFmtId="0" fontId="2" fillId="0" borderId="14" xfId="1" applyFont="1" applyBorder="1" applyAlignment="1">
      <alignment horizontal="left"/>
    </xf>
    <xf numFmtId="0" fontId="5" fillId="0" borderId="16" xfId="0" applyFont="1" applyBorder="1" applyAlignment="1">
      <alignment horizontal="center" vertical="top" wrapText="1"/>
    </xf>
    <xf numFmtId="0" fontId="5" fillId="0" borderId="18" xfId="0" applyFont="1" applyBorder="1" applyAlignment="1">
      <alignment horizontal="center" vertical="top" wrapText="1"/>
    </xf>
    <xf numFmtId="0" fontId="5" fillId="0" borderId="12" xfId="0" applyFont="1" applyBorder="1" applyAlignment="1">
      <alignment horizontal="center" vertical="top" wrapText="1"/>
    </xf>
    <xf numFmtId="0" fontId="7" fillId="0" borderId="16" xfId="0" applyFont="1" applyBorder="1" applyAlignment="1">
      <alignment horizontal="center" vertical="top" wrapText="1"/>
    </xf>
    <xf numFmtId="0" fontId="7" fillId="0" borderId="12" xfId="0" applyFont="1" applyBorder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0" fillId="0" borderId="0" xfId="0" applyAlignment="1">
      <alignment horizontal="center"/>
    </xf>
    <xf numFmtId="0" fontId="3" fillId="0" borderId="28" xfId="1" applyFont="1" applyBorder="1" applyAlignment="1">
      <alignment horizontal="center"/>
    </xf>
    <xf numFmtId="0" fontId="8" fillId="0" borderId="17" xfId="1" applyFont="1" applyBorder="1" applyAlignment="1">
      <alignment horizontal="center"/>
    </xf>
    <xf numFmtId="0" fontId="11" fillId="0" borderId="23" xfId="1" applyFont="1" applyBorder="1" applyAlignment="1">
      <alignment horizontal="center"/>
    </xf>
    <xf numFmtId="0" fontId="11" fillId="0" borderId="24" xfId="1" applyFont="1" applyBorder="1" applyAlignment="1">
      <alignment horizontal="center"/>
    </xf>
    <xf numFmtId="0" fontId="11" fillId="0" borderId="25" xfId="1" applyFont="1" applyBorder="1" applyAlignment="1">
      <alignment horizontal="center"/>
    </xf>
    <xf numFmtId="0" fontId="11" fillId="0" borderId="15" xfId="1" applyFont="1" applyBorder="1" applyAlignment="1">
      <alignment horizontal="center"/>
    </xf>
    <xf numFmtId="0" fontId="2" fillId="0" borderId="0" xfId="1" applyFont="1" applyAlignment="1">
      <alignment horizontal="left"/>
    </xf>
    <xf numFmtId="0" fontId="7" fillId="0" borderId="18" xfId="0" applyFont="1" applyBorder="1" applyAlignment="1">
      <alignment horizontal="center" vertical="top" wrapText="1"/>
    </xf>
    <xf numFmtId="0" fontId="7" fillId="0" borderId="0" xfId="1" applyFont="1" applyAlignment="1">
      <alignment horizontal="center" vertical="center" wrapText="1"/>
    </xf>
    <xf numFmtId="0" fontId="19" fillId="3" borderId="0" xfId="1" applyFont="1" applyFill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10" fillId="0" borderId="8" xfId="0" applyFont="1" applyBorder="1" applyAlignment="1">
      <alignment vertical="center"/>
    </xf>
    <xf numFmtId="0" fontId="20" fillId="0" borderId="0" xfId="0" applyFont="1" applyAlignment="1">
      <alignment vertical="center"/>
    </xf>
    <xf numFmtId="0" fontId="10" fillId="0" borderId="0" xfId="0" applyFont="1" applyAlignment="1">
      <alignment vertical="center" wrapText="1"/>
    </xf>
    <xf numFmtId="0" fontId="10" fillId="0" borderId="0" xfId="0" applyFont="1"/>
    <xf numFmtId="0" fontId="20" fillId="0" borderId="3" xfId="0" applyFont="1" applyBorder="1" applyAlignment="1">
      <alignment vertical="center"/>
    </xf>
    <xf numFmtId="0" fontId="17" fillId="0" borderId="0" xfId="0" applyFont="1"/>
    <xf numFmtId="0" fontId="10" fillId="0" borderId="0" xfId="1" applyFont="1" applyAlignment="1">
      <alignment wrapText="1"/>
    </xf>
    <xf numFmtId="0" fontId="9" fillId="0" borderId="0" xfId="1" applyFont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10" fillId="0" borderId="0" xfId="1" applyFont="1" applyAlignment="1">
      <alignment horizontal="center" wrapText="1"/>
    </xf>
    <xf numFmtId="0" fontId="10" fillId="0" borderId="0" xfId="1" applyFont="1" applyAlignment="1">
      <alignment horizontal="center"/>
    </xf>
    <xf numFmtId="0" fontId="21" fillId="0" borderId="0" xfId="1" applyFont="1" applyAlignment="1">
      <alignment horizontal="center" vertical="center" wrapText="1"/>
    </xf>
    <xf numFmtId="0" fontId="21" fillId="0" borderId="18" xfId="1" applyFont="1" applyBorder="1" applyAlignment="1">
      <alignment horizontal="center" vertical="center" wrapText="1"/>
    </xf>
    <xf numFmtId="0" fontId="21" fillId="0" borderId="10" xfId="1" applyFont="1" applyBorder="1" applyAlignment="1">
      <alignment horizontal="center" vertical="center" wrapText="1"/>
    </xf>
    <xf numFmtId="0" fontId="21" fillId="0" borderId="29" xfId="1" applyFont="1" applyBorder="1" applyAlignment="1">
      <alignment horizontal="center" vertical="center" wrapText="1"/>
    </xf>
    <xf numFmtId="0" fontId="14" fillId="0" borderId="30" xfId="1" applyFont="1" applyBorder="1" applyAlignment="1">
      <alignment horizontal="center" vertical="center" wrapText="1"/>
    </xf>
    <xf numFmtId="0" fontId="3" fillId="0" borderId="30" xfId="1" applyFont="1" applyBorder="1" applyAlignment="1">
      <alignment horizontal="center" vertical="center" wrapText="1"/>
    </xf>
    <xf numFmtId="0" fontId="3" fillId="0" borderId="31" xfId="1" applyFont="1" applyBorder="1" applyAlignment="1">
      <alignment horizontal="center" vertical="center" wrapText="1"/>
    </xf>
    <xf numFmtId="0" fontId="22" fillId="0" borderId="18" xfId="1" applyFont="1" applyBorder="1" applyAlignment="1">
      <alignment horizontal="center" vertical="center" wrapText="1"/>
    </xf>
    <xf numFmtId="0" fontId="22" fillId="0" borderId="16" xfId="1" applyFont="1" applyBorder="1" applyAlignment="1">
      <alignment horizontal="center" vertical="center" wrapText="1"/>
    </xf>
    <xf numFmtId="0" fontId="13" fillId="0" borderId="8" xfId="0" applyFont="1" applyBorder="1"/>
    <xf numFmtId="0" fontId="13" fillId="0" borderId="11" xfId="0" applyFont="1" applyBorder="1"/>
    <xf numFmtId="0" fontId="13" fillId="0" borderId="6" xfId="0" applyFont="1" applyBorder="1"/>
    <xf numFmtId="0" fontId="9" fillId="0" borderId="18" xfId="0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10" fillId="0" borderId="16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9" fillId="0" borderId="2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14" fillId="0" borderId="32" xfId="1" applyFont="1" applyBorder="1" applyAlignment="1">
      <alignment horizontal="center" vertical="center" wrapText="1"/>
    </xf>
    <xf numFmtId="0" fontId="22" fillId="0" borderId="28" xfId="1" applyFont="1" applyBorder="1" applyAlignment="1">
      <alignment horizontal="center" vertical="center" wrapText="1"/>
    </xf>
    <xf numFmtId="0" fontId="9" fillId="0" borderId="28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10" fillId="0" borderId="0" xfId="1" applyFont="1" applyAlignment="1">
      <alignment vertical="center" wrapText="1"/>
    </xf>
    <xf numFmtId="0" fontId="10" fillId="0" borderId="0" xfId="1" applyFont="1"/>
    <xf numFmtId="0" fontId="21" fillId="0" borderId="31" xfId="1" applyFont="1" applyBorder="1" applyAlignment="1">
      <alignment horizontal="center" vertical="center" wrapText="1"/>
    </xf>
    <xf numFmtId="0" fontId="21" fillId="0" borderId="14" xfId="1" applyFont="1" applyBorder="1" applyAlignment="1">
      <alignment horizontal="center" vertical="center" wrapText="1"/>
    </xf>
    <xf numFmtId="0" fontId="13" fillId="0" borderId="14" xfId="0" applyFont="1" applyBorder="1"/>
    <xf numFmtId="0" fontId="13" fillId="0" borderId="10" xfId="0" applyFont="1" applyBorder="1"/>
    <xf numFmtId="0" fontId="24" fillId="0" borderId="0" xfId="1" applyFont="1" applyAlignment="1">
      <alignment horizontal="center"/>
    </xf>
    <xf numFmtId="0" fontId="9" fillId="0" borderId="2" xfId="0" applyFont="1" applyBorder="1" applyAlignment="1">
      <alignment wrapText="1"/>
    </xf>
    <xf numFmtId="0" fontId="26" fillId="0" borderId="0" xfId="0" applyFont="1"/>
    <xf numFmtId="0" fontId="9" fillId="0" borderId="0" xfId="1" applyFont="1"/>
    <xf numFmtId="0" fontId="9" fillId="0" borderId="0" xfId="1" applyFont="1" applyAlignment="1">
      <alignment horizontal="center"/>
    </xf>
    <xf numFmtId="0" fontId="10" fillId="0" borderId="0" xfId="1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7" fillId="0" borderId="3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9" fillId="0" borderId="14" xfId="0" applyFont="1" applyBorder="1"/>
    <xf numFmtId="0" fontId="9" fillId="0" borderId="37" xfId="0" applyFont="1" applyBorder="1"/>
    <xf numFmtId="0" fontId="7" fillId="0" borderId="5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top" wrapText="1"/>
    </xf>
    <xf numFmtId="0" fontId="7" fillId="0" borderId="6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10" fillId="0" borderId="13" xfId="1" applyFont="1" applyBorder="1" applyAlignment="1">
      <alignment horizontal="center"/>
    </xf>
    <xf numFmtId="0" fontId="10" fillId="0" borderId="16" xfId="1" applyFont="1" applyBorder="1" applyAlignment="1">
      <alignment horizontal="center" vertical="center"/>
    </xf>
    <xf numFmtId="0" fontId="10" fillId="0" borderId="18" xfId="1" applyFont="1" applyBorder="1" applyAlignment="1">
      <alignment horizontal="center" vertical="center"/>
    </xf>
    <xf numFmtId="0" fontId="10" fillId="0" borderId="12" xfId="1" applyFont="1" applyBorder="1" applyAlignment="1">
      <alignment horizontal="center" vertical="center"/>
    </xf>
    <xf numFmtId="0" fontId="9" fillId="0" borderId="16" xfId="1" applyFont="1" applyBorder="1" applyAlignment="1">
      <alignment horizontal="center" vertical="center"/>
    </xf>
    <xf numFmtId="0" fontId="9" fillId="0" borderId="18" xfId="1" applyFont="1" applyBorder="1" applyAlignment="1">
      <alignment horizontal="center" vertical="center"/>
    </xf>
    <xf numFmtId="0" fontId="9" fillId="0" borderId="12" xfId="1" applyFont="1" applyBorder="1" applyAlignment="1">
      <alignment horizontal="center" vertical="center"/>
    </xf>
    <xf numFmtId="0" fontId="9" fillId="0" borderId="0" xfId="2" applyFont="1" applyProtection="1">
      <protection hidden="1"/>
    </xf>
    <xf numFmtId="0" fontId="9" fillId="0" borderId="13" xfId="0" applyFont="1" applyBorder="1"/>
    <xf numFmtId="0" fontId="9" fillId="0" borderId="16" xfId="0" applyFont="1" applyBorder="1" applyAlignment="1">
      <alignment horizontal="center"/>
    </xf>
    <xf numFmtId="0" fontId="9" fillId="0" borderId="10" xfId="0" applyFont="1" applyBorder="1" applyAlignment="1">
      <alignment horizontal="left" vertical="center"/>
    </xf>
    <xf numFmtId="0" fontId="9" fillId="0" borderId="13" xfId="1" applyFont="1" applyBorder="1" applyAlignment="1">
      <alignment horizontal="center"/>
    </xf>
    <xf numFmtId="0" fontId="10" fillId="0" borderId="35" xfId="1" applyFont="1" applyBorder="1" applyAlignment="1">
      <alignment horizontal="center" vertical="center" wrapText="1"/>
    </xf>
    <xf numFmtId="0" fontId="10" fillId="0" borderId="38" xfId="1" applyFont="1" applyBorder="1" applyAlignment="1">
      <alignment horizontal="center" vertical="center" wrapText="1"/>
    </xf>
    <xf numFmtId="0" fontId="9" fillId="0" borderId="36" xfId="0" applyFont="1" applyBorder="1"/>
    <xf numFmtId="0" fontId="10" fillId="0" borderId="39" xfId="1" applyFont="1" applyBorder="1" applyAlignment="1">
      <alignment horizontal="center" vertical="center"/>
    </xf>
    <xf numFmtId="0" fontId="9" fillId="0" borderId="39" xfId="1" applyFont="1" applyBorder="1" applyAlignment="1">
      <alignment horizontal="center" vertical="center"/>
    </xf>
    <xf numFmtId="0" fontId="10" fillId="0" borderId="40" xfId="1" applyFont="1" applyBorder="1" applyAlignment="1">
      <alignment horizontal="center" vertical="center" wrapText="1"/>
    </xf>
    <xf numFmtId="0" fontId="10" fillId="0" borderId="5" xfId="1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/>
    </xf>
    <xf numFmtId="0" fontId="10" fillId="0" borderId="4" xfId="1" applyFont="1" applyBorder="1" applyAlignment="1">
      <alignment horizontal="center" vertical="center"/>
    </xf>
    <xf numFmtId="0" fontId="10" fillId="0" borderId="1" xfId="1" applyFont="1" applyBorder="1" applyAlignment="1">
      <alignment horizontal="center"/>
    </xf>
    <xf numFmtId="0" fontId="10" fillId="0" borderId="2" xfId="1" applyFont="1" applyBorder="1" applyAlignment="1">
      <alignment horizontal="center" vertical="center"/>
    </xf>
    <xf numFmtId="0" fontId="10" fillId="0" borderId="2" xfId="0" applyFont="1" applyBorder="1" applyAlignment="1">
      <alignment horizontal="center"/>
    </xf>
    <xf numFmtId="0" fontId="9" fillId="0" borderId="1" xfId="1" applyFont="1" applyBorder="1" applyAlignment="1">
      <alignment horizontal="center" vertical="center"/>
    </xf>
    <xf numFmtId="0" fontId="9" fillId="0" borderId="2" xfId="0" applyFont="1" applyBorder="1"/>
    <xf numFmtId="0" fontId="9" fillId="0" borderId="18" xfId="0" applyFont="1" applyBorder="1"/>
    <xf numFmtId="0" fontId="9" fillId="0" borderId="9" xfId="0" applyFont="1" applyBorder="1"/>
    <xf numFmtId="0" fontId="10" fillId="0" borderId="0" xfId="0" applyFont="1" applyAlignment="1">
      <alignment horizontal="center"/>
    </xf>
    <xf numFmtId="0" fontId="9" fillId="0" borderId="27" xfId="0" applyFont="1" applyBorder="1"/>
    <xf numFmtId="0" fontId="10" fillId="0" borderId="1" xfId="1" applyFont="1" applyBorder="1" applyAlignment="1">
      <alignment horizontal="center" vertical="center"/>
    </xf>
    <xf numFmtId="0" fontId="9" fillId="0" borderId="2" xfId="1" applyFont="1" applyBorder="1" applyAlignment="1">
      <alignment horizontal="center" vertical="center"/>
    </xf>
    <xf numFmtId="0" fontId="10" fillId="0" borderId="10" xfId="1" applyFont="1" applyBorder="1" applyAlignment="1">
      <alignment horizontal="center" vertical="center"/>
    </xf>
    <xf numFmtId="0" fontId="10" fillId="0" borderId="11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10" fillId="0" borderId="0" xfId="1" applyFont="1" applyAlignment="1" applyProtection="1">
      <alignment horizontal="left" wrapText="1"/>
      <protection locked="0"/>
    </xf>
    <xf numFmtId="0" fontId="10" fillId="0" borderId="0" xfId="1" applyFont="1" applyAlignment="1" applyProtection="1">
      <alignment horizontal="center" vertical="center"/>
      <protection locked="0"/>
    </xf>
    <xf numFmtId="0" fontId="24" fillId="0" borderId="0" xfId="0" applyFont="1" applyProtection="1">
      <protection locked="0"/>
    </xf>
    <xf numFmtId="0" fontId="10" fillId="0" borderId="0" xfId="1" applyFont="1" applyAlignment="1" applyProtection="1">
      <alignment wrapText="1"/>
      <protection locked="0"/>
    </xf>
    <xf numFmtId="0" fontId="24" fillId="0" borderId="0" xfId="1" applyFont="1" applyAlignment="1" applyProtection="1">
      <alignment horizontal="center" wrapText="1"/>
      <protection locked="0"/>
    </xf>
    <xf numFmtId="0" fontId="24" fillId="0" borderId="0" xfId="1" applyFont="1" applyAlignment="1" applyProtection="1">
      <alignment horizontal="center"/>
      <protection locked="0"/>
    </xf>
    <xf numFmtId="0" fontId="3" fillId="0" borderId="33" xfId="1" applyFont="1" applyBorder="1" applyAlignment="1" applyProtection="1">
      <alignment horizontal="center" vertical="center" wrapText="1"/>
      <protection locked="0"/>
    </xf>
    <xf numFmtId="0" fontId="3" fillId="0" borderId="5" xfId="1" applyFont="1" applyBorder="1" applyAlignment="1" applyProtection="1">
      <alignment horizontal="center" vertical="center" wrapText="1"/>
      <protection locked="0"/>
    </xf>
    <xf numFmtId="0" fontId="3" fillId="0" borderId="34" xfId="1" applyFont="1" applyBorder="1" applyAlignment="1" applyProtection="1">
      <alignment horizontal="center" vertical="center" wrapText="1"/>
      <protection locked="0"/>
    </xf>
    <xf numFmtId="0" fontId="9" fillId="0" borderId="0" xfId="0" applyFont="1" applyProtection="1">
      <protection locked="0"/>
    </xf>
    <xf numFmtId="0" fontId="2" fillId="0" borderId="14" xfId="1" applyFont="1" applyBorder="1" applyAlignment="1" applyProtection="1">
      <alignment horizontal="center" wrapText="1"/>
      <protection locked="0"/>
    </xf>
    <xf numFmtId="0" fontId="11" fillId="0" borderId="2" xfId="1" applyFont="1" applyBorder="1" applyAlignment="1" applyProtection="1">
      <alignment horizontal="center" vertical="center"/>
      <protection locked="0"/>
    </xf>
    <xf numFmtId="0" fontId="11" fillId="0" borderId="1" xfId="1" applyFont="1" applyBorder="1" applyAlignment="1" applyProtection="1">
      <alignment horizontal="center" vertical="center"/>
      <protection locked="0"/>
    </xf>
    <xf numFmtId="0" fontId="3" fillId="0" borderId="14" xfId="1" applyFont="1" applyBorder="1" applyAlignment="1" applyProtection="1">
      <alignment horizontal="center" wrapText="1"/>
      <protection locked="0"/>
    </xf>
    <xf numFmtId="0" fontId="3" fillId="0" borderId="2" xfId="1" applyFont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wrapText="1"/>
      <protection locked="0"/>
    </xf>
    <xf numFmtId="0" fontId="16" fillId="0" borderId="2" xfId="1" applyFont="1" applyBorder="1" applyAlignment="1" applyProtection="1">
      <alignment horizontal="center" vertical="center"/>
      <protection locked="0"/>
    </xf>
    <xf numFmtId="0" fontId="16" fillId="0" borderId="1" xfId="1" applyFont="1" applyBorder="1" applyAlignment="1" applyProtection="1">
      <alignment horizontal="center" vertical="center"/>
      <protection locked="0"/>
    </xf>
    <xf numFmtId="0" fontId="9" fillId="0" borderId="2" xfId="0" applyFont="1" applyBorder="1" applyAlignment="1" applyProtection="1">
      <alignment wrapText="1"/>
      <protection locked="0"/>
    </xf>
    <xf numFmtId="0" fontId="9" fillId="0" borderId="11" xfId="0" applyFont="1" applyBorder="1" applyAlignment="1" applyProtection="1">
      <alignment wrapText="1"/>
      <protection locked="0"/>
    </xf>
    <xf numFmtId="0" fontId="9" fillId="0" borderId="6" xfId="0" applyFont="1" applyBorder="1" applyAlignment="1" applyProtection="1">
      <alignment wrapText="1"/>
      <protection locked="0"/>
    </xf>
    <xf numFmtId="0" fontId="16" fillId="0" borderId="8" xfId="1" applyFont="1" applyBorder="1" applyAlignment="1" applyProtection="1">
      <alignment horizontal="center" vertical="center"/>
      <protection locked="0"/>
    </xf>
    <xf numFmtId="0" fontId="2" fillId="0" borderId="0" xfId="1" applyFont="1" applyAlignment="1" applyProtection="1">
      <alignment horizontal="left"/>
      <protection locked="0"/>
    </xf>
    <xf numFmtId="0" fontId="5" fillId="0" borderId="0" xfId="2" applyFont="1" applyAlignment="1" applyProtection="1">
      <alignment horizontal="left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9" fillId="0" borderId="10" xfId="0" applyFont="1" applyBorder="1" applyAlignment="1" applyProtection="1">
      <alignment wrapText="1"/>
      <protection locked="0"/>
    </xf>
    <xf numFmtId="0" fontId="7" fillId="0" borderId="34" xfId="0" applyFont="1" applyBorder="1" applyAlignment="1">
      <alignment horizontal="center" vertical="center" wrapText="1"/>
    </xf>
    <xf numFmtId="0" fontId="7" fillId="0" borderId="42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10" fillId="0" borderId="34" xfId="1" applyFont="1" applyBorder="1" applyAlignment="1">
      <alignment horizontal="center" vertical="center" wrapText="1"/>
    </xf>
    <xf numFmtId="0" fontId="10" fillId="0" borderId="43" xfId="1" applyFont="1" applyBorder="1" applyAlignment="1">
      <alignment horizontal="center" vertical="center"/>
    </xf>
    <xf numFmtId="0" fontId="9" fillId="0" borderId="10" xfId="0" applyFont="1" applyBorder="1"/>
    <xf numFmtId="0" fontId="10" fillId="0" borderId="10" xfId="1" applyFont="1" applyBorder="1" applyAlignment="1">
      <alignment vertical="center" wrapText="1"/>
    </xf>
    <xf numFmtId="0" fontId="10" fillId="0" borderId="10" xfId="0" applyFont="1" applyBorder="1" applyAlignment="1">
      <alignment horizontal="center"/>
    </xf>
    <xf numFmtId="0" fontId="10" fillId="0" borderId="10" xfId="0" applyFont="1" applyBorder="1"/>
    <xf numFmtId="0" fontId="9" fillId="0" borderId="10" xfId="0" applyFont="1" applyBorder="1" applyAlignment="1">
      <alignment horizontal="right"/>
    </xf>
    <xf numFmtId="0" fontId="10" fillId="0" borderId="2" xfId="1" applyFont="1" applyBorder="1" applyAlignment="1">
      <alignment vertical="center" wrapText="1"/>
    </xf>
    <xf numFmtId="0" fontId="10" fillId="0" borderId="1" xfId="0" applyFont="1" applyBorder="1" applyAlignment="1">
      <alignment horizontal="center"/>
    </xf>
    <xf numFmtId="0" fontId="9" fillId="0" borderId="11" xfId="0" applyFont="1" applyBorder="1"/>
    <xf numFmtId="0" fontId="9" fillId="0" borderId="6" xfId="0" applyFont="1" applyBorder="1"/>
    <xf numFmtId="0" fontId="9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0" xfId="0" applyFont="1" applyAlignment="1">
      <alignment horizontal="left"/>
    </xf>
    <xf numFmtId="0" fontId="10" fillId="0" borderId="44" xfId="0" applyFont="1" applyBorder="1" applyAlignment="1">
      <alignment horizontal="left" wrapText="1"/>
    </xf>
    <xf numFmtId="0" fontId="10" fillId="0" borderId="44" xfId="0" applyFont="1" applyBorder="1" applyAlignment="1">
      <alignment horizontal="center" wrapText="1"/>
    </xf>
    <xf numFmtId="0" fontId="9" fillId="0" borderId="10" xfId="0" applyFont="1" applyBorder="1" applyAlignment="1">
      <alignment horizontal="right" wrapText="1"/>
    </xf>
    <xf numFmtId="0" fontId="9" fillId="0" borderId="10" xfId="0" applyFont="1" applyBorder="1" applyAlignment="1">
      <alignment horizontal="left" wrapText="1"/>
    </xf>
    <xf numFmtId="0" fontId="9" fillId="0" borderId="11" xfId="0" applyFont="1" applyBorder="1" applyAlignment="1">
      <alignment horizontal="left"/>
    </xf>
    <xf numFmtId="0" fontId="10" fillId="0" borderId="45" xfId="0" applyFont="1" applyBorder="1" applyAlignment="1">
      <alignment horizontal="left" wrapText="1"/>
    </xf>
    <xf numFmtId="0" fontId="10" fillId="0" borderId="45" xfId="0" applyFont="1" applyBorder="1" applyAlignment="1">
      <alignment horizontal="center" wrapText="1"/>
    </xf>
    <xf numFmtId="0" fontId="10" fillId="0" borderId="2" xfId="0" applyFont="1" applyBorder="1" applyAlignment="1">
      <alignment horizontal="center" wrapText="1"/>
    </xf>
    <xf numFmtId="0" fontId="9" fillId="0" borderId="2" xfId="0" applyFont="1" applyBorder="1" applyAlignment="1">
      <alignment horizontal="left" wrapText="1"/>
    </xf>
    <xf numFmtId="0" fontId="9" fillId="0" borderId="6" xfId="0" applyFont="1" applyBorder="1" applyAlignment="1">
      <alignment horizontal="left"/>
    </xf>
    <xf numFmtId="0" fontId="10" fillId="0" borderId="46" xfId="0" applyFont="1" applyBorder="1" applyAlignment="1">
      <alignment horizontal="center" wrapText="1"/>
    </xf>
    <xf numFmtId="0" fontId="9" fillId="0" borderId="2" xfId="0" applyFont="1" applyBorder="1" applyAlignment="1">
      <alignment horizontal="center" wrapText="1"/>
    </xf>
    <xf numFmtId="0" fontId="10" fillId="0" borderId="47" xfId="0" applyFont="1" applyBorder="1" applyAlignment="1">
      <alignment horizontal="center" wrapText="1"/>
    </xf>
    <xf numFmtId="0" fontId="10" fillId="0" borderId="48" xfId="0" applyFont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0" fontId="9" fillId="0" borderId="7" xfId="0" applyFont="1" applyBorder="1"/>
    <xf numFmtId="0" fontId="10" fillId="0" borderId="5" xfId="0" applyFont="1" applyBorder="1" applyAlignment="1">
      <alignment horizontal="center" vertical="center" wrapText="1"/>
    </xf>
    <xf numFmtId="0" fontId="10" fillId="0" borderId="42" xfId="0" applyFont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20" fillId="0" borderId="30" xfId="1" applyFont="1" applyBorder="1" applyAlignment="1">
      <alignment horizontal="center" vertical="center" wrapText="1"/>
    </xf>
    <xf numFmtId="0" fontId="20" fillId="0" borderId="32" xfId="1" applyFont="1" applyBorder="1" applyAlignment="1">
      <alignment horizontal="center" vertical="center" wrapText="1"/>
    </xf>
    <xf numFmtId="0" fontId="14" fillId="0" borderId="20" xfId="1" applyFont="1" applyBorder="1" applyAlignment="1">
      <alignment horizontal="center" vertical="center" wrapText="1"/>
    </xf>
    <xf numFmtId="0" fontId="20" fillId="0" borderId="20" xfId="1" applyFont="1" applyBorder="1" applyAlignment="1">
      <alignment horizontal="center" vertical="center" wrapText="1"/>
    </xf>
    <xf numFmtId="0" fontId="20" fillId="0" borderId="21" xfId="1" applyFont="1" applyBorder="1" applyAlignment="1">
      <alignment horizontal="center" vertical="center" wrapText="1"/>
    </xf>
    <xf numFmtId="0" fontId="3" fillId="0" borderId="22" xfId="1" applyFont="1" applyBorder="1" applyAlignment="1">
      <alignment horizontal="center" vertical="center" wrapText="1"/>
    </xf>
    <xf numFmtId="0" fontId="20" fillId="0" borderId="22" xfId="1" applyFont="1" applyBorder="1" applyAlignment="1">
      <alignment horizontal="center" vertical="center" wrapText="1"/>
    </xf>
    <xf numFmtId="0" fontId="14" fillId="0" borderId="22" xfId="1" applyFont="1" applyBorder="1" applyAlignment="1">
      <alignment horizontal="center" vertical="center" wrapText="1"/>
    </xf>
    <xf numFmtId="0" fontId="3" fillId="0" borderId="26" xfId="1" applyFont="1" applyBorder="1" applyAlignment="1">
      <alignment horizontal="center" vertical="center" wrapText="1"/>
    </xf>
    <xf numFmtId="0" fontId="5" fillId="0" borderId="13" xfId="0" applyFont="1" applyBorder="1" applyAlignment="1">
      <alignment horizontal="left"/>
    </xf>
    <xf numFmtId="0" fontId="5" fillId="0" borderId="13" xfId="0" applyFont="1" applyBorder="1"/>
    <xf numFmtId="0" fontId="7" fillId="0" borderId="13" xfId="0" applyFont="1" applyBorder="1" applyAlignment="1">
      <alignment horizontal="center" vertical="center" wrapText="1"/>
    </xf>
    <xf numFmtId="0" fontId="3" fillId="0" borderId="13" xfId="1" applyFont="1" applyBorder="1"/>
    <xf numFmtId="0" fontId="7" fillId="0" borderId="13" xfId="0" applyFont="1" applyBorder="1"/>
    <xf numFmtId="0" fontId="7" fillId="0" borderId="13" xfId="0" applyFont="1" applyBorder="1" applyAlignment="1">
      <alignment horizontal="left"/>
    </xf>
    <xf numFmtId="0" fontId="9" fillId="0" borderId="2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/>
    </xf>
    <xf numFmtId="0" fontId="9" fillId="0" borderId="10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/>
    </xf>
    <xf numFmtId="0" fontId="10" fillId="0" borderId="0" xfId="0" applyFont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7" fillId="0" borderId="0" xfId="1" applyFont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3" fillId="0" borderId="0" xfId="1" applyFont="1" applyAlignment="1">
      <alignment horizontal="center"/>
    </xf>
    <xf numFmtId="0" fontId="10" fillId="0" borderId="0" xfId="1" applyFont="1" applyAlignment="1">
      <alignment horizontal="center" vertical="center" wrapText="1"/>
    </xf>
    <xf numFmtId="0" fontId="5" fillId="0" borderId="0" xfId="2" applyFont="1" applyAlignment="1" applyProtection="1">
      <alignment horizontal="left"/>
      <protection locked="0"/>
    </xf>
    <xf numFmtId="0" fontId="2" fillId="0" borderId="0" xfId="1" applyFont="1" applyAlignment="1" applyProtection="1">
      <alignment horizontal="left"/>
      <protection locked="0"/>
    </xf>
    <xf numFmtId="0" fontId="10" fillId="0" borderId="0" xfId="1" applyFont="1" applyAlignment="1" applyProtection="1">
      <alignment horizontal="center" vertical="center" wrapText="1"/>
      <protection locked="0"/>
    </xf>
    <xf numFmtId="0" fontId="10" fillId="0" borderId="0" xfId="1" applyFont="1" applyAlignment="1" applyProtection="1">
      <alignment horizontal="center"/>
      <protection locked="0"/>
    </xf>
    <xf numFmtId="0" fontId="10" fillId="0" borderId="0" xfId="1" applyFont="1" applyAlignment="1">
      <alignment horizontal="left"/>
    </xf>
    <xf numFmtId="0" fontId="10" fillId="0" borderId="0" xfId="1" applyFont="1" applyAlignment="1">
      <alignment horizontal="center"/>
    </xf>
    <xf numFmtId="0" fontId="10" fillId="0" borderId="4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5" xfId="1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/>
    </xf>
    <xf numFmtId="0" fontId="10" fillId="0" borderId="43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41" xfId="0" applyFont="1" applyBorder="1" applyAlignment="1">
      <alignment horizontal="center"/>
    </xf>
    <xf numFmtId="0" fontId="10" fillId="0" borderId="5" xfId="0" applyFont="1" applyBorder="1" applyAlignment="1">
      <alignment horizontal="center"/>
    </xf>
  </cellXfs>
  <cellStyles count="17">
    <cellStyle name="Bueno 2" xfId="16" xr:uid="{00000000-0005-0000-0000-000000000000}"/>
    <cellStyle name="Campo de la tabla dinámica" xfId="3" xr:uid="{00000000-0005-0000-0000-000001000000}"/>
    <cellStyle name="Categoría de la tabla dinámica" xfId="4" xr:uid="{00000000-0005-0000-0000-000002000000}"/>
    <cellStyle name="Categoría del Piloto de Datos" xfId="5" xr:uid="{00000000-0005-0000-0000-000003000000}"/>
    <cellStyle name="Esquina de la tabla dinámica" xfId="6" xr:uid="{00000000-0005-0000-0000-000004000000}"/>
    <cellStyle name="Normal" xfId="0" builtinId="0"/>
    <cellStyle name="Normal 2" xfId="1" xr:uid="{00000000-0005-0000-0000-000006000000}"/>
    <cellStyle name="Normal 2 2" xfId="2" xr:uid="{00000000-0005-0000-0000-000007000000}"/>
    <cellStyle name="Normal 3" xfId="15" xr:uid="{00000000-0005-0000-0000-000008000000}"/>
    <cellStyle name="Piloto de Datos Ángulo" xfId="7" xr:uid="{00000000-0005-0000-0000-00000A000000}"/>
    <cellStyle name="Piloto de Datos Campo" xfId="8" xr:uid="{00000000-0005-0000-0000-00000B000000}"/>
    <cellStyle name="Piloto de Datos Resultado" xfId="9" xr:uid="{00000000-0005-0000-0000-00000C000000}"/>
    <cellStyle name="Piloto de Datos Título" xfId="10" xr:uid="{00000000-0005-0000-0000-00000D000000}"/>
    <cellStyle name="Piloto de Datos Valor" xfId="11" xr:uid="{00000000-0005-0000-0000-00000E000000}"/>
    <cellStyle name="Resultado de la tabla dinámica" xfId="12" xr:uid="{00000000-0005-0000-0000-00000F000000}"/>
    <cellStyle name="Título de la tabla dinámica" xfId="13" xr:uid="{00000000-0005-0000-0000-000010000000}"/>
    <cellStyle name="Valor de la tabla dinámica" xfId="14" xr:uid="{00000000-0005-0000-0000-000011000000}"/>
  </cellStyles>
  <dxfs count="0"/>
  <tableStyles count="0" defaultTableStyle="TableStyleMedium9" defaultPivotStyle="PivotStyleLight16"/>
  <colors>
    <mruColors>
      <color rgb="FF00FF00"/>
      <color rgb="FFDDE3FB"/>
      <color rgb="FF66FFFF"/>
      <color rgb="FF99FFCC"/>
      <color rgb="FF36D5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1CD904-C23C-4D79-8C8C-35F13D908D80}">
  <dimension ref="A1:B36"/>
  <sheetViews>
    <sheetView tabSelected="1" workbookViewId="0">
      <selection activeCell="A37" sqref="A37"/>
    </sheetView>
  </sheetViews>
  <sheetFormatPr baseColWidth="10" defaultColWidth="0" defaultRowHeight="14.5" zeroHeight="1" x14ac:dyDescent="0.35"/>
  <cols>
    <col min="1" max="1" width="11.54296875" customWidth="1"/>
    <col min="2" max="2" width="85.54296875" bestFit="1" customWidth="1"/>
    <col min="3" max="16384" width="11.453125" hidden="1"/>
  </cols>
  <sheetData>
    <row r="1" spans="1:2" ht="15" x14ac:dyDescent="0.35">
      <c r="A1" s="235" t="s">
        <v>237</v>
      </c>
      <c r="B1" s="235"/>
    </row>
    <row r="2" spans="1:2" ht="15" x14ac:dyDescent="0.35">
      <c r="A2" s="235" t="s">
        <v>238</v>
      </c>
      <c r="B2" s="235"/>
    </row>
    <row r="3" spans="1:2" ht="15" x14ac:dyDescent="0.35">
      <c r="A3" s="235" t="s">
        <v>255</v>
      </c>
      <c r="B3" s="235"/>
    </row>
    <row r="4" spans="1:2" ht="15" x14ac:dyDescent="0.35">
      <c r="A4" s="48"/>
      <c r="B4" s="48"/>
    </row>
    <row r="5" spans="1:2" ht="15" x14ac:dyDescent="0.35">
      <c r="A5" s="49" t="s">
        <v>239</v>
      </c>
      <c r="B5" s="49" t="s">
        <v>240</v>
      </c>
    </row>
    <row r="6" spans="1:2" ht="15.5" x14ac:dyDescent="0.35">
      <c r="A6" s="232">
        <v>1</v>
      </c>
      <c r="B6" s="50" t="s">
        <v>241</v>
      </c>
    </row>
    <row r="7" spans="1:2" ht="15.5" x14ac:dyDescent="0.35">
      <c r="A7" s="232"/>
      <c r="B7" s="50" t="s">
        <v>242</v>
      </c>
    </row>
    <row r="8" spans="1:2" ht="15.5" x14ac:dyDescent="0.35">
      <c r="A8" s="233"/>
      <c r="B8" s="51" t="s">
        <v>256</v>
      </c>
    </row>
    <row r="9" spans="1:2" ht="15.5" x14ac:dyDescent="0.35">
      <c r="A9" s="232">
        <v>2</v>
      </c>
      <c r="B9" s="50" t="s">
        <v>243</v>
      </c>
    </row>
    <row r="10" spans="1:2" ht="15.5" x14ac:dyDescent="0.35">
      <c r="A10" s="232"/>
      <c r="B10" s="50" t="s">
        <v>244</v>
      </c>
    </row>
    <row r="11" spans="1:2" ht="15.5" x14ac:dyDescent="0.35">
      <c r="A11" s="232"/>
      <c r="B11" s="52" t="s">
        <v>245</v>
      </c>
    </row>
    <row r="12" spans="1:2" ht="15.5" x14ac:dyDescent="0.35">
      <c r="A12" s="233"/>
      <c r="B12" s="51" t="s">
        <v>256</v>
      </c>
    </row>
    <row r="13" spans="1:2" ht="15.5" x14ac:dyDescent="0.35">
      <c r="A13" s="232">
        <v>3</v>
      </c>
      <c r="B13" s="50" t="s">
        <v>243</v>
      </c>
    </row>
    <row r="14" spans="1:2" ht="15.5" x14ac:dyDescent="0.35">
      <c r="A14" s="232"/>
      <c r="B14" s="50" t="s">
        <v>246</v>
      </c>
    </row>
    <row r="15" spans="1:2" ht="15.5" x14ac:dyDescent="0.35">
      <c r="A15" s="232"/>
      <c r="B15" s="52" t="s">
        <v>245</v>
      </c>
    </row>
    <row r="16" spans="1:2" ht="15.5" x14ac:dyDescent="0.35">
      <c r="A16" s="233"/>
      <c r="B16" s="51" t="s">
        <v>256</v>
      </c>
    </row>
    <row r="17" spans="1:2" ht="15.5" x14ac:dyDescent="0.35">
      <c r="A17" s="232">
        <v>4</v>
      </c>
      <c r="B17" s="53" t="s">
        <v>247</v>
      </c>
    </row>
    <row r="18" spans="1:2" ht="15.5" x14ac:dyDescent="0.35">
      <c r="A18" s="232"/>
      <c r="B18" s="53" t="s">
        <v>248</v>
      </c>
    </row>
    <row r="19" spans="1:2" ht="15.5" x14ac:dyDescent="0.35">
      <c r="A19" s="232"/>
      <c r="B19" s="52" t="s">
        <v>245</v>
      </c>
    </row>
    <row r="20" spans="1:2" ht="15.5" x14ac:dyDescent="0.35">
      <c r="A20" s="233"/>
      <c r="B20" s="51" t="s">
        <v>256</v>
      </c>
    </row>
    <row r="21" spans="1:2" ht="15.5" x14ac:dyDescent="0.35">
      <c r="A21" s="232">
        <v>5</v>
      </c>
      <c r="B21" s="52" t="s">
        <v>249</v>
      </c>
    </row>
    <row r="22" spans="1:2" ht="15.5" x14ac:dyDescent="0.35">
      <c r="A22" s="232"/>
      <c r="B22" s="54" t="s">
        <v>250</v>
      </c>
    </row>
    <row r="23" spans="1:2" ht="15.5" x14ac:dyDescent="0.35">
      <c r="A23" s="232"/>
      <c r="B23" s="52" t="s">
        <v>245</v>
      </c>
    </row>
    <row r="24" spans="1:2" ht="15.5" x14ac:dyDescent="0.35">
      <c r="A24" s="233"/>
      <c r="B24" s="51" t="s">
        <v>256</v>
      </c>
    </row>
    <row r="25" spans="1:2" ht="15.5" x14ac:dyDescent="0.35">
      <c r="A25" s="232">
        <v>6</v>
      </c>
      <c r="B25" s="52" t="s">
        <v>249</v>
      </c>
    </row>
    <row r="26" spans="1:2" ht="15.5" x14ac:dyDescent="0.35">
      <c r="A26" s="232"/>
      <c r="B26" s="54" t="s">
        <v>251</v>
      </c>
    </row>
    <row r="27" spans="1:2" ht="15.5" x14ac:dyDescent="0.35">
      <c r="A27" s="232"/>
      <c r="B27" s="52" t="s">
        <v>245</v>
      </c>
    </row>
    <row r="28" spans="1:2" ht="15.5" x14ac:dyDescent="0.35">
      <c r="A28" s="233"/>
      <c r="B28" s="51" t="s">
        <v>256</v>
      </c>
    </row>
    <row r="29" spans="1:2" ht="15.5" x14ac:dyDescent="0.35">
      <c r="A29" s="234">
        <v>7</v>
      </c>
      <c r="B29" s="55" t="s">
        <v>249</v>
      </c>
    </row>
    <row r="30" spans="1:2" ht="15.5" x14ac:dyDescent="0.35">
      <c r="A30" s="232"/>
      <c r="B30" s="54" t="s">
        <v>252</v>
      </c>
    </row>
    <row r="31" spans="1:2" ht="15.5" x14ac:dyDescent="0.35">
      <c r="A31" s="232"/>
      <c r="B31" s="52" t="s">
        <v>245</v>
      </c>
    </row>
    <row r="32" spans="1:2" ht="15.5" x14ac:dyDescent="0.35">
      <c r="A32" s="233"/>
      <c r="B32" s="51" t="s">
        <v>256</v>
      </c>
    </row>
    <row r="33" spans="1:2" ht="15.5" x14ac:dyDescent="0.35">
      <c r="A33" s="234">
        <v>8</v>
      </c>
      <c r="B33" s="55" t="s">
        <v>249</v>
      </c>
    </row>
    <row r="34" spans="1:2" ht="15.5" x14ac:dyDescent="0.35">
      <c r="A34" s="232"/>
      <c r="B34" s="54" t="s">
        <v>253</v>
      </c>
    </row>
    <row r="35" spans="1:2" ht="15.5" x14ac:dyDescent="0.35">
      <c r="A35" s="232"/>
      <c r="B35" s="52" t="s">
        <v>254</v>
      </c>
    </row>
    <row r="36" spans="1:2" ht="15.5" x14ac:dyDescent="0.35">
      <c r="A36" s="233"/>
      <c r="B36" s="51" t="s">
        <v>256</v>
      </c>
    </row>
  </sheetData>
  <mergeCells count="11">
    <mergeCell ref="A13:A16"/>
    <mergeCell ref="A1:B1"/>
    <mergeCell ref="A2:B2"/>
    <mergeCell ref="A3:B3"/>
    <mergeCell ref="A6:A8"/>
    <mergeCell ref="A9:A12"/>
    <mergeCell ref="A17:A20"/>
    <mergeCell ref="A21:A24"/>
    <mergeCell ref="A25:A28"/>
    <mergeCell ref="A29:A32"/>
    <mergeCell ref="A33:A3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562971-9C35-4D38-8F3C-FEB7F0B5DF73}">
  <dimension ref="A1:N61"/>
  <sheetViews>
    <sheetView topLeftCell="A15" zoomScale="85" zoomScaleNormal="85" workbookViewId="0">
      <selection activeCell="C40" sqref="C40"/>
    </sheetView>
  </sheetViews>
  <sheetFormatPr baseColWidth="10" defaultColWidth="0" defaultRowHeight="14.5" zeroHeight="1" x14ac:dyDescent="0.35"/>
  <cols>
    <col min="1" max="1" width="52.81640625" customWidth="1"/>
    <col min="2" max="2" width="8.54296875" style="56" bestFit="1" customWidth="1"/>
    <col min="3" max="3" width="16.453125" bestFit="1" customWidth="1"/>
    <col min="4" max="4" width="8.453125" customWidth="1"/>
    <col min="5" max="5" width="15" customWidth="1"/>
    <col min="6" max="6" width="14.1796875" customWidth="1"/>
    <col min="7" max="7" width="14.54296875" customWidth="1"/>
    <col min="8" max="8" width="16.54296875" customWidth="1"/>
    <col min="9" max="9" width="16.453125" customWidth="1"/>
    <col min="10" max="10" width="12.453125" customWidth="1"/>
    <col min="11" max="11" width="14" customWidth="1"/>
    <col min="12" max="12" width="16.54296875" bestFit="1" customWidth="1"/>
    <col min="13" max="13" width="10.54296875" customWidth="1"/>
    <col min="14" max="14" width="11.54296875" customWidth="1"/>
    <col min="15" max="16384" width="21" hidden="1"/>
  </cols>
  <sheetData>
    <row r="1" spans="1:14" ht="15.5" x14ac:dyDescent="0.35">
      <c r="A1" s="2" t="s">
        <v>0</v>
      </c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15.5" x14ac:dyDescent="0.35">
      <c r="A2" s="1"/>
      <c r="B2" s="2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 ht="15" x14ac:dyDescent="0.35">
      <c r="A3" s="236" t="s">
        <v>1</v>
      </c>
      <c r="B3" s="236"/>
      <c r="C3" s="236"/>
      <c r="D3" s="236"/>
      <c r="E3" s="236"/>
      <c r="F3" s="236"/>
      <c r="G3" s="236"/>
      <c r="H3" s="236"/>
      <c r="I3" s="236"/>
      <c r="J3" s="236"/>
      <c r="K3" s="236"/>
      <c r="L3" s="236"/>
      <c r="M3" s="236"/>
      <c r="N3" s="236"/>
    </row>
    <row r="4" spans="1:14" ht="15" x14ac:dyDescent="0.35">
      <c r="A4" s="236" t="s">
        <v>2</v>
      </c>
      <c r="B4" s="236"/>
      <c r="C4" s="236"/>
      <c r="D4" s="236"/>
      <c r="E4" s="236"/>
      <c r="F4" s="236"/>
      <c r="G4" s="236"/>
      <c r="H4" s="236"/>
      <c r="I4" s="236"/>
      <c r="J4" s="236"/>
      <c r="K4" s="236"/>
      <c r="L4" s="236"/>
      <c r="M4" s="236"/>
      <c r="N4" s="236"/>
    </row>
    <row r="5" spans="1:14" ht="15.5" x14ac:dyDescent="0.35">
      <c r="A5" s="237" t="s">
        <v>234</v>
      </c>
      <c r="B5" s="237"/>
      <c r="C5" s="237"/>
      <c r="D5" s="237"/>
      <c r="E5" s="237"/>
      <c r="F5" s="237"/>
      <c r="G5" s="237"/>
      <c r="H5" s="237"/>
      <c r="I5" s="237"/>
      <c r="J5" s="237"/>
      <c r="K5" s="237"/>
      <c r="L5" s="237"/>
      <c r="M5" s="237"/>
      <c r="N5" s="237"/>
    </row>
    <row r="6" spans="1:14" ht="16" thickBot="1" x14ac:dyDescent="0.4">
      <c r="A6" s="1"/>
      <c r="B6" s="2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4" ht="79.400000000000006" customHeight="1" x14ac:dyDescent="0.35">
      <c r="A7" s="15" t="s">
        <v>3</v>
      </c>
      <c r="B7" s="16" t="s">
        <v>4</v>
      </c>
      <c r="C7" s="215" t="s">
        <v>5</v>
      </c>
      <c r="D7" s="16" t="s">
        <v>6</v>
      </c>
      <c r="E7" s="16" t="s">
        <v>7</v>
      </c>
      <c r="F7" s="216" t="s">
        <v>390</v>
      </c>
      <c r="G7" s="216" t="s">
        <v>54</v>
      </c>
      <c r="H7" s="217" t="s">
        <v>391</v>
      </c>
      <c r="I7" s="218" t="s">
        <v>8</v>
      </c>
      <c r="J7" s="219" t="s">
        <v>55</v>
      </c>
      <c r="K7" s="220" t="s">
        <v>9</v>
      </c>
      <c r="L7" s="218" t="s">
        <v>10</v>
      </c>
      <c r="M7" s="218" t="s">
        <v>11</v>
      </c>
      <c r="N7" s="221" t="s">
        <v>12</v>
      </c>
    </row>
    <row r="8" spans="1:14" ht="15.5" x14ac:dyDescent="0.35">
      <c r="A8" s="17"/>
      <c r="B8" s="28"/>
      <c r="C8" s="18"/>
      <c r="D8" s="18"/>
      <c r="E8" s="18"/>
      <c r="F8" s="18"/>
      <c r="G8" s="18"/>
      <c r="H8" s="19"/>
      <c r="I8" s="20"/>
      <c r="J8" s="20"/>
      <c r="K8" s="20"/>
      <c r="L8" s="20"/>
      <c r="M8" s="20"/>
      <c r="N8" s="21"/>
    </row>
    <row r="9" spans="1:14" ht="18.5" x14ac:dyDescent="0.35">
      <c r="A9" s="22" t="s">
        <v>236</v>
      </c>
      <c r="B9" s="23">
        <f>SUM(C9:N9)</f>
        <v>568</v>
      </c>
      <c r="C9" s="23">
        <v>106</v>
      </c>
      <c r="D9" s="23">
        <v>75</v>
      </c>
      <c r="E9" s="23">
        <v>81</v>
      </c>
      <c r="F9" s="23">
        <f>36-3</f>
        <v>33</v>
      </c>
      <c r="G9" s="23">
        <v>13</v>
      </c>
      <c r="H9" s="24">
        <f>130-2</f>
        <v>128</v>
      </c>
      <c r="I9" s="12">
        <v>48</v>
      </c>
      <c r="J9" s="12">
        <v>37</v>
      </c>
      <c r="K9" s="12">
        <v>31</v>
      </c>
      <c r="L9" s="12">
        <v>0</v>
      </c>
      <c r="M9" s="12">
        <v>4</v>
      </c>
      <c r="N9" s="9">
        <v>12</v>
      </c>
    </row>
    <row r="10" spans="1:14" ht="15.5" x14ac:dyDescent="0.35">
      <c r="A10" s="22"/>
      <c r="B10" s="23"/>
      <c r="C10" s="25"/>
      <c r="D10" s="23"/>
      <c r="E10" s="23"/>
      <c r="F10" s="23"/>
      <c r="G10" s="23"/>
      <c r="H10" s="24"/>
      <c r="I10" s="12"/>
      <c r="J10" s="12"/>
      <c r="K10" s="12"/>
      <c r="L10" s="12"/>
      <c r="M10" s="12"/>
      <c r="N10" s="11"/>
    </row>
    <row r="11" spans="1:14" ht="15.5" x14ac:dyDescent="0.35">
      <c r="A11" s="22" t="s">
        <v>13</v>
      </c>
      <c r="B11" s="23">
        <f>SUM(C11:N11)</f>
        <v>3726</v>
      </c>
      <c r="C11" s="23">
        <v>505</v>
      </c>
      <c r="D11" s="23">
        <v>348</v>
      </c>
      <c r="E11" s="23">
        <v>432</v>
      </c>
      <c r="F11" s="23">
        <v>342</v>
      </c>
      <c r="G11" s="23">
        <v>181</v>
      </c>
      <c r="H11" s="24">
        <v>320</v>
      </c>
      <c r="I11" s="12">
        <v>147</v>
      </c>
      <c r="J11" s="12">
        <v>342</v>
      </c>
      <c r="K11" s="12">
        <v>372</v>
      </c>
      <c r="L11" s="12">
        <v>283</v>
      </c>
      <c r="M11" s="12">
        <v>42</v>
      </c>
      <c r="N11" s="9">
        <v>412</v>
      </c>
    </row>
    <row r="12" spans="1:14" ht="15.5" x14ac:dyDescent="0.35">
      <c r="A12" s="22"/>
      <c r="B12" s="23"/>
      <c r="C12" s="23"/>
      <c r="D12" s="23"/>
      <c r="E12" s="23"/>
      <c r="F12" s="23"/>
      <c r="G12" s="23"/>
      <c r="H12" s="24"/>
      <c r="I12" s="12"/>
      <c r="J12" s="12"/>
      <c r="K12" s="12"/>
      <c r="L12" s="12"/>
      <c r="M12" s="12"/>
      <c r="N12" s="26"/>
    </row>
    <row r="13" spans="1:14" ht="15.5" x14ac:dyDescent="0.35">
      <c r="A13" s="22" t="s">
        <v>14</v>
      </c>
      <c r="B13" s="23">
        <f>SUM(C13:N13)</f>
        <v>102</v>
      </c>
      <c r="C13" s="23">
        <v>16</v>
      </c>
      <c r="D13" s="23">
        <v>21</v>
      </c>
      <c r="E13" s="23">
        <v>13</v>
      </c>
      <c r="F13" s="23">
        <v>5</v>
      </c>
      <c r="G13" s="23">
        <v>1</v>
      </c>
      <c r="H13" s="24">
        <v>6</v>
      </c>
      <c r="I13" s="12">
        <v>0</v>
      </c>
      <c r="J13" s="12">
        <v>11</v>
      </c>
      <c r="K13" s="12">
        <v>5</v>
      </c>
      <c r="L13" s="12">
        <v>8</v>
      </c>
      <c r="M13" s="12">
        <v>1</v>
      </c>
      <c r="N13" s="9">
        <v>15</v>
      </c>
    </row>
    <row r="14" spans="1:14" ht="15.5" x14ac:dyDescent="0.35">
      <c r="A14" s="22"/>
      <c r="B14" s="23"/>
      <c r="C14" s="25"/>
      <c r="D14" s="25"/>
      <c r="E14" s="25"/>
      <c r="F14" s="25"/>
      <c r="G14" s="25"/>
      <c r="H14" s="27"/>
      <c r="I14" s="13"/>
      <c r="J14" s="13"/>
      <c r="K14" s="13"/>
      <c r="L14" s="13"/>
      <c r="M14" s="13"/>
      <c r="N14" s="7"/>
    </row>
    <row r="15" spans="1:14" ht="15.5" x14ac:dyDescent="0.35">
      <c r="A15" s="22" t="s">
        <v>15</v>
      </c>
      <c r="B15" s="23">
        <f>B17</f>
        <v>3806</v>
      </c>
      <c r="C15" s="23">
        <f t="shared" ref="C15:N15" si="0">C17</f>
        <v>585</v>
      </c>
      <c r="D15" s="23">
        <f t="shared" si="0"/>
        <v>350</v>
      </c>
      <c r="E15" s="23">
        <f t="shared" si="0"/>
        <v>476</v>
      </c>
      <c r="F15" s="23">
        <f t="shared" si="0"/>
        <v>352</v>
      </c>
      <c r="G15" s="23">
        <f t="shared" si="0"/>
        <v>143</v>
      </c>
      <c r="H15" s="24">
        <f t="shared" si="0"/>
        <v>361</v>
      </c>
      <c r="I15" s="12">
        <f t="shared" si="0"/>
        <v>148</v>
      </c>
      <c r="J15" s="12">
        <f t="shared" si="0"/>
        <v>335</v>
      </c>
      <c r="K15" s="12">
        <f t="shared" si="0"/>
        <v>364</v>
      </c>
      <c r="L15" s="12">
        <f t="shared" si="0"/>
        <v>253</v>
      </c>
      <c r="M15" s="12">
        <f t="shared" si="0"/>
        <v>42</v>
      </c>
      <c r="N15" s="9">
        <f t="shared" si="0"/>
        <v>397</v>
      </c>
    </row>
    <row r="16" spans="1:14" ht="15.5" x14ac:dyDescent="0.35">
      <c r="A16" s="22"/>
      <c r="B16" s="28"/>
      <c r="C16" s="28"/>
      <c r="D16" s="28"/>
      <c r="E16" s="28"/>
      <c r="F16" s="28"/>
      <c r="G16" s="28"/>
      <c r="H16" s="29"/>
      <c r="I16" s="30"/>
      <c r="J16" s="30"/>
      <c r="K16" s="30"/>
      <c r="L16" s="30"/>
      <c r="M16" s="30"/>
      <c r="N16" s="31"/>
    </row>
    <row r="17" spans="1:14" ht="15.5" x14ac:dyDescent="0.35">
      <c r="A17" s="14" t="s">
        <v>16</v>
      </c>
      <c r="B17" s="23">
        <f t="shared" ref="B17:N17" si="1">SUM(B18:B29)</f>
        <v>3806</v>
      </c>
      <c r="C17" s="23">
        <f t="shared" si="1"/>
        <v>585</v>
      </c>
      <c r="D17" s="23">
        <f t="shared" si="1"/>
        <v>350</v>
      </c>
      <c r="E17" s="23">
        <f t="shared" si="1"/>
        <v>476</v>
      </c>
      <c r="F17" s="23">
        <f t="shared" si="1"/>
        <v>352</v>
      </c>
      <c r="G17" s="23">
        <f t="shared" si="1"/>
        <v>143</v>
      </c>
      <c r="H17" s="23">
        <f t="shared" si="1"/>
        <v>361</v>
      </c>
      <c r="I17" s="23">
        <f t="shared" si="1"/>
        <v>148</v>
      </c>
      <c r="J17" s="23">
        <f t="shared" si="1"/>
        <v>335</v>
      </c>
      <c r="K17" s="23">
        <f t="shared" si="1"/>
        <v>364</v>
      </c>
      <c r="L17" s="23">
        <f t="shared" si="1"/>
        <v>253</v>
      </c>
      <c r="M17" s="23">
        <f t="shared" si="1"/>
        <v>42</v>
      </c>
      <c r="N17" s="23">
        <f t="shared" si="1"/>
        <v>397</v>
      </c>
    </row>
    <row r="18" spans="1:14" ht="15.5" x14ac:dyDescent="0.35">
      <c r="A18" s="222" t="s">
        <v>17</v>
      </c>
      <c r="B18" s="23">
        <f t="shared" ref="B18:B29" si="2">SUM(C18:N18)</f>
        <v>11</v>
      </c>
      <c r="C18" s="25">
        <v>1</v>
      </c>
      <c r="D18" s="25">
        <v>1</v>
      </c>
      <c r="E18" s="25">
        <v>2</v>
      </c>
      <c r="F18" s="25">
        <v>0</v>
      </c>
      <c r="G18" s="25">
        <v>0</v>
      </c>
      <c r="H18" s="27">
        <v>1</v>
      </c>
      <c r="I18" s="13">
        <v>1</v>
      </c>
      <c r="J18" s="13">
        <v>1</v>
      </c>
      <c r="K18" s="13">
        <v>4</v>
      </c>
      <c r="L18" s="13">
        <v>0</v>
      </c>
      <c r="M18" s="13">
        <v>0</v>
      </c>
      <c r="N18" s="7">
        <v>0</v>
      </c>
    </row>
    <row r="19" spans="1:14" ht="15.5" x14ac:dyDescent="0.35">
      <c r="A19" s="22" t="s">
        <v>18</v>
      </c>
      <c r="B19" s="23">
        <f t="shared" si="2"/>
        <v>193</v>
      </c>
      <c r="C19" s="25">
        <v>20</v>
      </c>
      <c r="D19" s="25">
        <v>11</v>
      </c>
      <c r="E19" s="25">
        <v>35</v>
      </c>
      <c r="F19" s="25">
        <v>40</v>
      </c>
      <c r="G19" s="25">
        <v>43</v>
      </c>
      <c r="H19" s="27">
        <v>6</v>
      </c>
      <c r="I19" s="13">
        <v>4</v>
      </c>
      <c r="J19" s="13">
        <v>3</v>
      </c>
      <c r="K19" s="13">
        <v>16</v>
      </c>
      <c r="L19" s="13">
        <v>5</v>
      </c>
      <c r="M19" s="13">
        <v>0</v>
      </c>
      <c r="N19" s="7">
        <v>10</v>
      </c>
    </row>
    <row r="20" spans="1:14" ht="15.5" x14ac:dyDescent="0.35">
      <c r="A20" s="22" t="s">
        <v>19</v>
      </c>
      <c r="B20" s="23">
        <f t="shared" si="2"/>
        <v>3</v>
      </c>
      <c r="C20" s="25">
        <v>0</v>
      </c>
      <c r="D20" s="25">
        <v>0</v>
      </c>
      <c r="E20" s="25">
        <v>0</v>
      </c>
      <c r="F20" s="25">
        <v>1</v>
      </c>
      <c r="G20" s="25">
        <v>0</v>
      </c>
      <c r="H20" s="27">
        <v>1</v>
      </c>
      <c r="I20" s="13">
        <v>0</v>
      </c>
      <c r="J20" s="13">
        <v>1</v>
      </c>
      <c r="K20" s="13">
        <v>0</v>
      </c>
      <c r="L20" s="13">
        <v>0</v>
      </c>
      <c r="M20" s="13">
        <v>0</v>
      </c>
      <c r="N20" s="7">
        <v>0</v>
      </c>
    </row>
    <row r="21" spans="1:14" ht="15.5" x14ac:dyDescent="0.35">
      <c r="A21" s="22" t="s">
        <v>20</v>
      </c>
      <c r="B21" s="23">
        <f t="shared" si="2"/>
        <v>1788</v>
      </c>
      <c r="C21" s="25">
        <v>317</v>
      </c>
      <c r="D21" s="25">
        <v>96</v>
      </c>
      <c r="E21" s="25">
        <v>176</v>
      </c>
      <c r="F21" s="25">
        <v>200</v>
      </c>
      <c r="G21" s="25">
        <v>28</v>
      </c>
      <c r="H21" s="27">
        <v>167</v>
      </c>
      <c r="I21" s="13">
        <v>45</v>
      </c>
      <c r="J21" s="13">
        <v>182</v>
      </c>
      <c r="K21" s="13">
        <v>269</v>
      </c>
      <c r="L21" s="13">
        <v>117</v>
      </c>
      <c r="M21" s="13">
        <v>9</v>
      </c>
      <c r="N21" s="7">
        <v>182</v>
      </c>
    </row>
    <row r="22" spans="1:14" ht="15.5" x14ac:dyDescent="0.35">
      <c r="A22" s="222" t="s">
        <v>21</v>
      </c>
      <c r="B22" s="23">
        <f t="shared" si="2"/>
        <v>121</v>
      </c>
      <c r="C22" s="25">
        <v>10</v>
      </c>
      <c r="D22" s="25">
        <v>8</v>
      </c>
      <c r="E22" s="25">
        <v>10</v>
      </c>
      <c r="F22" s="25">
        <v>21</v>
      </c>
      <c r="G22" s="25">
        <v>0</v>
      </c>
      <c r="H22" s="27">
        <v>9</v>
      </c>
      <c r="I22" s="13">
        <v>9</v>
      </c>
      <c r="J22" s="13">
        <v>17</v>
      </c>
      <c r="K22" s="13">
        <v>2</v>
      </c>
      <c r="L22" s="13">
        <v>6</v>
      </c>
      <c r="M22" s="13">
        <v>1</v>
      </c>
      <c r="N22" s="7">
        <v>28</v>
      </c>
    </row>
    <row r="23" spans="1:14" ht="15.5" x14ac:dyDescent="0.35">
      <c r="A23" s="223" t="s">
        <v>22</v>
      </c>
      <c r="B23" s="23">
        <f t="shared" si="2"/>
        <v>37</v>
      </c>
      <c r="C23" s="25">
        <v>1</v>
      </c>
      <c r="D23" s="25">
        <v>3</v>
      </c>
      <c r="E23" s="25">
        <v>4</v>
      </c>
      <c r="F23" s="25">
        <v>0</v>
      </c>
      <c r="G23" s="25">
        <v>1</v>
      </c>
      <c r="H23" s="27">
        <v>1</v>
      </c>
      <c r="I23" s="13">
        <v>1</v>
      </c>
      <c r="J23" s="13">
        <v>9</v>
      </c>
      <c r="K23" s="13">
        <v>2</v>
      </c>
      <c r="L23" s="13">
        <v>14</v>
      </c>
      <c r="M23" s="13">
        <v>0</v>
      </c>
      <c r="N23" s="7">
        <v>1</v>
      </c>
    </row>
    <row r="24" spans="1:14" ht="15.5" x14ac:dyDescent="0.35">
      <c r="A24" s="222" t="s">
        <v>23</v>
      </c>
      <c r="B24" s="23">
        <f t="shared" si="2"/>
        <v>1592</v>
      </c>
      <c r="C24" s="25">
        <f t="shared" ref="C24:N24" si="3">C32</f>
        <v>228</v>
      </c>
      <c r="D24" s="25">
        <f t="shared" si="3"/>
        <v>228</v>
      </c>
      <c r="E24" s="25">
        <f t="shared" si="3"/>
        <v>247</v>
      </c>
      <c r="F24" s="25">
        <f t="shared" si="3"/>
        <v>78</v>
      </c>
      <c r="G24" s="25">
        <f t="shared" si="3"/>
        <v>71</v>
      </c>
      <c r="H24" s="27">
        <f t="shared" si="3"/>
        <v>176</v>
      </c>
      <c r="I24" s="13">
        <f t="shared" si="3"/>
        <v>88</v>
      </c>
      <c r="J24" s="13">
        <f t="shared" si="3"/>
        <v>104</v>
      </c>
      <c r="K24" s="13">
        <f t="shared" si="3"/>
        <v>61</v>
      </c>
      <c r="L24" s="13">
        <f t="shared" si="3"/>
        <v>104</v>
      </c>
      <c r="M24" s="13">
        <f t="shared" si="3"/>
        <v>32</v>
      </c>
      <c r="N24" s="7">
        <f t="shared" si="3"/>
        <v>175</v>
      </c>
    </row>
    <row r="25" spans="1:14" ht="15.5" x14ac:dyDescent="0.35">
      <c r="A25" s="222" t="s">
        <v>25</v>
      </c>
      <c r="B25" s="23">
        <f t="shared" si="2"/>
        <v>33</v>
      </c>
      <c r="C25" s="25">
        <v>0</v>
      </c>
      <c r="D25" s="25">
        <v>2</v>
      </c>
      <c r="E25" s="25">
        <v>0</v>
      </c>
      <c r="F25" s="25">
        <v>9</v>
      </c>
      <c r="G25" s="25">
        <v>0</v>
      </c>
      <c r="H25" s="27">
        <v>0</v>
      </c>
      <c r="I25" s="13">
        <v>0</v>
      </c>
      <c r="J25" s="13">
        <v>5</v>
      </c>
      <c r="K25" s="13">
        <v>10</v>
      </c>
      <c r="L25" s="13">
        <v>6</v>
      </c>
      <c r="M25" s="13">
        <v>0</v>
      </c>
      <c r="N25" s="7">
        <v>1</v>
      </c>
    </row>
    <row r="26" spans="1:14" ht="15.5" x14ac:dyDescent="0.35">
      <c r="A26" s="222" t="s">
        <v>26</v>
      </c>
      <c r="B26" s="23">
        <f t="shared" si="2"/>
        <v>11</v>
      </c>
      <c r="C26" s="25">
        <v>0</v>
      </c>
      <c r="D26" s="25">
        <v>0</v>
      </c>
      <c r="E26" s="25">
        <v>0</v>
      </c>
      <c r="F26" s="25">
        <v>1</v>
      </c>
      <c r="G26" s="25">
        <v>0</v>
      </c>
      <c r="H26" s="27">
        <v>0</v>
      </c>
      <c r="I26" s="13">
        <v>0</v>
      </c>
      <c r="J26" s="13">
        <v>10</v>
      </c>
      <c r="K26" s="13">
        <v>0</v>
      </c>
      <c r="L26" s="13">
        <v>0</v>
      </c>
      <c r="M26" s="13">
        <v>0</v>
      </c>
      <c r="N26" s="7">
        <v>0</v>
      </c>
    </row>
    <row r="27" spans="1:14" ht="15.5" x14ac:dyDescent="0.35">
      <c r="A27" s="222" t="s">
        <v>27</v>
      </c>
      <c r="B27" s="23">
        <f t="shared" si="2"/>
        <v>1</v>
      </c>
      <c r="C27" s="25">
        <v>0</v>
      </c>
      <c r="D27" s="25">
        <v>0</v>
      </c>
      <c r="E27" s="25">
        <v>0</v>
      </c>
      <c r="F27" s="25">
        <v>0</v>
      </c>
      <c r="G27" s="25">
        <v>0</v>
      </c>
      <c r="H27" s="27">
        <v>0</v>
      </c>
      <c r="I27" s="13">
        <v>0</v>
      </c>
      <c r="J27" s="13">
        <v>0</v>
      </c>
      <c r="K27" s="13">
        <v>0</v>
      </c>
      <c r="L27" s="13">
        <v>1</v>
      </c>
      <c r="M27" s="13">
        <v>0</v>
      </c>
      <c r="N27" s="7">
        <v>0</v>
      </c>
    </row>
    <row r="28" spans="1:14" ht="15.5" x14ac:dyDescent="0.35">
      <c r="A28" s="222" t="s">
        <v>28</v>
      </c>
      <c r="B28" s="23">
        <f t="shared" si="2"/>
        <v>1</v>
      </c>
      <c r="C28" s="25">
        <v>0</v>
      </c>
      <c r="D28" s="25">
        <v>0</v>
      </c>
      <c r="E28" s="25">
        <v>0</v>
      </c>
      <c r="F28" s="25">
        <v>1</v>
      </c>
      <c r="G28" s="25">
        <v>0</v>
      </c>
      <c r="H28" s="27">
        <v>0</v>
      </c>
      <c r="I28" s="13">
        <v>0</v>
      </c>
      <c r="J28" s="13">
        <v>0</v>
      </c>
      <c r="K28" s="13">
        <v>0</v>
      </c>
      <c r="L28" s="13">
        <v>0</v>
      </c>
      <c r="M28" s="13">
        <v>0</v>
      </c>
      <c r="N28" s="7">
        <v>0</v>
      </c>
    </row>
    <row r="29" spans="1:14" ht="15.5" x14ac:dyDescent="0.35">
      <c r="A29" s="222" t="s">
        <v>29</v>
      </c>
      <c r="B29" s="23">
        <f t="shared" si="2"/>
        <v>15</v>
      </c>
      <c r="C29" s="25">
        <v>8</v>
      </c>
      <c r="D29" s="25">
        <v>1</v>
      </c>
      <c r="E29" s="25">
        <v>2</v>
      </c>
      <c r="F29" s="25">
        <v>1</v>
      </c>
      <c r="G29" s="25">
        <v>0</v>
      </c>
      <c r="H29" s="27">
        <v>0</v>
      </c>
      <c r="I29" s="13">
        <v>0</v>
      </c>
      <c r="J29" s="13">
        <v>3</v>
      </c>
      <c r="K29" s="13">
        <v>0</v>
      </c>
      <c r="L29" s="13">
        <v>0</v>
      </c>
      <c r="M29" s="13">
        <v>0</v>
      </c>
      <c r="N29" s="7">
        <v>0</v>
      </c>
    </row>
    <row r="30" spans="1:14" ht="15.5" x14ac:dyDescent="0.35">
      <c r="A30" s="22"/>
      <c r="B30" s="23"/>
      <c r="C30" s="25"/>
      <c r="D30" s="25"/>
      <c r="E30" s="25"/>
      <c r="F30" s="25"/>
      <c r="G30" s="25"/>
      <c r="H30" s="27"/>
      <c r="I30" s="13"/>
      <c r="J30" s="13"/>
      <c r="K30" s="13"/>
      <c r="L30" s="13"/>
      <c r="M30" s="13"/>
      <c r="N30" s="7"/>
    </row>
    <row r="31" spans="1:14" ht="15.5" x14ac:dyDescent="0.35">
      <c r="A31" s="224"/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</row>
    <row r="32" spans="1:14" ht="15.5" x14ac:dyDescent="0.35">
      <c r="A32" s="225" t="s">
        <v>30</v>
      </c>
      <c r="B32" s="23">
        <f t="shared" ref="B32:N32" si="4">B34+B44+B51</f>
        <v>1592</v>
      </c>
      <c r="C32" s="23">
        <f t="shared" si="4"/>
        <v>228</v>
      </c>
      <c r="D32" s="23">
        <f t="shared" si="4"/>
        <v>228</v>
      </c>
      <c r="E32" s="23">
        <f t="shared" si="4"/>
        <v>247</v>
      </c>
      <c r="F32" s="23">
        <f t="shared" si="4"/>
        <v>78</v>
      </c>
      <c r="G32" s="23">
        <f t="shared" si="4"/>
        <v>71</v>
      </c>
      <c r="H32" s="24">
        <f t="shared" si="4"/>
        <v>176</v>
      </c>
      <c r="I32" s="12">
        <f t="shared" si="4"/>
        <v>88</v>
      </c>
      <c r="J32" s="12">
        <f t="shared" si="4"/>
        <v>104</v>
      </c>
      <c r="K32" s="12">
        <f t="shared" si="4"/>
        <v>61</v>
      </c>
      <c r="L32" s="12">
        <f t="shared" si="4"/>
        <v>104</v>
      </c>
      <c r="M32" s="12">
        <f t="shared" si="4"/>
        <v>32</v>
      </c>
      <c r="N32" s="9">
        <f t="shared" si="4"/>
        <v>175</v>
      </c>
    </row>
    <row r="33" spans="1:14" ht="15.5" x14ac:dyDescent="0.35">
      <c r="A33" s="226"/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</row>
    <row r="34" spans="1:14" ht="15.5" x14ac:dyDescent="0.35">
      <c r="A34" s="223" t="s">
        <v>31</v>
      </c>
      <c r="B34" s="23">
        <f t="shared" ref="B34:N34" si="5">SUM(B35:B42)</f>
        <v>671</v>
      </c>
      <c r="C34" s="33">
        <f t="shared" si="5"/>
        <v>89</v>
      </c>
      <c r="D34" s="33">
        <f t="shared" si="5"/>
        <v>93</v>
      </c>
      <c r="E34" s="33">
        <f t="shared" si="5"/>
        <v>121</v>
      </c>
      <c r="F34" s="33">
        <f t="shared" si="5"/>
        <v>45</v>
      </c>
      <c r="G34" s="33">
        <f t="shared" si="5"/>
        <v>24</v>
      </c>
      <c r="H34" s="34">
        <f t="shared" si="5"/>
        <v>45</v>
      </c>
      <c r="I34" s="35">
        <f t="shared" si="5"/>
        <v>27</v>
      </c>
      <c r="J34" s="35">
        <f t="shared" si="5"/>
        <v>76</v>
      </c>
      <c r="K34" s="35">
        <f t="shared" si="5"/>
        <v>21</v>
      </c>
      <c r="L34" s="35">
        <f t="shared" si="5"/>
        <v>48</v>
      </c>
      <c r="M34" s="35">
        <f t="shared" si="5"/>
        <v>15</v>
      </c>
      <c r="N34" s="10">
        <f t="shared" si="5"/>
        <v>67</v>
      </c>
    </row>
    <row r="35" spans="1:14" ht="15.5" x14ac:dyDescent="0.35">
      <c r="A35" s="223" t="s">
        <v>32</v>
      </c>
      <c r="B35" s="23">
        <f t="shared" ref="B35:B42" si="6">SUM(C35:N35)</f>
        <v>36</v>
      </c>
      <c r="C35" s="33">
        <v>14</v>
      </c>
      <c r="D35" s="33">
        <v>10</v>
      </c>
      <c r="E35" s="33">
        <v>3</v>
      </c>
      <c r="F35" s="33">
        <v>2</v>
      </c>
      <c r="G35" s="33">
        <v>0</v>
      </c>
      <c r="H35" s="34">
        <v>3</v>
      </c>
      <c r="I35" s="35">
        <v>2</v>
      </c>
      <c r="J35" s="35">
        <v>0</v>
      </c>
      <c r="K35" s="35">
        <v>0</v>
      </c>
      <c r="L35" s="35">
        <v>1</v>
      </c>
      <c r="M35" s="35">
        <v>0</v>
      </c>
      <c r="N35" s="10">
        <v>1</v>
      </c>
    </row>
    <row r="36" spans="1:14" ht="15.5" x14ac:dyDescent="0.35">
      <c r="A36" s="223" t="s">
        <v>33</v>
      </c>
      <c r="B36" s="23">
        <f t="shared" si="6"/>
        <v>49</v>
      </c>
      <c r="C36" s="33">
        <v>2</v>
      </c>
      <c r="D36" s="33">
        <v>2</v>
      </c>
      <c r="E36" s="33">
        <v>16</v>
      </c>
      <c r="F36" s="33">
        <v>4</v>
      </c>
      <c r="G36" s="33">
        <v>3</v>
      </c>
      <c r="H36" s="34">
        <v>4</v>
      </c>
      <c r="I36" s="35">
        <v>3</v>
      </c>
      <c r="J36" s="35">
        <v>2</v>
      </c>
      <c r="K36" s="35">
        <v>1</v>
      </c>
      <c r="L36" s="35">
        <v>2</v>
      </c>
      <c r="M36" s="35">
        <v>2</v>
      </c>
      <c r="N36" s="10">
        <v>8</v>
      </c>
    </row>
    <row r="37" spans="1:14" ht="15.5" x14ac:dyDescent="0.35">
      <c r="A37" s="223" t="s">
        <v>34</v>
      </c>
      <c r="B37" s="23">
        <f t="shared" si="6"/>
        <v>85</v>
      </c>
      <c r="C37" s="33">
        <v>2</v>
      </c>
      <c r="D37" s="33">
        <v>4</v>
      </c>
      <c r="E37" s="33">
        <v>21</v>
      </c>
      <c r="F37" s="33">
        <v>4</v>
      </c>
      <c r="G37" s="33">
        <v>1</v>
      </c>
      <c r="H37" s="34">
        <v>2</v>
      </c>
      <c r="I37" s="35">
        <v>6</v>
      </c>
      <c r="J37" s="35">
        <v>11</v>
      </c>
      <c r="K37" s="35">
        <v>10</v>
      </c>
      <c r="L37" s="35">
        <v>10</v>
      </c>
      <c r="M37" s="35">
        <v>3</v>
      </c>
      <c r="N37" s="10">
        <v>11</v>
      </c>
    </row>
    <row r="38" spans="1:14" ht="15.5" x14ac:dyDescent="0.35">
      <c r="A38" s="223" t="s">
        <v>35</v>
      </c>
      <c r="B38" s="23">
        <f t="shared" si="6"/>
        <v>75</v>
      </c>
      <c r="C38" s="33">
        <v>14</v>
      </c>
      <c r="D38" s="33">
        <v>7</v>
      </c>
      <c r="E38" s="33">
        <v>11</v>
      </c>
      <c r="F38" s="33">
        <v>4</v>
      </c>
      <c r="G38" s="33">
        <v>2</v>
      </c>
      <c r="H38" s="34">
        <v>4</v>
      </c>
      <c r="I38" s="35">
        <v>1</v>
      </c>
      <c r="J38" s="35">
        <v>10</v>
      </c>
      <c r="K38" s="35">
        <v>5</v>
      </c>
      <c r="L38" s="35">
        <v>9</v>
      </c>
      <c r="M38" s="35">
        <v>1</v>
      </c>
      <c r="N38" s="10">
        <v>7</v>
      </c>
    </row>
    <row r="39" spans="1:14" ht="15.5" x14ac:dyDescent="0.35">
      <c r="A39" s="223" t="s">
        <v>36</v>
      </c>
      <c r="B39" s="23">
        <f t="shared" si="6"/>
        <v>76</v>
      </c>
      <c r="C39" s="33"/>
      <c r="D39" s="33">
        <v>4</v>
      </c>
      <c r="E39" s="33">
        <v>5</v>
      </c>
      <c r="F39" s="33">
        <v>7</v>
      </c>
      <c r="G39" s="33">
        <v>0</v>
      </c>
      <c r="H39" s="34">
        <v>16</v>
      </c>
      <c r="I39" s="35">
        <v>8</v>
      </c>
      <c r="J39" s="35">
        <v>22</v>
      </c>
      <c r="K39" s="35">
        <v>0</v>
      </c>
      <c r="L39" s="35">
        <v>4</v>
      </c>
      <c r="M39" s="35">
        <v>1</v>
      </c>
      <c r="N39" s="10">
        <v>9</v>
      </c>
    </row>
    <row r="40" spans="1:14" ht="15.5" x14ac:dyDescent="0.35">
      <c r="A40" s="223" t="s">
        <v>37</v>
      </c>
      <c r="B40" s="23">
        <f t="shared" si="6"/>
        <v>35</v>
      </c>
      <c r="C40" s="33">
        <v>4</v>
      </c>
      <c r="D40" s="33">
        <v>7</v>
      </c>
      <c r="E40" s="33">
        <v>5</v>
      </c>
      <c r="F40" s="33">
        <v>1</v>
      </c>
      <c r="G40" s="33">
        <v>0</v>
      </c>
      <c r="H40" s="34">
        <v>1</v>
      </c>
      <c r="I40" s="35">
        <v>1</v>
      </c>
      <c r="J40" s="35">
        <v>8</v>
      </c>
      <c r="K40" s="35">
        <v>0</v>
      </c>
      <c r="L40" s="35">
        <v>6</v>
      </c>
      <c r="M40" s="35">
        <v>0</v>
      </c>
      <c r="N40" s="10">
        <v>2</v>
      </c>
    </row>
    <row r="41" spans="1:14" ht="15.5" x14ac:dyDescent="0.35">
      <c r="A41" s="223" t="s">
        <v>38</v>
      </c>
      <c r="B41" s="23">
        <f t="shared" si="6"/>
        <v>29</v>
      </c>
      <c r="C41" s="33">
        <v>1</v>
      </c>
      <c r="D41" s="33">
        <v>1</v>
      </c>
      <c r="E41" s="33">
        <v>10</v>
      </c>
      <c r="F41" s="33">
        <v>5</v>
      </c>
      <c r="G41" s="33">
        <v>0</v>
      </c>
      <c r="H41" s="34">
        <v>3</v>
      </c>
      <c r="I41" s="35">
        <v>0</v>
      </c>
      <c r="J41" s="35">
        <v>9</v>
      </c>
      <c r="K41" s="35">
        <v>0</v>
      </c>
      <c r="L41" s="35">
        <v>0</v>
      </c>
      <c r="M41" s="35">
        <v>0</v>
      </c>
      <c r="N41" s="10">
        <v>0</v>
      </c>
    </row>
    <row r="42" spans="1:14" ht="15.5" x14ac:dyDescent="0.35">
      <c r="A42" s="223" t="s">
        <v>39</v>
      </c>
      <c r="B42" s="23">
        <f t="shared" si="6"/>
        <v>286</v>
      </c>
      <c r="C42" s="23">
        <v>52</v>
      </c>
      <c r="D42" s="23">
        <v>58</v>
      </c>
      <c r="E42" s="23">
        <v>50</v>
      </c>
      <c r="F42" s="23">
        <v>18</v>
      </c>
      <c r="G42" s="23">
        <v>18</v>
      </c>
      <c r="H42" s="24">
        <v>12</v>
      </c>
      <c r="I42" s="12">
        <v>6</v>
      </c>
      <c r="J42" s="12">
        <v>14</v>
      </c>
      <c r="K42" s="12">
        <v>5</v>
      </c>
      <c r="L42" s="12">
        <v>16</v>
      </c>
      <c r="M42" s="12">
        <v>8</v>
      </c>
      <c r="N42" s="9">
        <v>29</v>
      </c>
    </row>
    <row r="43" spans="1:14" ht="15.5" x14ac:dyDescent="0.35">
      <c r="A43" s="226"/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</row>
    <row r="44" spans="1:14" ht="15.5" x14ac:dyDescent="0.35">
      <c r="A44" s="223" t="s">
        <v>40</v>
      </c>
      <c r="B44" s="23">
        <f>SUM(B45:B49)</f>
        <v>761</v>
      </c>
      <c r="C44" s="36">
        <f t="shared" ref="C44:N44" si="7">SUM(C45:C49)</f>
        <v>135</v>
      </c>
      <c r="D44" s="36">
        <f t="shared" si="7"/>
        <v>105</v>
      </c>
      <c r="E44" s="36">
        <f t="shared" si="7"/>
        <v>101</v>
      </c>
      <c r="F44" s="36">
        <f t="shared" si="7"/>
        <v>31</v>
      </c>
      <c r="G44" s="36">
        <f t="shared" si="7"/>
        <v>45</v>
      </c>
      <c r="H44" s="47">
        <f t="shared" si="7"/>
        <v>85</v>
      </c>
      <c r="I44" s="37">
        <f t="shared" si="7"/>
        <v>47</v>
      </c>
      <c r="J44" s="37">
        <f t="shared" si="7"/>
        <v>27</v>
      </c>
      <c r="K44" s="37">
        <f t="shared" si="7"/>
        <v>27</v>
      </c>
      <c r="L44" s="37">
        <f t="shared" si="7"/>
        <v>42</v>
      </c>
      <c r="M44" s="37">
        <f t="shared" si="7"/>
        <v>15</v>
      </c>
      <c r="N44" s="38">
        <f t="shared" si="7"/>
        <v>101</v>
      </c>
    </row>
    <row r="45" spans="1:14" ht="15.5" x14ac:dyDescent="0.35">
      <c r="A45" s="223" t="s">
        <v>41</v>
      </c>
      <c r="B45" s="23">
        <f>SUM(C45:N45)</f>
        <v>6</v>
      </c>
      <c r="C45" s="33"/>
      <c r="D45" s="33">
        <v>3</v>
      </c>
      <c r="E45" s="33"/>
      <c r="F45" s="33">
        <v>1</v>
      </c>
      <c r="G45" s="33"/>
      <c r="H45" s="34">
        <v>1</v>
      </c>
      <c r="I45" s="35"/>
      <c r="J45" s="35">
        <v>1</v>
      </c>
      <c r="K45" s="35"/>
      <c r="L45" s="35"/>
      <c r="M45" s="35">
        <v>0</v>
      </c>
      <c r="N45" s="10"/>
    </row>
    <row r="46" spans="1:14" ht="15.5" x14ac:dyDescent="0.35">
      <c r="A46" s="223" t="s">
        <v>42</v>
      </c>
      <c r="B46" s="23">
        <f>SUM(C46:N46)</f>
        <v>164</v>
      </c>
      <c r="C46" s="33">
        <v>25</v>
      </c>
      <c r="D46" s="33">
        <v>37</v>
      </c>
      <c r="E46" s="33">
        <v>11</v>
      </c>
      <c r="F46" s="33">
        <v>11</v>
      </c>
      <c r="G46" s="33">
        <v>19</v>
      </c>
      <c r="H46" s="34">
        <v>7</v>
      </c>
      <c r="I46" s="35">
        <v>4</v>
      </c>
      <c r="J46" s="35">
        <v>13</v>
      </c>
      <c r="K46" s="35">
        <v>3</v>
      </c>
      <c r="L46" s="35">
        <v>11</v>
      </c>
      <c r="M46" s="35">
        <v>6</v>
      </c>
      <c r="N46" s="10">
        <v>17</v>
      </c>
    </row>
    <row r="47" spans="1:14" ht="15.5" x14ac:dyDescent="0.35">
      <c r="A47" s="223" t="s">
        <v>43</v>
      </c>
      <c r="B47" s="23">
        <f>SUM(C47:N47)</f>
        <v>98</v>
      </c>
      <c r="C47" s="33">
        <v>36</v>
      </c>
      <c r="D47" s="33">
        <v>5</v>
      </c>
      <c r="E47" s="33">
        <v>15</v>
      </c>
      <c r="F47" s="33"/>
      <c r="G47" s="33">
        <v>4</v>
      </c>
      <c r="H47" s="34">
        <v>3</v>
      </c>
      <c r="I47" s="35">
        <v>5</v>
      </c>
      <c r="J47" s="35">
        <v>2</v>
      </c>
      <c r="K47" s="35">
        <v>10</v>
      </c>
      <c r="L47" s="35">
        <v>8</v>
      </c>
      <c r="M47" s="35">
        <v>0</v>
      </c>
      <c r="N47" s="10">
        <v>10</v>
      </c>
    </row>
    <row r="48" spans="1:14" ht="15.5" x14ac:dyDescent="0.35">
      <c r="A48" s="223" t="s">
        <v>44</v>
      </c>
      <c r="B48" s="23">
        <f>SUM(C48:N48)</f>
        <v>400</v>
      </c>
      <c r="C48" s="33">
        <v>28</v>
      </c>
      <c r="D48" s="33">
        <v>56</v>
      </c>
      <c r="E48" s="33">
        <v>69</v>
      </c>
      <c r="F48" s="33">
        <v>17</v>
      </c>
      <c r="G48" s="33">
        <v>16</v>
      </c>
      <c r="H48" s="34">
        <v>71</v>
      </c>
      <c r="I48" s="35">
        <v>38</v>
      </c>
      <c r="J48" s="35">
        <v>6</v>
      </c>
      <c r="K48" s="35">
        <v>13</v>
      </c>
      <c r="L48" s="35">
        <v>17</v>
      </c>
      <c r="M48" s="35">
        <v>8</v>
      </c>
      <c r="N48" s="10">
        <v>61</v>
      </c>
    </row>
    <row r="49" spans="1:14" ht="15.5" x14ac:dyDescent="0.35">
      <c r="A49" s="223" t="s">
        <v>515</v>
      </c>
      <c r="B49" s="23">
        <f>SUM(C49:N49)</f>
        <v>93</v>
      </c>
      <c r="C49" s="36">
        <v>46</v>
      </c>
      <c r="D49" s="36">
        <v>4</v>
      </c>
      <c r="E49" s="33">
        <v>6</v>
      </c>
      <c r="F49" s="36">
        <v>2</v>
      </c>
      <c r="G49" s="36">
        <v>6</v>
      </c>
      <c r="H49" s="34">
        <v>3</v>
      </c>
      <c r="I49" s="35"/>
      <c r="J49" s="35">
        <v>5</v>
      </c>
      <c r="K49" s="37">
        <v>1</v>
      </c>
      <c r="L49" s="37">
        <v>6</v>
      </c>
      <c r="M49" s="37">
        <v>1</v>
      </c>
      <c r="N49" s="38">
        <v>13</v>
      </c>
    </row>
    <row r="50" spans="1:14" ht="15.5" x14ac:dyDescent="0.35">
      <c r="A50" s="227"/>
      <c r="B50" s="36"/>
      <c r="C50" s="36"/>
      <c r="D50" s="36"/>
      <c r="E50" s="36"/>
      <c r="F50" s="36"/>
      <c r="G50" s="36"/>
      <c r="H50" s="36"/>
      <c r="I50" s="36"/>
      <c r="J50" s="36"/>
      <c r="K50" s="36"/>
      <c r="L50" s="36"/>
      <c r="M50" s="36"/>
      <c r="N50" s="36"/>
    </row>
    <row r="51" spans="1:14" s="39" customFormat="1" ht="15.5" x14ac:dyDescent="0.35">
      <c r="A51" s="222" t="s">
        <v>392</v>
      </c>
      <c r="B51" s="23">
        <f>SUM(B52:B53)</f>
        <v>160</v>
      </c>
      <c r="C51" s="33">
        <f>SUM(C52:C53)</f>
        <v>4</v>
      </c>
      <c r="D51" s="33">
        <f t="shared" ref="D51:N51" si="8">SUM(D52:D53)</f>
        <v>30</v>
      </c>
      <c r="E51" s="33">
        <f t="shared" si="8"/>
        <v>25</v>
      </c>
      <c r="F51" s="33">
        <f t="shared" si="8"/>
        <v>2</v>
      </c>
      <c r="G51" s="33">
        <f t="shared" si="8"/>
        <v>2</v>
      </c>
      <c r="H51" s="33">
        <f t="shared" si="8"/>
        <v>46</v>
      </c>
      <c r="I51" s="33">
        <f t="shared" si="8"/>
        <v>14</v>
      </c>
      <c r="J51" s="33">
        <f t="shared" si="8"/>
        <v>1</v>
      </c>
      <c r="K51" s="33">
        <f t="shared" si="8"/>
        <v>13</v>
      </c>
      <c r="L51" s="33">
        <f t="shared" si="8"/>
        <v>14</v>
      </c>
      <c r="M51" s="33">
        <f t="shared" si="8"/>
        <v>2</v>
      </c>
      <c r="N51" s="33">
        <f t="shared" si="8"/>
        <v>7</v>
      </c>
    </row>
    <row r="52" spans="1:14" ht="15.5" x14ac:dyDescent="0.35">
      <c r="A52" s="222" t="s">
        <v>24</v>
      </c>
      <c r="B52" s="23">
        <f>SUM(C52:N52)</f>
        <v>58</v>
      </c>
      <c r="C52" s="25">
        <v>1</v>
      </c>
      <c r="D52" s="25">
        <v>0</v>
      </c>
      <c r="E52" s="25">
        <v>6</v>
      </c>
      <c r="F52" s="25">
        <v>1</v>
      </c>
      <c r="G52" s="25">
        <v>1</v>
      </c>
      <c r="H52" s="27">
        <v>31</v>
      </c>
      <c r="I52" s="13">
        <v>7</v>
      </c>
      <c r="J52" s="13">
        <v>1</v>
      </c>
      <c r="K52" s="13">
        <v>0</v>
      </c>
      <c r="L52" s="13">
        <v>4</v>
      </c>
      <c r="M52" s="13">
        <v>0</v>
      </c>
      <c r="N52" s="7">
        <v>6</v>
      </c>
    </row>
    <row r="53" spans="1:14" s="39" customFormat="1" ht="15.5" x14ac:dyDescent="0.35">
      <c r="A53" s="222" t="s">
        <v>45</v>
      </c>
      <c r="B53" s="23">
        <f>SUM(C53:N53)</f>
        <v>102</v>
      </c>
      <c r="C53" s="25">
        <v>3</v>
      </c>
      <c r="D53" s="25">
        <v>30</v>
      </c>
      <c r="E53" s="25">
        <v>19</v>
      </c>
      <c r="F53" s="25">
        <v>1</v>
      </c>
      <c r="G53" s="25">
        <v>1</v>
      </c>
      <c r="H53" s="27">
        <v>15</v>
      </c>
      <c r="I53" s="13">
        <v>7</v>
      </c>
      <c r="J53" s="13">
        <v>0</v>
      </c>
      <c r="K53" s="13">
        <v>13</v>
      </c>
      <c r="L53" s="13">
        <v>10</v>
      </c>
      <c r="M53" s="13">
        <v>2</v>
      </c>
      <c r="N53" s="7">
        <v>1</v>
      </c>
    </row>
    <row r="54" spans="1:14" ht="15.5" x14ac:dyDescent="0.35">
      <c r="A54" s="32"/>
      <c r="B54" s="23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</row>
    <row r="55" spans="1:14" ht="15.5" x14ac:dyDescent="0.35">
      <c r="A55" s="22" t="s">
        <v>46</v>
      </c>
      <c r="B55" s="23">
        <f t="shared" ref="B55:N55" si="9">(B9+B11+B13)-B15</f>
        <v>590</v>
      </c>
      <c r="C55" s="23">
        <f t="shared" si="9"/>
        <v>42</v>
      </c>
      <c r="D55" s="23">
        <f t="shared" si="9"/>
        <v>94</v>
      </c>
      <c r="E55" s="23">
        <f t="shared" si="9"/>
        <v>50</v>
      </c>
      <c r="F55" s="23">
        <f t="shared" si="9"/>
        <v>28</v>
      </c>
      <c r="G55" s="23">
        <f t="shared" si="9"/>
        <v>52</v>
      </c>
      <c r="H55" s="40">
        <f t="shared" si="9"/>
        <v>93</v>
      </c>
      <c r="I55" s="40">
        <f t="shared" si="9"/>
        <v>47</v>
      </c>
      <c r="J55" s="40">
        <f t="shared" si="9"/>
        <v>55</v>
      </c>
      <c r="K55" s="40">
        <f t="shared" si="9"/>
        <v>44</v>
      </c>
      <c r="L55" s="6">
        <f t="shared" si="9"/>
        <v>38</v>
      </c>
      <c r="M55" s="6">
        <f t="shared" si="9"/>
        <v>5</v>
      </c>
      <c r="N55" s="9">
        <f t="shared" si="9"/>
        <v>42</v>
      </c>
    </row>
    <row r="56" spans="1:14" ht="16" thickBot="1" x14ac:dyDescent="0.4">
      <c r="A56" s="41"/>
      <c r="B56" s="42"/>
      <c r="C56" s="42"/>
      <c r="D56" s="42"/>
      <c r="E56" s="42"/>
      <c r="F56" s="42"/>
      <c r="G56" s="42"/>
      <c r="H56" s="43"/>
      <c r="I56" s="44"/>
      <c r="J56" s="44"/>
      <c r="K56" s="44"/>
      <c r="L56" s="44"/>
      <c r="M56" s="44"/>
      <c r="N56" s="45"/>
    </row>
    <row r="57" spans="1:14" ht="15.5" x14ac:dyDescent="0.35">
      <c r="A57" s="46" t="s">
        <v>235</v>
      </c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</row>
    <row r="58" spans="1:14" ht="15.5" x14ac:dyDescent="0.35">
      <c r="A58" s="4" t="s">
        <v>47</v>
      </c>
      <c r="B58" s="2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</row>
    <row r="59" spans="1:14" x14ac:dyDescent="0.35"/>
    <row r="61" spans="1:14" x14ac:dyDescent="0.35"/>
  </sheetData>
  <mergeCells count="3">
    <mergeCell ref="A3:N3"/>
    <mergeCell ref="A4:N4"/>
    <mergeCell ref="A5:N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1A9B38-7C7E-4224-BBCD-63D91E5303B1}">
  <dimension ref="A1:O41"/>
  <sheetViews>
    <sheetView zoomScale="70" zoomScaleNormal="70" workbookViewId="0">
      <selection activeCell="A26" sqref="A26"/>
    </sheetView>
  </sheetViews>
  <sheetFormatPr baseColWidth="10" defaultColWidth="0" defaultRowHeight="14" zeroHeight="1" x14ac:dyDescent="0.3"/>
  <cols>
    <col min="1" max="1" width="71.453125" style="8" bestFit="1" customWidth="1"/>
    <col min="2" max="2" width="11.453125" style="8" customWidth="1"/>
    <col min="3" max="3" width="18.54296875" style="8" customWidth="1"/>
    <col min="4" max="4" width="11.453125" style="8" customWidth="1"/>
    <col min="5" max="5" width="14.1796875" style="8" customWidth="1"/>
    <col min="6" max="6" width="11.453125" style="8" customWidth="1"/>
    <col min="7" max="8" width="17.54296875" style="8" customWidth="1"/>
    <col min="9" max="14" width="11.453125" style="8" customWidth="1"/>
    <col min="15" max="15" width="0" style="8" hidden="1" customWidth="1"/>
    <col min="16" max="16384" width="11.453125" style="8" hidden="1"/>
  </cols>
  <sheetData>
    <row r="1" spans="1:15" ht="15.5" x14ac:dyDescent="0.3">
      <c r="A1" s="57" t="s">
        <v>48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5" ht="15" x14ac:dyDescent="0.3">
      <c r="A2" s="57"/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</row>
    <row r="3" spans="1:15" ht="15" x14ac:dyDescent="0.3">
      <c r="A3" s="238" t="s">
        <v>49</v>
      </c>
      <c r="B3" s="238"/>
      <c r="C3" s="238"/>
      <c r="D3" s="238"/>
      <c r="E3" s="238"/>
      <c r="F3" s="238"/>
      <c r="G3" s="238"/>
      <c r="H3" s="238"/>
      <c r="I3" s="238"/>
      <c r="J3" s="238"/>
      <c r="K3" s="238"/>
      <c r="L3" s="238"/>
      <c r="M3" s="238"/>
      <c r="N3" s="238"/>
      <c r="O3" s="84"/>
    </row>
    <row r="4" spans="1:15" ht="15" x14ac:dyDescent="0.3">
      <c r="A4" s="238" t="s">
        <v>50</v>
      </c>
      <c r="B4" s="238"/>
      <c r="C4" s="238"/>
      <c r="D4" s="238"/>
      <c r="E4" s="238"/>
      <c r="F4" s="238"/>
      <c r="G4" s="238"/>
      <c r="H4" s="238"/>
      <c r="I4" s="238"/>
      <c r="J4" s="238"/>
      <c r="K4" s="238"/>
      <c r="L4" s="238"/>
      <c r="M4" s="238"/>
      <c r="N4" s="238"/>
      <c r="O4" s="84"/>
    </row>
    <row r="5" spans="1:15" ht="15" x14ac:dyDescent="0.3">
      <c r="A5" s="238" t="s">
        <v>200</v>
      </c>
      <c r="B5" s="238"/>
      <c r="C5" s="238"/>
      <c r="D5" s="238"/>
      <c r="E5" s="238"/>
      <c r="F5" s="238"/>
      <c r="G5" s="238"/>
      <c r="H5" s="238"/>
      <c r="I5" s="238"/>
      <c r="J5" s="238"/>
      <c r="K5" s="238"/>
      <c r="L5" s="238"/>
      <c r="M5" s="238"/>
      <c r="N5" s="238"/>
      <c r="O5" s="84"/>
    </row>
    <row r="6" spans="1:15" ht="15" x14ac:dyDescent="0.3">
      <c r="A6" s="238" t="s">
        <v>275</v>
      </c>
      <c r="B6" s="238"/>
      <c r="C6" s="238"/>
      <c r="D6" s="238"/>
      <c r="E6" s="238"/>
      <c r="F6" s="238"/>
      <c r="G6" s="238"/>
      <c r="H6" s="238"/>
      <c r="I6" s="238"/>
      <c r="J6" s="238"/>
      <c r="K6" s="238"/>
      <c r="L6" s="238"/>
      <c r="M6" s="238"/>
      <c r="N6" s="238"/>
      <c r="O6" s="85"/>
    </row>
    <row r="7" spans="1:15" ht="15" x14ac:dyDescent="0.3">
      <c r="A7" s="60"/>
      <c r="B7" s="61"/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</row>
    <row r="8" spans="1:15" ht="45" x14ac:dyDescent="0.3">
      <c r="A8" s="65" t="s">
        <v>51</v>
      </c>
      <c r="B8" s="86" t="s">
        <v>4</v>
      </c>
      <c r="C8" s="66" t="s">
        <v>5</v>
      </c>
      <c r="D8" s="67" t="s">
        <v>6</v>
      </c>
      <c r="E8" s="67" t="s">
        <v>7</v>
      </c>
      <c r="F8" s="213" t="s">
        <v>52</v>
      </c>
      <c r="G8" s="213" t="s">
        <v>54</v>
      </c>
      <c r="H8" s="214" t="s">
        <v>53</v>
      </c>
      <c r="I8" s="80" t="s">
        <v>8</v>
      </c>
      <c r="J8" s="214" t="s">
        <v>55</v>
      </c>
      <c r="K8" s="80" t="s">
        <v>9</v>
      </c>
      <c r="L8" s="80" t="s">
        <v>10</v>
      </c>
      <c r="M8" s="80" t="s">
        <v>11</v>
      </c>
      <c r="N8" s="68" t="s">
        <v>12</v>
      </c>
    </row>
    <row r="9" spans="1:15" x14ac:dyDescent="0.3">
      <c r="A9" s="87"/>
      <c r="B9" s="62"/>
      <c r="C9" s="69"/>
      <c r="D9" s="69"/>
      <c r="E9" s="69"/>
      <c r="F9" s="69"/>
      <c r="G9" s="69"/>
      <c r="H9" s="81"/>
      <c r="I9" s="81"/>
      <c r="J9" s="81"/>
      <c r="K9" s="81"/>
      <c r="L9" s="81"/>
      <c r="M9" s="81"/>
      <c r="N9" s="70"/>
    </row>
    <row r="10" spans="1:15" x14ac:dyDescent="0.3">
      <c r="A10" s="87" t="s">
        <v>59</v>
      </c>
      <c r="B10" s="64">
        <f t="shared" ref="B10:N10" si="0">SUM(B12:B31)</f>
        <v>3726</v>
      </c>
      <c r="C10" s="64">
        <f t="shared" si="0"/>
        <v>505</v>
      </c>
      <c r="D10" s="64">
        <f t="shared" si="0"/>
        <v>348</v>
      </c>
      <c r="E10" s="64">
        <f t="shared" si="0"/>
        <v>432</v>
      </c>
      <c r="F10" s="64">
        <f t="shared" si="0"/>
        <v>342</v>
      </c>
      <c r="G10" s="64">
        <f t="shared" si="0"/>
        <v>181</v>
      </c>
      <c r="H10" s="64">
        <f t="shared" si="0"/>
        <v>320</v>
      </c>
      <c r="I10" s="64">
        <f t="shared" si="0"/>
        <v>147</v>
      </c>
      <c r="J10" s="64">
        <f t="shared" si="0"/>
        <v>342</v>
      </c>
      <c r="K10" s="64">
        <f t="shared" si="0"/>
        <v>372</v>
      </c>
      <c r="L10" s="64">
        <f t="shared" si="0"/>
        <v>283</v>
      </c>
      <c r="M10" s="64">
        <f t="shared" si="0"/>
        <v>42</v>
      </c>
      <c r="N10" s="62">
        <f t="shared" si="0"/>
        <v>412</v>
      </c>
    </row>
    <row r="11" spans="1:15" x14ac:dyDescent="0.3">
      <c r="A11" s="87"/>
      <c r="B11" s="62"/>
      <c r="C11" s="63"/>
      <c r="D11" s="62"/>
      <c r="E11" s="63"/>
      <c r="F11" s="62"/>
      <c r="G11" s="63"/>
      <c r="H11" s="64"/>
      <c r="I11" s="64"/>
      <c r="J11" s="64"/>
      <c r="K11" s="64"/>
      <c r="L11" s="64"/>
      <c r="M11" s="64"/>
      <c r="N11" s="62"/>
    </row>
    <row r="12" spans="1:15" ht="15.5" x14ac:dyDescent="0.35">
      <c r="A12" s="88" t="s">
        <v>57</v>
      </c>
      <c r="B12" s="26">
        <f t="shared" ref="B12:B30" si="1">SUM(C12:N12)</f>
        <v>2745</v>
      </c>
      <c r="C12" s="74">
        <v>453</v>
      </c>
      <c r="D12" s="5">
        <v>343</v>
      </c>
      <c r="E12" s="74">
        <v>429</v>
      </c>
      <c r="F12" s="5">
        <v>129</v>
      </c>
      <c r="G12" s="74">
        <v>175</v>
      </c>
      <c r="H12" s="79">
        <v>289</v>
      </c>
      <c r="I12" s="79">
        <v>142</v>
      </c>
      <c r="J12" s="79">
        <v>301</v>
      </c>
      <c r="K12" s="79">
        <v>35</v>
      </c>
      <c r="L12" s="79">
        <v>153</v>
      </c>
      <c r="M12" s="79">
        <v>37</v>
      </c>
      <c r="N12" s="5">
        <v>259</v>
      </c>
    </row>
    <row r="13" spans="1:15" ht="15.5" x14ac:dyDescent="0.35">
      <c r="A13" s="88" t="s">
        <v>56</v>
      </c>
      <c r="B13" s="26">
        <f t="shared" si="1"/>
        <v>348</v>
      </c>
      <c r="C13" s="74">
        <v>34</v>
      </c>
      <c r="D13" s="74">
        <v>0</v>
      </c>
      <c r="E13" s="74">
        <v>0</v>
      </c>
      <c r="F13" s="74">
        <v>1</v>
      </c>
      <c r="G13" s="74">
        <v>0</v>
      </c>
      <c r="H13" s="229">
        <v>27</v>
      </c>
      <c r="I13" s="229">
        <v>0</v>
      </c>
      <c r="J13" s="229">
        <v>0</v>
      </c>
      <c r="K13" s="229">
        <v>80</v>
      </c>
      <c r="L13" s="229">
        <v>107</v>
      </c>
      <c r="M13" s="229">
        <v>0</v>
      </c>
      <c r="N13" s="5">
        <v>99</v>
      </c>
    </row>
    <row r="14" spans="1:15" ht="15.5" x14ac:dyDescent="0.35">
      <c r="A14" s="88" t="s">
        <v>257</v>
      </c>
      <c r="B14" s="26">
        <f t="shared" si="1"/>
        <v>90</v>
      </c>
      <c r="C14" s="74">
        <v>0</v>
      </c>
      <c r="D14" s="5">
        <v>4</v>
      </c>
      <c r="E14" s="74">
        <v>0</v>
      </c>
      <c r="F14" s="74">
        <v>15</v>
      </c>
      <c r="G14" s="74">
        <v>2</v>
      </c>
      <c r="H14" s="229">
        <v>1</v>
      </c>
      <c r="I14" s="229">
        <v>0</v>
      </c>
      <c r="J14" s="229">
        <v>8</v>
      </c>
      <c r="K14" s="229">
        <v>52</v>
      </c>
      <c r="L14" s="229">
        <v>0</v>
      </c>
      <c r="M14" s="229">
        <v>0</v>
      </c>
      <c r="N14" s="5">
        <v>8</v>
      </c>
    </row>
    <row r="15" spans="1:15" ht="15.5" x14ac:dyDescent="0.35">
      <c r="A15" s="88" t="s">
        <v>260</v>
      </c>
      <c r="B15" s="26">
        <f t="shared" si="1"/>
        <v>87</v>
      </c>
      <c r="C15" s="74">
        <v>1</v>
      </c>
      <c r="D15" s="74">
        <v>0</v>
      </c>
      <c r="E15" s="74">
        <v>0</v>
      </c>
      <c r="F15" s="5">
        <v>27</v>
      </c>
      <c r="G15" s="74">
        <v>0</v>
      </c>
      <c r="H15" s="79">
        <v>2</v>
      </c>
      <c r="I15" s="79">
        <v>1</v>
      </c>
      <c r="J15" s="79">
        <v>1</v>
      </c>
      <c r="K15" s="79">
        <v>42</v>
      </c>
      <c r="L15" s="79">
        <v>1</v>
      </c>
      <c r="M15" s="79">
        <v>0</v>
      </c>
      <c r="N15" s="5">
        <v>12</v>
      </c>
    </row>
    <row r="16" spans="1:15" ht="15.5" x14ac:dyDescent="0.35">
      <c r="A16" s="88" t="s">
        <v>261</v>
      </c>
      <c r="B16" s="26">
        <f t="shared" si="1"/>
        <v>79</v>
      </c>
      <c r="C16" s="74">
        <v>1</v>
      </c>
      <c r="D16" s="74">
        <v>0</v>
      </c>
      <c r="E16" s="74">
        <v>0</v>
      </c>
      <c r="F16" s="5">
        <v>34</v>
      </c>
      <c r="G16" s="74">
        <v>1</v>
      </c>
      <c r="H16" s="79">
        <v>0</v>
      </c>
      <c r="I16" s="79">
        <v>0</v>
      </c>
      <c r="J16" s="79">
        <v>1</v>
      </c>
      <c r="K16" s="79">
        <v>37</v>
      </c>
      <c r="L16" s="79">
        <v>0</v>
      </c>
      <c r="M16" s="79">
        <v>0</v>
      </c>
      <c r="N16" s="5">
        <v>5</v>
      </c>
    </row>
    <row r="17" spans="1:14" ht="15.5" x14ac:dyDescent="0.35">
      <c r="A17" s="88" t="s">
        <v>58</v>
      </c>
      <c r="B17" s="26">
        <f t="shared" si="1"/>
        <v>74</v>
      </c>
      <c r="C17" s="74">
        <v>1</v>
      </c>
      <c r="D17" s="74">
        <v>0</v>
      </c>
      <c r="E17" s="74">
        <v>0</v>
      </c>
      <c r="F17" s="74">
        <v>37</v>
      </c>
      <c r="G17" s="74">
        <v>1</v>
      </c>
      <c r="H17" s="229">
        <v>1</v>
      </c>
      <c r="I17" s="229"/>
      <c r="J17" s="229">
        <v>1</v>
      </c>
      <c r="K17" s="229">
        <v>24</v>
      </c>
      <c r="L17" s="229">
        <v>1</v>
      </c>
      <c r="M17" s="229">
        <v>2</v>
      </c>
      <c r="N17" s="5">
        <v>6</v>
      </c>
    </row>
    <row r="18" spans="1:14" ht="15.5" x14ac:dyDescent="0.3">
      <c r="A18" s="88" t="s">
        <v>264</v>
      </c>
      <c r="B18" s="26">
        <f t="shared" si="1"/>
        <v>49</v>
      </c>
      <c r="C18" s="74">
        <v>1</v>
      </c>
      <c r="D18" s="74">
        <v>0</v>
      </c>
      <c r="E18" s="74">
        <v>0</v>
      </c>
      <c r="F18" s="5">
        <v>28</v>
      </c>
      <c r="G18" s="74">
        <v>0</v>
      </c>
      <c r="H18" s="82">
        <v>0</v>
      </c>
      <c r="I18" s="82">
        <v>1</v>
      </c>
      <c r="J18" s="82">
        <v>0</v>
      </c>
      <c r="K18" s="82">
        <v>18</v>
      </c>
      <c r="L18" s="82">
        <v>0</v>
      </c>
      <c r="M18" s="82">
        <v>0</v>
      </c>
      <c r="N18" s="5">
        <v>1</v>
      </c>
    </row>
    <row r="19" spans="1:14" ht="15.5" x14ac:dyDescent="0.3">
      <c r="A19" s="88" t="s">
        <v>266</v>
      </c>
      <c r="B19" s="26">
        <f t="shared" si="1"/>
        <v>35</v>
      </c>
      <c r="C19" s="74">
        <v>1</v>
      </c>
      <c r="D19" s="74">
        <v>0</v>
      </c>
      <c r="E19" s="74">
        <v>0</v>
      </c>
      <c r="F19" s="5">
        <v>26</v>
      </c>
      <c r="G19" s="74">
        <v>0</v>
      </c>
      <c r="H19" s="82">
        <v>0</v>
      </c>
      <c r="I19" s="82">
        <v>0</v>
      </c>
      <c r="J19" s="82">
        <v>0</v>
      </c>
      <c r="K19" s="82">
        <v>8</v>
      </c>
      <c r="L19" s="82">
        <v>0</v>
      </c>
      <c r="M19" s="82">
        <v>0</v>
      </c>
      <c r="N19" s="5">
        <v>0</v>
      </c>
    </row>
    <row r="20" spans="1:14" ht="15.5" x14ac:dyDescent="0.3">
      <c r="A20" s="88" t="s">
        <v>265</v>
      </c>
      <c r="B20" s="26">
        <f t="shared" si="1"/>
        <v>34</v>
      </c>
      <c r="C20" s="74">
        <v>0</v>
      </c>
      <c r="D20" s="74">
        <v>0</v>
      </c>
      <c r="E20" s="74">
        <v>0</v>
      </c>
      <c r="F20" s="5">
        <v>10</v>
      </c>
      <c r="G20" s="74">
        <v>2</v>
      </c>
      <c r="H20" s="82">
        <v>0</v>
      </c>
      <c r="I20" s="82">
        <v>0</v>
      </c>
      <c r="J20" s="82">
        <v>1</v>
      </c>
      <c r="K20" s="82">
        <v>14</v>
      </c>
      <c r="L20" s="82">
        <v>0</v>
      </c>
      <c r="M20" s="82">
        <v>1</v>
      </c>
      <c r="N20" s="5">
        <v>6</v>
      </c>
    </row>
    <row r="21" spans="1:14" ht="15.5" x14ac:dyDescent="0.3">
      <c r="A21" s="88" t="s">
        <v>263</v>
      </c>
      <c r="B21" s="26">
        <f t="shared" si="1"/>
        <v>26</v>
      </c>
      <c r="C21" s="74">
        <v>1</v>
      </c>
      <c r="D21" s="74">
        <v>0</v>
      </c>
      <c r="E21" s="74">
        <v>0</v>
      </c>
      <c r="F21" s="5">
        <v>20</v>
      </c>
      <c r="G21" s="74">
        <v>0</v>
      </c>
      <c r="H21" s="82">
        <v>0</v>
      </c>
      <c r="I21" s="82">
        <v>0</v>
      </c>
      <c r="J21" s="82">
        <v>1</v>
      </c>
      <c r="K21" s="82">
        <v>4</v>
      </c>
      <c r="L21" s="82">
        <v>0</v>
      </c>
      <c r="M21" s="82">
        <v>0</v>
      </c>
      <c r="N21" s="5">
        <v>0</v>
      </c>
    </row>
    <row r="22" spans="1:14" ht="15.5" x14ac:dyDescent="0.3">
      <c r="A22" s="88" t="s">
        <v>259</v>
      </c>
      <c r="B22" s="26">
        <f t="shared" si="1"/>
        <v>23</v>
      </c>
      <c r="C22" s="74">
        <v>0</v>
      </c>
      <c r="D22" s="74">
        <v>1</v>
      </c>
      <c r="E22" s="74"/>
      <c r="F22" s="5">
        <v>0</v>
      </c>
      <c r="G22" s="74">
        <v>0</v>
      </c>
      <c r="H22" s="230">
        <v>0</v>
      </c>
      <c r="I22" s="230">
        <v>0</v>
      </c>
      <c r="J22" s="230">
        <v>19</v>
      </c>
      <c r="K22" s="230">
        <v>3</v>
      </c>
      <c r="L22" s="230">
        <v>0</v>
      </c>
      <c r="M22" s="230">
        <v>0</v>
      </c>
      <c r="N22" s="5">
        <v>0</v>
      </c>
    </row>
    <row r="23" spans="1:14" ht="15.5" x14ac:dyDescent="0.35">
      <c r="A23" s="88" t="s">
        <v>272</v>
      </c>
      <c r="B23" s="26">
        <f t="shared" si="1"/>
        <v>12</v>
      </c>
      <c r="C23" s="74">
        <v>0</v>
      </c>
      <c r="D23" s="74">
        <v>0</v>
      </c>
      <c r="E23" s="74">
        <v>0</v>
      </c>
      <c r="F23" s="75">
        <v>12</v>
      </c>
      <c r="G23" s="74">
        <v>0</v>
      </c>
      <c r="H23" s="230">
        <v>0</v>
      </c>
      <c r="I23" s="230">
        <v>0</v>
      </c>
      <c r="J23" s="230">
        <v>0</v>
      </c>
      <c r="K23" s="230">
        <v>0</v>
      </c>
      <c r="L23" s="230">
        <v>0</v>
      </c>
      <c r="M23" s="230">
        <v>0</v>
      </c>
      <c r="N23" s="5">
        <v>0</v>
      </c>
    </row>
    <row r="24" spans="1:14" ht="15.5" x14ac:dyDescent="0.3">
      <c r="A24" s="89" t="s">
        <v>258</v>
      </c>
      <c r="B24" s="26">
        <f t="shared" si="1"/>
        <v>7</v>
      </c>
      <c r="C24" s="74">
        <v>0</v>
      </c>
      <c r="D24" s="5">
        <v>0</v>
      </c>
      <c r="E24" s="74">
        <v>0</v>
      </c>
      <c r="F24" s="5">
        <v>0</v>
      </c>
      <c r="G24" s="74">
        <v>0</v>
      </c>
      <c r="H24" s="230">
        <v>0</v>
      </c>
      <c r="I24" s="230">
        <v>0</v>
      </c>
      <c r="J24" s="230">
        <v>0</v>
      </c>
      <c r="K24" s="230">
        <v>0</v>
      </c>
      <c r="L24" s="230">
        <v>0</v>
      </c>
      <c r="M24" s="230">
        <v>0</v>
      </c>
      <c r="N24" s="5">
        <v>7</v>
      </c>
    </row>
    <row r="25" spans="1:14" ht="14.25" customHeight="1" x14ac:dyDescent="0.3">
      <c r="A25" s="88" t="s">
        <v>268</v>
      </c>
      <c r="B25" s="26">
        <f t="shared" si="1"/>
        <v>4</v>
      </c>
      <c r="C25" s="74">
        <v>0</v>
      </c>
      <c r="D25" s="74">
        <v>0</v>
      </c>
      <c r="E25" s="74">
        <v>0</v>
      </c>
      <c r="F25" s="5">
        <v>0</v>
      </c>
      <c r="G25" s="74">
        <v>0</v>
      </c>
      <c r="H25" s="230">
        <v>0</v>
      </c>
      <c r="I25" s="230">
        <v>0</v>
      </c>
      <c r="J25" s="230">
        <v>0</v>
      </c>
      <c r="K25" s="230">
        <v>0</v>
      </c>
      <c r="L25" s="230">
        <v>4</v>
      </c>
      <c r="M25" s="230">
        <v>0</v>
      </c>
      <c r="N25" s="5">
        <v>0</v>
      </c>
    </row>
    <row r="26" spans="1:14" ht="14.25" customHeight="1" x14ac:dyDescent="0.3">
      <c r="A26" s="88" t="s">
        <v>269</v>
      </c>
      <c r="B26" s="26">
        <f t="shared" si="1"/>
        <v>2</v>
      </c>
      <c r="C26" s="74">
        <v>0</v>
      </c>
      <c r="D26" s="74">
        <v>0</v>
      </c>
      <c r="E26" s="74">
        <v>0</v>
      </c>
      <c r="F26" s="74">
        <v>0</v>
      </c>
      <c r="G26" s="74">
        <v>0</v>
      </c>
      <c r="H26" s="82">
        <v>0</v>
      </c>
      <c r="I26" s="82">
        <v>0</v>
      </c>
      <c r="J26" s="82">
        <v>0</v>
      </c>
      <c r="K26" s="82">
        <v>2</v>
      </c>
      <c r="L26" s="82">
        <v>0</v>
      </c>
      <c r="M26" s="82">
        <v>0</v>
      </c>
      <c r="N26" s="5">
        <v>0</v>
      </c>
    </row>
    <row r="27" spans="1:14" ht="14.25" customHeight="1" x14ac:dyDescent="0.3">
      <c r="A27" s="88" t="s">
        <v>262</v>
      </c>
      <c r="B27" s="26">
        <f t="shared" si="1"/>
        <v>1</v>
      </c>
      <c r="C27" s="74">
        <v>0</v>
      </c>
      <c r="D27" s="74">
        <v>0</v>
      </c>
      <c r="E27" s="74">
        <v>0</v>
      </c>
      <c r="F27" s="74">
        <v>0</v>
      </c>
      <c r="G27" s="74">
        <v>0</v>
      </c>
      <c r="H27" s="82">
        <v>0</v>
      </c>
      <c r="I27" s="82">
        <v>0</v>
      </c>
      <c r="J27" s="82">
        <v>0</v>
      </c>
      <c r="K27" s="82">
        <v>0</v>
      </c>
      <c r="L27" s="82">
        <v>0</v>
      </c>
      <c r="M27" s="82">
        <v>0</v>
      </c>
      <c r="N27" s="5">
        <v>1</v>
      </c>
    </row>
    <row r="28" spans="1:14" ht="15.5" x14ac:dyDescent="0.35">
      <c r="A28" s="88" t="s">
        <v>267</v>
      </c>
      <c r="B28" s="26">
        <f t="shared" si="1"/>
        <v>1</v>
      </c>
      <c r="C28" s="74">
        <v>1</v>
      </c>
      <c r="D28" s="74">
        <v>0</v>
      </c>
      <c r="E28" s="74">
        <v>0</v>
      </c>
      <c r="F28" s="74">
        <v>0</v>
      </c>
      <c r="G28" s="74">
        <v>0</v>
      </c>
      <c r="H28" s="229">
        <v>0</v>
      </c>
      <c r="I28" s="229">
        <v>0</v>
      </c>
      <c r="J28" s="229">
        <v>0</v>
      </c>
      <c r="K28" s="229">
        <v>0</v>
      </c>
      <c r="L28" s="229">
        <v>0</v>
      </c>
      <c r="M28" s="229">
        <v>0</v>
      </c>
      <c r="N28" s="83">
        <v>0</v>
      </c>
    </row>
    <row r="29" spans="1:14" ht="15.5" x14ac:dyDescent="0.3">
      <c r="A29" s="89" t="s">
        <v>270</v>
      </c>
      <c r="B29" s="77">
        <f t="shared" si="1"/>
        <v>1</v>
      </c>
      <c r="C29" s="74">
        <v>0</v>
      </c>
      <c r="D29" s="74">
        <v>0</v>
      </c>
      <c r="E29" s="74">
        <v>0</v>
      </c>
      <c r="F29" s="228">
        <v>0</v>
      </c>
      <c r="G29" s="74">
        <v>0</v>
      </c>
      <c r="H29" s="82">
        <v>0</v>
      </c>
      <c r="I29" s="82">
        <v>0</v>
      </c>
      <c r="J29" s="82">
        <v>0</v>
      </c>
      <c r="K29" s="82">
        <v>0</v>
      </c>
      <c r="L29" s="82">
        <v>1</v>
      </c>
      <c r="M29" s="82">
        <v>0</v>
      </c>
      <c r="N29" s="76">
        <v>0</v>
      </c>
    </row>
    <row r="30" spans="1:14" ht="15.5" x14ac:dyDescent="0.35">
      <c r="A30" s="89" t="s">
        <v>271</v>
      </c>
      <c r="B30" s="77">
        <f t="shared" si="1"/>
        <v>1</v>
      </c>
      <c r="C30" s="74">
        <v>0</v>
      </c>
      <c r="D30" s="74">
        <v>0</v>
      </c>
      <c r="E30" s="74">
        <v>0</v>
      </c>
      <c r="F30" s="78">
        <v>1</v>
      </c>
      <c r="G30" s="74">
        <v>0</v>
      </c>
      <c r="H30" s="82">
        <v>0</v>
      </c>
      <c r="I30" s="82">
        <v>0</v>
      </c>
      <c r="J30" s="82">
        <v>0</v>
      </c>
      <c r="K30" s="82">
        <v>0</v>
      </c>
      <c r="L30" s="82">
        <v>0</v>
      </c>
      <c r="M30" s="82">
        <v>0</v>
      </c>
      <c r="N30" s="83">
        <v>0</v>
      </c>
    </row>
    <row r="31" spans="1:14" ht="16.5" x14ac:dyDescent="0.35">
      <c r="A31" s="89" t="s">
        <v>274</v>
      </c>
      <c r="B31" s="77">
        <f t="shared" ref="B31" si="2">SUM(C31:N31)</f>
        <v>107</v>
      </c>
      <c r="C31" s="78">
        <v>11</v>
      </c>
      <c r="D31" s="74">
        <v>0</v>
      </c>
      <c r="E31" s="78">
        <v>3</v>
      </c>
      <c r="F31" s="78">
        <v>2</v>
      </c>
      <c r="G31" s="74">
        <v>0</v>
      </c>
      <c r="H31" s="82">
        <v>0</v>
      </c>
      <c r="I31" s="82">
        <v>3</v>
      </c>
      <c r="J31" s="82">
        <v>9</v>
      </c>
      <c r="K31" s="82">
        <v>53</v>
      </c>
      <c r="L31" s="82">
        <v>16</v>
      </c>
      <c r="M31" s="82">
        <v>2</v>
      </c>
      <c r="N31" s="75">
        <v>8</v>
      </c>
    </row>
    <row r="32" spans="1:14" x14ac:dyDescent="0.3">
      <c r="A32" s="72"/>
      <c r="B32" s="72"/>
      <c r="C32" s="73"/>
      <c r="D32" s="73"/>
      <c r="E32" s="73"/>
      <c r="F32" s="73"/>
      <c r="G32" s="73"/>
      <c r="H32" s="73"/>
      <c r="I32" s="73"/>
      <c r="J32" s="73"/>
      <c r="K32" s="73"/>
      <c r="L32" s="73"/>
      <c r="M32" s="73"/>
      <c r="N32" s="71"/>
    </row>
    <row r="33" spans="1:1" ht="15.5" x14ac:dyDescent="0.35">
      <c r="A33" s="3" t="s">
        <v>273</v>
      </c>
    </row>
    <row r="34" spans="1:1" ht="15.5" x14ac:dyDescent="0.35">
      <c r="A34" s="4" t="s">
        <v>47</v>
      </c>
    </row>
    <row r="41" spans="1:1" x14ac:dyDescent="0.3"/>
  </sheetData>
  <sortState xmlns:xlrd2="http://schemas.microsoft.com/office/spreadsheetml/2017/richdata2" ref="A12:N30">
    <sortCondition descending="1" ref="B12:B30"/>
  </sortState>
  <mergeCells count="4">
    <mergeCell ref="A3:N3"/>
    <mergeCell ref="A4:N4"/>
    <mergeCell ref="A5:N5"/>
    <mergeCell ref="A6:N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73"/>
  <sheetViews>
    <sheetView zoomScale="70" zoomScaleNormal="70" zoomScaleSheetLayoutView="360" workbookViewId="0">
      <selection activeCell="A94" sqref="A94"/>
    </sheetView>
  </sheetViews>
  <sheetFormatPr baseColWidth="10" defaultColWidth="0" defaultRowHeight="15.5" zeroHeight="1" x14ac:dyDescent="0.35"/>
  <cols>
    <col min="1" max="1" width="94.1796875" style="162" customWidth="1"/>
    <col min="2" max="2" width="8.54296875" style="171" bestFit="1" customWidth="1"/>
    <col min="3" max="3" width="9.81640625" style="171" customWidth="1"/>
    <col min="4" max="4" width="11" style="171" bestFit="1" customWidth="1"/>
    <col min="5" max="5" width="16.54296875" style="171" bestFit="1" customWidth="1"/>
    <col min="6" max="6" width="20.54296875" style="171" bestFit="1" customWidth="1"/>
    <col min="7" max="7" width="15.81640625" style="171" bestFit="1" customWidth="1"/>
    <col min="8" max="8" width="12.1796875" style="171" bestFit="1" customWidth="1"/>
    <col min="9" max="9" width="15.54296875" style="171" customWidth="1"/>
    <col min="10" max="10" width="14.81640625" style="171" customWidth="1"/>
    <col min="11" max="11" width="11.453125" style="171" customWidth="1"/>
    <col min="12" max="12" width="17.1796875" style="171" customWidth="1"/>
    <col min="13" max="13" width="10.81640625" style="171" customWidth="1"/>
    <col min="14" max="14" width="10.81640625" style="156" customWidth="1"/>
    <col min="15" max="16384" width="98.453125" style="156" hidden="1"/>
  </cols>
  <sheetData>
    <row r="1" spans="1:14" s="149" customFormat="1" ht="15" x14ac:dyDescent="0.3">
      <c r="A1" s="147" t="s">
        <v>282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</row>
    <row r="2" spans="1:14" s="149" customFormat="1" ht="15" x14ac:dyDescent="0.3">
      <c r="A2" s="150"/>
      <c r="B2" s="148"/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</row>
    <row r="3" spans="1:14" s="149" customFormat="1" ht="15" x14ac:dyDescent="0.3">
      <c r="A3" s="241" t="s">
        <v>49</v>
      </c>
      <c r="B3" s="241"/>
      <c r="C3" s="241"/>
      <c r="D3" s="241"/>
      <c r="E3" s="241"/>
      <c r="F3" s="241"/>
      <c r="G3" s="241"/>
      <c r="H3" s="241"/>
      <c r="I3" s="241"/>
      <c r="J3" s="241"/>
      <c r="K3" s="241"/>
      <c r="L3" s="241"/>
      <c r="M3" s="241"/>
      <c r="N3" s="241"/>
    </row>
    <row r="4" spans="1:14" s="149" customFormat="1" ht="15" x14ac:dyDescent="0.3">
      <c r="A4" s="241" t="s">
        <v>60</v>
      </c>
      <c r="B4" s="241"/>
      <c r="C4" s="241"/>
      <c r="D4" s="241"/>
      <c r="E4" s="241"/>
      <c r="F4" s="241"/>
      <c r="G4" s="241"/>
      <c r="H4" s="241"/>
      <c r="I4" s="241"/>
      <c r="J4" s="241"/>
      <c r="K4" s="241"/>
      <c r="L4" s="241"/>
      <c r="M4" s="241"/>
      <c r="N4" s="241"/>
    </row>
    <row r="5" spans="1:14" s="149" customFormat="1" ht="15" x14ac:dyDescent="0.3">
      <c r="A5" s="241" t="s">
        <v>200</v>
      </c>
      <c r="B5" s="241"/>
      <c r="C5" s="241"/>
      <c r="D5" s="241"/>
      <c r="E5" s="241"/>
      <c r="F5" s="241"/>
      <c r="G5" s="241"/>
      <c r="H5" s="241"/>
      <c r="I5" s="241"/>
      <c r="J5" s="241"/>
      <c r="K5" s="241"/>
      <c r="L5" s="241"/>
      <c r="M5" s="241"/>
      <c r="N5" s="241"/>
    </row>
    <row r="6" spans="1:14" s="149" customFormat="1" ht="15" x14ac:dyDescent="0.3">
      <c r="A6" s="242" t="s">
        <v>275</v>
      </c>
      <c r="B6" s="242"/>
      <c r="C6" s="242"/>
      <c r="D6" s="242"/>
      <c r="E6" s="242"/>
      <c r="F6" s="242"/>
      <c r="G6" s="242"/>
      <c r="H6" s="242"/>
      <c r="I6" s="242"/>
      <c r="J6" s="242"/>
      <c r="K6" s="242"/>
      <c r="L6" s="242"/>
      <c r="M6" s="242"/>
      <c r="N6" s="242"/>
    </row>
    <row r="7" spans="1:14" s="149" customFormat="1" ht="15" x14ac:dyDescent="0.3">
      <c r="A7" s="151"/>
      <c r="B7" s="152"/>
      <c r="C7" s="152"/>
      <c r="D7" s="152"/>
      <c r="E7" s="152"/>
      <c r="F7" s="152"/>
      <c r="G7" s="152"/>
      <c r="H7" s="152"/>
      <c r="I7" s="152"/>
      <c r="J7" s="152"/>
      <c r="K7" s="152"/>
      <c r="L7" s="152"/>
      <c r="M7" s="152"/>
    </row>
    <row r="8" spans="1:14" ht="41.5" customHeight="1" x14ac:dyDescent="0.35">
      <c r="A8" s="153" t="s">
        <v>61</v>
      </c>
      <c r="B8" s="154" t="s">
        <v>4</v>
      </c>
      <c r="C8" s="154" t="s">
        <v>6</v>
      </c>
      <c r="D8" s="154" t="s">
        <v>52</v>
      </c>
      <c r="E8" s="154" t="s">
        <v>9</v>
      </c>
      <c r="F8" s="154" t="s">
        <v>5</v>
      </c>
      <c r="G8" s="154" t="s">
        <v>53</v>
      </c>
      <c r="H8" s="154" t="s">
        <v>7</v>
      </c>
      <c r="I8" s="154" t="s">
        <v>54</v>
      </c>
      <c r="J8" s="154" t="s">
        <v>8</v>
      </c>
      <c r="K8" s="154" t="s">
        <v>55</v>
      </c>
      <c r="L8" s="155" t="s">
        <v>10</v>
      </c>
      <c r="M8" s="154" t="s">
        <v>11</v>
      </c>
      <c r="N8" s="154" t="s">
        <v>12</v>
      </c>
    </row>
    <row r="9" spans="1:14" x14ac:dyDescent="0.35">
      <c r="A9" s="157"/>
      <c r="B9" s="158"/>
      <c r="C9" s="158"/>
      <c r="D9" s="158"/>
      <c r="E9" s="158"/>
      <c r="F9" s="158"/>
      <c r="G9" s="158"/>
      <c r="H9" s="158"/>
      <c r="I9" s="158"/>
      <c r="J9" s="158"/>
      <c r="K9" s="158"/>
      <c r="L9" s="159"/>
      <c r="M9" s="158"/>
      <c r="N9" s="158"/>
    </row>
    <row r="10" spans="1:14" x14ac:dyDescent="0.35">
      <c r="A10" s="160" t="s">
        <v>59</v>
      </c>
      <c r="B10" s="161">
        <f t="shared" ref="B10:N10" si="0">SUM(B11:B152)</f>
        <v>3726</v>
      </c>
      <c r="C10" s="161">
        <f t="shared" si="0"/>
        <v>348</v>
      </c>
      <c r="D10" s="161">
        <f t="shared" si="0"/>
        <v>342</v>
      </c>
      <c r="E10" s="161">
        <f t="shared" si="0"/>
        <v>372</v>
      </c>
      <c r="F10" s="161">
        <f t="shared" si="0"/>
        <v>505</v>
      </c>
      <c r="G10" s="161">
        <f t="shared" si="0"/>
        <v>320</v>
      </c>
      <c r="H10" s="161">
        <f t="shared" si="0"/>
        <v>432</v>
      </c>
      <c r="I10" s="161">
        <f t="shared" si="0"/>
        <v>181</v>
      </c>
      <c r="J10" s="161">
        <f t="shared" si="0"/>
        <v>147</v>
      </c>
      <c r="K10" s="161">
        <f t="shared" si="0"/>
        <v>342</v>
      </c>
      <c r="L10" s="161">
        <f t="shared" si="0"/>
        <v>283</v>
      </c>
      <c r="M10" s="161">
        <f t="shared" si="0"/>
        <v>42</v>
      </c>
      <c r="N10" s="161">
        <f t="shared" si="0"/>
        <v>412</v>
      </c>
    </row>
    <row r="11" spans="1:14" x14ac:dyDescent="0.35">
      <c r="A11" s="172" t="s">
        <v>62</v>
      </c>
      <c r="B11" s="161">
        <f>SUM(C11:N11)</f>
        <v>1</v>
      </c>
      <c r="C11" s="163">
        <v>1</v>
      </c>
      <c r="D11" s="163">
        <v>0</v>
      </c>
      <c r="E11" s="163">
        <v>0</v>
      </c>
      <c r="F11" s="163">
        <v>0</v>
      </c>
      <c r="G11" s="163">
        <v>0</v>
      </c>
      <c r="H11" s="163">
        <v>0</v>
      </c>
      <c r="I11" s="163">
        <v>0</v>
      </c>
      <c r="J11" s="163">
        <v>0</v>
      </c>
      <c r="K11" s="163">
        <v>0</v>
      </c>
      <c r="L11" s="164">
        <v>0</v>
      </c>
      <c r="M11" s="163">
        <v>0</v>
      </c>
      <c r="N11" s="163">
        <v>0</v>
      </c>
    </row>
    <row r="12" spans="1:14" x14ac:dyDescent="0.35">
      <c r="A12" s="172" t="s">
        <v>63</v>
      </c>
      <c r="B12" s="161">
        <f t="shared" ref="B12:B75" si="1">SUM(C12:N12)</f>
        <v>4</v>
      </c>
      <c r="C12" s="163">
        <v>0</v>
      </c>
      <c r="D12" s="163">
        <v>0</v>
      </c>
      <c r="E12" s="163">
        <v>1</v>
      </c>
      <c r="F12" s="163">
        <v>0</v>
      </c>
      <c r="G12" s="163">
        <v>0</v>
      </c>
      <c r="H12" s="163">
        <v>0</v>
      </c>
      <c r="I12" s="163">
        <v>0</v>
      </c>
      <c r="J12" s="163">
        <v>0</v>
      </c>
      <c r="K12" s="163">
        <v>1</v>
      </c>
      <c r="L12" s="164">
        <v>0</v>
      </c>
      <c r="M12" s="163">
        <v>0</v>
      </c>
      <c r="N12" s="163">
        <v>2</v>
      </c>
    </row>
    <row r="13" spans="1:14" x14ac:dyDescent="0.35">
      <c r="A13" s="172" t="s">
        <v>64</v>
      </c>
      <c r="B13" s="161">
        <f t="shared" si="1"/>
        <v>12</v>
      </c>
      <c r="C13" s="163">
        <v>1</v>
      </c>
      <c r="D13" s="163">
        <v>4</v>
      </c>
      <c r="E13" s="163">
        <v>0</v>
      </c>
      <c r="F13" s="163">
        <v>4</v>
      </c>
      <c r="G13" s="163">
        <v>1</v>
      </c>
      <c r="H13" s="163">
        <v>0</v>
      </c>
      <c r="I13" s="163">
        <v>1</v>
      </c>
      <c r="J13" s="163">
        <v>0</v>
      </c>
      <c r="K13" s="163">
        <v>1</v>
      </c>
      <c r="L13" s="164">
        <v>0</v>
      </c>
      <c r="M13" s="163">
        <v>0</v>
      </c>
      <c r="N13" s="163">
        <v>0</v>
      </c>
    </row>
    <row r="14" spans="1:14" x14ac:dyDescent="0.35">
      <c r="A14" s="172" t="s">
        <v>65</v>
      </c>
      <c r="B14" s="161">
        <f t="shared" si="1"/>
        <v>3</v>
      </c>
      <c r="C14" s="163">
        <v>0</v>
      </c>
      <c r="D14" s="163">
        <v>0</v>
      </c>
      <c r="E14" s="163">
        <v>1</v>
      </c>
      <c r="F14" s="163">
        <v>0</v>
      </c>
      <c r="G14" s="163">
        <v>0</v>
      </c>
      <c r="H14" s="163">
        <v>0</v>
      </c>
      <c r="I14" s="163">
        <v>0</v>
      </c>
      <c r="J14" s="163">
        <v>0</v>
      </c>
      <c r="K14" s="163">
        <v>0</v>
      </c>
      <c r="L14" s="164">
        <v>0</v>
      </c>
      <c r="M14" s="163">
        <v>0</v>
      </c>
      <c r="N14" s="163">
        <v>2</v>
      </c>
    </row>
    <row r="15" spans="1:14" x14ac:dyDescent="0.35">
      <c r="A15" s="172" t="s">
        <v>66</v>
      </c>
      <c r="B15" s="161">
        <f t="shared" si="1"/>
        <v>4</v>
      </c>
      <c r="C15" s="163">
        <v>1</v>
      </c>
      <c r="D15" s="163">
        <v>1</v>
      </c>
      <c r="E15" s="163">
        <v>0</v>
      </c>
      <c r="F15" s="163">
        <v>0</v>
      </c>
      <c r="G15" s="163">
        <v>0</v>
      </c>
      <c r="H15" s="163">
        <v>2</v>
      </c>
      <c r="I15" s="163">
        <v>0</v>
      </c>
      <c r="J15" s="163">
        <v>0</v>
      </c>
      <c r="K15" s="163">
        <v>0</v>
      </c>
      <c r="L15" s="164">
        <v>0</v>
      </c>
      <c r="M15" s="163">
        <v>0</v>
      </c>
      <c r="N15" s="163">
        <v>0</v>
      </c>
    </row>
    <row r="16" spans="1:14" x14ac:dyDescent="0.35">
      <c r="A16" s="172" t="s">
        <v>67</v>
      </c>
      <c r="B16" s="161">
        <f t="shared" si="1"/>
        <v>254</v>
      </c>
      <c r="C16" s="163">
        <v>18</v>
      </c>
      <c r="D16" s="163">
        <v>16</v>
      </c>
      <c r="E16" s="163">
        <v>15</v>
      </c>
      <c r="F16" s="163">
        <v>21</v>
      </c>
      <c r="G16" s="163">
        <v>32</v>
      </c>
      <c r="H16" s="163">
        <v>41</v>
      </c>
      <c r="I16" s="163">
        <v>6</v>
      </c>
      <c r="J16" s="163">
        <v>14</v>
      </c>
      <c r="K16" s="163">
        <v>12</v>
      </c>
      <c r="L16" s="164">
        <v>31</v>
      </c>
      <c r="M16" s="163">
        <v>8</v>
      </c>
      <c r="N16" s="163">
        <v>40</v>
      </c>
    </row>
    <row r="17" spans="1:14" x14ac:dyDescent="0.35">
      <c r="A17" s="172" t="s">
        <v>68</v>
      </c>
      <c r="B17" s="161">
        <f t="shared" si="1"/>
        <v>5</v>
      </c>
      <c r="C17" s="163">
        <v>0</v>
      </c>
      <c r="D17" s="163">
        <v>2</v>
      </c>
      <c r="E17" s="163">
        <v>0</v>
      </c>
      <c r="F17" s="163">
        <v>0</v>
      </c>
      <c r="G17" s="163">
        <v>1</v>
      </c>
      <c r="H17" s="163">
        <v>0</v>
      </c>
      <c r="I17" s="163">
        <v>0</v>
      </c>
      <c r="J17" s="163">
        <v>0</v>
      </c>
      <c r="K17" s="163">
        <v>0</v>
      </c>
      <c r="L17" s="164">
        <v>2</v>
      </c>
      <c r="M17" s="163">
        <v>0</v>
      </c>
      <c r="N17" s="163">
        <v>0</v>
      </c>
    </row>
    <row r="18" spans="1:14" x14ac:dyDescent="0.35">
      <c r="A18" s="172" t="s">
        <v>69</v>
      </c>
      <c r="B18" s="161">
        <f t="shared" si="1"/>
        <v>2</v>
      </c>
      <c r="C18" s="163">
        <v>1</v>
      </c>
      <c r="D18" s="163">
        <v>0</v>
      </c>
      <c r="E18" s="163">
        <v>0</v>
      </c>
      <c r="F18" s="163">
        <v>1</v>
      </c>
      <c r="G18" s="163">
        <v>0</v>
      </c>
      <c r="H18" s="163">
        <v>0</v>
      </c>
      <c r="I18" s="163">
        <v>0</v>
      </c>
      <c r="J18" s="163">
        <v>0</v>
      </c>
      <c r="K18" s="163">
        <v>0</v>
      </c>
      <c r="L18" s="164">
        <v>0</v>
      </c>
      <c r="M18" s="163">
        <v>0</v>
      </c>
      <c r="N18" s="163">
        <v>0</v>
      </c>
    </row>
    <row r="19" spans="1:14" x14ac:dyDescent="0.35">
      <c r="A19" s="172" t="s">
        <v>70</v>
      </c>
      <c r="B19" s="161">
        <f t="shared" si="1"/>
        <v>41</v>
      </c>
      <c r="C19" s="163">
        <v>2</v>
      </c>
      <c r="D19" s="163">
        <v>2</v>
      </c>
      <c r="E19" s="163">
        <v>6</v>
      </c>
      <c r="F19" s="163">
        <v>1</v>
      </c>
      <c r="G19" s="163">
        <v>3</v>
      </c>
      <c r="H19" s="163">
        <v>4</v>
      </c>
      <c r="I19" s="163">
        <v>0</v>
      </c>
      <c r="J19" s="163">
        <v>0</v>
      </c>
      <c r="K19" s="163">
        <v>6</v>
      </c>
      <c r="L19" s="164">
        <v>11</v>
      </c>
      <c r="M19" s="163">
        <v>0</v>
      </c>
      <c r="N19" s="163">
        <v>6</v>
      </c>
    </row>
    <row r="20" spans="1:14" x14ac:dyDescent="0.35">
      <c r="A20" s="172" t="s">
        <v>71</v>
      </c>
      <c r="B20" s="161">
        <f t="shared" si="1"/>
        <v>72</v>
      </c>
      <c r="C20" s="163">
        <v>4</v>
      </c>
      <c r="D20" s="163">
        <v>7</v>
      </c>
      <c r="E20" s="163">
        <v>7</v>
      </c>
      <c r="F20" s="163">
        <v>3</v>
      </c>
      <c r="G20" s="163">
        <v>5</v>
      </c>
      <c r="H20" s="163">
        <v>17</v>
      </c>
      <c r="I20" s="163">
        <v>1</v>
      </c>
      <c r="J20" s="163">
        <v>1</v>
      </c>
      <c r="K20" s="163">
        <v>6</v>
      </c>
      <c r="L20" s="164">
        <v>2</v>
      </c>
      <c r="M20" s="163">
        <v>3</v>
      </c>
      <c r="N20" s="163">
        <v>16</v>
      </c>
    </row>
    <row r="21" spans="1:14" x14ac:dyDescent="0.35">
      <c r="A21" s="172" t="s">
        <v>72</v>
      </c>
      <c r="B21" s="161">
        <f t="shared" si="1"/>
        <v>2</v>
      </c>
      <c r="C21" s="163">
        <v>0</v>
      </c>
      <c r="D21" s="163">
        <v>1</v>
      </c>
      <c r="E21" s="163">
        <v>0</v>
      </c>
      <c r="F21" s="163">
        <v>0</v>
      </c>
      <c r="G21" s="163">
        <v>0</v>
      </c>
      <c r="H21" s="163">
        <v>0</v>
      </c>
      <c r="I21" s="163">
        <v>0</v>
      </c>
      <c r="J21" s="163">
        <v>0</v>
      </c>
      <c r="K21" s="163">
        <v>1</v>
      </c>
      <c r="L21" s="164">
        <v>0</v>
      </c>
      <c r="M21" s="163">
        <v>0</v>
      </c>
      <c r="N21" s="163">
        <v>0</v>
      </c>
    </row>
    <row r="22" spans="1:14" x14ac:dyDescent="0.35">
      <c r="A22" s="172" t="s">
        <v>73</v>
      </c>
      <c r="B22" s="161">
        <f t="shared" si="1"/>
        <v>7</v>
      </c>
      <c r="C22" s="163">
        <v>1</v>
      </c>
      <c r="D22" s="163">
        <v>1</v>
      </c>
      <c r="E22" s="163">
        <v>0</v>
      </c>
      <c r="F22" s="163">
        <v>1</v>
      </c>
      <c r="G22" s="163">
        <v>2</v>
      </c>
      <c r="H22" s="163">
        <v>0</v>
      </c>
      <c r="I22" s="163">
        <v>0</v>
      </c>
      <c r="J22" s="163">
        <v>0</v>
      </c>
      <c r="K22" s="163">
        <v>0</v>
      </c>
      <c r="L22" s="164">
        <v>0</v>
      </c>
      <c r="M22" s="163">
        <v>0</v>
      </c>
      <c r="N22" s="163">
        <v>2</v>
      </c>
    </row>
    <row r="23" spans="1:14" x14ac:dyDescent="0.35">
      <c r="A23" s="172" t="s">
        <v>74</v>
      </c>
      <c r="B23" s="161">
        <f t="shared" si="1"/>
        <v>146</v>
      </c>
      <c r="C23" s="163">
        <v>45</v>
      </c>
      <c r="D23" s="163">
        <v>8</v>
      </c>
      <c r="E23" s="163">
        <v>5</v>
      </c>
      <c r="F23" s="163">
        <v>7</v>
      </c>
      <c r="G23" s="163">
        <v>21</v>
      </c>
      <c r="H23" s="163">
        <v>8</v>
      </c>
      <c r="I23" s="163">
        <v>8</v>
      </c>
      <c r="J23" s="163">
        <v>13</v>
      </c>
      <c r="K23" s="163">
        <v>4</v>
      </c>
      <c r="L23" s="164">
        <v>12</v>
      </c>
      <c r="M23" s="163">
        <v>5</v>
      </c>
      <c r="N23" s="163">
        <v>10</v>
      </c>
    </row>
    <row r="24" spans="1:14" ht="31" x14ac:dyDescent="0.35">
      <c r="A24" s="172" t="s">
        <v>75</v>
      </c>
      <c r="B24" s="161">
        <f t="shared" si="1"/>
        <v>2</v>
      </c>
      <c r="C24" s="163">
        <v>0</v>
      </c>
      <c r="D24" s="163">
        <v>0</v>
      </c>
      <c r="E24" s="163">
        <v>0</v>
      </c>
      <c r="F24" s="163">
        <v>0</v>
      </c>
      <c r="G24" s="163">
        <v>1</v>
      </c>
      <c r="H24" s="163">
        <v>0</v>
      </c>
      <c r="I24" s="163">
        <v>0</v>
      </c>
      <c r="J24" s="163">
        <v>0</v>
      </c>
      <c r="K24" s="163">
        <v>0</v>
      </c>
      <c r="L24" s="164">
        <v>0</v>
      </c>
      <c r="M24" s="163">
        <v>0</v>
      </c>
      <c r="N24" s="163">
        <v>1</v>
      </c>
    </row>
    <row r="25" spans="1:14" x14ac:dyDescent="0.35">
      <c r="A25" s="172" t="s">
        <v>76</v>
      </c>
      <c r="B25" s="161">
        <f t="shared" si="1"/>
        <v>2</v>
      </c>
      <c r="C25" s="163">
        <v>0</v>
      </c>
      <c r="D25" s="163">
        <v>0</v>
      </c>
      <c r="E25" s="163">
        <v>2</v>
      </c>
      <c r="F25" s="163">
        <v>0</v>
      </c>
      <c r="G25" s="163">
        <v>0</v>
      </c>
      <c r="H25" s="163">
        <v>0</v>
      </c>
      <c r="I25" s="163">
        <v>0</v>
      </c>
      <c r="J25" s="163">
        <v>0</v>
      </c>
      <c r="K25" s="163">
        <v>0</v>
      </c>
      <c r="L25" s="164">
        <v>0</v>
      </c>
      <c r="M25" s="163">
        <v>0</v>
      </c>
      <c r="N25" s="163">
        <v>0</v>
      </c>
    </row>
    <row r="26" spans="1:14" x14ac:dyDescent="0.35">
      <c r="A26" s="172" t="s">
        <v>77</v>
      </c>
      <c r="B26" s="161">
        <f t="shared" si="1"/>
        <v>3</v>
      </c>
      <c r="C26" s="163">
        <v>0</v>
      </c>
      <c r="D26" s="163">
        <v>0</v>
      </c>
      <c r="E26" s="163">
        <v>2</v>
      </c>
      <c r="F26" s="163">
        <v>0</v>
      </c>
      <c r="G26" s="163">
        <v>0</v>
      </c>
      <c r="H26" s="163">
        <v>0</v>
      </c>
      <c r="I26" s="163">
        <v>0</v>
      </c>
      <c r="J26" s="163">
        <v>0</v>
      </c>
      <c r="K26" s="163">
        <v>0</v>
      </c>
      <c r="L26" s="164">
        <v>0</v>
      </c>
      <c r="M26" s="163">
        <v>0</v>
      </c>
      <c r="N26" s="163">
        <v>1</v>
      </c>
    </row>
    <row r="27" spans="1:14" x14ac:dyDescent="0.35">
      <c r="A27" s="172" t="s">
        <v>78</v>
      </c>
      <c r="B27" s="161">
        <f t="shared" si="1"/>
        <v>1</v>
      </c>
      <c r="C27" s="163">
        <v>0</v>
      </c>
      <c r="D27" s="163">
        <v>0</v>
      </c>
      <c r="E27" s="163">
        <v>0</v>
      </c>
      <c r="F27" s="163">
        <v>0</v>
      </c>
      <c r="G27" s="163">
        <v>0</v>
      </c>
      <c r="H27" s="163">
        <v>1</v>
      </c>
      <c r="I27" s="163">
        <v>0</v>
      </c>
      <c r="J27" s="163">
        <v>0</v>
      </c>
      <c r="K27" s="163">
        <v>0</v>
      </c>
      <c r="L27" s="164">
        <v>0</v>
      </c>
      <c r="M27" s="163">
        <v>0</v>
      </c>
      <c r="N27" s="163">
        <v>0</v>
      </c>
    </row>
    <row r="28" spans="1:14" x14ac:dyDescent="0.35">
      <c r="A28" s="172" t="s">
        <v>79</v>
      </c>
      <c r="B28" s="161">
        <f t="shared" si="1"/>
        <v>1</v>
      </c>
      <c r="C28" s="163">
        <v>1</v>
      </c>
      <c r="D28" s="163">
        <v>0</v>
      </c>
      <c r="E28" s="163">
        <v>0</v>
      </c>
      <c r="F28" s="163">
        <v>0</v>
      </c>
      <c r="G28" s="163">
        <v>0</v>
      </c>
      <c r="H28" s="163">
        <v>0</v>
      </c>
      <c r="I28" s="163">
        <v>0</v>
      </c>
      <c r="J28" s="163">
        <v>0</v>
      </c>
      <c r="K28" s="163">
        <v>0</v>
      </c>
      <c r="L28" s="164">
        <v>0</v>
      </c>
      <c r="M28" s="163">
        <v>0</v>
      </c>
      <c r="N28" s="163">
        <v>0</v>
      </c>
    </row>
    <row r="29" spans="1:14" x14ac:dyDescent="0.35">
      <c r="A29" s="172" t="s">
        <v>80</v>
      </c>
      <c r="B29" s="161">
        <f t="shared" si="1"/>
        <v>1</v>
      </c>
      <c r="C29" s="163">
        <v>0</v>
      </c>
      <c r="D29" s="163">
        <v>0</v>
      </c>
      <c r="E29" s="163">
        <v>1</v>
      </c>
      <c r="F29" s="163">
        <v>0</v>
      </c>
      <c r="G29" s="163">
        <v>0</v>
      </c>
      <c r="H29" s="163">
        <v>0</v>
      </c>
      <c r="I29" s="163">
        <v>0</v>
      </c>
      <c r="J29" s="163">
        <v>0</v>
      </c>
      <c r="K29" s="163">
        <v>0</v>
      </c>
      <c r="L29" s="164">
        <v>0</v>
      </c>
      <c r="M29" s="163">
        <v>0</v>
      </c>
      <c r="N29" s="163">
        <v>0</v>
      </c>
    </row>
    <row r="30" spans="1:14" x14ac:dyDescent="0.35">
      <c r="A30" s="172" t="s">
        <v>81</v>
      </c>
      <c r="B30" s="161">
        <f t="shared" si="1"/>
        <v>1</v>
      </c>
      <c r="C30" s="163">
        <v>0</v>
      </c>
      <c r="D30" s="163">
        <v>0</v>
      </c>
      <c r="E30" s="163">
        <v>0</v>
      </c>
      <c r="F30" s="163">
        <v>0</v>
      </c>
      <c r="G30" s="163">
        <v>0</v>
      </c>
      <c r="H30" s="163">
        <v>0</v>
      </c>
      <c r="I30" s="163">
        <v>0</v>
      </c>
      <c r="J30" s="163">
        <v>0</v>
      </c>
      <c r="K30" s="163">
        <v>0</v>
      </c>
      <c r="L30" s="164">
        <v>0</v>
      </c>
      <c r="M30" s="163">
        <v>1</v>
      </c>
      <c r="N30" s="163">
        <v>0</v>
      </c>
    </row>
    <row r="31" spans="1:14" x14ac:dyDescent="0.35">
      <c r="A31" s="172" t="s">
        <v>82</v>
      </c>
      <c r="B31" s="161">
        <f t="shared" si="1"/>
        <v>1</v>
      </c>
      <c r="C31" s="163">
        <v>0</v>
      </c>
      <c r="D31" s="163">
        <v>0</v>
      </c>
      <c r="E31" s="163">
        <v>0</v>
      </c>
      <c r="F31" s="163">
        <v>0</v>
      </c>
      <c r="G31" s="163">
        <v>0</v>
      </c>
      <c r="H31" s="163">
        <v>0</v>
      </c>
      <c r="I31" s="163">
        <v>0</v>
      </c>
      <c r="J31" s="163">
        <v>0</v>
      </c>
      <c r="K31" s="163">
        <v>1</v>
      </c>
      <c r="L31" s="164">
        <v>0</v>
      </c>
      <c r="M31" s="163">
        <v>0</v>
      </c>
      <c r="N31" s="163">
        <v>0</v>
      </c>
    </row>
    <row r="32" spans="1:14" x14ac:dyDescent="0.35">
      <c r="A32" s="172" t="s">
        <v>83</v>
      </c>
      <c r="B32" s="161">
        <f t="shared" si="1"/>
        <v>2</v>
      </c>
      <c r="C32" s="163">
        <v>0</v>
      </c>
      <c r="D32" s="163">
        <v>0</v>
      </c>
      <c r="E32" s="163">
        <v>0</v>
      </c>
      <c r="F32" s="163">
        <v>0</v>
      </c>
      <c r="G32" s="163">
        <v>0</v>
      </c>
      <c r="H32" s="163">
        <v>0</v>
      </c>
      <c r="I32" s="163">
        <v>0</v>
      </c>
      <c r="J32" s="163">
        <v>0</v>
      </c>
      <c r="K32" s="163">
        <v>2</v>
      </c>
      <c r="L32" s="164">
        <v>0</v>
      </c>
      <c r="M32" s="163">
        <v>0</v>
      </c>
      <c r="N32" s="163">
        <v>0</v>
      </c>
    </row>
    <row r="33" spans="1:14" ht="31" x14ac:dyDescent="0.35">
      <c r="A33" s="172" t="s">
        <v>84</v>
      </c>
      <c r="B33" s="161">
        <f t="shared" si="1"/>
        <v>1</v>
      </c>
      <c r="C33" s="163">
        <v>0</v>
      </c>
      <c r="D33" s="163">
        <v>0</v>
      </c>
      <c r="E33" s="163">
        <v>0</v>
      </c>
      <c r="F33" s="163">
        <v>0</v>
      </c>
      <c r="G33" s="163">
        <v>0</v>
      </c>
      <c r="H33" s="163">
        <v>0</v>
      </c>
      <c r="I33" s="163">
        <v>0</v>
      </c>
      <c r="J33" s="163">
        <v>0</v>
      </c>
      <c r="K33" s="163">
        <v>0</v>
      </c>
      <c r="L33" s="164">
        <v>0</v>
      </c>
      <c r="M33" s="163">
        <v>0</v>
      </c>
      <c r="N33" s="163">
        <v>1</v>
      </c>
    </row>
    <row r="34" spans="1:14" ht="31" x14ac:dyDescent="0.35">
      <c r="A34" s="172" t="s">
        <v>85</v>
      </c>
      <c r="B34" s="161">
        <f t="shared" si="1"/>
        <v>3</v>
      </c>
      <c r="C34" s="163">
        <v>0</v>
      </c>
      <c r="D34" s="163">
        <v>0</v>
      </c>
      <c r="E34" s="163">
        <v>1</v>
      </c>
      <c r="F34" s="163">
        <v>0</v>
      </c>
      <c r="G34" s="163">
        <v>0</v>
      </c>
      <c r="H34" s="163">
        <v>0</v>
      </c>
      <c r="I34" s="163">
        <v>0</v>
      </c>
      <c r="J34" s="163">
        <v>0</v>
      </c>
      <c r="K34" s="163">
        <v>0</v>
      </c>
      <c r="L34" s="164">
        <v>1</v>
      </c>
      <c r="M34" s="163">
        <v>0</v>
      </c>
      <c r="N34" s="163">
        <v>1</v>
      </c>
    </row>
    <row r="35" spans="1:14" x14ac:dyDescent="0.35">
      <c r="A35" s="172" t="s">
        <v>393</v>
      </c>
      <c r="B35" s="161">
        <f t="shared" si="1"/>
        <v>1</v>
      </c>
      <c r="C35" s="163">
        <v>0</v>
      </c>
      <c r="D35" s="163">
        <v>0</v>
      </c>
      <c r="E35" s="163">
        <v>0</v>
      </c>
      <c r="F35" s="163">
        <v>0</v>
      </c>
      <c r="G35" s="163">
        <v>0</v>
      </c>
      <c r="H35" s="163">
        <v>0</v>
      </c>
      <c r="I35" s="163">
        <v>0</v>
      </c>
      <c r="J35" s="163">
        <v>0</v>
      </c>
      <c r="K35" s="163">
        <v>1</v>
      </c>
      <c r="L35" s="164">
        <v>0</v>
      </c>
      <c r="M35" s="163">
        <v>0</v>
      </c>
      <c r="N35" s="163">
        <v>0</v>
      </c>
    </row>
    <row r="36" spans="1:14" x14ac:dyDescent="0.35">
      <c r="A36" s="172" t="s">
        <v>86</v>
      </c>
      <c r="B36" s="161">
        <f t="shared" si="1"/>
        <v>3</v>
      </c>
      <c r="C36" s="163">
        <v>0</v>
      </c>
      <c r="D36" s="163">
        <v>0</v>
      </c>
      <c r="E36" s="163">
        <v>0</v>
      </c>
      <c r="F36" s="163">
        <v>0</v>
      </c>
      <c r="G36" s="163">
        <v>1</v>
      </c>
      <c r="H36" s="163">
        <v>0</v>
      </c>
      <c r="I36" s="163">
        <v>0</v>
      </c>
      <c r="J36" s="163">
        <v>0</v>
      </c>
      <c r="K36" s="163">
        <v>1</v>
      </c>
      <c r="L36" s="164">
        <v>1</v>
      </c>
      <c r="M36" s="163">
        <v>0</v>
      </c>
      <c r="N36" s="163">
        <v>0</v>
      </c>
    </row>
    <row r="37" spans="1:14" x14ac:dyDescent="0.35">
      <c r="A37" s="172" t="s">
        <v>87</v>
      </c>
      <c r="B37" s="161">
        <f t="shared" si="1"/>
        <v>862</v>
      </c>
      <c r="C37" s="163">
        <v>17</v>
      </c>
      <c r="D37" s="163">
        <v>79</v>
      </c>
      <c r="E37" s="163">
        <v>124</v>
      </c>
      <c r="F37" s="163">
        <v>194</v>
      </c>
      <c r="G37" s="163">
        <v>63</v>
      </c>
      <c r="H37" s="163">
        <v>128</v>
      </c>
      <c r="I37" s="163">
        <v>20</v>
      </c>
      <c r="J37" s="163">
        <v>9</v>
      </c>
      <c r="K37" s="163">
        <v>102</v>
      </c>
      <c r="L37" s="164">
        <v>55</v>
      </c>
      <c r="M37" s="163">
        <v>5</v>
      </c>
      <c r="N37" s="163">
        <v>66</v>
      </c>
    </row>
    <row r="38" spans="1:14" x14ac:dyDescent="0.35">
      <c r="A38" s="172" t="s">
        <v>88</v>
      </c>
      <c r="B38" s="161">
        <f t="shared" si="1"/>
        <v>1</v>
      </c>
      <c r="C38" s="163">
        <v>0</v>
      </c>
      <c r="D38" s="163">
        <v>0</v>
      </c>
      <c r="E38" s="163">
        <v>1</v>
      </c>
      <c r="F38" s="163">
        <v>0</v>
      </c>
      <c r="G38" s="163">
        <v>0</v>
      </c>
      <c r="H38" s="163">
        <v>0</v>
      </c>
      <c r="I38" s="163">
        <v>0</v>
      </c>
      <c r="J38" s="163">
        <v>0</v>
      </c>
      <c r="K38" s="163">
        <v>0</v>
      </c>
      <c r="L38" s="164">
        <v>0</v>
      </c>
      <c r="M38" s="163">
        <v>0</v>
      </c>
      <c r="N38" s="163">
        <v>0</v>
      </c>
    </row>
    <row r="39" spans="1:14" x14ac:dyDescent="0.35">
      <c r="A39" s="172" t="s">
        <v>89</v>
      </c>
      <c r="B39" s="161">
        <f t="shared" si="1"/>
        <v>1</v>
      </c>
      <c r="C39" s="163">
        <v>0</v>
      </c>
      <c r="D39" s="163">
        <v>0</v>
      </c>
      <c r="E39" s="163">
        <v>1</v>
      </c>
      <c r="F39" s="163">
        <v>0</v>
      </c>
      <c r="G39" s="163">
        <v>0</v>
      </c>
      <c r="H39" s="163">
        <v>0</v>
      </c>
      <c r="I39" s="163">
        <v>0</v>
      </c>
      <c r="J39" s="163">
        <v>0</v>
      </c>
      <c r="K39" s="163">
        <v>0</v>
      </c>
      <c r="L39" s="164">
        <v>0</v>
      </c>
      <c r="M39" s="163">
        <v>0</v>
      </c>
      <c r="N39" s="163">
        <v>0</v>
      </c>
    </row>
    <row r="40" spans="1:14" x14ac:dyDescent="0.35">
      <c r="A40" s="172" t="s">
        <v>90</v>
      </c>
      <c r="B40" s="161">
        <f t="shared" si="1"/>
        <v>5</v>
      </c>
      <c r="C40" s="163">
        <v>0</v>
      </c>
      <c r="D40" s="163">
        <v>1</v>
      </c>
      <c r="E40" s="163">
        <v>2</v>
      </c>
      <c r="F40" s="163">
        <v>0</v>
      </c>
      <c r="G40" s="163">
        <v>0</v>
      </c>
      <c r="H40" s="163">
        <v>0</v>
      </c>
      <c r="I40" s="163">
        <v>0</v>
      </c>
      <c r="J40" s="163">
        <v>0</v>
      </c>
      <c r="K40" s="163">
        <v>0</v>
      </c>
      <c r="L40" s="164">
        <v>0</v>
      </c>
      <c r="M40" s="163">
        <v>0</v>
      </c>
      <c r="N40" s="163">
        <v>2</v>
      </c>
    </row>
    <row r="41" spans="1:14" x14ac:dyDescent="0.35">
      <c r="A41" s="172" t="s">
        <v>91</v>
      </c>
      <c r="B41" s="161">
        <f t="shared" si="1"/>
        <v>25</v>
      </c>
      <c r="C41" s="163">
        <v>3</v>
      </c>
      <c r="D41" s="163">
        <v>0</v>
      </c>
      <c r="E41" s="163">
        <v>2</v>
      </c>
      <c r="F41" s="163">
        <v>6</v>
      </c>
      <c r="G41" s="163">
        <v>2</v>
      </c>
      <c r="H41" s="163">
        <v>4</v>
      </c>
      <c r="I41" s="163">
        <v>1</v>
      </c>
      <c r="J41" s="163">
        <v>1</v>
      </c>
      <c r="K41" s="163">
        <v>2</v>
      </c>
      <c r="L41" s="164">
        <v>1</v>
      </c>
      <c r="M41" s="163">
        <v>0</v>
      </c>
      <c r="N41" s="163">
        <v>3</v>
      </c>
    </row>
    <row r="42" spans="1:14" x14ac:dyDescent="0.35">
      <c r="A42" s="172" t="s">
        <v>92</v>
      </c>
      <c r="B42" s="161">
        <f t="shared" si="1"/>
        <v>1</v>
      </c>
      <c r="C42" s="163">
        <v>0</v>
      </c>
      <c r="D42" s="163">
        <v>0</v>
      </c>
      <c r="E42" s="163">
        <v>0</v>
      </c>
      <c r="F42" s="163">
        <v>0</v>
      </c>
      <c r="G42" s="163">
        <v>0</v>
      </c>
      <c r="H42" s="163">
        <v>0</v>
      </c>
      <c r="I42" s="163">
        <v>0</v>
      </c>
      <c r="J42" s="163">
        <v>1</v>
      </c>
      <c r="K42" s="163">
        <v>0</v>
      </c>
      <c r="L42" s="164">
        <v>0</v>
      </c>
      <c r="M42" s="163">
        <v>0</v>
      </c>
      <c r="N42" s="163">
        <v>0</v>
      </c>
    </row>
    <row r="43" spans="1:14" x14ac:dyDescent="0.35">
      <c r="A43" s="172" t="s">
        <v>93</v>
      </c>
      <c r="B43" s="161">
        <f t="shared" si="1"/>
        <v>217</v>
      </c>
      <c r="C43" s="163">
        <v>20</v>
      </c>
      <c r="D43" s="163">
        <v>18</v>
      </c>
      <c r="E43" s="163">
        <v>12</v>
      </c>
      <c r="F43" s="163">
        <v>29</v>
      </c>
      <c r="G43" s="163">
        <v>13</v>
      </c>
      <c r="H43" s="163">
        <v>47</v>
      </c>
      <c r="I43" s="163">
        <v>3</v>
      </c>
      <c r="J43" s="163">
        <v>11</v>
      </c>
      <c r="K43" s="163">
        <v>16</v>
      </c>
      <c r="L43" s="164">
        <v>16</v>
      </c>
      <c r="M43" s="163">
        <v>5</v>
      </c>
      <c r="N43" s="163">
        <v>27</v>
      </c>
    </row>
    <row r="44" spans="1:14" x14ac:dyDescent="0.35">
      <c r="A44" s="172" t="s">
        <v>277</v>
      </c>
      <c r="B44" s="161">
        <f t="shared" si="1"/>
        <v>1</v>
      </c>
      <c r="C44" s="163">
        <v>1</v>
      </c>
      <c r="D44" s="163">
        <v>0</v>
      </c>
      <c r="E44" s="163">
        <v>0</v>
      </c>
      <c r="F44" s="163">
        <v>0</v>
      </c>
      <c r="G44" s="163">
        <v>0</v>
      </c>
      <c r="H44" s="163">
        <v>0</v>
      </c>
      <c r="I44" s="163">
        <v>0</v>
      </c>
      <c r="J44" s="163">
        <v>0</v>
      </c>
      <c r="K44" s="163">
        <v>0</v>
      </c>
      <c r="L44" s="164">
        <v>0</v>
      </c>
      <c r="M44" s="163">
        <v>0</v>
      </c>
      <c r="N44" s="163">
        <v>0</v>
      </c>
    </row>
    <row r="45" spans="1:14" x14ac:dyDescent="0.35">
      <c r="A45" s="172" t="s">
        <v>94</v>
      </c>
      <c r="B45" s="161">
        <f t="shared" si="1"/>
        <v>4</v>
      </c>
      <c r="C45" s="163">
        <v>0</v>
      </c>
      <c r="D45" s="163">
        <v>1</v>
      </c>
      <c r="E45" s="163">
        <v>0</v>
      </c>
      <c r="F45" s="163">
        <v>0</v>
      </c>
      <c r="G45" s="163">
        <v>0</v>
      </c>
      <c r="H45" s="163">
        <v>0</v>
      </c>
      <c r="I45" s="163">
        <v>0</v>
      </c>
      <c r="J45" s="163">
        <v>2</v>
      </c>
      <c r="K45" s="163">
        <v>0</v>
      </c>
      <c r="L45" s="164">
        <v>1</v>
      </c>
      <c r="M45" s="163">
        <v>0</v>
      </c>
      <c r="N45" s="163">
        <v>0</v>
      </c>
    </row>
    <row r="46" spans="1:14" x14ac:dyDescent="0.35">
      <c r="A46" s="172" t="s">
        <v>95</v>
      </c>
      <c r="B46" s="161">
        <f t="shared" si="1"/>
        <v>2</v>
      </c>
      <c r="C46" s="163">
        <v>1</v>
      </c>
      <c r="D46" s="163">
        <v>0</v>
      </c>
      <c r="E46" s="163">
        <v>0</v>
      </c>
      <c r="F46" s="163">
        <v>0</v>
      </c>
      <c r="G46" s="163">
        <v>0</v>
      </c>
      <c r="H46" s="163">
        <v>1</v>
      </c>
      <c r="I46" s="163">
        <v>0</v>
      </c>
      <c r="J46" s="163">
        <v>0</v>
      </c>
      <c r="K46" s="163">
        <v>0</v>
      </c>
      <c r="L46" s="164">
        <v>0</v>
      </c>
      <c r="M46" s="163">
        <v>0</v>
      </c>
      <c r="N46" s="163">
        <v>0</v>
      </c>
    </row>
    <row r="47" spans="1:14" x14ac:dyDescent="0.35">
      <c r="A47" s="172" t="s">
        <v>96</v>
      </c>
      <c r="B47" s="161">
        <f t="shared" si="1"/>
        <v>85</v>
      </c>
      <c r="C47" s="163">
        <v>5</v>
      </c>
      <c r="D47" s="163">
        <v>9</v>
      </c>
      <c r="E47" s="163">
        <v>26</v>
      </c>
      <c r="F47" s="163">
        <v>1</v>
      </c>
      <c r="G47" s="163">
        <v>8</v>
      </c>
      <c r="H47" s="163">
        <v>7</v>
      </c>
      <c r="I47" s="163">
        <v>3</v>
      </c>
      <c r="J47" s="163">
        <v>4</v>
      </c>
      <c r="K47" s="163">
        <v>7</v>
      </c>
      <c r="L47" s="164">
        <v>9</v>
      </c>
      <c r="M47" s="163">
        <v>0</v>
      </c>
      <c r="N47" s="163">
        <v>6</v>
      </c>
    </row>
    <row r="48" spans="1:14" x14ac:dyDescent="0.35">
      <c r="A48" s="172" t="s">
        <v>97</v>
      </c>
      <c r="B48" s="161">
        <f t="shared" si="1"/>
        <v>1</v>
      </c>
      <c r="C48" s="163">
        <v>0</v>
      </c>
      <c r="D48" s="163">
        <v>0</v>
      </c>
      <c r="E48" s="163">
        <v>0</v>
      </c>
      <c r="F48" s="163">
        <v>0</v>
      </c>
      <c r="G48" s="163">
        <v>0</v>
      </c>
      <c r="H48" s="163">
        <v>0</v>
      </c>
      <c r="I48" s="163">
        <v>0</v>
      </c>
      <c r="J48" s="163">
        <v>0</v>
      </c>
      <c r="K48" s="163">
        <v>0</v>
      </c>
      <c r="L48" s="164">
        <v>1</v>
      </c>
      <c r="M48" s="163">
        <v>0</v>
      </c>
      <c r="N48" s="163">
        <v>0</v>
      </c>
    </row>
    <row r="49" spans="1:14" x14ac:dyDescent="0.35">
      <c r="A49" s="172" t="s">
        <v>98</v>
      </c>
      <c r="B49" s="161">
        <f t="shared" si="1"/>
        <v>1</v>
      </c>
      <c r="C49" s="163">
        <v>0</v>
      </c>
      <c r="D49" s="163">
        <v>0</v>
      </c>
      <c r="E49" s="163">
        <v>0</v>
      </c>
      <c r="F49" s="163">
        <v>0</v>
      </c>
      <c r="G49" s="163">
        <v>1</v>
      </c>
      <c r="H49" s="163">
        <v>0</v>
      </c>
      <c r="I49" s="163">
        <v>0</v>
      </c>
      <c r="J49" s="163">
        <v>0</v>
      </c>
      <c r="K49" s="163">
        <v>0</v>
      </c>
      <c r="L49" s="164">
        <v>0</v>
      </c>
      <c r="M49" s="163">
        <v>0</v>
      </c>
      <c r="N49" s="163">
        <v>0</v>
      </c>
    </row>
    <row r="50" spans="1:14" x14ac:dyDescent="0.35">
      <c r="A50" s="172" t="s">
        <v>99</v>
      </c>
      <c r="B50" s="161">
        <f t="shared" si="1"/>
        <v>1</v>
      </c>
      <c r="C50" s="163">
        <v>0</v>
      </c>
      <c r="D50" s="163">
        <v>0</v>
      </c>
      <c r="E50" s="163">
        <v>1</v>
      </c>
      <c r="F50" s="163">
        <v>0</v>
      </c>
      <c r="G50" s="163">
        <v>0</v>
      </c>
      <c r="H50" s="163">
        <v>0</v>
      </c>
      <c r="I50" s="163">
        <v>0</v>
      </c>
      <c r="J50" s="163">
        <v>0</v>
      </c>
      <c r="K50" s="163">
        <v>0</v>
      </c>
      <c r="L50" s="164">
        <v>0</v>
      </c>
      <c r="M50" s="163">
        <v>0</v>
      </c>
      <c r="N50" s="163">
        <v>0</v>
      </c>
    </row>
    <row r="51" spans="1:14" x14ac:dyDescent="0.35">
      <c r="A51" s="172" t="s">
        <v>100</v>
      </c>
      <c r="B51" s="161">
        <f t="shared" si="1"/>
        <v>1</v>
      </c>
      <c r="C51" s="163">
        <v>0</v>
      </c>
      <c r="D51" s="163">
        <v>0</v>
      </c>
      <c r="E51" s="163">
        <v>0</v>
      </c>
      <c r="F51" s="163">
        <v>1</v>
      </c>
      <c r="G51" s="163">
        <v>0</v>
      </c>
      <c r="H51" s="163">
        <v>0</v>
      </c>
      <c r="I51" s="163">
        <v>0</v>
      </c>
      <c r="J51" s="163">
        <v>0</v>
      </c>
      <c r="K51" s="163">
        <v>0</v>
      </c>
      <c r="L51" s="164">
        <v>0</v>
      </c>
      <c r="M51" s="163">
        <v>0</v>
      </c>
      <c r="N51" s="163">
        <v>0</v>
      </c>
    </row>
    <row r="52" spans="1:14" x14ac:dyDescent="0.35">
      <c r="A52" s="172" t="s">
        <v>101</v>
      </c>
      <c r="B52" s="161">
        <f t="shared" si="1"/>
        <v>6</v>
      </c>
      <c r="C52" s="163">
        <v>2</v>
      </c>
      <c r="D52" s="163">
        <v>0</v>
      </c>
      <c r="E52" s="163">
        <v>2</v>
      </c>
      <c r="F52" s="163">
        <v>1</v>
      </c>
      <c r="G52" s="163">
        <v>1</v>
      </c>
      <c r="H52" s="163">
        <v>0</v>
      </c>
      <c r="I52" s="163">
        <v>0</v>
      </c>
      <c r="J52" s="163">
        <v>0</v>
      </c>
      <c r="K52" s="163">
        <v>0</v>
      </c>
      <c r="L52" s="164">
        <v>0</v>
      </c>
      <c r="M52" s="163">
        <v>0</v>
      </c>
      <c r="N52" s="163">
        <v>0</v>
      </c>
    </row>
    <row r="53" spans="1:14" x14ac:dyDescent="0.35">
      <c r="A53" s="172" t="s">
        <v>102</v>
      </c>
      <c r="B53" s="161">
        <f t="shared" si="1"/>
        <v>1</v>
      </c>
      <c r="C53" s="163">
        <v>0</v>
      </c>
      <c r="D53" s="163">
        <v>0</v>
      </c>
      <c r="E53" s="163">
        <v>0</v>
      </c>
      <c r="F53" s="163">
        <v>0</v>
      </c>
      <c r="G53" s="163">
        <v>0</v>
      </c>
      <c r="H53" s="163">
        <v>0</v>
      </c>
      <c r="I53" s="163">
        <v>0</v>
      </c>
      <c r="J53" s="163">
        <v>1</v>
      </c>
      <c r="K53" s="163">
        <v>0</v>
      </c>
      <c r="L53" s="164">
        <v>0</v>
      </c>
      <c r="M53" s="163">
        <v>0</v>
      </c>
      <c r="N53" s="163">
        <v>0</v>
      </c>
    </row>
    <row r="54" spans="1:14" x14ac:dyDescent="0.35">
      <c r="A54" s="172" t="s">
        <v>103</v>
      </c>
      <c r="B54" s="161">
        <f t="shared" si="1"/>
        <v>90</v>
      </c>
      <c r="C54" s="163">
        <v>20</v>
      </c>
      <c r="D54" s="163">
        <v>17</v>
      </c>
      <c r="E54" s="163">
        <v>2</v>
      </c>
      <c r="F54" s="163">
        <v>18</v>
      </c>
      <c r="G54" s="163">
        <v>7</v>
      </c>
      <c r="H54" s="163">
        <v>4</v>
      </c>
      <c r="I54" s="163">
        <v>3</v>
      </c>
      <c r="J54" s="163">
        <v>12</v>
      </c>
      <c r="K54" s="163">
        <v>4</v>
      </c>
      <c r="L54" s="164">
        <v>1</v>
      </c>
      <c r="M54" s="163">
        <v>0</v>
      </c>
      <c r="N54" s="163">
        <v>2</v>
      </c>
    </row>
    <row r="55" spans="1:14" x14ac:dyDescent="0.35">
      <c r="A55" s="172" t="s">
        <v>104</v>
      </c>
      <c r="B55" s="161">
        <f t="shared" si="1"/>
        <v>30</v>
      </c>
      <c r="C55" s="163">
        <v>15</v>
      </c>
      <c r="D55" s="163">
        <v>2</v>
      </c>
      <c r="E55" s="163">
        <v>1</v>
      </c>
      <c r="F55" s="163">
        <v>1</v>
      </c>
      <c r="G55" s="163">
        <v>2</v>
      </c>
      <c r="H55" s="163">
        <v>0</v>
      </c>
      <c r="I55" s="163">
        <v>1</v>
      </c>
      <c r="J55" s="163">
        <v>2</v>
      </c>
      <c r="K55" s="163">
        <v>2</v>
      </c>
      <c r="L55" s="164">
        <v>0</v>
      </c>
      <c r="M55" s="163">
        <v>2</v>
      </c>
      <c r="N55" s="163">
        <v>2</v>
      </c>
    </row>
    <row r="56" spans="1:14" x14ac:dyDescent="0.35">
      <c r="A56" s="172" t="s">
        <v>105</v>
      </c>
      <c r="B56" s="161">
        <f t="shared" si="1"/>
        <v>1</v>
      </c>
      <c r="C56" s="163">
        <v>0</v>
      </c>
      <c r="D56" s="163">
        <v>0</v>
      </c>
      <c r="E56" s="163">
        <v>0</v>
      </c>
      <c r="F56" s="163">
        <v>1</v>
      </c>
      <c r="G56" s="163">
        <v>0</v>
      </c>
      <c r="H56" s="163">
        <v>0</v>
      </c>
      <c r="I56" s="163">
        <v>0</v>
      </c>
      <c r="J56" s="163">
        <v>0</v>
      </c>
      <c r="K56" s="163">
        <v>0</v>
      </c>
      <c r="L56" s="164">
        <v>0</v>
      </c>
      <c r="M56" s="163">
        <v>0</v>
      </c>
      <c r="N56" s="163">
        <v>0</v>
      </c>
    </row>
    <row r="57" spans="1:14" x14ac:dyDescent="0.35">
      <c r="A57" s="172" t="s">
        <v>106</v>
      </c>
      <c r="B57" s="161">
        <f t="shared" si="1"/>
        <v>3</v>
      </c>
      <c r="C57" s="163">
        <v>0</v>
      </c>
      <c r="D57" s="163">
        <v>0</v>
      </c>
      <c r="E57" s="163">
        <v>1</v>
      </c>
      <c r="F57" s="163">
        <v>0</v>
      </c>
      <c r="G57" s="163">
        <v>0</v>
      </c>
      <c r="H57" s="163">
        <v>1</v>
      </c>
      <c r="I57" s="163">
        <v>0</v>
      </c>
      <c r="J57" s="163">
        <v>0</v>
      </c>
      <c r="K57" s="163">
        <v>0</v>
      </c>
      <c r="L57" s="164">
        <v>1</v>
      </c>
      <c r="M57" s="163">
        <v>0</v>
      </c>
      <c r="N57" s="163">
        <v>0</v>
      </c>
    </row>
    <row r="58" spans="1:14" x14ac:dyDescent="0.35">
      <c r="A58" s="172" t="s">
        <v>107</v>
      </c>
      <c r="B58" s="161">
        <f t="shared" si="1"/>
        <v>1</v>
      </c>
      <c r="C58" s="163">
        <v>0</v>
      </c>
      <c r="D58" s="163">
        <v>0</v>
      </c>
      <c r="E58" s="163">
        <v>0</v>
      </c>
      <c r="F58" s="163">
        <v>0</v>
      </c>
      <c r="G58" s="163">
        <v>0</v>
      </c>
      <c r="H58" s="163">
        <v>0</v>
      </c>
      <c r="I58" s="163">
        <v>0</v>
      </c>
      <c r="J58" s="163">
        <v>0</v>
      </c>
      <c r="K58" s="163">
        <v>1</v>
      </c>
      <c r="L58" s="164">
        <v>0</v>
      </c>
      <c r="M58" s="163">
        <v>0</v>
      </c>
      <c r="N58" s="163">
        <v>0</v>
      </c>
    </row>
    <row r="59" spans="1:14" x14ac:dyDescent="0.35">
      <c r="A59" s="172" t="s">
        <v>108</v>
      </c>
      <c r="B59" s="161">
        <f t="shared" si="1"/>
        <v>1</v>
      </c>
      <c r="C59" s="163">
        <v>1</v>
      </c>
      <c r="D59" s="163">
        <v>0</v>
      </c>
      <c r="E59" s="163">
        <v>0</v>
      </c>
      <c r="F59" s="163">
        <v>0</v>
      </c>
      <c r="G59" s="163">
        <v>0</v>
      </c>
      <c r="H59" s="163">
        <v>0</v>
      </c>
      <c r="I59" s="163">
        <v>0</v>
      </c>
      <c r="J59" s="163">
        <v>0</v>
      </c>
      <c r="K59" s="163">
        <v>0</v>
      </c>
      <c r="L59" s="164">
        <v>0</v>
      </c>
      <c r="M59" s="163">
        <v>0</v>
      </c>
      <c r="N59" s="163">
        <v>0</v>
      </c>
    </row>
    <row r="60" spans="1:14" x14ac:dyDescent="0.35">
      <c r="A60" s="172" t="s">
        <v>109</v>
      </c>
      <c r="B60" s="161">
        <f t="shared" si="1"/>
        <v>3</v>
      </c>
      <c r="C60" s="163">
        <v>0</v>
      </c>
      <c r="D60" s="163">
        <v>0</v>
      </c>
      <c r="E60" s="163">
        <v>0</v>
      </c>
      <c r="F60" s="163">
        <v>0</v>
      </c>
      <c r="G60" s="163">
        <v>0</v>
      </c>
      <c r="H60" s="163">
        <v>1</v>
      </c>
      <c r="I60" s="163">
        <v>0</v>
      </c>
      <c r="J60" s="163">
        <v>0</v>
      </c>
      <c r="K60" s="163">
        <v>1</v>
      </c>
      <c r="L60" s="164">
        <v>1</v>
      </c>
      <c r="M60" s="163">
        <v>0</v>
      </c>
      <c r="N60" s="163">
        <v>0</v>
      </c>
    </row>
    <row r="61" spans="1:14" x14ac:dyDescent="0.35">
      <c r="A61" s="172" t="s">
        <v>110</v>
      </c>
      <c r="B61" s="161">
        <f t="shared" si="1"/>
        <v>3</v>
      </c>
      <c r="C61" s="163">
        <v>0</v>
      </c>
      <c r="D61" s="163">
        <v>0</v>
      </c>
      <c r="E61" s="163">
        <v>0</v>
      </c>
      <c r="F61" s="163">
        <v>0</v>
      </c>
      <c r="G61" s="163">
        <v>0</v>
      </c>
      <c r="H61" s="163">
        <v>1</v>
      </c>
      <c r="I61" s="163">
        <v>0</v>
      </c>
      <c r="J61" s="163">
        <v>0</v>
      </c>
      <c r="K61" s="163">
        <v>0</v>
      </c>
      <c r="L61" s="164">
        <v>2</v>
      </c>
      <c r="M61" s="163">
        <v>0</v>
      </c>
      <c r="N61" s="163">
        <v>0</v>
      </c>
    </row>
    <row r="62" spans="1:14" x14ac:dyDescent="0.35">
      <c r="A62" s="172" t="s">
        <v>111</v>
      </c>
      <c r="B62" s="161">
        <f t="shared" si="1"/>
        <v>1</v>
      </c>
      <c r="C62" s="163">
        <v>0</v>
      </c>
      <c r="D62" s="163">
        <v>0</v>
      </c>
      <c r="E62" s="163">
        <v>0</v>
      </c>
      <c r="F62" s="163">
        <v>0</v>
      </c>
      <c r="G62" s="163">
        <v>0</v>
      </c>
      <c r="H62" s="163">
        <v>1</v>
      </c>
      <c r="I62" s="163">
        <v>0</v>
      </c>
      <c r="J62" s="163">
        <v>0</v>
      </c>
      <c r="K62" s="163">
        <v>0</v>
      </c>
      <c r="L62" s="164">
        <v>0</v>
      </c>
      <c r="M62" s="163">
        <v>0</v>
      </c>
      <c r="N62" s="163">
        <v>0</v>
      </c>
    </row>
    <row r="63" spans="1:14" x14ac:dyDescent="0.35">
      <c r="A63" s="172" t="s">
        <v>112</v>
      </c>
      <c r="B63" s="161">
        <f t="shared" si="1"/>
        <v>3</v>
      </c>
      <c r="C63" s="163">
        <v>0</v>
      </c>
      <c r="D63" s="163">
        <v>1</v>
      </c>
      <c r="E63" s="163">
        <v>1</v>
      </c>
      <c r="F63" s="163">
        <v>0</v>
      </c>
      <c r="G63" s="163">
        <v>1</v>
      </c>
      <c r="H63" s="163">
        <v>0</v>
      </c>
      <c r="I63" s="163">
        <v>0</v>
      </c>
      <c r="J63" s="163">
        <v>0</v>
      </c>
      <c r="K63" s="163">
        <v>0</v>
      </c>
      <c r="L63" s="164">
        <v>0</v>
      </c>
      <c r="M63" s="163">
        <v>0</v>
      </c>
      <c r="N63" s="163">
        <v>0</v>
      </c>
    </row>
    <row r="64" spans="1:14" x14ac:dyDescent="0.35">
      <c r="A64" s="172" t="s">
        <v>113</v>
      </c>
      <c r="B64" s="161">
        <f t="shared" si="1"/>
        <v>1</v>
      </c>
      <c r="C64" s="163">
        <v>0</v>
      </c>
      <c r="D64" s="163">
        <v>0</v>
      </c>
      <c r="E64" s="163">
        <v>0</v>
      </c>
      <c r="F64" s="163">
        <v>0</v>
      </c>
      <c r="G64" s="163">
        <v>0</v>
      </c>
      <c r="H64" s="163">
        <v>1</v>
      </c>
      <c r="I64" s="163">
        <v>0</v>
      </c>
      <c r="J64" s="163">
        <v>0</v>
      </c>
      <c r="K64" s="163">
        <v>0</v>
      </c>
      <c r="L64" s="164">
        <v>0</v>
      </c>
      <c r="M64" s="163">
        <v>0</v>
      </c>
      <c r="N64" s="163">
        <v>0</v>
      </c>
    </row>
    <row r="65" spans="1:14" x14ac:dyDescent="0.35">
      <c r="A65" s="172" t="s">
        <v>114</v>
      </c>
      <c r="B65" s="161">
        <f t="shared" si="1"/>
        <v>1</v>
      </c>
      <c r="C65" s="163">
        <v>0</v>
      </c>
      <c r="D65" s="163">
        <v>0</v>
      </c>
      <c r="E65" s="163">
        <v>0</v>
      </c>
      <c r="F65" s="163">
        <v>0</v>
      </c>
      <c r="G65" s="163">
        <v>0</v>
      </c>
      <c r="H65" s="163">
        <v>0</v>
      </c>
      <c r="I65" s="163">
        <v>0</v>
      </c>
      <c r="J65" s="163">
        <v>0</v>
      </c>
      <c r="K65" s="163">
        <v>0</v>
      </c>
      <c r="L65" s="164">
        <v>1</v>
      </c>
      <c r="M65" s="163">
        <v>0</v>
      </c>
      <c r="N65" s="163">
        <v>0</v>
      </c>
    </row>
    <row r="66" spans="1:14" x14ac:dyDescent="0.35">
      <c r="A66" s="172" t="s">
        <v>115</v>
      </c>
      <c r="B66" s="161">
        <f t="shared" si="1"/>
        <v>3</v>
      </c>
      <c r="C66" s="163">
        <v>0</v>
      </c>
      <c r="D66" s="163">
        <v>0</v>
      </c>
      <c r="E66" s="163">
        <v>0</v>
      </c>
      <c r="F66" s="163">
        <v>0</v>
      </c>
      <c r="G66" s="163">
        <v>0</v>
      </c>
      <c r="H66" s="163">
        <v>0</v>
      </c>
      <c r="I66" s="163">
        <v>0</v>
      </c>
      <c r="J66" s="163">
        <v>3</v>
      </c>
      <c r="K66" s="163">
        <v>0</v>
      </c>
      <c r="L66" s="164">
        <v>0</v>
      </c>
      <c r="M66" s="163">
        <v>0</v>
      </c>
      <c r="N66" s="163">
        <v>0</v>
      </c>
    </row>
    <row r="67" spans="1:14" x14ac:dyDescent="0.35">
      <c r="A67" s="172" t="s">
        <v>116</v>
      </c>
      <c r="B67" s="161">
        <f t="shared" si="1"/>
        <v>19</v>
      </c>
      <c r="C67" s="163">
        <v>7</v>
      </c>
      <c r="D67" s="163">
        <v>3</v>
      </c>
      <c r="E67" s="163">
        <v>0</v>
      </c>
      <c r="F67" s="163">
        <v>1</v>
      </c>
      <c r="G67" s="163">
        <v>4</v>
      </c>
      <c r="H67" s="163">
        <v>1</v>
      </c>
      <c r="I67" s="163">
        <v>1</v>
      </c>
      <c r="J67" s="163">
        <v>1</v>
      </c>
      <c r="K67" s="163">
        <v>0</v>
      </c>
      <c r="L67" s="164">
        <v>0</v>
      </c>
      <c r="M67" s="163">
        <v>0</v>
      </c>
      <c r="N67" s="163">
        <v>1</v>
      </c>
    </row>
    <row r="68" spans="1:14" x14ac:dyDescent="0.35">
      <c r="A68" s="172" t="s">
        <v>117</v>
      </c>
      <c r="B68" s="161">
        <f t="shared" si="1"/>
        <v>1</v>
      </c>
      <c r="C68" s="163">
        <v>1</v>
      </c>
      <c r="D68" s="163">
        <v>0</v>
      </c>
      <c r="E68" s="163">
        <v>0</v>
      </c>
      <c r="F68" s="163">
        <v>0</v>
      </c>
      <c r="G68" s="163">
        <v>0</v>
      </c>
      <c r="H68" s="163">
        <v>0</v>
      </c>
      <c r="I68" s="163">
        <v>0</v>
      </c>
      <c r="J68" s="163">
        <v>0</v>
      </c>
      <c r="K68" s="163">
        <v>0</v>
      </c>
      <c r="L68" s="164">
        <v>0</v>
      </c>
      <c r="M68" s="163">
        <v>0</v>
      </c>
      <c r="N68" s="163">
        <v>0</v>
      </c>
    </row>
    <row r="69" spans="1:14" x14ac:dyDescent="0.35">
      <c r="A69" s="172" t="s">
        <v>118</v>
      </c>
      <c r="B69" s="161">
        <f t="shared" si="1"/>
        <v>2</v>
      </c>
      <c r="C69" s="163">
        <v>1</v>
      </c>
      <c r="D69" s="163">
        <v>0</v>
      </c>
      <c r="E69" s="163">
        <v>0</v>
      </c>
      <c r="F69" s="163">
        <v>0</v>
      </c>
      <c r="G69" s="163">
        <v>0</v>
      </c>
      <c r="H69" s="163">
        <v>0</v>
      </c>
      <c r="I69" s="163">
        <v>0</v>
      </c>
      <c r="J69" s="163">
        <v>0</v>
      </c>
      <c r="K69" s="163">
        <v>1</v>
      </c>
      <c r="L69" s="164">
        <v>0</v>
      </c>
      <c r="M69" s="163">
        <v>0</v>
      </c>
      <c r="N69" s="163">
        <v>0</v>
      </c>
    </row>
    <row r="70" spans="1:14" x14ac:dyDescent="0.35">
      <c r="A70" s="172" t="s">
        <v>119</v>
      </c>
      <c r="B70" s="161">
        <f t="shared" si="1"/>
        <v>1</v>
      </c>
      <c r="C70" s="163">
        <v>0</v>
      </c>
      <c r="D70" s="163">
        <v>0</v>
      </c>
      <c r="E70" s="163">
        <v>1</v>
      </c>
      <c r="F70" s="163">
        <v>0</v>
      </c>
      <c r="G70" s="163">
        <v>0</v>
      </c>
      <c r="H70" s="163">
        <v>0</v>
      </c>
      <c r="I70" s="163">
        <v>0</v>
      </c>
      <c r="J70" s="163">
        <v>0</v>
      </c>
      <c r="K70" s="163">
        <v>0</v>
      </c>
      <c r="L70" s="164">
        <v>0</v>
      </c>
      <c r="M70" s="163">
        <v>0</v>
      </c>
      <c r="N70" s="163">
        <v>0</v>
      </c>
    </row>
    <row r="71" spans="1:14" x14ac:dyDescent="0.35">
      <c r="A71" s="172" t="s">
        <v>120</v>
      </c>
      <c r="B71" s="161">
        <f t="shared" si="1"/>
        <v>7</v>
      </c>
      <c r="C71" s="163">
        <v>0</v>
      </c>
      <c r="D71" s="163">
        <v>0</v>
      </c>
      <c r="E71" s="163">
        <v>2</v>
      </c>
      <c r="F71" s="163">
        <v>1</v>
      </c>
      <c r="G71" s="163">
        <v>2</v>
      </c>
      <c r="H71" s="163">
        <v>1</v>
      </c>
      <c r="I71" s="163">
        <v>0</v>
      </c>
      <c r="J71" s="163">
        <v>1</v>
      </c>
      <c r="K71" s="163">
        <v>0</v>
      </c>
      <c r="L71" s="164">
        <v>0</v>
      </c>
      <c r="M71" s="163">
        <v>0</v>
      </c>
      <c r="N71" s="163">
        <v>0</v>
      </c>
    </row>
    <row r="72" spans="1:14" x14ac:dyDescent="0.35">
      <c r="A72" s="172" t="s">
        <v>121</v>
      </c>
      <c r="B72" s="161">
        <f t="shared" si="1"/>
        <v>2</v>
      </c>
      <c r="C72" s="163">
        <v>0</v>
      </c>
      <c r="D72" s="163">
        <v>0</v>
      </c>
      <c r="E72" s="163">
        <v>0</v>
      </c>
      <c r="F72" s="163">
        <v>1</v>
      </c>
      <c r="G72" s="163">
        <v>0</v>
      </c>
      <c r="H72" s="163">
        <v>0</v>
      </c>
      <c r="I72" s="163">
        <v>0</v>
      </c>
      <c r="J72" s="163">
        <v>0</v>
      </c>
      <c r="K72" s="163">
        <v>1</v>
      </c>
      <c r="L72" s="164">
        <v>0</v>
      </c>
      <c r="M72" s="163">
        <v>0</v>
      </c>
      <c r="N72" s="163">
        <v>0</v>
      </c>
    </row>
    <row r="73" spans="1:14" x14ac:dyDescent="0.35">
      <c r="A73" s="172" t="s">
        <v>122</v>
      </c>
      <c r="B73" s="161">
        <f t="shared" si="1"/>
        <v>1</v>
      </c>
      <c r="C73" s="163">
        <v>0</v>
      </c>
      <c r="D73" s="163">
        <v>0</v>
      </c>
      <c r="E73" s="163">
        <v>0</v>
      </c>
      <c r="F73" s="163">
        <v>0</v>
      </c>
      <c r="G73" s="163">
        <v>0</v>
      </c>
      <c r="H73" s="163">
        <v>0</v>
      </c>
      <c r="I73" s="163">
        <v>0</v>
      </c>
      <c r="J73" s="163">
        <v>0</v>
      </c>
      <c r="K73" s="163">
        <v>0</v>
      </c>
      <c r="L73" s="164">
        <v>0</v>
      </c>
      <c r="M73" s="163">
        <v>0</v>
      </c>
      <c r="N73" s="163">
        <v>1</v>
      </c>
    </row>
    <row r="74" spans="1:14" x14ac:dyDescent="0.35">
      <c r="A74" s="172" t="s">
        <v>123</v>
      </c>
      <c r="B74" s="161">
        <f t="shared" si="1"/>
        <v>2</v>
      </c>
      <c r="C74" s="163">
        <v>0</v>
      </c>
      <c r="D74" s="163">
        <v>0</v>
      </c>
      <c r="E74" s="163">
        <v>0</v>
      </c>
      <c r="F74" s="163">
        <v>0</v>
      </c>
      <c r="G74" s="163">
        <v>0</v>
      </c>
      <c r="H74" s="163">
        <v>0</v>
      </c>
      <c r="I74" s="163">
        <v>0</v>
      </c>
      <c r="J74" s="163">
        <v>0</v>
      </c>
      <c r="K74" s="163">
        <v>0</v>
      </c>
      <c r="L74" s="164">
        <v>2</v>
      </c>
      <c r="M74" s="163">
        <v>0</v>
      </c>
      <c r="N74" s="163">
        <v>0</v>
      </c>
    </row>
    <row r="75" spans="1:14" x14ac:dyDescent="0.35">
      <c r="A75" s="172" t="s">
        <v>124</v>
      </c>
      <c r="B75" s="161">
        <f t="shared" si="1"/>
        <v>5</v>
      </c>
      <c r="C75" s="163">
        <v>0</v>
      </c>
      <c r="D75" s="163">
        <v>0</v>
      </c>
      <c r="E75" s="163">
        <v>1</v>
      </c>
      <c r="F75" s="163">
        <v>0</v>
      </c>
      <c r="G75" s="163">
        <v>1</v>
      </c>
      <c r="H75" s="163">
        <v>0</v>
      </c>
      <c r="I75" s="163">
        <v>1</v>
      </c>
      <c r="J75" s="163">
        <v>0</v>
      </c>
      <c r="K75" s="163">
        <v>0</v>
      </c>
      <c r="L75" s="164">
        <v>2</v>
      </c>
      <c r="M75" s="163">
        <v>0</v>
      </c>
      <c r="N75" s="163">
        <v>0</v>
      </c>
    </row>
    <row r="76" spans="1:14" x14ac:dyDescent="0.35">
      <c r="A76" s="172" t="s">
        <v>125</v>
      </c>
      <c r="B76" s="161">
        <f t="shared" ref="B76:B139" si="2">SUM(C76:N76)</f>
        <v>17</v>
      </c>
      <c r="C76" s="163">
        <v>1</v>
      </c>
      <c r="D76" s="163">
        <v>1</v>
      </c>
      <c r="E76" s="163">
        <v>7</v>
      </c>
      <c r="F76" s="163">
        <v>3</v>
      </c>
      <c r="G76" s="163">
        <v>0</v>
      </c>
      <c r="H76" s="163">
        <v>1</v>
      </c>
      <c r="I76" s="163">
        <v>0</v>
      </c>
      <c r="J76" s="163">
        <v>0</v>
      </c>
      <c r="K76" s="163">
        <v>0</v>
      </c>
      <c r="L76" s="164">
        <v>0</v>
      </c>
      <c r="M76" s="163">
        <v>0</v>
      </c>
      <c r="N76" s="163">
        <v>4</v>
      </c>
    </row>
    <row r="77" spans="1:14" x14ac:dyDescent="0.35">
      <c r="A77" s="172" t="s">
        <v>126</v>
      </c>
      <c r="B77" s="161">
        <f t="shared" si="2"/>
        <v>3</v>
      </c>
      <c r="C77" s="163">
        <v>0</v>
      </c>
      <c r="D77" s="163">
        <v>0</v>
      </c>
      <c r="E77" s="163">
        <v>1</v>
      </c>
      <c r="F77" s="163">
        <v>0</v>
      </c>
      <c r="G77" s="163">
        <v>0</v>
      </c>
      <c r="H77" s="163">
        <v>0</v>
      </c>
      <c r="I77" s="163">
        <v>0</v>
      </c>
      <c r="J77" s="163">
        <v>0</v>
      </c>
      <c r="K77" s="163">
        <v>2</v>
      </c>
      <c r="L77" s="164">
        <v>0</v>
      </c>
      <c r="M77" s="163">
        <v>0</v>
      </c>
      <c r="N77" s="163">
        <v>0</v>
      </c>
    </row>
    <row r="78" spans="1:14" x14ac:dyDescent="0.35">
      <c r="A78" s="172" t="s">
        <v>127</v>
      </c>
      <c r="B78" s="161">
        <f t="shared" si="2"/>
        <v>44</v>
      </c>
      <c r="C78" s="163">
        <v>7</v>
      </c>
      <c r="D78" s="163">
        <v>4</v>
      </c>
      <c r="E78" s="163">
        <v>0</v>
      </c>
      <c r="F78" s="163">
        <v>3</v>
      </c>
      <c r="G78" s="163">
        <v>1</v>
      </c>
      <c r="H78" s="163">
        <v>9</v>
      </c>
      <c r="I78" s="163">
        <v>3</v>
      </c>
      <c r="J78" s="163">
        <v>1</v>
      </c>
      <c r="K78" s="163">
        <v>2</v>
      </c>
      <c r="L78" s="164">
        <v>2</v>
      </c>
      <c r="M78" s="163">
        <v>0</v>
      </c>
      <c r="N78" s="163">
        <v>12</v>
      </c>
    </row>
    <row r="79" spans="1:14" x14ac:dyDescent="0.35">
      <c r="A79" s="172" t="s">
        <v>128</v>
      </c>
      <c r="B79" s="161">
        <f t="shared" si="2"/>
        <v>1</v>
      </c>
      <c r="C79" s="163">
        <v>0</v>
      </c>
      <c r="D79" s="163">
        <v>0</v>
      </c>
      <c r="E79" s="163">
        <v>0</v>
      </c>
      <c r="F79" s="163">
        <v>0</v>
      </c>
      <c r="G79" s="163">
        <v>0</v>
      </c>
      <c r="H79" s="163">
        <v>0</v>
      </c>
      <c r="I79" s="163">
        <v>0</v>
      </c>
      <c r="J79" s="163">
        <v>0</v>
      </c>
      <c r="K79" s="163">
        <v>1</v>
      </c>
      <c r="L79" s="164">
        <v>0</v>
      </c>
      <c r="M79" s="163">
        <v>0</v>
      </c>
      <c r="N79" s="163">
        <v>0</v>
      </c>
    </row>
    <row r="80" spans="1:14" x14ac:dyDescent="0.35">
      <c r="A80" s="172" t="s">
        <v>129</v>
      </c>
      <c r="B80" s="161">
        <f t="shared" si="2"/>
        <v>1</v>
      </c>
      <c r="C80" s="163">
        <v>0</v>
      </c>
      <c r="D80" s="163">
        <v>0</v>
      </c>
      <c r="E80" s="163">
        <v>0</v>
      </c>
      <c r="F80" s="163">
        <v>0</v>
      </c>
      <c r="G80" s="163">
        <v>0</v>
      </c>
      <c r="H80" s="163">
        <v>1</v>
      </c>
      <c r="I80" s="163">
        <v>0</v>
      </c>
      <c r="J80" s="163">
        <v>0</v>
      </c>
      <c r="K80" s="163">
        <v>0</v>
      </c>
      <c r="L80" s="164">
        <v>0</v>
      </c>
      <c r="M80" s="163">
        <v>0</v>
      </c>
      <c r="N80" s="163">
        <v>0</v>
      </c>
    </row>
    <row r="81" spans="1:14" x14ac:dyDescent="0.35">
      <c r="A81" s="172" t="s">
        <v>130</v>
      </c>
      <c r="B81" s="161">
        <f t="shared" si="2"/>
        <v>174</v>
      </c>
      <c r="C81" s="163">
        <v>24</v>
      </c>
      <c r="D81" s="163">
        <v>12</v>
      </c>
      <c r="E81" s="163">
        <v>22</v>
      </c>
      <c r="F81" s="163">
        <v>14</v>
      </c>
      <c r="G81" s="163">
        <v>10</v>
      </c>
      <c r="H81" s="163">
        <v>20</v>
      </c>
      <c r="I81" s="163">
        <v>6</v>
      </c>
      <c r="J81" s="163">
        <v>10</v>
      </c>
      <c r="K81" s="163">
        <v>29</v>
      </c>
      <c r="L81" s="164">
        <v>7</v>
      </c>
      <c r="M81" s="163">
        <v>1</v>
      </c>
      <c r="N81" s="163">
        <v>19</v>
      </c>
    </row>
    <row r="82" spans="1:14" x14ac:dyDescent="0.35">
      <c r="A82" s="172" t="s">
        <v>131</v>
      </c>
      <c r="B82" s="161">
        <f t="shared" si="2"/>
        <v>9</v>
      </c>
      <c r="C82" s="163">
        <v>0</v>
      </c>
      <c r="D82" s="163">
        <v>0</v>
      </c>
      <c r="E82" s="163">
        <v>1</v>
      </c>
      <c r="F82" s="163">
        <v>0</v>
      </c>
      <c r="G82" s="163">
        <v>1</v>
      </c>
      <c r="H82" s="163">
        <v>1</v>
      </c>
      <c r="I82" s="163">
        <v>0</v>
      </c>
      <c r="J82" s="163">
        <v>0</v>
      </c>
      <c r="K82" s="163">
        <v>3</v>
      </c>
      <c r="L82" s="164">
        <v>2</v>
      </c>
      <c r="M82" s="163">
        <v>0</v>
      </c>
      <c r="N82" s="163">
        <v>1</v>
      </c>
    </row>
    <row r="83" spans="1:14" x14ac:dyDescent="0.35">
      <c r="A83" s="172" t="s">
        <v>132</v>
      </c>
      <c r="B83" s="161">
        <f t="shared" si="2"/>
        <v>1</v>
      </c>
      <c r="C83" s="163">
        <v>0</v>
      </c>
      <c r="D83" s="163">
        <v>1</v>
      </c>
      <c r="E83" s="163">
        <v>0</v>
      </c>
      <c r="F83" s="163">
        <v>0</v>
      </c>
      <c r="G83" s="163">
        <v>0</v>
      </c>
      <c r="H83" s="163">
        <v>0</v>
      </c>
      <c r="I83" s="163">
        <v>0</v>
      </c>
      <c r="J83" s="163">
        <v>0</v>
      </c>
      <c r="K83" s="163">
        <v>0</v>
      </c>
      <c r="L83" s="164">
        <v>0</v>
      </c>
      <c r="M83" s="163">
        <v>0</v>
      </c>
      <c r="N83" s="163">
        <v>0</v>
      </c>
    </row>
    <row r="84" spans="1:14" x14ac:dyDescent="0.35">
      <c r="A84" s="172" t="s">
        <v>133</v>
      </c>
      <c r="B84" s="161">
        <f t="shared" si="2"/>
        <v>19</v>
      </c>
      <c r="C84" s="163">
        <v>3</v>
      </c>
      <c r="D84" s="163">
        <v>3</v>
      </c>
      <c r="E84" s="163">
        <v>0</v>
      </c>
      <c r="F84" s="163">
        <v>1</v>
      </c>
      <c r="G84" s="163">
        <v>0</v>
      </c>
      <c r="H84" s="163">
        <v>4</v>
      </c>
      <c r="I84" s="163">
        <v>2</v>
      </c>
      <c r="J84" s="163">
        <v>0</v>
      </c>
      <c r="K84" s="163">
        <v>0</v>
      </c>
      <c r="L84" s="164">
        <v>4</v>
      </c>
      <c r="M84" s="163">
        <v>0</v>
      </c>
      <c r="N84" s="163">
        <v>2</v>
      </c>
    </row>
    <row r="85" spans="1:14" x14ac:dyDescent="0.35">
      <c r="A85" s="172" t="s">
        <v>394</v>
      </c>
      <c r="B85" s="161">
        <f t="shared" si="2"/>
        <v>2</v>
      </c>
      <c r="C85" s="163">
        <v>0</v>
      </c>
      <c r="D85" s="163">
        <v>0</v>
      </c>
      <c r="E85" s="163">
        <v>0</v>
      </c>
      <c r="F85" s="163">
        <v>0</v>
      </c>
      <c r="G85" s="163">
        <v>0</v>
      </c>
      <c r="H85" s="163">
        <v>1</v>
      </c>
      <c r="I85" s="163">
        <v>1</v>
      </c>
      <c r="J85" s="163">
        <v>0</v>
      </c>
      <c r="K85" s="163">
        <v>0</v>
      </c>
      <c r="L85" s="164">
        <v>0</v>
      </c>
      <c r="M85" s="163">
        <v>0</v>
      </c>
      <c r="N85" s="163">
        <v>0</v>
      </c>
    </row>
    <row r="86" spans="1:14" x14ac:dyDescent="0.35">
      <c r="A86" s="172" t="s">
        <v>134</v>
      </c>
      <c r="B86" s="161">
        <f t="shared" si="2"/>
        <v>2</v>
      </c>
      <c r="C86" s="163">
        <v>0</v>
      </c>
      <c r="D86" s="163">
        <v>0</v>
      </c>
      <c r="E86" s="163">
        <v>0</v>
      </c>
      <c r="F86" s="163">
        <v>1</v>
      </c>
      <c r="G86" s="163">
        <v>0</v>
      </c>
      <c r="H86" s="163">
        <v>0</v>
      </c>
      <c r="I86" s="163">
        <v>0</v>
      </c>
      <c r="J86" s="163">
        <v>0</v>
      </c>
      <c r="K86" s="163">
        <v>0</v>
      </c>
      <c r="L86" s="164">
        <v>0</v>
      </c>
      <c r="M86" s="163">
        <v>0</v>
      </c>
      <c r="N86" s="163">
        <v>1</v>
      </c>
    </row>
    <row r="87" spans="1:14" x14ac:dyDescent="0.35">
      <c r="A87" s="172" t="s">
        <v>135</v>
      </c>
      <c r="B87" s="161">
        <f t="shared" si="2"/>
        <v>4</v>
      </c>
      <c r="C87" s="163">
        <v>0</v>
      </c>
      <c r="D87" s="163">
        <v>0</v>
      </c>
      <c r="E87" s="163">
        <v>1</v>
      </c>
      <c r="F87" s="163">
        <v>0</v>
      </c>
      <c r="G87" s="163">
        <v>2</v>
      </c>
      <c r="H87" s="163">
        <v>0</v>
      </c>
      <c r="I87" s="163">
        <v>0</v>
      </c>
      <c r="J87" s="163">
        <v>0</v>
      </c>
      <c r="K87" s="163">
        <v>0</v>
      </c>
      <c r="L87" s="164">
        <v>0</v>
      </c>
      <c r="M87" s="163">
        <v>0</v>
      </c>
      <c r="N87" s="163">
        <v>1</v>
      </c>
    </row>
    <row r="88" spans="1:14" x14ac:dyDescent="0.35">
      <c r="A88" s="172" t="s">
        <v>278</v>
      </c>
      <c r="B88" s="161">
        <f t="shared" si="2"/>
        <v>1</v>
      </c>
      <c r="C88" s="163">
        <v>0</v>
      </c>
      <c r="D88" s="163">
        <v>0</v>
      </c>
      <c r="E88" s="163">
        <v>0</v>
      </c>
      <c r="F88" s="163">
        <v>0</v>
      </c>
      <c r="G88" s="163">
        <v>0</v>
      </c>
      <c r="H88" s="163">
        <v>0</v>
      </c>
      <c r="I88" s="163">
        <v>0</v>
      </c>
      <c r="J88" s="163">
        <v>1</v>
      </c>
      <c r="K88" s="163">
        <v>0</v>
      </c>
      <c r="L88" s="164">
        <v>0</v>
      </c>
      <c r="M88" s="163">
        <v>0</v>
      </c>
      <c r="N88" s="163">
        <v>0</v>
      </c>
    </row>
    <row r="89" spans="1:14" x14ac:dyDescent="0.35">
      <c r="A89" s="172" t="s">
        <v>279</v>
      </c>
      <c r="B89" s="161">
        <f t="shared" si="2"/>
        <v>1</v>
      </c>
      <c r="C89" s="163">
        <v>0</v>
      </c>
      <c r="D89" s="163">
        <v>0</v>
      </c>
      <c r="E89" s="163">
        <v>0</v>
      </c>
      <c r="F89" s="163">
        <v>0</v>
      </c>
      <c r="G89" s="163">
        <v>0</v>
      </c>
      <c r="H89" s="163">
        <v>0</v>
      </c>
      <c r="I89" s="163">
        <v>0</v>
      </c>
      <c r="J89" s="163">
        <v>0</v>
      </c>
      <c r="K89" s="163">
        <v>0</v>
      </c>
      <c r="L89" s="164">
        <v>0</v>
      </c>
      <c r="M89" s="163">
        <v>1</v>
      </c>
      <c r="N89" s="163">
        <v>0</v>
      </c>
    </row>
    <row r="90" spans="1:14" x14ac:dyDescent="0.35">
      <c r="A90" s="172" t="s">
        <v>280</v>
      </c>
      <c r="B90" s="161">
        <f t="shared" si="2"/>
        <v>10</v>
      </c>
      <c r="C90" s="163">
        <v>0</v>
      </c>
      <c r="D90" s="163">
        <v>0</v>
      </c>
      <c r="E90" s="163">
        <v>8</v>
      </c>
      <c r="F90" s="163">
        <v>0</v>
      </c>
      <c r="G90" s="163">
        <v>0</v>
      </c>
      <c r="H90" s="163">
        <v>0</v>
      </c>
      <c r="I90" s="163">
        <v>0</v>
      </c>
      <c r="J90" s="163">
        <v>0</v>
      </c>
      <c r="K90" s="163">
        <v>0</v>
      </c>
      <c r="L90" s="164">
        <v>0</v>
      </c>
      <c r="M90" s="163">
        <v>0</v>
      </c>
      <c r="N90" s="163">
        <v>2</v>
      </c>
    </row>
    <row r="91" spans="1:14" x14ac:dyDescent="0.35">
      <c r="A91" s="172" t="s">
        <v>281</v>
      </c>
      <c r="B91" s="161">
        <f t="shared" si="2"/>
        <v>1</v>
      </c>
      <c r="C91" s="163">
        <v>0</v>
      </c>
      <c r="D91" s="163">
        <v>0</v>
      </c>
      <c r="E91" s="163">
        <v>0</v>
      </c>
      <c r="F91" s="163">
        <v>1</v>
      </c>
      <c r="G91" s="163">
        <v>0</v>
      </c>
      <c r="H91" s="163">
        <v>0</v>
      </c>
      <c r="I91" s="163">
        <v>0</v>
      </c>
      <c r="J91" s="163">
        <v>0</v>
      </c>
      <c r="K91" s="163">
        <v>0</v>
      </c>
      <c r="L91" s="164">
        <v>0</v>
      </c>
      <c r="M91" s="163">
        <v>0</v>
      </c>
      <c r="N91" s="163">
        <v>0</v>
      </c>
    </row>
    <row r="92" spans="1:14" x14ac:dyDescent="0.35">
      <c r="A92" s="172" t="s">
        <v>136</v>
      </c>
      <c r="B92" s="161">
        <f t="shared" si="2"/>
        <v>16</v>
      </c>
      <c r="C92" s="163">
        <v>0</v>
      </c>
      <c r="D92" s="163">
        <v>0</v>
      </c>
      <c r="E92" s="163">
        <v>0</v>
      </c>
      <c r="F92" s="163">
        <v>0</v>
      </c>
      <c r="G92" s="163">
        <v>6</v>
      </c>
      <c r="H92" s="163">
        <v>0</v>
      </c>
      <c r="I92" s="163">
        <v>0</v>
      </c>
      <c r="J92" s="163">
        <v>0</v>
      </c>
      <c r="K92" s="163">
        <v>4</v>
      </c>
      <c r="L92" s="164">
        <v>2</v>
      </c>
      <c r="M92" s="163">
        <v>2</v>
      </c>
      <c r="N92" s="163">
        <v>2</v>
      </c>
    </row>
    <row r="93" spans="1:14" x14ac:dyDescent="0.35">
      <c r="A93" s="172" t="s">
        <v>396</v>
      </c>
      <c r="B93" s="161">
        <f t="shared" si="2"/>
        <v>1</v>
      </c>
      <c r="C93" s="163">
        <v>0</v>
      </c>
      <c r="D93" s="163">
        <v>0</v>
      </c>
      <c r="E93" s="163">
        <v>0</v>
      </c>
      <c r="F93" s="163">
        <v>0</v>
      </c>
      <c r="G93" s="163">
        <v>0</v>
      </c>
      <c r="H93" s="163">
        <v>0</v>
      </c>
      <c r="I93" s="163">
        <v>0</v>
      </c>
      <c r="J93" s="163">
        <v>0</v>
      </c>
      <c r="K93" s="163">
        <v>0</v>
      </c>
      <c r="L93" s="164">
        <v>0</v>
      </c>
      <c r="M93" s="163">
        <v>0</v>
      </c>
      <c r="N93" s="163">
        <v>1</v>
      </c>
    </row>
    <row r="94" spans="1:14" x14ac:dyDescent="0.35">
      <c r="A94" s="172" t="s">
        <v>395</v>
      </c>
      <c r="B94" s="161">
        <f t="shared" si="2"/>
        <v>1</v>
      </c>
      <c r="C94" s="163">
        <v>0</v>
      </c>
      <c r="D94" s="163">
        <v>0</v>
      </c>
      <c r="E94" s="163">
        <v>0</v>
      </c>
      <c r="F94" s="163">
        <v>0</v>
      </c>
      <c r="G94" s="163">
        <v>0</v>
      </c>
      <c r="H94" s="163">
        <v>0</v>
      </c>
      <c r="I94" s="163">
        <v>0</v>
      </c>
      <c r="J94" s="163">
        <v>0</v>
      </c>
      <c r="K94" s="163">
        <v>0</v>
      </c>
      <c r="L94" s="164">
        <v>1</v>
      </c>
      <c r="M94" s="163">
        <v>0</v>
      </c>
      <c r="N94" s="163">
        <v>0</v>
      </c>
    </row>
    <row r="95" spans="1:14" x14ac:dyDescent="0.35">
      <c r="A95" s="172" t="s">
        <v>137</v>
      </c>
      <c r="B95" s="161">
        <f t="shared" si="2"/>
        <v>1</v>
      </c>
      <c r="C95" s="163">
        <v>0</v>
      </c>
      <c r="D95" s="163">
        <v>0</v>
      </c>
      <c r="E95" s="163">
        <v>0</v>
      </c>
      <c r="F95" s="163">
        <v>0</v>
      </c>
      <c r="G95" s="163">
        <v>0</v>
      </c>
      <c r="H95" s="163">
        <v>0</v>
      </c>
      <c r="I95" s="163">
        <v>0</v>
      </c>
      <c r="J95" s="163">
        <v>0</v>
      </c>
      <c r="K95" s="163">
        <v>1</v>
      </c>
      <c r="L95" s="164">
        <v>0</v>
      </c>
      <c r="M95" s="163">
        <v>0</v>
      </c>
      <c r="N95" s="163">
        <v>0</v>
      </c>
    </row>
    <row r="96" spans="1:14" x14ac:dyDescent="0.35">
      <c r="A96" s="172" t="s">
        <v>138</v>
      </c>
      <c r="B96" s="161">
        <f t="shared" si="2"/>
        <v>120</v>
      </c>
      <c r="C96" s="163">
        <v>0</v>
      </c>
      <c r="D96" s="163">
        <v>0</v>
      </c>
      <c r="E96" s="163">
        <v>5</v>
      </c>
      <c r="F96" s="163">
        <v>0</v>
      </c>
      <c r="G96" s="163">
        <v>4</v>
      </c>
      <c r="H96" s="163">
        <v>0</v>
      </c>
      <c r="I96" s="163">
        <v>71</v>
      </c>
      <c r="J96" s="163">
        <v>0</v>
      </c>
      <c r="K96" s="163">
        <v>21</v>
      </c>
      <c r="L96" s="164">
        <v>0</v>
      </c>
      <c r="M96" s="163">
        <v>0</v>
      </c>
      <c r="N96" s="163">
        <v>19</v>
      </c>
    </row>
    <row r="97" spans="1:14" x14ac:dyDescent="0.35">
      <c r="A97" s="172" t="s">
        <v>139</v>
      </c>
      <c r="B97" s="161">
        <f t="shared" si="2"/>
        <v>15</v>
      </c>
      <c r="C97" s="163"/>
      <c r="D97" s="163">
        <v>1</v>
      </c>
      <c r="E97" s="163">
        <v>1</v>
      </c>
      <c r="F97" s="163">
        <v>0</v>
      </c>
      <c r="G97" s="163">
        <v>3</v>
      </c>
      <c r="H97" s="163">
        <v>3</v>
      </c>
      <c r="I97" s="163">
        <v>0</v>
      </c>
      <c r="J97" s="163">
        <v>6</v>
      </c>
      <c r="K97" s="163">
        <v>0</v>
      </c>
      <c r="L97" s="164">
        <v>0</v>
      </c>
      <c r="M97" s="163">
        <v>0</v>
      </c>
      <c r="N97" s="163">
        <v>1</v>
      </c>
    </row>
    <row r="98" spans="1:14" x14ac:dyDescent="0.35">
      <c r="A98" s="172" t="s">
        <v>140</v>
      </c>
      <c r="B98" s="161">
        <f t="shared" si="2"/>
        <v>53</v>
      </c>
      <c r="C98" s="163">
        <v>9</v>
      </c>
      <c r="D98" s="163">
        <v>15</v>
      </c>
      <c r="E98" s="163">
        <v>2</v>
      </c>
      <c r="F98" s="163">
        <v>4</v>
      </c>
      <c r="G98" s="163">
        <v>12</v>
      </c>
      <c r="H98" s="163">
        <v>3</v>
      </c>
      <c r="I98" s="163">
        <v>3</v>
      </c>
      <c r="J98" s="163">
        <v>2</v>
      </c>
      <c r="K98" s="163">
        <v>0</v>
      </c>
      <c r="L98" s="164">
        <v>2</v>
      </c>
      <c r="M98" s="163">
        <v>0</v>
      </c>
      <c r="N98" s="163">
        <v>1</v>
      </c>
    </row>
    <row r="99" spans="1:14" x14ac:dyDescent="0.35">
      <c r="A99" s="172" t="s">
        <v>141</v>
      </c>
      <c r="B99" s="161">
        <f t="shared" si="2"/>
        <v>338</v>
      </c>
      <c r="C99" s="163">
        <v>48</v>
      </c>
      <c r="D99" s="163">
        <v>58</v>
      </c>
      <c r="E99" s="163">
        <v>20</v>
      </c>
      <c r="F99" s="163">
        <v>71</v>
      </c>
      <c r="G99" s="163">
        <v>14</v>
      </c>
      <c r="H99" s="163">
        <v>46</v>
      </c>
      <c r="I99" s="163">
        <v>11</v>
      </c>
      <c r="J99" s="163">
        <v>22</v>
      </c>
      <c r="K99" s="163">
        <v>8</v>
      </c>
      <c r="L99" s="164">
        <v>13</v>
      </c>
      <c r="M99" s="163">
        <v>0</v>
      </c>
      <c r="N99" s="163">
        <v>27</v>
      </c>
    </row>
    <row r="100" spans="1:14" x14ac:dyDescent="0.35">
      <c r="A100" s="172" t="s">
        <v>142</v>
      </c>
      <c r="B100" s="161">
        <f t="shared" si="2"/>
        <v>1</v>
      </c>
      <c r="C100" s="163">
        <v>1</v>
      </c>
      <c r="D100" s="163">
        <v>0</v>
      </c>
      <c r="E100" s="163">
        <v>0</v>
      </c>
      <c r="F100" s="163">
        <v>0</v>
      </c>
      <c r="G100" s="163">
        <v>0</v>
      </c>
      <c r="H100" s="163">
        <v>0</v>
      </c>
      <c r="I100" s="163">
        <v>0</v>
      </c>
      <c r="J100" s="163">
        <v>0</v>
      </c>
      <c r="K100" s="163">
        <v>0</v>
      </c>
      <c r="L100" s="164">
        <v>0</v>
      </c>
      <c r="M100" s="163">
        <v>0</v>
      </c>
      <c r="N100" s="163">
        <v>0</v>
      </c>
    </row>
    <row r="101" spans="1:14" x14ac:dyDescent="0.35">
      <c r="A101" s="172" t="s">
        <v>143</v>
      </c>
      <c r="B101" s="161">
        <f t="shared" si="2"/>
        <v>11</v>
      </c>
      <c r="C101" s="163">
        <v>1</v>
      </c>
      <c r="D101" s="163">
        <v>0</v>
      </c>
      <c r="E101" s="163">
        <v>2</v>
      </c>
      <c r="F101" s="163">
        <v>1</v>
      </c>
      <c r="G101" s="163">
        <v>2</v>
      </c>
      <c r="H101" s="163">
        <v>2</v>
      </c>
      <c r="I101" s="163">
        <v>0</v>
      </c>
      <c r="J101" s="163">
        <v>2</v>
      </c>
      <c r="K101" s="163">
        <v>0</v>
      </c>
      <c r="L101" s="164">
        <v>0</v>
      </c>
      <c r="M101" s="163">
        <v>0</v>
      </c>
      <c r="N101" s="163">
        <v>1</v>
      </c>
    </row>
    <row r="102" spans="1:14" x14ac:dyDescent="0.35">
      <c r="A102" s="172" t="s">
        <v>144</v>
      </c>
      <c r="B102" s="161">
        <f t="shared" si="2"/>
        <v>46</v>
      </c>
      <c r="C102" s="163">
        <v>3</v>
      </c>
      <c r="D102" s="163">
        <v>3</v>
      </c>
      <c r="E102" s="163">
        <v>5</v>
      </c>
      <c r="F102" s="163">
        <v>5</v>
      </c>
      <c r="G102" s="163">
        <v>6</v>
      </c>
      <c r="H102" s="163">
        <v>10</v>
      </c>
      <c r="I102" s="163">
        <v>0</v>
      </c>
      <c r="J102" s="163">
        <v>1</v>
      </c>
      <c r="K102" s="163">
        <v>2</v>
      </c>
      <c r="L102" s="164">
        <v>3</v>
      </c>
      <c r="M102" s="163">
        <v>0</v>
      </c>
      <c r="N102" s="163">
        <v>8</v>
      </c>
    </row>
    <row r="103" spans="1:14" x14ac:dyDescent="0.35">
      <c r="A103" s="172" t="s">
        <v>145</v>
      </c>
      <c r="B103" s="161">
        <f t="shared" si="2"/>
        <v>5</v>
      </c>
      <c r="C103" s="163">
        <v>0</v>
      </c>
      <c r="D103" s="163">
        <v>1</v>
      </c>
      <c r="E103" s="163">
        <v>0</v>
      </c>
      <c r="F103" s="163">
        <v>1</v>
      </c>
      <c r="G103" s="163">
        <v>1</v>
      </c>
      <c r="H103" s="163">
        <v>0</v>
      </c>
      <c r="I103" s="163">
        <v>0</v>
      </c>
      <c r="J103" s="163">
        <v>0</v>
      </c>
      <c r="K103" s="163">
        <v>1</v>
      </c>
      <c r="L103" s="164">
        <v>0</v>
      </c>
      <c r="M103" s="163">
        <v>0</v>
      </c>
      <c r="N103" s="163">
        <v>1</v>
      </c>
    </row>
    <row r="104" spans="1:14" x14ac:dyDescent="0.35">
      <c r="A104" s="172" t="s">
        <v>276</v>
      </c>
      <c r="B104" s="161">
        <f t="shared" si="2"/>
        <v>1</v>
      </c>
      <c r="C104" s="163">
        <v>0</v>
      </c>
      <c r="D104" s="163">
        <v>0</v>
      </c>
      <c r="E104" s="163">
        <v>0</v>
      </c>
      <c r="F104" s="163">
        <v>0</v>
      </c>
      <c r="G104" s="163">
        <v>0</v>
      </c>
      <c r="H104" s="163">
        <v>0</v>
      </c>
      <c r="I104" s="163">
        <v>0</v>
      </c>
      <c r="J104" s="163">
        <v>0</v>
      </c>
      <c r="K104" s="163">
        <v>0</v>
      </c>
      <c r="L104" s="164">
        <v>0</v>
      </c>
      <c r="M104" s="163">
        <v>0</v>
      </c>
      <c r="N104" s="163">
        <v>1</v>
      </c>
    </row>
    <row r="105" spans="1:14" x14ac:dyDescent="0.35">
      <c r="A105" s="172" t="s">
        <v>146</v>
      </c>
      <c r="B105" s="161">
        <f t="shared" si="2"/>
        <v>1</v>
      </c>
      <c r="C105" s="163">
        <v>0</v>
      </c>
      <c r="D105" s="163">
        <v>0</v>
      </c>
      <c r="E105" s="163">
        <v>0</v>
      </c>
      <c r="F105" s="163">
        <v>0</v>
      </c>
      <c r="G105" s="163">
        <v>0</v>
      </c>
      <c r="H105" s="163">
        <v>0</v>
      </c>
      <c r="I105" s="163">
        <v>0</v>
      </c>
      <c r="J105" s="163">
        <v>1</v>
      </c>
      <c r="K105" s="163">
        <v>0</v>
      </c>
      <c r="L105" s="164">
        <v>0</v>
      </c>
      <c r="M105" s="163">
        <v>0</v>
      </c>
      <c r="N105" s="163">
        <v>0</v>
      </c>
    </row>
    <row r="106" spans="1:14" x14ac:dyDescent="0.35">
      <c r="A106" s="172" t="s">
        <v>147</v>
      </c>
      <c r="B106" s="161">
        <f t="shared" si="2"/>
        <v>1</v>
      </c>
      <c r="C106" s="163">
        <v>0</v>
      </c>
      <c r="D106" s="163">
        <v>0</v>
      </c>
      <c r="E106" s="163">
        <v>0</v>
      </c>
      <c r="F106" s="163">
        <v>0</v>
      </c>
      <c r="G106" s="163">
        <v>1</v>
      </c>
      <c r="H106" s="163">
        <v>0</v>
      </c>
      <c r="I106" s="163">
        <v>0</v>
      </c>
      <c r="J106" s="163">
        <v>0</v>
      </c>
      <c r="K106" s="163">
        <v>0</v>
      </c>
      <c r="L106" s="164">
        <v>0</v>
      </c>
      <c r="M106" s="163">
        <v>0</v>
      </c>
      <c r="N106" s="163">
        <v>0</v>
      </c>
    </row>
    <row r="107" spans="1:14" x14ac:dyDescent="0.35">
      <c r="A107" s="172" t="s">
        <v>148</v>
      </c>
      <c r="B107" s="161">
        <f t="shared" si="2"/>
        <v>5</v>
      </c>
      <c r="C107" s="163">
        <v>0</v>
      </c>
      <c r="D107" s="163">
        <v>0</v>
      </c>
      <c r="E107" s="163">
        <v>0</v>
      </c>
      <c r="F107" s="163">
        <v>0</v>
      </c>
      <c r="G107" s="163">
        <v>2</v>
      </c>
      <c r="H107" s="163">
        <v>0</v>
      </c>
      <c r="I107" s="163">
        <v>0</v>
      </c>
      <c r="J107" s="163">
        <v>1</v>
      </c>
      <c r="K107" s="163">
        <v>0</v>
      </c>
      <c r="L107" s="164">
        <v>1</v>
      </c>
      <c r="M107" s="163">
        <v>0</v>
      </c>
      <c r="N107" s="163">
        <v>1</v>
      </c>
    </row>
    <row r="108" spans="1:14" x14ac:dyDescent="0.35">
      <c r="A108" s="172" t="s">
        <v>149</v>
      </c>
      <c r="B108" s="161">
        <f t="shared" si="2"/>
        <v>2</v>
      </c>
      <c r="C108" s="163">
        <v>0</v>
      </c>
      <c r="D108" s="163">
        <v>0</v>
      </c>
      <c r="E108" s="163">
        <v>0</v>
      </c>
      <c r="F108" s="163">
        <v>1</v>
      </c>
      <c r="G108" s="163">
        <v>0</v>
      </c>
      <c r="H108" s="163">
        <v>0</v>
      </c>
      <c r="I108" s="163">
        <v>0</v>
      </c>
      <c r="J108" s="163">
        <v>0</v>
      </c>
      <c r="K108" s="163">
        <v>0</v>
      </c>
      <c r="L108" s="164">
        <v>0</v>
      </c>
      <c r="M108" s="163">
        <v>0</v>
      </c>
      <c r="N108" s="163">
        <v>1</v>
      </c>
    </row>
    <row r="109" spans="1:14" x14ac:dyDescent="0.35">
      <c r="A109" s="172" t="s">
        <v>150</v>
      </c>
      <c r="B109" s="161">
        <f t="shared" si="2"/>
        <v>1</v>
      </c>
      <c r="C109" s="163">
        <v>0</v>
      </c>
      <c r="D109" s="163">
        <v>0</v>
      </c>
      <c r="E109" s="163">
        <v>0</v>
      </c>
      <c r="F109" s="163">
        <v>0</v>
      </c>
      <c r="G109" s="163">
        <v>0</v>
      </c>
      <c r="H109" s="163">
        <v>0</v>
      </c>
      <c r="I109" s="163">
        <v>0</v>
      </c>
      <c r="J109" s="163">
        <v>0</v>
      </c>
      <c r="K109" s="163">
        <v>0</v>
      </c>
      <c r="L109" s="164">
        <v>0</v>
      </c>
      <c r="M109" s="163">
        <v>0</v>
      </c>
      <c r="N109" s="163">
        <v>1</v>
      </c>
    </row>
    <row r="110" spans="1:14" x14ac:dyDescent="0.35">
      <c r="A110" s="172" t="s">
        <v>151</v>
      </c>
      <c r="B110" s="161">
        <f t="shared" si="2"/>
        <v>3</v>
      </c>
      <c r="C110" s="163">
        <v>0</v>
      </c>
      <c r="D110" s="163">
        <v>0</v>
      </c>
      <c r="E110" s="163">
        <v>0</v>
      </c>
      <c r="F110" s="163">
        <v>0</v>
      </c>
      <c r="G110" s="163">
        <v>0</v>
      </c>
      <c r="H110" s="163">
        <v>0</v>
      </c>
      <c r="I110" s="163">
        <v>0</v>
      </c>
      <c r="J110" s="163">
        <v>0</v>
      </c>
      <c r="K110" s="163">
        <v>0</v>
      </c>
      <c r="L110" s="164">
        <v>1</v>
      </c>
      <c r="M110" s="163">
        <v>0</v>
      </c>
      <c r="N110" s="163">
        <v>2</v>
      </c>
    </row>
    <row r="111" spans="1:14" x14ac:dyDescent="0.35">
      <c r="A111" s="172" t="s">
        <v>152</v>
      </c>
      <c r="B111" s="161">
        <f t="shared" si="2"/>
        <v>1</v>
      </c>
      <c r="C111" s="163">
        <v>0</v>
      </c>
      <c r="D111" s="163">
        <v>0</v>
      </c>
      <c r="E111" s="163">
        <v>0</v>
      </c>
      <c r="F111" s="163">
        <v>0</v>
      </c>
      <c r="G111" s="163">
        <v>1</v>
      </c>
      <c r="H111" s="163">
        <v>0</v>
      </c>
      <c r="I111" s="163">
        <v>0</v>
      </c>
      <c r="J111" s="163">
        <v>0</v>
      </c>
      <c r="K111" s="163">
        <v>0</v>
      </c>
      <c r="L111" s="164">
        <v>0</v>
      </c>
      <c r="M111" s="163">
        <v>0</v>
      </c>
      <c r="N111" s="163">
        <v>0</v>
      </c>
    </row>
    <row r="112" spans="1:14" x14ac:dyDescent="0.35">
      <c r="A112" s="172" t="s">
        <v>153</v>
      </c>
      <c r="B112" s="161">
        <f t="shared" si="2"/>
        <v>1</v>
      </c>
      <c r="C112" s="163">
        <v>0</v>
      </c>
      <c r="D112" s="163">
        <v>0</v>
      </c>
      <c r="E112" s="163">
        <v>0</v>
      </c>
      <c r="F112" s="163">
        <v>0</v>
      </c>
      <c r="G112" s="163">
        <v>0</v>
      </c>
      <c r="H112" s="163">
        <v>0</v>
      </c>
      <c r="I112" s="163">
        <v>0</v>
      </c>
      <c r="J112" s="163">
        <v>0</v>
      </c>
      <c r="K112" s="163">
        <v>1</v>
      </c>
      <c r="L112" s="164">
        <v>0</v>
      </c>
      <c r="M112" s="163">
        <v>0</v>
      </c>
      <c r="N112" s="163">
        <v>0</v>
      </c>
    </row>
    <row r="113" spans="1:14" x14ac:dyDescent="0.35">
      <c r="A113" s="172" t="s">
        <v>154</v>
      </c>
      <c r="B113" s="161">
        <f t="shared" si="2"/>
        <v>1</v>
      </c>
      <c r="C113" s="163">
        <v>0</v>
      </c>
      <c r="D113" s="163">
        <v>0</v>
      </c>
      <c r="E113" s="163">
        <v>0</v>
      </c>
      <c r="F113" s="163">
        <v>0</v>
      </c>
      <c r="G113" s="163">
        <v>0</v>
      </c>
      <c r="H113" s="163">
        <v>0</v>
      </c>
      <c r="I113" s="163">
        <v>0</v>
      </c>
      <c r="J113" s="163">
        <v>0</v>
      </c>
      <c r="K113" s="163">
        <v>0</v>
      </c>
      <c r="L113" s="164">
        <v>0</v>
      </c>
      <c r="M113" s="163">
        <v>0</v>
      </c>
      <c r="N113" s="163">
        <v>1</v>
      </c>
    </row>
    <row r="114" spans="1:14" x14ac:dyDescent="0.35">
      <c r="A114" s="172" t="s">
        <v>155</v>
      </c>
      <c r="B114" s="161">
        <f t="shared" si="2"/>
        <v>1</v>
      </c>
      <c r="C114" s="163">
        <v>0</v>
      </c>
      <c r="D114" s="163">
        <v>0</v>
      </c>
      <c r="E114" s="163">
        <v>0</v>
      </c>
      <c r="F114" s="163">
        <v>0</v>
      </c>
      <c r="G114" s="163">
        <v>0</v>
      </c>
      <c r="H114" s="163">
        <v>0</v>
      </c>
      <c r="I114" s="163">
        <v>0</v>
      </c>
      <c r="J114" s="163">
        <v>0</v>
      </c>
      <c r="K114" s="163">
        <v>1</v>
      </c>
      <c r="L114" s="164">
        <v>0</v>
      </c>
      <c r="M114" s="163">
        <v>0</v>
      </c>
      <c r="N114" s="163">
        <v>0</v>
      </c>
    </row>
    <row r="115" spans="1:14" x14ac:dyDescent="0.35">
      <c r="A115" s="172" t="s">
        <v>156</v>
      </c>
      <c r="B115" s="161">
        <f t="shared" si="2"/>
        <v>3</v>
      </c>
      <c r="C115" s="163">
        <v>0</v>
      </c>
      <c r="D115" s="163">
        <v>0</v>
      </c>
      <c r="E115" s="163">
        <v>0</v>
      </c>
      <c r="F115" s="163">
        <v>0</v>
      </c>
      <c r="G115" s="163">
        <v>0</v>
      </c>
      <c r="H115" s="163">
        <v>0</v>
      </c>
      <c r="I115" s="163">
        <v>0</v>
      </c>
      <c r="J115" s="163">
        <v>0</v>
      </c>
      <c r="K115" s="163">
        <v>2</v>
      </c>
      <c r="L115" s="164">
        <v>0</v>
      </c>
      <c r="M115" s="163">
        <v>0</v>
      </c>
      <c r="N115" s="163">
        <v>1</v>
      </c>
    </row>
    <row r="116" spans="1:14" x14ac:dyDescent="0.35">
      <c r="A116" s="172" t="s">
        <v>157</v>
      </c>
      <c r="B116" s="161">
        <f t="shared" si="2"/>
        <v>2</v>
      </c>
      <c r="C116" s="163">
        <v>0</v>
      </c>
      <c r="D116" s="163">
        <v>1</v>
      </c>
      <c r="E116" s="163">
        <v>0</v>
      </c>
      <c r="F116" s="163">
        <v>0</v>
      </c>
      <c r="G116" s="163">
        <v>0</v>
      </c>
      <c r="H116" s="163">
        <v>0</v>
      </c>
      <c r="I116" s="163">
        <v>0</v>
      </c>
      <c r="J116" s="163">
        <v>1</v>
      </c>
      <c r="K116" s="163">
        <v>0</v>
      </c>
      <c r="L116" s="164">
        <v>0</v>
      </c>
      <c r="M116" s="163">
        <v>0</v>
      </c>
      <c r="N116" s="163">
        <v>0</v>
      </c>
    </row>
    <row r="117" spans="1:14" x14ac:dyDescent="0.35">
      <c r="A117" s="172" t="s">
        <v>158</v>
      </c>
      <c r="B117" s="161">
        <f t="shared" si="2"/>
        <v>1</v>
      </c>
      <c r="C117" s="163">
        <v>0</v>
      </c>
      <c r="D117" s="163">
        <v>0</v>
      </c>
      <c r="E117" s="163">
        <v>0</v>
      </c>
      <c r="F117" s="163">
        <v>0</v>
      </c>
      <c r="G117" s="163">
        <v>0</v>
      </c>
      <c r="H117" s="163">
        <v>0</v>
      </c>
      <c r="I117" s="163">
        <v>0</v>
      </c>
      <c r="J117" s="163">
        <v>0</v>
      </c>
      <c r="K117" s="163">
        <v>1</v>
      </c>
      <c r="L117" s="164">
        <v>0</v>
      </c>
      <c r="M117" s="163">
        <v>0</v>
      </c>
      <c r="N117" s="163">
        <v>0</v>
      </c>
    </row>
    <row r="118" spans="1:14" x14ac:dyDescent="0.35">
      <c r="A118" s="172" t="s">
        <v>159</v>
      </c>
      <c r="B118" s="161">
        <f t="shared" si="2"/>
        <v>1</v>
      </c>
      <c r="C118" s="163">
        <v>0</v>
      </c>
      <c r="D118" s="163">
        <v>0</v>
      </c>
      <c r="E118" s="163">
        <v>0</v>
      </c>
      <c r="F118" s="163">
        <v>0</v>
      </c>
      <c r="G118" s="163">
        <v>0</v>
      </c>
      <c r="H118" s="163">
        <v>0</v>
      </c>
      <c r="I118" s="163">
        <v>0</v>
      </c>
      <c r="J118" s="163">
        <v>0</v>
      </c>
      <c r="K118" s="163">
        <v>0</v>
      </c>
      <c r="L118" s="164">
        <v>1</v>
      </c>
      <c r="M118" s="163">
        <v>0</v>
      </c>
      <c r="N118" s="163">
        <v>0</v>
      </c>
    </row>
    <row r="119" spans="1:14" x14ac:dyDescent="0.35">
      <c r="A119" s="172" t="s">
        <v>160</v>
      </c>
      <c r="B119" s="161">
        <f t="shared" si="2"/>
        <v>1</v>
      </c>
      <c r="C119" s="163">
        <v>0</v>
      </c>
      <c r="D119" s="163">
        <v>0</v>
      </c>
      <c r="E119" s="163">
        <v>0</v>
      </c>
      <c r="F119" s="163">
        <v>0</v>
      </c>
      <c r="G119" s="163">
        <v>1</v>
      </c>
      <c r="H119" s="163">
        <v>0</v>
      </c>
      <c r="I119" s="163">
        <v>0</v>
      </c>
      <c r="J119" s="163">
        <v>0</v>
      </c>
      <c r="K119" s="163">
        <v>0</v>
      </c>
      <c r="L119" s="164">
        <v>0</v>
      </c>
      <c r="M119" s="163">
        <v>0</v>
      </c>
      <c r="N119" s="163">
        <v>0</v>
      </c>
    </row>
    <row r="120" spans="1:14" x14ac:dyDescent="0.35">
      <c r="A120" s="172" t="s">
        <v>161</v>
      </c>
      <c r="B120" s="161">
        <f t="shared" si="2"/>
        <v>1</v>
      </c>
      <c r="C120" s="163">
        <v>0</v>
      </c>
      <c r="D120" s="163">
        <v>0</v>
      </c>
      <c r="E120" s="163">
        <v>0</v>
      </c>
      <c r="F120" s="163">
        <v>0</v>
      </c>
      <c r="G120" s="163">
        <v>1</v>
      </c>
      <c r="H120" s="163">
        <v>0</v>
      </c>
      <c r="I120" s="163">
        <v>0</v>
      </c>
      <c r="J120" s="163">
        <v>0</v>
      </c>
      <c r="K120" s="163">
        <v>0</v>
      </c>
      <c r="L120" s="164">
        <v>0</v>
      </c>
      <c r="M120" s="163">
        <v>0</v>
      </c>
      <c r="N120" s="163">
        <v>0</v>
      </c>
    </row>
    <row r="121" spans="1:14" x14ac:dyDescent="0.35">
      <c r="A121" s="172" t="s">
        <v>162</v>
      </c>
      <c r="B121" s="161">
        <f t="shared" si="2"/>
        <v>1</v>
      </c>
      <c r="C121" s="163">
        <v>0</v>
      </c>
      <c r="D121" s="163">
        <v>0</v>
      </c>
      <c r="E121" s="163">
        <v>0</v>
      </c>
      <c r="F121" s="163">
        <v>0</v>
      </c>
      <c r="G121" s="163">
        <v>0</v>
      </c>
      <c r="H121" s="163">
        <v>0</v>
      </c>
      <c r="I121" s="163">
        <v>0</v>
      </c>
      <c r="J121" s="163">
        <v>0</v>
      </c>
      <c r="K121" s="163">
        <v>0</v>
      </c>
      <c r="L121" s="164">
        <v>0</v>
      </c>
      <c r="M121" s="163">
        <v>0</v>
      </c>
      <c r="N121" s="163">
        <v>1</v>
      </c>
    </row>
    <row r="122" spans="1:14" x14ac:dyDescent="0.35">
      <c r="A122" s="172" t="s">
        <v>163</v>
      </c>
      <c r="B122" s="161">
        <f t="shared" si="2"/>
        <v>283</v>
      </c>
      <c r="C122" s="163">
        <v>4</v>
      </c>
      <c r="D122" s="163">
        <v>30</v>
      </c>
      <c r="E122" s="163">
        <v>27</v>
      </c>
      <c r="F122" s="163">
        <v>53</v>
      </c>
      <c r="G122" s="163">
        <v>29</v>
      </c>
      <c r="H122" s="163">
        <v>6</v>
      </c>
      <c r="I122" s="163">
        <v>19</v>
      </c>
      <c r="J122" s="163">
        <v>2</v>
      </c>
      <c r="K122" s="163">
        <v>40</v>
      </c>
      <c r="L122" s="164">
        <v>26</v>
      </c>
      <c r="M122" s="163">
        <v>2</v>
      </c>
      <c r="N122" s="163">
        <v>45</v>
      </c>
    </row>
    <row r="123" spans="1:14" x14ac:dyDescent="0.35">
      <c r="A123" s="172" t="s">
        <v>164</v>
      </c>
      <c r="B123" s="161">
        <f t="shared" si="2"/>
        <v>1</v>
      </c>
      <c r="C123" s="163">
        <v>0</v>
      </c>
      <c r="D123" s="163">
        <v>0</v>
      </c>
      <c r="E123" s="163">
        <v>0</v>
      </c>
      <c r="F123" s="163">
        <v>0</v>
      </c>
      <c r="G123" s="163">
        <v>0</v>
      </c>
      <c r="H123" s="163">
        <v>0</v>
      </c>
      <c r="I123" s="163">
        <v>1</v>
      </c>
      <c r="J123" s="163">
        <v>0</v>
      </c>
      <c r="K123" s="163">
        <v>0</v>
      </c>
      <c r="L123" s="164">
        <v>0</v>
      </c>
      <c r="M123" s="163">
        <v>0</v>
      </c>
      <c r="N123" s="163">
        <v>0</v>
      </c>
    </row>
    <row r="124" spans="1:14" x14ac:dyDescent="0.35">
      <c r="A124" s="172" t="s">
        <v>165</v>
      </c>
      <c r="B124" s="161">
        <f t="shared" si="2"/>
        <v>3</v>
      </c>
      <c r="C124" s="163">
        <v>2</v>
      </c>
      <c r="D124" s="163">
        <v>0</v>
      </c>
      <c r="E124" s="163">
        <v>1</v>
      </c>
      <c r="F124" s="163">
        <v>0</v>
      </c>
      <c r="G124" s="163">
        <v>0</v>
      </c>
      <c r="H124" s="163">
        <v>0</v>
      </c>
      <c r="I124" s="163">
        <v>0</v>
      </c>
      <c r="J124" s="163">
        <v>0</v>
      </c>
      <c r="K124" s="163">
        <v>0</v>
      </c>
      <c r="L124" s="164">
        <v>0</v>
      </c>
      <c r="M124" s="163">
        <v>0</v>
      </c>
      <c r="N124" s="163">
        <v>0</v>
      </c>
    </row>
    <row r="125" spans="1:14" x14ac:dyDescent="0.35">
      <c r="A125" s="172" t="s">
        <v>166</v>
      </c>
      <c r="B125" s="161">
        <f t="shared" si="2"/>
        <v>1</v>
      </c>
      <c r="C125" s="163">
        <v>1</v>
      </c>
      <c r="D125" s="163">
        <v>0</v>
      </c>
      <c r="E125" s="163">
        <v>0</v>
      </c>
      <c r="F125" s="163">
        <v>0</v>
      </c>
      <c r="G125" s="163">
        <v>0</v>
      </c>
      <c r="H125" s="163">
        <v>0</v>
      </c>
      <c r="I125" s="163">
        <v>0</v>
      </c>
      <c r="J125" s="163">
        <v>0</v>
      </c>
      <c r="K125" s="163">
        <v>0</v>
      </c>
      <c r="L125" s="164">
        <v>0</v>
      </c>
      <c r="M125" s="163">
        <v>0</v>
      </c>
      <c r="N125" s="163">
        <v>0</v>
      </c>
    </row>
    <row r="126" spans="1:14" x14ac:dyDescent="0.35">
      <c r="A126" s="172" t="s">
        <v>167</v>
      </c>
      <c r="B126" s="161">
        <f t="shared" si="2"/>
        <v>40</v>
      </c>
      <c r="C126" s="163">
        <v>2</v>
      </c>
      <c r="D126" s="163">
        <v>3</v>
      </c>
      <c r="E126" s="163">
        <v>0</v>
      </c>
      <c r="F126" s="163">
        <v>2</v>
      </c>
      <c r="G126" s="163">
        <v>5</v>
      </c>
      <c r="H126" s="163">
        <v>0</v>
      </c>
      <c r="I126" s="163">
        <v>4</v>
      </c>
      <c r="J126" s="163">
        <v>0</v>
      </c>
      <c r="K126" s="163">
        <v>6</v>
      </c>
      <c r="L126" s="164">
        <v>0</v>
      </c>
      <c r="M126" s="163">
        <v>0</v>
      </c>
      <c r="N126" s="163">
        <v>18</v>
      </c>
    </row>
    <row r="127" spans="1:14" x14ac:dyDescent="0.35">
      <c r="A127" s="172" t="s">
        <v>168</v>
      </c>
      <c r="B127" s="161">
        <f t="shared" si="2"/>
        <v>6</v>
      </c>
      <c r="C127" s="163">
        <v>1</v>
      </c>
      <c r="D127" s="163">
        <v>0</v>
      </c>
      <c r="E127" s="163">
        <v>0</v>
      </c>
      <c r="F127" s="163">
        <v>1</v>
      </c>
      <c r="G127" s="163">
        <v>1</v>
      </c>
      <c r="H127" s="163">
        <v>0</v>
      </c>
      <c r="I127" s="163">
        <v>0</v>
      </c>
      <c r="J127" s="163">
        <v>0</v>
      </c>
      <c r="K127" s="163">
        <v>0</v>
      </c>
      <c r="L127" s="164">
        <v>0</v>
      </c>
      <c r="M127" s="163">
        <v>0</v>
      </c>
      <c r="N127" s="163">
        <v>3</v>
      </c>
    </row>
    <row r="128" spans="1:14" x14ac:dyDescent="0.35">
      <c r="A128" s="172" t="s">
        <v>169</v>
      </c>
      <c r="B128" s="161">
        <f t="shared" si="2"/>
        <v>86</v>
      </c>
      <c r="C128" s="163">
        <v>3</v>
      </c>
      <c r="D128" s="163">
        <v>3</v>
      </c>
      <c r="E128" s="163">
        <v>23</v>
      </c>
      <c r="F128" s="163">
        <v>3</v>
      </c>
      <c r="G128" s="163">
        <v>5</v>
      </c>
      <c r="H128" s="163">
        <v>7</v>
      </c>
      <c r="I128" s="163">
        <v>2</v>
      </c>
      <c r="J128" s="163">
        <v>1</v>
      </c>
      <c r="K128" s="163">
        <v>14</v>
      </c>
      <c r="L128" s="164">
        <v>18</v>
      </c>
      <c r="M128" s="163">
        <v>2</v>
      </c>
      <c r="N128" s="163">
        <v>5</v>
      </c>
    </row>
    <row r="129" spans="1:14" x14ac:dyDescent="0.35">
      <c r="A129" s="172" t="s">
        <v>170</v>
      </c>
      <c r="B129" s="161">
        <f t="shared" si="2"/>
        <v>72</v>
      </c>
      <c r="C129" s="163">
        <v>8</v>
      </c>
      <c r="D129" s="163">
        <v>1</v>
      </c>
      <c r="E129" s="163">
        <v>7</v>
      </c>
      <c r="F129" s="163">
        <v>12</v>
      </c>
      <c r="G129" s="163">
        <v>2</v>
      </c>
      <c r="H129" s="163">
        <v>3</v>
      </c>
      <c r="I129" s="163">
        <v>0</v>
      </c>
      <c r="J129" s="163">
        <v>3</v>
      </c>
      <c r="K129" s="163">
        <v>4</v>
      </c>
      <c r="L129" s="164">
        <v>21</v>
      </c>
      <c r="M129" s="163">
        <v>0</v>
      </c>
      <c r="N129" s="163">
        <v>11</v>
      </c>
    </row>
    <row r="130" spans="1:14" x14ac:dyDescent="0.35">
      <c r="A130" s="172" t="s">
        <v>171</v>
      </c>
      <c r="B130" s="161">
        <f t="shared" si="2"/>
        <v>18</v>
      </c>
      <c r="C130" s="163">
        <v>1</v>
      </c>
      <c r="D130" s="163">
        <v>0</v>
      </c>
      <c r="E130" s="163">
        <v>3</v>
      </c>
      <c r="F130" s="163">
        <v>4</v>
      </c>
      <c r="G130" s="163">
        <v>0</v>
      </c>
      <c r="H130" s="163">
        <v>1</v>
      </c>
      <c r="I130" s="163">
        <v>0</v>
      </c>
      <c r="J130" s="163">
        <v>1</v>
      </c>
      <c r="K130" s="163">
        <v>4</v>
      </c>
      <c r="L130" s="164">
        <v>3</v>
      </c>
      <c r="M130" s="163">
        <v>0</v>
      </c>
      <c r="N130" s="163">
        <v>1</v>
      </c>
    </row>
    <row r="131" spans="1:14" x14ac:dyDescent="0.35">
      <c r="A131" s="172" t="s">
        <v>172</v>
      </c>
      <c r="B131" s="161">
        <f t="shared" si="2"/>
        <v>4</v>
      </c>
      <c r="C131" s="163">
        <v>0</v>
      </c>
      <c r="D131" s="163">
        <v>0</v>
      </c>
      <c r="E131" s="163">
        <v>0</v>
      </c>
      <c r="F131" s="163">
        <v>0</v>
      </c>
      <c r="G131" s="163">
        <v>1</v>
      </c>
      <c r="H131" s="163">
        <v>1</v>
      </c>
      <c r="I131" s="163">
        <v>0</v>
      </c>
      <c r="J131" s="163">
        <v>0</v>
      </c>
      <c r="K131" s="163">
        <v>1</v>
      </c>
      <c r="L131" s="164">
        <v>0</v>
      </c>
      <c r="M131" s="163">
        <v>0</v>
      </c>
      <c r="N131" s="163">
        <v>1</v>
      </c>
    </row>
    <row r="132" spans="1:14" x14ac:dyDescent="0.35">
      <c r="A132" s="172" t="s">
        <v>173</v>
      </c>
      <c r="B132" s="161">
        <f t="shared" si="2"/>
        <v>55</v>
      </c>
      <c r="C132" s="163">
        <v>9</v>
      </c>
      <c r="D132" s="163">
        <v>0</v>
      </c>
      <c r="E132" s="163">
        <v>0</v>
      </c>
      <c r="F132" s="163">
        <v>9</v>
      </c>
      <c r="G132" s="163">
        <v>7</v>
      </c>
      <c r="H132" s="163">
        <v>8</v>
      </c>
      <c r="I132" s="163">
        <v>2</v>
      </c>
      <c r="J132" s="163">
        <v>4</v>
      </c>
      <c r="K132" s="163">
        <v>6</v>
      </c>
      <c r="L132" s="164">
        <v>6</v>
      </c>
      <c r="M132" s="163">
        <v>0</v>
      </c>
      <c r="N132" s="163">
        <v>4</v>
      </c>
    </row>
    <row r="133" spans="1:14" x14ac:dyDescent="0.35">
      <c r="A133" s="172" t="s">
        <v>174</v>
      </c>
      <c r="B133" s="161">
        <f t="shared" si="2"/>
        <v>75</v>
      </c>
      <c r="C133" s="163">
        <v>34</v>
      </c>
      <c r="D133" s="163">
        <v>12</v>
      </c>
      <c r="E133" s="163">
        <v>1</v>
      </c>
      <c r="F133" s="163">
        <v>3</v>
      </c>
      <c r="G133" s="163">
        <v>3</v>
      </c>
      <c r="H133" s="163">
        <v>10</v>
      </c>
      <c r="I133" s="163">
        <v>3</v>
      </c>
      <c r="J133" s="163">
        <v>1</v>
      </c>
      <c r="K133" s="163">
        <v>1</v>
      </c>
      <c r="L133" s="164">
        <v>2</v>
      </c>
      <c r="M133" s="163">
        <v>2</v>
      </c>
      <c r="N133" s="163">
        <v>3</v>
      </c>
    </row>
    <row r="134" spans="1:14" x14ac:dyDescent="0.35">
      <c r="A134" s="172" t="s">
        <v>175</v>
      </c>
      <c r="B134" s="161">
        <f t="shared" si="2"/>
        <v>12</v>
      </c>
      <c r="C134" s="163">
        <v>0</v>
      </c>
      <c r="D134" s="163">
        <v>0</v>
      </c>
      <c r="E134" s="163">
        <v>0</v>
      </c>
      <c r="F134" s="163">
        <v>0</v>
      </c>
      <c r="G134" s="163">
        <v>4</v>
      </c>
      <c r="H134" s="163">
        <v>5</v>
      </c>
      <c r="I134" s="163">
        <v>0</v>
      </c>
      <c r="J134" s="163">
        <v>1</v>
      </c>
      <c r="K134" s="163">
        <v>1</v>
      </c>
      <c r="L134" s="164">
        <v>0</v>
      </c>
      <c r="M134" s="163">
        <v>0</v>
      </c>
      <c r="N134" s="163">
        <v>1</v>
      </c>
    </row>
    <row r="135" spans="1:14" x14ac:dyDescent="0.35">
      <c r="A135" s="172" t="s">
        <v>176</v>
      </c>
      <c r="B135" s="161">
        <f t="shared" si="2"/>
        <v>17</v>
      </c>
      <c r="C135" s="163">
        <v>0</v>
      </c>
      <c r="D135" s="163">
        <v>0</v>
      </c>
      <c r="E135" s="163">
        <v>0</v>
      </c>
      <c r="F135" s="163">
        <v>1</v>
      </c>
      <c r="G135" s="163">
        <v>7</v>
      </c>
      <c r="H135" s="163">
        <v>0</v>
      </c>
      <c r="I135" s="163">
        <v>0</v>
      </c>
      <c r="J135" s="163">
        <v>0</v>
      </c>
      <c r="K135" s="163">
        <v>2</v>
      </c>
      <c r="L135" s="164">
        <v>5</v>
      </c>
      <c r="M135" s="163">
        <v>0</v>
      </c>
      <c r="N135" s="163">
        <v>2</v>
      </c>
    </row>
    <row r="136" spans="1:14" x14ac:dyDescent="0.35">
      <c r="A136" s="172" t="s">
        <v>177</v>
      </c>
      <c r="B136" s="161">
        <f t="shared" si="2"/>
        <v>1</v>
      </c>
      <c r="C136" s="163">
        <v>0</v>
      </c>
      <c r="D136" s="163">
        <v>0</v>
      </c>
      <c r="E136" s="163">
        <v>0</v>
      </c>
      <c r="F136" s="163">
        <v>0</v>
      </c>
      <c r="G136" s="163">
        <v>0</v>
      </c>
      <c r="H136" s="163">
        <v>0</v>
      </c>
      <c r="I136" s="163">
        <v>0</v>
      </c>
      <c r="J136" s="163">
        <v>0</v>
      </c>
      <c r="K136" s="163">
        <v>1</v>
      </c>
      <c r="L136" s="164">
        <v>0</v>
      </c>
      <c r="M136" s="163">
        <v>0</v>
      </c>
      <c r="N136" s="163">
        <v>0</v>
      </c>
    </row>
    <row r="137" spans="1:14" x14ac:dyDescent="0.35">
      <c r="A137" s="172" t="s">
        <v>178</v>
      </c>
      <c r="B137" s="161">
        <f t="shared" si="2"/>
        <v>1</v>
      </c>
      <c r="C137" s="163">
        <v>0</v>
      </c>
      <c r="D137" s="163">
        <v>0</v>
      </c>
      <c r="E137" s="163">
        <v>0</v>
      </c>
      <c r="F137" s="163">
        <v>0</v>
      </c>
      <c r="G137" s="163">
        <v>1</v>
      </c>
      <c r="H137" s="163">
        <v>0</v>
      </c>
      <c r="I137" s="163">
        <v>0</v>
      </c>
      <c r="J137" s="163">
        <v>0</v>
      </c>
      <c r="K137" s="163">
        <v>0</v>
      </c>
      <c r="L137" s="164">
        <v>0</v>
      </c>
      <c r="M137" s="163">
        <v>0</v>
      </c>
      <c r="N137" s="163">
        <v>0</v>
      </c>
    </row>
    <row r="138" spans="1:14" x14ac:dyDescent="0.35">
      <c r="A138" s="172" t="s">
        <v>179</v>
      </c>
      <c r="B138" s="161">
        <f t="shared" si="2"/>
        <v>2</v>
      </c>
      <c r="C138" s="163">
        <v>0</v>
      </c>
      <c r="D138" s="163">
        <v>0</v>
      </c>
      <c r="E138" s="163">
        <v>0</v>
      </c>
      <c r="F138" s="163">
        <v>1</v>
      </c>
      <c r="G138" s="163">
        <v>0</v>
      </c>
      <c r="H138" s="163">
        <v>0</v>
      </c>
      <c r="I138" s="163">
        <v>0</v>
      </c>
      <c r="J138" s="163">
        <v>0</v>
      </c>
      <c r="K138" s="163">
        <v>0</v>
      </c>
      <c r="L138" s="164">
        <v>0</v>
      </c>
      <c r="M138" s="163">
        <v>0</v>
      </c>
      <c r="N138" s="163">
        <v>1</v>
      </c>
    </row>
    <row r="139" spans="1:14" x14ac:dyDescent="0.35">
      <c r="A139" s="172" t="s">
        <v>180</v>
      </c>
      <c r="B139" s="161">
        <f t="shared" si="2"/>
        <v>5</v>
      </c>
      <c r="C139" s="163">
        <v>0</v>
      </c>
      <c r="D139" s="163">
        <v>0</v>
      </c>
      <c r="E139" s="163">
        <v>0</v>
      </c>
      <c r="F139" s="163">
        <v>0</v>
      </c>
      <c r="G139" s="163">
        <v>1</v>
      </c>
      <c r="H139" s="163">
        <v>0</v>
      </c>
      <c r="I139" s="163">
        <v>0</v>
      </c>
      <c r="J139" s="163">
        <v>0</v>
      </c>
      <c r="K139" s="163">
        <v>1</v>
      </c>
      <c r="L139" s="164">
        <v>1</v>
      </c>
      <c r="M139" s="163">
        <v>0</v>
      </c>
      <c r="N139" s="163">
        <v>2</v>
      </c>
    </row>
    <row r="140" spans="1:14" x14ac:dyDescent="0.35">
      <c r="A140" s="172" t="s">
        <v>181</v>
      </c>
      <c r="B140" s="161">
        <f t="shared" ref="B140:B152" si="3">SUM(C140:N140)</f>
        <v>63</v>
      </c>
      <c r="C140" s="163">
        <v>15</v>
      </c>
      <c r="D140" s="163">
        <v>12</v>
      </c>
      <c r="E140" s="163">
        <v>2</v>
      </c>
      <c r="F140" s="163">
        <v>9</v>
      </c>
      <c r="G140" s="163">
        <v>3</v>
      </c>
      <c r="H140" s="163">
        <v>7</v>
      </c>
      <c r="I140" s="163">
        <v>2</v>
      </c>
      <c r="J140" s="163">
        <v>2</v>
      </c>
      <c r="K140" s="163">
        <v>5</v>
      </c>
      <c r="L140" s="164">
        <v>1</v>
      </c>
      <c r="M140" s="163">
        <v>2</v>
      </c>
      <c r="N140" s="163">
        <v>3</v>
      </c>
    </row>
    <row r="141" spans="1:14" x14ac:dyDescent="0.35">
      <c r="A141" s="172" t="s">
        <v>182</v>
      </c>
      <c r="B141" s="161">
        <f t="shared" si="3"/>
        <v>2</v>
      </c>
      <c r="C141" s="163">
        <v>0</v>
      </c>
      <c r="D141" s="163">
        <v>0</v>
      </c>
      <c r="E141" s="163">
        <v>0</v>
      </c>
      <c r="F141" s="163">
        <v>0</v>
      </c>
      <c r="G141" s="163">
        <v>0</v>
      </c>
      <c r="H141" s="163">
        <v>0</v>
      </c>
      <c r="I141" s="163">
        <v>0</v>
      </c>
      <c r="J141" s="163">
        <v>0</v>
      </c>
      <c r="K141" s="163">
        <v>0</v>
      </c>
      <c r="L141" s="164">
        <v>0</v>
      </c>
      <c r="M141" s="163">
        <v>0</v>
      </c>
      <c r="N141" s="163">
        <v>2</v>
      </c>
    </row>
    <row r="142" spans="1:14" x14ac:dyDescent="0.35">
      <c r="A142" s="172" t="s">
        <v>183</v>
      </c>
      <c r="B142" s="161">
        <f t="shared" si="3"/>
        <v>15</v>
      </c>
      <c r="C142" s="163">
        <v>0</v>
      </c>
      <c r="D142" s="163">
        <v>2</v>
      </c>
      <c r="E142" s="163">
        <v>0</v>
      </c>
      <c r="F142" s="163">
        <v>5</v>
      </c>
      <c r="G142" s="163">
        <v>2</v>
      </c>
      <c r="H142" s="163">
        <v>4</v>
      </c>
      <c r="I142" s="163">
        <v>0</v>
      </c>
      <c r="J142" s="163">
        <v>2</v>
      </c>
      <c r="K142" s="163">
        <v>0</v>
      </c>
      <c r="L142" s="164">
        <v>0</v>
      </c>
      <c r="M142" s="163">
        <v>0</v>
      </c>
      <c r="N142" s="163">
        <v>0</v>
      </c>
    </row>
    <row r="143" spans="1:14" x14ac:dyDescent="0.35">
      <c r="A143" s="172" t="s">
        <v>184</v>
      </c>
      <c r="B143" s="161">
        <f t="shared" si="3"/>
        <v>2</v>
      </c>
      <c r="C143" s="163">
        <v>0</v>
      </c>
      <c r="D143" s="163">
        <v>0</v>
      </c>
      <c r="E143" s="163">
        <v>1</v>
      </c>
      <c r="F143" s="163">
        <v>0</v>
      </c>
      <c r="G143" s="163">
        <v>0</v>
      </c>
      <c r="H143" s="163">
        <v>0</v>
      </c>
      <c r="I143" s="163">
        <v>0</v>
      </c>
      <c r="J143" s="163">
        <v>1</v>
      </c>
      <c r="K143" s="163">
        <v>0</v>
      </c>
      <c r="L143" s="164">
        <v>0</v>
      </c>
      <c r="M143" s="163">
        <v>0</v>
      </c>
      <c r="N143" s="163">
        <v>0</v>
      </c>
    </row>
    <row r="144" spans="1:14" x14ac:dyDescent="0.35">
      <c r="A144" s="172" t="s">
        <v>185</v>
      </c>
      <c r="B144" s="161">
        <f t="shared" si="3"/>
        <v>1</v>
      </c>
      <c r="C144" s="163">
        <v>0</v>
      </c>
      <c r="D144" s="163">
        <v>0</v>
      </c>
      <c r="E144" s="163">
        <v>0</v>
      </c>
      <c r="F144" s="163">
        <v>0</v>
      </c>
      <c r="G144" s="163">
        <v>0</v>
      </c>
      <c r="H144" s="163">
        <v>0</v>
      </c>
      <c r="I144" s="163">
        <v>0</v>
      </c>
      <c r="J144" s="163">
        <v>0</v>
      </c>
      <c r="K144" s="163">
        <v>0</v>
      </c>
      <c r="L144" s="164">
        <v>1</v>
      </c>
      <c r="M144" s="163">
        <v>0</v>
      </c>
      <c r="N144" s="163">
        <v>0</v>
      </c>
    </row>
    <row r="145" spans="1:14" x14ac:dyDescent="0.35">
      <c r="A145" s="172" t="s">
        <v>186</v>
      </c>
      <c r="B145" s="161">
        <f t="shared" si="3"/>
        <v>1</v>
      </c>
      <c r="C145" s="163">
        <v>0</v>
      </c>
      <c r="D145" s="163">
        <v>0</v>
      </c>
      <c r="E145" s="163">
        <v>0</v>
      </c>
      <c r="F145" s="163">
        <v>0</v>
      </c>
      <c r="G145" s="163">
        <v>1</v>
      </c>
      <c r="H145" s="163">
        <v>0</v>
      </c>
      <c r="I145" s="163">
        <v>0</v>
      </c>
      <c r="J145" s="163">
        <v>0</v>
      </c>
      <c r="K145" s="163">
        <v>0</v>
      </c>
      <c r="L145" s="164">
        <v>0</v>
      </c>
      <c r="M145" s="163">
        <v>0</v>
      </c>
      <c r="N145" s="163">
        <v>0</v>
      </c>
    </row>
    <row r="146" spans="1:14" x14ac:dyDescent="0.35">
      <c r="A146" s="172" t="s">
        <v>187</v>
      </c>
      <c r="B146" s="161">
        <f t="shared" si="3"/>
        <v>1</v>
      </c>
      <c r="C146" s="163">
        <v>0</v>
      </c>
      <c r="D146" s="163">
        <v>0</v>
      </c>
      <c r="E146" s="163">
        <v>0</v>
      </c>
      <c r="F146" s="163">
        <v>0</v>
      </c>
      <c r="G146" s="163">
        <v>0</v>
      </c>
      <c r="H146" s="163">
        <v>0</v>
      </c>
      <c r="I146" s="163">
        <v>0</v>
      </c>
      <c r="J146" s="163">
        <v>0</v>
      </c>
      <c r="K146" s="163">
        <v>1</v>
      </c>
      <c r="L146" s="164">
        <v>0</v>
      </c>
      <c r="M146" s="163">
        <v>0</v>
      </c>
      <c r="N146" s="163">
        <v>0</v>
      </c>
    </row>
    <row r="147" spans="1:14" x14ac:dyDescent="0.35">
      <c r="A147" s="172" t="s">
        <v>188</v>
      </c>
      <c r="B147" s="161">
        <f t="shared" si="3"/>
        <v>1</v>
      </c>
      <c r="C147" s="163">
        <v>0</v>
      </c>
      <c r="D147" s="163">
        <v>0</v>
      </c>
      <c r="E147" s="163">
        <v>0</v>
      </c>
      <c r="F147" s="163">
        <v>0</v>
      </c>
      <c r="G147" s="163">
        <v>0</v>
      </c>
      <c r="H147" s="163">
        <v>0</v>
      </c>
      <c r="I147" s="163">
        <v>0</v>
      </c>
      <c r="J147" s="163">
        <v>1</v>
      </c>
      <c r="K147" s="163">
        <v>0</v>
      </c>
      <c r="L147" s="164">
        <v>0</v>
      </c>
      <c r="M147" s="163">
        <v>0</v>
      </c>
      <c r="N147" s="163">
        <v>0</v>
      </c>
    </row>
    <row r="148" spans="1:14" x14ac:dyDescent="0.35">
      <c r="A148" s="172" t="s">
        <v>189</v>
      </c>
      <c r="B148" s="161">
        <f t="shared" si="3"/>
        <v>4</v>
      </c>
      <c r="C148" s="163">
        <v>2</v>
      </c>
      <c r="D148" s="163">
        <v>0</v>
      </c>
      <c r="E148" s="163">
        <v>1</v>
      </c>
      <c r="F148" s="163">
        <v>0</v>
      </c>
      <c r="G148" s="163">
        <v>0</v>
      </c>
      <c r="H148" s="163">
        <v>0</v>
      </c>
      <c r="I148" s="163">
        <v>0</v>
      </c>
      <c r="J148" s="163">
        <v>1</v>
      </c>
      <c r="K148" s="163">
        <v>0</v>
      </c>
      <c r="L148" s="164">
        <v>0</v>
      </c>
      <c r="M148" s="163">
        <v>0</v>
      </c>
      <c r="N148" s="163">
        <v>0</v>
      </c>
    </row>
    <row r="149" spans="1:14" x14ac:dyDescent="0.35">
      <c r="A149" s="172" t="s">
        <v>190</v>
      </c>
      <c r="B149" s="161">
        <f t="shared" si="3"/>
        <v>52</v>
      </c>
      <c r="C149" s="163">
        <v>0</v>
      </c>
      <c r="D149" s="163">
        <v>5</v>
      </c>
      <c r="E149" s="163">
        <v>8</v>
      </c>
      <c r="F149" s="163">
        <v>3</v>
      </c>
      <c r="G149" s="163">
        <v>8</v>
      </c>
      <c r="H149" s="163">
        <v>8</v>
      </c>
      <c r="I149" s="163">
        <v>2</v>
      </c>
      <c r="J149" s="163">
        <v>1</v>
      </c>
      <c r="K149" s="163">
        <v>3</v>
      </c>
      <c r="L149" s="164">
        <v>7</v>
      </c>
      <c r="M149" s="163">
        <v>1</v>
      </c>
      <c r="N149" s="163">
        <v>6</v>
      </c>
    </row>
    <row r="150" spans="1:14" ht="31" x14ac:dyDescent="0.35">
      <c r="A150" s="172" t="s">
        <v>191</v>
      </c>
      <c r="B150" s="161">
        <f t="shared" si="3"/>
        <v>1</v>
      </c>
      <c r="C150" s="163">
        <v>0</v>
      </c>
      <c r="D150" s="163">
        <v>0</v>
      </c>
      <c r="E150" s="163">
        <v>1</v>
      </c>
      <c r="F150" s="163">
        <v>0</v>
      </c>
      <c r="G150" s="163">
        <v>0</v>
      </c>
      <c r="H150" s="163">
        <v>0</v>
      </c>
      <c r="I150" s="163">
        <v>0</v>
      </c>
      <c r="J150" s="163">
        <v>0</v>
      </c>
      <c r="K150" s="163">
        <v>0</v>
      </c>
      <c r="L150" s="164">
        <v>0</v>
      </c>
      <c r="M150" s="163">
        <v>0</v>
      </c>
      <c r="N150" s="163">
        <v>0</v>
      </c>
    </row>
    <row r="151" spans="1:14" x14ac:dyDescent="0.35">
      <c r="A151" s="172" t="s">
        <v>192</v>
      </c>
      <c r="B151" s="161">
        <f t="shared" si="3"/>
        <v>2</v>
      </c>
      <c r="C151" s="163">
        <v>0</v>
      </c>
      <c r="D151" s="163">
        <v>1</v>
      </c>
      <c r="E151" s="163">
        <v>0</v>
      </c>
      <c r="F151" s="163">
        <v>0</v>
      </c>
      <c r="G151" s="163">
        <v>0</v>
      </c>
      <c r="H151" s="163">
        <v>0</v>
      </c>
      <c r="I151" s="163">
        <v>0</v>
      </c>
      <c r="J151" s="163">
        <v>1</v>
      </c>
      <c r="K151" s="163">
        <v>0</v>
      </c>
      <c r="L151" s="164">
        <v>0</v>
      </c>
      <c r="M151" s="163">
        <v>0</v>
      </c>
      <c r="N151" s="163">
        <v>0</v>
      </c>
    </row>
    <row r="152" spans="1:14" ht="18.5" x14ac:dyDescent="0.35">
      <c r="A152" s="165" t="s">
        <v>285</v>
      </c>
      <c r="B152" s="161">
        <f t="shared" si="3"/>
        <v>2</v>
      </c>
      <c r="C152" s="163">
        <v>0</v>
      </c>
      <c r="D152" s="163">
        <v>0</v>
      </c>
      <c r="E152" s="163">
        <v>1</v>
      </c>
      <c r="F152" s="163">
        <v>0</v>
      </c>
      <c r="G152" s="163">
        <v>0</v>
      </c>
      <c r="H152" s="163">
        <v>0</v>
      </c>
      <c r="I152" s="163">
        <v>0</v>
      </c>
      <c r="J152" s="163">
        <v>1</v>
      </c>
      <c r="K152" s="163">
        <v>0</v>
      </c>
      <c r="L152" s="164">
        <v>0</v>
      </c>
      <c r="M152" s="163">
        <v>0</v>
      </c>
      <c r="N152" s="163">
        <v>0</v>
      </c>
    </row>
    <row r="153" spans="1:14" x14ac:dyDescent="0.35">
      <c r="A153" s="166"/>
      <c r="B153" s="166"/>
      <c r="C153" s="167"/>
      <c r="D153" s="167"/>
      <c r="E153" s="167"/>
      <c r="F153" s="167"/>
      <c r="G153" s="167"/>
      <c r="H153" s="167"/>
      <c r="I153" s="167"/>
      <c r="J153" s="167"/>
      <c r="K153" s="167"/>
      <c r="L153" s="168"/>
      <c r="M153" s="167"/>
      <c r="N153" s="167"/>
    </row>
    <row r="154" spans="1:14" x14ac:dyDescent="0.35">
      <c r="A154" s="240" t="s">
        <v>283</v>
      </c>
      <c r="B154" s="240"/>
      <c r="C154" s="240"/>
      <c r="D154" s="240"/>
      <c r="E154" s="240"/>
      <c r="F154" s="240"/>
      <c r="G154" s="240"/>
      <c r="H154" s="240"/>
      <c r="I154" s="240"/>
      <c r="J154" s="240"/>
      <c r="K154" s="240"/>
      <c r="L154" s="240"/>
      <c r="M154" s="169"/>
    </row>
    <row r="155" spans="1:14" x14ac:dyDescent="0.35">
      <c r="A155" s="240" t="s">
        <v>284</v>
      </c>
      <c r="B155" s="240"/>
      <c r="C155" s="240"/>
      <c r="D155" s="240"/>
      <c r="E155" s="240"/>
      <c r="F155" s="240"/>
      <c r="G155" s="240"/>
      <c r="H155" s="240"/>
      <c r="I155" s="240"/>
      <c r="J155" s="240"/>
      <c r="K155" s="240"/>
      <c r="L155" s="240"/>
      <c r="M155" s="169"/>
    </row>
    <row r="156" spans="1:14" x14ac:dyDescent="0.35">
      <c r="A156" s="239" t="s">
        <v>47</v>
      </c>
      <c r="B156" s="239"/>
      <c r="C156" s="239"/>
      <c r="D156" s="239"/>
      <c r="E156" s="239"/>
      <c r="F156" s="239"/>
      <c r="G156" s="239"/>
      <c r="H156" s="239"/>
      <c r="I156" s="239"/>
      <c r="J156" s="239"/>
      <c r="K156" s="239"/>
      <c r="L156" s="239"/>
      <c r="M156" s="170"/>
    </row>
    <row r="157" spans="1:14" hidden="1" x14ac:dyDescent="0.35">
      <c r="C157" s="162"/>
      <c r="E157" s="162"/>
      <c r="G157" s="162"/>
      <c r="I157" s="162"/>
      <c r="L157" s="162"/>
      <c r="M157" s="162"/>
      <c r="N157" s="171"/>
    </row>
    <row r="158" spans="1:14" hidden="1" x14ac:dyDescent="0.35">
      <c r="C158" s="162"/>
      <c r="E158" s="162"/>
      <c r="G158" s="162"/>
      <c r="I158" s="162"/>
      <c r="L158" s="162"/>
      <c r="M158" s="162"/>
      <c r="N158" s="171"/>
    </row>
    <row r="159" spans="1:14" hidden="1" x14ac:dyDescent="0.35">
      <c r="C159" s="162"/>
      <c r="E159" s="162"/>
      <c r="G159" s="162"/>
      <c r="I159" s="162"/>
      <c r="L159" s="162"/>
      <c r="M159" s="162"/>
      <c r="N159" s="171"/>
    </row>
    <row r="160" spans="1:14" hidden="1" x14ac:dyDescent="0.35">
      <c r="C160" s="162"/>
      <c r="E160" s="162"/>
      <c r="G160" s="162"/>
      <c r="I160" s="162"/>
      <c r="L160" s="162"/>
      <c r="M160" s="162"/>
      <c r="N160" s="171"/>
    </row>
    <row r="161" spans="3:14" hidden="1" x14ac:dyDescent="0.35">
      <c r="C161" s="162"/>
      <c r="E161" s="162"/>
      <c r="G161" s="162"/>
      <c r="I161" s="162"/>
      <c r="L161" s="162"/>
      <c r="M161" s="162"/>
      <c r="N161" s="171"/>
    </row>
    <row r="162" spans="3:14" hidden="1" x14ac:dyDescent="0.35">
      <c r="C162" s="162"/>
      <c r="E162" s="162"/>
      <c r="G162" s="162"/>
      <c r="I162" s="162"/>
      <c r="L162" s="162"/>
      <c r="M162" s="162"/>
      <c r="N162" s="171"/>
    </row>
    <row r="163" spans="3:14" hidden="1" x14ac:dyDescent="0.35">
      <c r="C163" s="162"/>
      <c r="E163" s="162"/>
      <c r="G163" s="162"/>
      <c r="I163" s="162"/>
      <c r="L163" s="162"/>
      <c r="M163" s="162"/>
      <c r="N163" s="171"/>
    </row>
    <row r="164" spans="3:14" hidden="1" x14ac:dyDescent="0.35">
      <c r="C164" s="162"/>
      <c r="E164" s="162"/>
      <c r="G164" s="162"/>
      <c r="I164" s="162"/>
      <c r="L164" s="162"/>
      <c r="M164" s="162"/>
      <c r="N164" s="171"/>
    </row>
    <row r="165" spans="3:14" hidden="1" x14ac:dyDescent="0.35">
      <c r="C165" s="162"/>
      <c r="E165" s="162"/>
      <c r="G165" s="162"/>
      <c r="I165" s="162"/>
      <c r="L165" s="162"/>
      <c r="M165" s="162"/>
      <c r="N165" s="171"/>
    </row>
    <row r="166" spans="3:14" hidden="1" x14ac:dyDescent="0.35">
      <c r="C166" s="162"/>
      <c r="E166" s="162"/>
      <c r="G166" s="162"/>
      <c r="I166" s="162"/>
      <c r="L166" s="162"/>
      <c r="M166" s="162"/>
      <c r="N166" s="171"/>
    </row>
    <row r="167" spans="3:14" hidden="1" x14ac:dyDescent="0.35">
      <c r="C167" s="162"/>
      <c r="E167" s="162"/>
      <c r="G167" s="162"/>
      <c r="I167" s="162"/>
      <c r="L167" s="162"/>
      <c r="M167" s="162"/>
      <c r="N167" s="171"/>
    </row>
    <row r="168" spans="3:14" hidden="1" x14ac:dyDescent="0.35">
      <c r="C168" s="162"/>
      <c r="E168" s="162"/>
      <c r="G168" s="162"/>
      <c r="I168" s="162"/>
      <c r="L168" s="162"/>
      <c r="M168" s="162"/>
      <c r="N168" s="171"/>
    </row>
    <row r="169" spans="3:14" hidden="1" x14ac:dyDescent="0.35">
      <c r="C169" s="162"/>
      <c r="E169" s="162"/>
      <c r="G169" s="162"/>
      <c r="I169" s="162"/>
      <c r="L169" s="162"/>
      <c r="M169" s="162"/>
      <c r="N169" s="171"/>
    </row>
    <row r="170" spans="3:14" hidden="1" x14ac:dyDescent="0.35">
      <c r="C170" s="162"/>
      <c r="E170" s="162"/>
      <c r="G170" s="162"/>
      <c r="I170" s="162"/>
      <c r="L170" s="162"/>
      <c r="M170" s="162"/>
      <c r="N170" s="171"/>
    </row>
    <row r="171" spans="3:14" hidden="1" x14ac:dyDescent="0.35">
      <c r="C171" s="162"/>
      <c r="E171" s="162"/>
      <c r="G171" s="162"/>
      <c r="I171" s="162"/>
      <c r="L171" s="162"/>
      <c r="M171" s="162"/>
      <c r="N171" s="171"/>
    </row>
    <row r="172" spans="3:14" hidden="1" x14ac:dyDescent="0.35">
      <c r="C172" s="162"/>
      <c r="E172" s="162"/>
      <c r="G172" s="162"/>
      <c r="I172" s="162"/>
      <c r="L172" s="162"/>
      <c r="M172" s="162"/>
      <c r="N172" s="171"/>
    </row>
    <row r="173" spans="3:14" hidden="1" x14ac:dyDescent="0.35">
      <c r="C173" s="162"/>
      <c r="E173" s="162"/>
      <c r="G173" s="162"/>
      <c r="I173" s="162"/>
      <c r="L173" s="162"/>
      <c r="M173" s="162"/>
      <c r="N173" s="171"/>
    </row>
  </sheetData>
  <mergeCells count="7">
    <mergeCell ref="A156:L156"/>
    <mergeCell ref="A154:L154"/>
    <mergeCell ref="A155:L155"/>
    <mergeCell ref="A3:N3"/>
    <mergeCell ref="A4:N4"/>
    <mergeCell ref="A5:N5"/>
    <mergeCell ref="A6:N6"/>
  </mergeCells>
  <pageMargins left="0.70866141732283472" right="0.70866141732283472" top="0.74803149606299213" bottom="0.74803149606299213" header="0.31496062992125984" footer="0.31496062992125984"/>
  <pageSetup scale="90" orientation="portrait" horizontalDpi="4294967294" verticalDpi="4294967294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XFA141"/>
  <sheetViews>
    <sheetView zoomScale="70" zoomScaleNormal="70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E112" sqref="E112"/>
    </sheetView>
  </sheetViews>
  <sheetFormatPr baseColWidth="10" defaultColWidth="0" defaultRowHeight="15.5" zeroHeight="1" x14ac:dyDescent="0.35"/>
  <cols>
    <col min="1" max="1" width="96" style="3" bestFit="1" customWidth="1"/>
    <col min="2" max="2" width="8.54296875" style="3" bestFit="1" customWidth="1"/>
    <col min="3" max="5" width="13.453125" style="3" customWidth="1"/>
    <col min="6" max="6" width="16.1796875" style="3" customWidth="1"/>
    <col min="7" max="7" width="13.453125" style="1" customWidth="1"/>
    <col min="8" max="12" width="13.453125" style="3" customWidth="1"/>
    <col min="13" max="13" width="13.453125" style="1" customWidth="1"/>
    <col min="14" max="14" width="13.453125" style="3" customWidth="1"/>
    <col min="15" max="16" width="13.453125" style="3" hidden="1"/>
    <col min="17" max="16381" width="22.54296875" style="3" hidden="1"/>
    <col min="16382" max="16384" width="13.453125" style="3" hidden="1"/>
  </cols>
  <sheetData>
    <row r="1" spans="1:15" s="92" customFormat="1" x14ac:dyDescent="0.35">
      <c r="A1" s="85" t="s">
        <v>193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</row>
    <row r="2" spans="1:15" s="92" customFormat="1" x14ac:dyDescent="0.35">
      <c r="A2" s="85"/>
      <c r="B2" s="3"/>
      <c r="C2" s="3"/>
      <c r="D2" s="3"/>
      <c r="E2" s="3"/>
      <c r="F2" s="3"/>
      <c r="G2" s="93"/>
      <c r="H2" s="3"/>
      <c r="I2" s="3"/>
      <c r="J2" s="3"/>
      <c r="K2" s="3"/>
      <c r="L2" s="3"/>
      <c r="M2" s="94"/>
      <c r="N2" s="3"/>
      <c r="O2" s="3"/>
    </row>
    <row r="3" spans="1:15" s="92" customFormat="1" x14ac:dyDescent="0.35">
      <c r="A3" s="238" t="s">
        <v>194</v>
      </c>
      <c r="B3" s="238"/>
      <c r="C3" s="238"/>
      <c r="D3" s="238"/>
      <c r="E3" s="238"/>
      <c r="F3" s="238"/>
      <c r="G3" s="238"/>
      <c r="H3" s="238"/>
      <c r="I3" s="238"/>
      <c r="J3" s="238"/>
      <c r="K3" s="238"/>
      <c r="L3" s="238"/>
      <c r="M3" s="238"/>
      <c r="N3" s="238"/>
      <c r="O3" s="84"/>
    </row>
    <row r="4" spans="1:15" s="92" customFormat="1" x14ac:dyDescent="0.35">
      <c r="A4" s="238" t="s">
        <v>195</v>
      </c>
      <c r="B4" s="238"/>
      <c r="C4" s="238"/>
      <c r="D4" s="238"/>
      <c r="E4" s="238"/>
      <c r="F4" s="238"/>
      <c r="G4" s="238"/>
      <c r="H4" s="238"/>
      <c r="I4" s="238"/>
      <c r="J4" s="238"/>
      <c r="K4" s="238"/>
      <c r="L4" s="238"/>
      <c r="M4" s="238"/>
      <c r="N4" s="238"/>
      <c r="O4" s="84"/>
    </row>
    <row r="5" spans="1:15" s="92" customFormat="1" x14ac:dyDescent="0.35">
      <c r="A5" s="238" t="s">
        <v>200</v>
      </c>
      <c r="B5" s="238"/>
      <c r="C5" s="238"/>
      <c r="D5" s="238"/>
      <c r="E5" s="238"/>
      <c r="F5" s="238"/>
      <c r="G5" s="238"/>
      <c r="H5" s="238"/>
      <c r="I5" s="238"/>
      <c r="J5" s="238"/>
      <c r="K5" s="238"/>
      <c r="L5" s="238"/>
      <c r="M5" s="238"/>
      <c r="N5" s="238"/>
      <c r="O5" s="84"/>
    </row>
    <row r="6" spans="1:15" s="92" customFormat="1" x14ac:dyDescent="0.35">
      <c r="A6" s="238" t="s">
        <v>234</v>
      </c>
      <c r="B6" s="238"/>
      <c r="C6" s="238"/>
      <c r="D6" s="238"/>
      <c r="E6" s="238"/>
      <c r="F6" s="238"/>
      <c r="G6" s="238"/>
      <c r="H6" s="238"/>
      <c r="I6" s="238"/>
      <c r="J6" s="238"/>
      <c r="K6" s="238"/>
      <c r="L6" s="238"/>
      <c r="M6" s="238"/>
      <c r="N6" s="238"/>
      <c r="O6" s="84"/>
    </row>
    <row r="7" spans="1:15" s="92" customFormat="1" x14ac:dyDescent="0.35">
      <c r="A7" s="90"/>
      <c r="B7" s="90"/>
      <c r="C7" s="90"/>
      <c r="D7" s="90"/>
      <c r="E7" s="90"/>
      <c r="F7" s="90"/>
      <c r="G7" s="90"/>
      <c r="H7" s="90"/>
      <c r="I7" s="90"/>
      <c r="J7" s="90"/>
      <c r="K7" s="90"/>
      <c r="L7" s="90"/>
      <c r="M7" s="90"/>
      <c r="N7" s="90"/>
      <c r="O7" s="90"/>
    </row>
    <row r="8" spans="1:15" ht="45" x14ac:dyDescent="0.35">
      <c r="A8" s="100" t="s">
        <v>196</v>
      </c>
      <c r="B8" s="104" t="s">
        <v>4</v>
      </c>
      <c r="C8" s="104" t="s">
        <v>6</v>
      </c>
      <c r="D8" s="104" t="s">
        <v>52</v>
      </c>
      <c r="E8" s="104" t="s">
        <v>9</v>
      </c>
      <c r="F8" s="104" t="s">
        <v>5</v>
      </c>
      <c r="G8" s="104" t="s">
        <v>53</v>
      </c>
      <c r="H8" s="104" t="s">
        <v>7</v>
      </c>
      <c r="I8" s="104" t="s">
        <v>54</v>
      </c>
      <c r="J8" s="104" t="s">
        <v>8</v>
      </c>
      <c r="K8" s="173" t="s">
        <v>10</v>
      </c>
      <c r="L8" s="104" t="s">
        <v>55</v>
      </c>
      <c r="M8" s="104" t="s">
        <v>11</v>
      </c>
      <c r="N8" s="174" t="s">
        <v>12</v>
      </c>
    </row>
    <row r="9" spans="1:15" x14ac:dyDescent="0.35">
      <c r="A9" s="101"/>
      <c r="B9" s="105"/>
      <c r="C9" s="105"/>
      <c r="D9" s="105"/>
      <c r="E9" s="105"/>
      <c r="F9" s="105"/>
      <c r="G9" s="105"/>
      <c r="H9" s="105"/>
      <c r="I9" s="105"/>
      <c r="J9" s="105"/>
      <c r="K9" s="96"/>
      <c r="L9" s="105"/>
      <c r="M9" s="105"/>
      <c r="N9" s="175"/>
    </row>
    <row r="10" spans="1:15" x14ac:dyDescent="0.35">
      <c r="A10" s="101" t="s">
        <v>4</v>
      </c>
      <c r="B10" s="106">
        <f t="shared" ref="B10:N10" si="0">SUM(B12:B137)</f>
        <v>3726</v>
      </c>
      <c r="C10" s="106">
        <f t="shared" si="0"/>
        <v>348</v>
      </c>
      <c r="D10" s="106">
        <f t="shared" si="0"/>
        <v>342</v>
      </c>
      <c r="E10" s="106">
        <f t="shared" si="0"/>
        <v>372</v>
      </c>
      <c r="F10" s="106">
        <f t="shared" si="0"/>
        <v>505</v>
      </c>
      <c r="G10" s="106">
        <f t="shared" si="0"/>
        <v>320</v>
      </c>
      <c r="H10" s="106">
        <f t="shared" si="0"/>
        <v>432</v>
      </c>
      <c r="I10" s="106">
        <f t="shared" si="0"/>
        <v>181</v>
      </c>
      <c r="J10" s="106">
        <f t="shared" si="0"/>
        <v>147</v>
      </c>
      <c r="K10" s="97">
        <f t="shared" si="0"/>
        <v>283</v>
      </c>
      <c r="L10" s="106">
        <f t="shared" si="0"/>
        <v>342</v>
      </c>
      <c r="M10" s="106">
        <f t="shared" si="0"/>
        <v>42</v>
      </c>
      <c r="N10" s="176">
        <f t="shared" si="0"/>
        <v>412</v>
      </c>
    </row>
    <row r="11" spans="1:15" x14ac:dyDescent="0.35">
      <c r="A11" s="101"/>
      <c r="B11" s="106"/>
      <c r="C11" s="106"/>
      <c r="D11" s="106"/>
      <c r="E11" s="106"/>
      <c r="F11" s="106"/>
      <c r="G11" s="106"/>
      <c r="H11" s="106"/>
      <c r="I11" s="106"/>
      <c r="J11" s="106"/>
      <c r="K11" s="97"/>
      <c r="L11" s="106"/>
      <c r="M11" s="106"/>
      <c r="N11" s="176"/>
    </row>
    <row r="12" spans="1:15" x14ac:dyDescent="0.35">
      <c r="A12" s="102" t="s">
        <v>397</v>
      </c>
      <c r="B12" s="107">
        <f>SUM(C12:N12)</f>
        <v>3</v>
      </c>
      <c r="C12" s="109">
        <v>0</v>
      </c>
      <c r="D12" s="109">
        <v>0</v>
      </c>
      <c r="E12" s="109">
        <v>0</v>
      </c>
      <c r="F12" s="109">
        <v>3</v>
      </c>
      <c r="G12" s="109">
        <v>0</v>
      </c>
      <c r="H12" s="109">
        <v>0</v>
      </c>
      <c r="I12" s="109">
        <v>0</v>
      </c>
      <c r="J12" s="109">
        <v>0</v>
      </c>
      <c r="K12" s="98">
        <v>0</v>
      </c>
      <c r="L12" s="109">
        <v>0</v>
      </c>
      <c r="M12" s="109">
        <v>0</v>
      </c>
      <c r="N12" s="177">
        <v>0</v>
      </c>
    </row>
    <row r="13" spans="1:15" x14ac:dyDescent="0.35">
      <c r="A13" s="102" t="s">
        <v>398</v>
      </c>
      <c r="B13" s="107">
        <f t="shared" ref="B13:B81" si="1">SUM(C13:N13)</f>
        <v>3</v>
      </c>
      <c r="C13" s="109">
        <v>0</v>
      </c>
      <c r="D13" s="109">
        <v>0</v>
      </c>
      <c r="E13" s="109">
        <v>0</v>
      </c>
      <c r="F13" s="109">
        <v>0</v>
      </c>
      <c r="G13" s="109">
        <v>3</v>
      </c>
      <c r="H13" s="109">
        <v>0</v>
      </c>
      <c r="I13" s="109">
        <v>0</v>
      </c>
      <c r="J13" s="109">
        <v>0</v>
      </c>
      <c r="K13" s="98">
        <v>0</v>
      </c>
      <c r="L13" s="109">
        <v>0</v>
      </c>
      <c r="M13" s="109">
        <v>0</v>
      </c>
      <c r="N13" s="177">
        <v>0</v>
      </c>
    </row>
    <row r="14" spans="1:15" x14ac:dyDescent="0.35">
      <c r="A14" s="102" t="s">
        <v>399</v>
      </c>
      <c r="B14" s="107">
        <f t="shared" si="1"/>
        <v>2</v>
      </c>
      <c r="C14" s="109">
        <v>0</v>
      </c>
      <c r="D14" s="109">
        <v>0</v>
      </c>
      <c r="E14" s="109">
        <v>0</v>
      </c>
      <c r="F14" s="109">
        <v>0</v>
      </c>
      <c r="G14" s="109">
        <v>0</v>
      </c>
      <c r="H14" s="109">
        <v>0</v>
      </c>
      <c r="I14" s="109">
        <v>0</v>
      </c>
      <c r="J14" s="109">
        <v>0</v>
      </c>
      <c r="K14" s="98">
        <v>2</v>
      </c>
      <c r="L14" s="109">
        <v>0</v>
      </c>
      <c r="M14" s="109">
        <v>0</v>
      </c>
      <c r="N14" s="177">
        <v>0</v>
      </c>
    </row>
    <row r="15" spans="1:15" x14ac:dyDescent="0.35">
      <c r="A15" s="102" t="s">
        <v>400</v>
      </c>
      <c r="B15" s="107">
        <f t="shared" si="1"/>
        <v>1</v>
      </c>
      <c r="C15" s="109">
        <v>0</v>
      </c>
      <c r="D15" s="109">
        <v>0</v>
      </c>
      <c r="E15" s="109">
        <v>0</v>
      </c>
      <c r="F15" s="109">
        <v>0</v>
      </c>
      <c r="G15" s="109">
        <v>0</v>
      </c>
      <c r="H15" s="109">
        <v>0</v>
      </c>
      <c r="I15" s="109">
        <v>0</v>
      </c>
      <c r="J15" s="109">
        <v>0</v>
      </c>
      <c r="K15" s="98">
        <v>0</v>
      </c>
      <c r="L15" s="109">
        <v>0</v>
      </c>
      <c r="M15" s="109">
        <v>1</v>
      </c>
      <c r="N15" s="177">
        <v>0</v>
      </c>
    </row>
    <row r="16" spans="1:15" x14ac:dyDescent="0.35">
      <c r="A16" s="102" t="s">
        <v>401</v>
      </c>
      <c r="B16" s="107">
        <f t="shared" si="1"/>
        <v>9</v>
      </c>
      <c r="C16" s="109">
        <v>0</v>
      </c>
      <c r="D16" s="109">
        <v>0</v>
      </c>
      <c r="E16" s="109">
        <v>0</v>
      </c>
      <c r="F16" s="109">
        <v>0</v>
      </c>
      <c r="G16" s="109">
        <v>0</v>
      </c>
      <c r="H16" s="109">
        <v>0</v>
      </c>
      <c r="I16" s="109">
        <v>0</v>
      </c>
      <c r="J16" s="109">
        <v>9</v>
      </c>
      <c r="K16" s="98">
        <v>0</v>
      </c>
      <c r="L16" s="109">
        <v>0</v>
      </c>
      <c r="M16" s="109">
        <v>0</v>
      </c>
      <c r="N16" s="177">
        <v>0</v>
      </c>
    </row>
    <row r="17" spans="1:14" x14ac:dyDescent="0.35">
      <c r="A17" s="102" t="s">
        <v>402</v>
      </c>
      <c r="B17" s="107">
        <f t="shared" si="1"/>
        <v>2</v>
      </c>
      <c r="C17" s="109">
        <v>0</v>
      </c>
      <c r="D17" s="109">
        <v>0</v>
      </c>
      <c r="E17" s="109">
        <v>0</v>
      </c>
      <c r="F17" s="109">
        <v>0</v>
      </c>
      <c r="G17" s="109">
        <v>0</v>
      </c>
      <c r="H17" s="109">
        <v>0</v>
      </c>
      <c r="I17" s="109">
        <v>0</v>
      </c>
      <c r="J17" s="109">
        <v>0</v>
      </c>
      <c r="K17" s="98">
        <v>0</v>
      </c>
      <c r="L17" s="109">
        <v>2</v>
      </c>
      <c r="M17" s="109">
        <v>0</v>
      </c>
      <c r="N17" s="177">
        <v>0</v>
      </c>
    </row>
    <row r="18" spans="1:14" x14ac:dyDescent="0.35">
      <c r="A18" s="102" t="s">
        <v>403</v>
      </c>
      <c r="B18" s="107">
        <f>SUM(C18:N18)</f>
        <v>1</v>
      </c>
      <c r="C18" s="109">
        <v>0</v>
      </c>
      <c r="D18" s="109">
        <v>1</v>
      </c>
      <c r="E18" s="109">
        <v>0</v>
      </c>
      <c r="F18" s="109">
        <v>0</v>
      </c>
      <c r="G18" s="109">
        <v>0</v>
      </c>
      <c r="H18" s="109">
        <v>0</v>
      </c>
      <c r="I18" s="109">
        <v>0</v>
      </c>
      <c r="J18" s="109">
        <v>0</v>
      </c>
      <c r="K18" s="98">
        <v>0</v>
      </c>
      <c r="L18" s="109">
        <v>0</v>
      </c>
      <c r="M18" s="109">
        <v>0</v>
      </c>
      <c r="N18" s="177">
        <v>0</v>
      </c>
    </row>
    <row r="19" spans="1:14" x14ac:dyDescent="0.35">
      <c r="A19" s="102" t="s">
        <v>404</v>
      </c>
      <c r="B19" s="107">
        <f t="shared" si="1"/>
        <v>1</v>
      </c>
      <c r="C19" s="109">
        <v>0</v>
      </c>
      <c r="D19" s="109">
        <v>1</v>
      </c>
      <c r="E19" s="109">
        <v>0</v>
      </c>
      <c r="F19" s="109">
        <v>0</v>
      </c>
      <c r="G19" s="109">
        <v>0</v>
      </c>
      <c r="H19" s="109">
        <v>0</v>
      </c>
      <c r="I19" s="109">
        <v>0</v>
      </c>
      <c r="J19" s="109">
        <v>0</v>
      </c>
      <c r="K19" s="98">
        <v>0</v>
      </c>
      <c r="L19" s="109">
        <v>0</v>
      </c>
      <c r="M19" s="109">
        <v>0</v>
      </c>
      <c r="N19" s="177">
        <v>0</v>
      </c>
    </row>
    <row r="20" spans="1:14" x14ac:dyDescent="0.35">
      <c r="A20" s="102" t="s">
        <v>405</v>
      </c>
      <c r="B20" s="107">
        <f t="shared" si="1"/>
        <v>9</v>
      </c>
      <c r="C20" s="109">
        <v>0</v>
      </c>
      <c r="D20" s="109">
        <v>9</v>
      </c>
      <c r="E20" s="109">
        <v>0</v>
      </c>
      <c r="F20" s="109">
        <v>0</v>
      </c>
      <c r="G20" s="109">
        <v>0</v>
      </c>
      <c r="H20" s="109">
        <v>0</v>
      </c>
      <c r="I20" s="109">
        <v>0</v>
      </c>
      <c r="J20" s="109">
        <v>0</v>
      </c>
      <c r="K20" s="98">
        <v>0</v>
      </c>
      <c r="L20" s="109">
        <v>0</v>
      </c>
      <c r="M20" s="109">
        <v>0</v>
      </c>
      <c r="N20" s="177">
        <v>0</v>
      </c>
    </row>
    <row r="21" spans="1:14" x14ac:dyDescent="0.35">
      <c r="A21" s="102" t="s">
        <v>406</v>
      </c>
      <c r="B21" s="107">
        <f t="shared" si="1"/>
        <v>1</v>
      </c>
      <c r="C21" s="109">
        <v>0</v>
      </c>
      <c r="D21" s="109">
        <v>0</v>
      </c>
      <c r="E21" s="109">
        <v>0</v>
      </c>
      <c r="F21" s="109">
        <v>0</v>
      </c>
      <c r="G21" s="109">
        <v>0</v>
      </c>
      <c r="H21" s="109">
        <v>0</v>
      </c>
      <c r="I21" s="109">
        <v>0</v>
      </c>
      <c r="J21" s="109">
        <v>0</v>
      </c>
      <c r="K21" s="98">
        <v>0</v>
      </c>
      <c r="L21" s="109">
        <v>0</v>
      </c>
      <c r="M21" s="109">
        <v>0</v>
      </c>
      <c r="N21" s="177">
        <v>1</v>
      </c>
    </row>
    <row r="22" spans="1:14" x14ac:dyDescent="0.35">
      <c r="A22" s="102" t="s">
        <v>407</v>
      </c>
      <c r="B22" s="107">
        <f t="shared" si="1"/>
        <v>1</v>
      </c>
      <c r="C22" s="109">
        <v>0</v>
      </c>
      <c r="D22" s="109">
        <v>0</v>
      </c>
      <c r="E22" s="109">
        <v>0</v>
      </c>
      <c r="F22" s="109">
        <v>0</v>
      </c>
      <c r="G22" s="109">
        <v>0</v>
      </c>
      <c r="H22" s="109">
        <v>1</v>
      </c>
      <c r="I22" s="109">
        <v>0</v>
      </c>
      <c r="J22" s="109">
        <v>0</v>
      </c>
      <c r="K22" s="98">
        <v>0</v>
      </c>
      <c r="L22" s="109">
        <v>0</v>
      </c>
      <c r="M22" s="109">
        <v>0</v>
      </c>
      <c r="N22" s="177">
        <v>0</v>
      </c>
    </row>
    <row r="23" spans="1:14" x14ac:dyDescent="0.35">
      <c r="A23" s="102" t="s">
        <v>408</v>
      </c>
      <c r="B23" s="107">
        <f t="shared" si="1"/>
        <v>127</v>
      </c>
      <c r="C23" s="109">
        <v>0</v>
      </c>
      <c r="D23" s="109">
        <v>0</v>
      </c>
      <c r="E23" s="109">
        <v>0</v>
      </c>
      <c r="F23" s="109">
        <v>0</v>
      </c>
      <c r="G23" s="109">
        <v>0</v>
      </c>
      <c r="H23" s="109">
        <v>127</v>
      </c>
      <c r="I23" s="109">
        <v>0</v>
      </c>
      <c r="J23" s="109">
        <v>0</v>
      </c>
      <c r="K23" s="98">
        <v>0</v>
      </c>
      <c r="L23" s="109">
        <v>0</v>
      </c>
      <c r="M23" s="109">
        <v>0</v>
      </c>
      <c r="N23" s="177">
        <v>0</v>
      </c>
    </row>
    <row r="24" spans="1:14" x14ac:dyDescent="0.35">
      <c r="A24" s="102" t="s">
        <v>409</v>
      </c>
      <c r="B24" s="107">
        <f t="shared" si="1"/>
        <v>47</v>
      </c>
      <c r="C24" s="109">
        <v>0</v>
      </c>
      <c r="D24" s="109">
        <v>0</v>
      </c>
      <c r="E24" s="109">
        <v>0</v>
      </c>
      <c r="F24" s="109">
        <v>0</v>
      </c>
      <c r="G24" s="109">
        <v>0</v>
      </c>
      <c r="H24" s="109">
        <v>47</v>
      </c>
      <c r="I24" s="109">
        <v>0</v>
      </c>
      <c r="J24" s="109">
        <v>0</v>
      </c>
      <c r="K24" s="98">
        <v>0</v>
      </c>
      <c r="L24" s="109">
        <v>0</v>
      </c>
      <c r="M24" s="109">
        <v>0</v>
      </c>
      <c r="N24" s="177">
        <v>0</v>
      </c>
    </row>
    <row r="25" spans="1:14" x14ac:dyDescent="0.35">
      <c r="A25" s="102" t="s">
        <v>286</v>
      </c>
      <c r="B25" s="107">
        <f t="shared" si="1"/>
        <v>15</v>
      </c>
      <c r="C25" s="109">
        <v>15</v>
      </c>
      <c r="D25" s="109">
        <v>0</v>
      </c>
      <c r="E25" s="109">
        <v>0</v>
      </c>
      <c r="F25" s="109">
        <v>0</v>
      </c>
      <c r="G25" s="109">
        <v>0</v>
      </c>
      <c r="H25" s="109">
        <v>0</v>
      </c>
      <c r="I25" s="109">
        <v>0</v>
      </c>
      <c r="J25" s="109">
        <v>0</v>
      </c>
      <c r="K25" s="98">
        <v>0</v>
      </c>
      <c r="L25" s="109">
        <v>0</v>
      </c>
      <c r="M25" s="109">
        <v>0</v>
      </c>
      <c r="N25" s="177">
        <v>0</v>
      </c>
    </row>
    <row r="26" spans="1:14" x14ac:dyDescent="0.35">
      <c r="A26" s="102" t="s">
        <v>410</v>
      </c>
      <c r="B26" s="107">
        <f t="shared" si="1"/>
        <v>3</v>
      </c>
      <c r="C26" s="109">
        <v>0</v>
      </c>
      <c r="D26" s="109">
        <v>3</v>
      </c>
      <c r="E26" s="109">
        <v>0</v>
      </c>
      <c r="F26" s="109">
        <v>0</v>
      </c>
      <c r="G26" s="109">
        <v>0</v>
      </c>
      <c r="H26" s="109">
        <v>0</v>
      </c>
      <c r="I26" s="109">
        <v>0</v>
      </c>
      <c r="J26" s="109">
        <v>0</v>
      </c>
      <c r="K26" s="98">
        <v>0</v>
      </c>
      <c r="L26" s="109">
        <v>0</v>
      </c>
      <c r="M26" s="109">
        <v>0</v>
      </c>
      <c r="N26" s="177">
        <v>0</v>
      </c>
    </row>
    <row r="27" spans="1:14" x14ac:dyDescent="0.35">
      <c r="A27" s="102" t="s">
        <v>411</v>
      </c>
      <c r="B27" s="107">
        <f t="shared" si="1"/>
        <v>101</v>
      </c>
      <c r="C27" s="109">
        <v>0</v>
      </c>
      <c r="D27" s="109">
        <v>101</v>
      </c>
      <c r="E27" s="109">
        <v>0</v>
      </c>
      <c r="F27" s="109">
        <v>0</v>
      </c>
      <c r="G27" s="109">
        <v>0</v>
      </c>
      <c r="H27" s="109">
        <v>0</v>
      </c>
      <c r="I27" s="109">
        <v>0</v>
      </c>
      <c r="J27" s="109">
        <v>0</v>
      </c>
      <c r="K27" s="98">
        <v>0</v>
      </c>
      <c r="L27" s="109">
        <v>0</v>
      </c>
      <c r="M27" s="109">
        <v>0</v>
      </c>
      <c r="N27" s="177">
        <v>0</v>
      </c>
    </row>
    <row r="28" spans="1:14" x14ac:dyDescent="0.35">
      <c r="A28" s="102" t="s">
        <v>412</v>
      </c>
      <c r="B28" s="107">
        <f t="shared" si="1"/>
        <v>21</v>
      </c>
      <c r="C28" s="109">
        <v>0</v>
      </c>
      <c r="D28" s="109">
        <v>21</v>
      </c>
      <c r="E28" s="109">
        <v>0</v>
      </c>
      <c r="F28" s="109">
        <v>0</v>
      </c>
      <c r="G28" s="109">
        <v>0</v>
      </c>
      <c r="H28" s="109">
        <v>0</v>
      </c>
      <c r="I28" s="109">
        <v>0</v>
      </c>
      <c r="J28" s="109">
        <v>0</v>
      </c>
      <c r="K28" s="98">
        <v>0</v>
      </c>
      <c r="L28" s="109">
        <v>0</v>
      </c>
      <c r="M28" s="109">
        <v>0</v>
      </c>
      <c r="N28" s="177">
        <v>0</v>
      </c>
    </row>
    <row r="29" spans="1:14" x14ac:dyDescent="0.35">
      <c r="A29" s="102" t="s">
        <v>413</v>
      </c>
      <c r="B29" s="107">
        <f t="shared" si="1"/>
        <v>130</v>
      </c>
      <c r="C29" s="109">
        <v>0</v>
      </c>
      <c r="D29" s="109">
        <v>0</v>
      </c>
      <c r="E29" s="109">
        <v>0</v>
      </c>
      <c r="F29" s="109">
        <v>130</v>
      </c>
      <c r="G29" s="109">
        <v>0</v>
      </c>
      <c r="H29" s="109">
        <v>0</v>
      </c>
      <c r="I29" s="109">
        <v>0</v>
      </c>
      <c r="J29" s="109">
        <v>0</v>
      </c>
      <c r="K29" s="98">
        <v>0</v>
      </c>
      <c r="L29" s="109">
        <v>0</v>
      </c>
      <c r="M29" s="109">
        <v>0</v>
      </c>
      <c r="N29" s="177">
        <v>0</v>
      </c>
    </row>
    <row r="30" spans="1:14" x14ac:dyDescent="0.35">
      <c r="A30" s="102" t="s">
        <v>414</v>
      </c>
      <c r="B30" s="107">
        <f t="shared" si="1"/>
        <v>21</v>
      </c>
      <c r="C30" s="109">
        <v>21</v>
      </c>
      <c r="D30" s="109">
        <v>0</v>
      </c>
      <c r="E30" s="109">
        <v>0</v>
      </c>
      <c r="F30" s="109">
        <v>0</v>
      </c>
      <c r="G30" s="109">
        <v>0</v>
      </c>
      <c r="H30" s="109">
        <v>0</v>
      </c>
      <c r="I30" s="109">
        <v>0</v>
      </c>
      <c r="J30" s="109">
        <v>0</v>
      </c>
      <c r="K30" s="98">
        <v>0</v>
      </c>
      <c r="L30" s="109">
        <v>0</v>
      </c>
      <c r="M30" s="109">
        <v>0</v>
      </c>
      <c r="N30" s="177">
        <v>0</v>
      </c>
    </row>
    <row r="31" spans="1:14" x14ac:dyDescent="0.35">
      <c r="A31" s="102" t="s">
        <v>415</v>
      </c>
      <c r="B31" s="107">
        <f t="shared" si="1"/>
        <v>4</v>
      </c>
      <c r="C31" s="109">
        <v>4</v>
      </c>
      <c r="D31" s="109">
        <v>0</v>
      </c>
      <c r="E31" s="109">
        <v>0</v>
      </c>
      <c r="F31" s="109">
        <v>0</v>
      </c>
      <c r="G31" s="109">
        <v>0</v>
      </c>
      <c r="H31" s="109">
        <v>0</v>
      </c>
      <c r="I31" s="109">
        <v>0</v>
      </c>
      <c r="J31" s="109">
        <v>0</v>
      </c>
      <c r="K31" s="98">
        <v>0</v>
      </c>
      <c r="L31" s="109">
        <v>0</v>
      </c>
      <c r="M31" s="109">
        <v>0</v>
      </c>
      <c r="N31" s="177">
        <v>0</v>
      </c>
    </row>
    <row r="32" spans="1:14" x14ac:dyDescent="0.35">
      <c r="A32" s="102" t="s">
        <v>416</v>
      </c>
      <c r="B32" s="107">
        <f t="shared" si="1"/>
        <v>130</v>
      </c>
      <c r="C32" s="109">
        <v>0</v>
      </c>
      <c r="D32" s="109">
        <v>0</v>
      </c>
      <c r="E32" s="109">
        <v>0</v>
      </c>
      <c r="F32" s="109">
        <v>0</v>
      </c>
      <c r="G32" s="109">
        <v>130</v>
      </c>
      <c r="H32" s="109">
        <v>0</v>
      </c>
      <c r="I32" s="109">
        <v>0</v>
      </c>
      <c r="J32" s="109">
        <v>0</v>
      </c>
      <c r="K32" s="98">
        <v>0</v>
      </c>
      <c r="L32" s="109">
        <v>0</v>
      </c>
      <c r="M32" s="109">
        <v>0</v>
      </c>
      <c r="N32" s="177">
        <v>0</v>
      </c>
    </row>
    <row r="33" spans="1:14" x14ac:dyDescent="0.35">
      <c r="A33" s="102" t="s">
        <v>417</v>
      </c>
      <c r="B33" s="107">
        <f t="shared" si="1"/>
        <v>4</v>
      </c>
      <c r="C33" s="109">
        <v>0</v>
      </c>
      <c r="D33" s="109">
        <v>0</v>
      </c>
      <c r="E33" s="109">
        <v>0</v>
      </c>
      <c r="F33" s="109">
        <v>0</v>
      </c>
      <c r="G33" s="109">
        <v>4</v>
      </c>
      <c r="H33" s="109">
        <v>0</v>
      </c>
      <c r="I33" s="109">
        <v>0</v>
      </c>
      <c r="J33" s="109">
        <v>0</v>
      </c>
      <c r="K33" s="98">
        <v>0</v>
      </c>
      <c r="L33" s="109">
        <v>0</v>
      </c>
      <c r="M33" s="109">
        <v>0</v>
      </c>
      <c r="N33" s="177">
        <v>0</v>
      </c>
    </row>
    <row r="34" spans="1:14" x14ac:dyDescent="0.35">
      <c r="A34" s="102" t="s">
        <v>418</v>
      </c>
      <c r="B34" s="107">
        <f t="shared" si="1"/>
        <v>57</v>
      </c>
      <c r="C34" s="109">
        <v>0</v>
      </c>
      <c r="D34" s="109">
        <v>0</v>
      </c>
      <c r="E34" s="109">
        <v>0</v>
      </c>
      <c r="F34" s="109">
        <v>0</v>
      </c>
      <c r="G34" s="109">
        <v>57</v>
      </c>
      <c r="H34" s="109">
        <v>0</v>
      </c>
      <c r="I34" s="109">
        <v>0</v>
      </c>
      <c r="J34" s="109">
        <v>0</v>
      </c>
      <c r="K34" s="98">
        <v>0</v>
      </c>
      <c r="L34" s="109">
        <v>0</v>
      </c>
      <c r="M34" s="109">
        <v>0</v>
      </c>
      <c r="N34" s="177">
        <v>0</v>
      </c>
    </row>
    <row r="35" spans="1:14" x14ac:dyDescent="0.35">
      <c r="A35" s="102" t="s">
        <v>419</v>
      </c>
      <c r="B35" s="107">
        <f t="shared" si="1"/>
        <v>17</v>
      </c>
      <c r="C35" s="109">
        <v>0</v>
      </c>
      <c r="D35" s="109">
        <v>0</v>
      </c>
      <c r="E35" s="109">
        <v>0</v>
      </c>
      <c r="F35" s="109">
        <v>0</v>
      </c>
      <c r="G35" s="109">
        <v>0</v>
      </c>
      <c r="H35" s="109">
        <v>0</v>
      </c>
      <c r="I35" s="109">
        <v>17</v>
      </c>
      <c r="J35" s="109">
        <v>0</v>
      </c>
      <c r="K35" s="98">
        <v>0</v>
      </c>
      <c r="L35" s="109">
        <v>0</v>
      </c>
      <c r="M35" s="109">
        <v>0</v>
      </c>
      <c r="N35" s="177">
        <v>0</v>
      </c>
    </row>
    <row r="36" spans="1:14" x14ac:dyDescent="0.35">
      <c r="A36" s="102" t="s">
        <v>420</v>
      </c>
      <c r="B36" s="107">
        <f t="shared" si="1"/>
        <v>17</v>
      </c>
      <c r="C36" s="109">
        <v>0</v>
      </c>
      <c r="D36" s="109">
        <v>0</v>
      </c>
      <c r="E36" s="109">
        <v>0</v>
      </c>
      <c r="F36" s="109">
        <v>0</v>
      </c>
      <c r="G36" s="109">
        <v>0</v>
      </c>
      <c r="H36" s="109">
        <v>0</v>
      </c>
      <c r="I36" s="109">
        <v>17</v>
      </c>
      <c r="J36" s="109">
        <v>0</v>
      </c>
      <c r="K36" s="98">
        <v>0</v>
      </c>
      <c r="L36" s="109">
        <v>0</v>
      </c>
      <c r="M36" s="109">
        <v>0</v>
      </c>
      <c r="N36" s="177">
        <v>0</v>
      </c>
    </row>
    <row r="37" spans="1:14" x14ac:dyDescent="0.35">
      <c r="A37" s="102" t="s">
        <v>421</v>
      </c>
      <c r="B37" s="107">
        <f t="shared" si="1"/>
        <v>66</v>
      </c>
      <c r="C37" s="109">
        <v>0</v>
      </c>
      <c r="D37" s="109">
        <v>0</v>
      </c>
      <c r="E37" s="109">
        <v>0</v>
      </c>
      <c r="F37" s="109">
        <v>0</v>
      </c>
      <c r="G37" s="109">
        <v>0</v>
      </c>
      <c r="H37" s="109">
        <v>0</v>
      </c>
      <c r="I37" s="109">
        <v>0</v>
      </c>
      <c r="J37" s="109">
        <v>0</v>
      </c>
      <c r="K37" s="98">
        <v>0</v>
      </c>
      <c r="L37" s="109">
        <v>66</v>
      </c>
      <c r="M37" s="109">
        <v>0</v>
      </c>
      <c r="N37" s="177">
        <v>0</v>
      </c>
    </row>
    <row r="38" spans="1:14" x14ac:dyDescent="0.35">
      <c r="A38" s="102" t="s">
        <v>422</v>
      </c>
      <c r="B38" s="107">
        <f t="shared" si="1"/>
        <v>20</v>
      </c>
      <c r="C38" s="109">
        <v>0</v>
      </c>
      <c r="D38" s="109">
        <v>0</v>
      </c>
      <c r="E38" s="109">
        <v>0</v>
      </c>
      <c r="F38" s="109">
        <v>0</v>
      </c>
      <c r="G38" s="109">
        <v>0</v>
      </c>
      <c r="H38" s="109">
        <v>0</v>
      </c>
      <c r="I38" s="109">
        <v>0</v>
      </c>
      <c r="J38" s="109">
        <v>0</v>
      </c>
      <c r="K38" s="98">
        <v>0</v>
      </c>
      <c r="L38" s="109">
        <v>0</v>
      </c>
      <c r="M38" s="109">
        <v>20</v>
      </c>
      <c r="N38" s="177">
        <v>0</v>
      </c>
    </row>
    <row r="39" spans="1:14" x14ac:dyDescent="0.35">
      <c r="A39" s="102" t="s">
        <v>423</v>
      </c>
      <c r="B39" s="107">
        <f t="shared" si="1"/>
        <v>17</v>
      </c>
      <c r="C39" s="109">
        <v>0</v>
      </c>
      <c r="D39" s="109">
        <v>0</v>
      </c>
      <c r="E39" s="109">
        <v>17</v>
      </c>
      <c r="F39" s="109">
        <v>0</v>
      </c>
      <c r="G39" s="109">
        <v>0</v>
      </c>
      <c r="H39" s="109">
        <v>0</v>
      </c>
      <c r="I39" s="109">
        <v>0</v>
      </c>
      <c r="J39" s="109">
        <v>0</v>
      </c>
      <c r="K39" s="98">
        <v>0</v>
      </c>
      <c r="L39" s="109">
        <v>0</v>
      </c>
      <c r="M39" s="109">
        <v>0</v>
      </c>
      <c r="N39" s="177">
        <v>0</v>
      </c>
    </row>
    <row r="40" spans="1:14" x14ac:dyDescent="0.35">
      <c r="A40" s="102" t="s">
        <v>424</v>
      </c>
      <c r="B40" s="107">
        <f t="shared" si="1"/>
        <v>26</v>
      </c>
      <c r="C40" s="109">
        <v>0</v>
      </c>
      <c r="D40" s="109">
        <v>0</v>
      </c>
      <c r="E40" s="109">
        <v>26</v>
      </c>
      <c r="F40" s="109">
        <v>0</v>
      </c>
      <c r="G40" s="109">
        <v>0</v>
      </c>
      <c r="H40" s="109">
        <v>0</v>
      </c>
      <c r="I40" s="109">
        <v>0</v>
      </c>
      <c r="J40" s="109">
        <v>0</v>
      </c>
      <c r="K40" s="98">
        <v>0</v>
      </c>
      <c r="L40" s="109">
        <v>0</v>
      </c>
      <c r="M40" s="109">
        <v>0</v>
      </c>
      <c r="N40" s="177">
        <v>0</v>
      </c>
    </row>
    <row r="41" spans="1:14" x14ac:dyDescent="0.35">
      <c r="A41" s="102" t="s">
        <v>425</v>
      </c>
      <c r="B41" s="107">
        <f t="shared" si="1"/>
        <v>13</v>
      </c>
      <c r="C41" s="109">
        <v>13</v>
      </c>
      <c r="D41" s="109">
        <v>0</v>
      </c>
      <c r="E41" s="109">
        <v>0</v>
      </c>
      <c r="F41" s="109">
        <v>0</v>
      </c>
      <c r="G41" s="109">
        <v>0</v>
      </c>
      <c r="H41" s="109">
        <v>0</v>
      </c>
      <c r="I41" s="109">
        <v>0</v>
      </c>
      <c r="J41" s="109">
        <v>0</v>
      </c>
      <c r="K41" s="98">
        <v>0</v>
      </c>
      <c r="L41" s="109">
        <v>0</v>
      </c>
      <c r="M41" s="109">
        <v>0</v>
      </c>
      <c r="N41" s="177">
        <v>0</v>
      </c>
    </row>
    <row r="42" spans="1:14" x14ac:dyDescent="0.35">
      <c r="A42" s="102" t="s">
        <v>426</v>
      </c>
      <c r="B42" s="107">
        <f t="shared" si="1"/>
        <v>10</v>
      </c>
      <c r="C42" s="109">
        <v>10</v>
      </c>
      <c r="D42" s="109">
        <v>0</v>
      </c>
      <c r="E42" s="109">
        <v>0</v>
      </c>
      <c r="F42" s="109">
        <v>0</v>
      </c>
      <c r="G42" s="109">
        <v>0</v>
      </c>
      <c r="H42" s="109">
        <v>0</v>
      </c>
      <c r="I42" s="109">
        <v>0</v>
      </c>
      <c r="J42" s="109">
        <v>0</v>
      </c>
      <c r="K42" s="98">
        <v>0</v>
      </c>
      <c r="L42" s="109">
        <v>0</v>
      </c>
      <c r="M42" s="109">
        <v>0</v>
      </c>
      <c r="N42" s="177">
        <v>0</v>
      </c>
    </row>
    <row r="43" spans="1:14" x14ac:dyDescent="0.35">
      <c r="A43" s="102" t="s">
        <v>427</v>
      </c>
      <c r="B43" s="107">
        <f t="shared" si="1"/>
        <v>19</v>
      </c>
      <c r="C43" s="109">
        <v>19</v>
      </c>
      <c r="D43" s="109">
        <v>0</v>
      </c>
      <c r="E43" s="109">
        <v>0</v>
      </c>
      <c r="F43" s="109">
        <v>0</v>
      </c>
      <c r="G43" s="109">
        <v>0</v>
      </c>
      <c r="H43" s="109">
        <v>0</v>
      </c>
      <c r="I43" s="109">
        <v>0</v>
      </c>
      <c r="J43" s="109">
        <v>0</v>
      </c>
      <c r="K43" s="98">
        <v>0</v>
      </c>
      <c r="L43" s="109">
        <v>0</v>
      </c>
      <c r="M43" s="109">
        <v>0</v>
      </c>
      <c r="N43" s="177">
        <v>0</v>
      </c>
    </row>
    <row r="44" spans="1:14" x14ac:dyDescent="0.35">
      <c r="A44" s="102" t="s">
        <v>428</v>
      </c>
      <c r="B44" s="107">
        <f t="shared" si="1"/>
        <v>1</v>
      </c>
      <c r="C44" s="109">
        <v>0</v>
      </c>
      <c r="D44" s="109">
        <v>0</v>
      </c>
      <c r="E44" s="109">
        <v>0</v>
      </c>
      <c r="F44" s="109">
        <v>0</v>
      </c>
      <c r="G44" s="109">
        <v>1</v>
      </c>
      <c r="H44" s="109">
        <v>0</v>
      </c>
      <c r="I44" s="109">
        <v>0</v>
      </c>
      <c r="J44" s="109">
        <v>0</v>
      </c>
      <c r="K44" s="98">
        <v>0</v>
      </c>
      <c r="L44" s="109">
        <v>0</v>
      </c>
      <c r="M44" s="109">
        <v>0</v>
      </c>
      <c r="N44" s="177">
        <v>0</v>
      </c>
    </row>
    <row r="45" spans="1:14" x14ac:dyDescent="0.35">
      <c r="A45" s="102" t="s">
        <v>429</v>
      </c>
      <c r="B45" s="107">
        <f t="shared" si="1"/>
        <v>72</v>
      </c>
      <c r="C45" s="109">
        <v>0</v>
      </c>
      <c r="D45" s="109">
        <v>0</v>
      </c>
      <c r="E45" s="109">
        <v>0</v>
      </c>
      <c r="F45" s="109">
        <v>0</v>
      </c>
      <c r="G45" s="109">
        <v>0</v>
      </c>
      <c r="H45" s="109">
        <v>0</v>
      </c>
      <c r="I45" s="109">
        <v>0</v>
      </c>
      <c r="J45" s="109">
        <v>0</v>
      </c>
      <c r="K45" s="98">
        <v>0</v>
      </c>
      <c r="L45" s="109">
        <v>0</v>
      </c>
      <c r="M45" s="109">
        <v>0</v>
      </c>
      <c r="N45" s="177">
        <v>72</v>
      </c>
    </row>
    <row r="46" spans="1:14" x14ac:dyDescent="0.35">
      <c r="A46" s="102" t="s">
        <v>430</v>
      </c>
      <c r="B46" s="107">
        <f t="shared" si="1"/>
        <v>61</v>
      </c>
      <c r="C46" s="109">
        <v>0</v>
      </c>
      <c r="D46" s="109">
        <v>0</v>
      </c>
      <c r="E46" s="109">
        <v>0</v>
      </c>
      <c r="F46" s="109">
        <v>0</v>
      </c>
      <c r="G46" s="109">
        <v>0</v>
      </c>
      <c r="H46" s="109">
        <v>0</v>
      </c>
      <c r="I46" s="109">
        <v>0</v>
      </c>
      <c r="J46" s="109">
        <v>0</v>
      </c>
      <c r="K46" s="98">
        <v>61</v>
      </c>
      <c r="L46" s="109">
        <v>0</v>
      </c>
      <c r="M46" s="109">
        <v>0</v>
      </c>
      <c r="N46" s="177">
        <v>0</v>
      </c>
    </row>
    <row r="47" spans="1:14" x14ac:dyDescent="0.35">
      <c r="A47" s="102" t="s">
        <v>431</v>
      </c>
      <c r="B47" s="107">
        <f t="shared" si="1"/>
        <v>2</v>
      </c>
      <c r="C47" s="109">
        <v>0</v>
      </c>
      <c r="D47" s="109">
        <v>0</v>
      </c>
      <c r="E47" s="109">
        <v>0</v>
      </c>
      <c r="F47" s="109">
        <v>0</v>
      </c>
      <c r="G47" s="109">
        <v>0</v>
      </c>
      <c r="H47" s="109">
        <v>0</v>
      </c>
      <c r="I47" s="109">
        <v>0</v>
      </c>
      <c r="J47" s="109">
        <v>0</v>
      </c>
      <c r="K47" s="98">
        <v>2</v>
      </c>
      <c r="L47" s="109">
        <v>0</v>
      </c>
      <c r="M47" s="109">
        <v>0</v>
      </c>
      <c r="N47" s="177">
        <v>0</v>
      </c>
    </row>
    <row r="48" spans="1:14" x14ac:dyDescent="0.35">
      <c r="A48" s="102" t="s">
        <v>432</v>
      </c>
      <c r="B48" s="107">
        <f t="shared" si="1"/>
        <v>78</v>
      </c>
      <c r="C48" s="109">
        <v>0</v>
      </c>
      <c r="D48" s="109">
        <v>0</v>
      </c>
      <c r="E48" s="109">
        <v>0</v>
      </c>
      <c r="F48" s="109">
        <v>78</v>
      </c>
      <c r="G48" s="109">
        <v>0</v>
      </c>
      <c r="H48" s="109">
        <v>0</v>
      </c>
      <c r="I48" s="109">
        <v>0</v>
      </c>
      <c r="J48" s="109">
        <v>0</v>
      </c>
      <c r="K48" s="98">
        <v>0</v>
      </c>
      <c r="L48" s="109">
        <v>0</v>
      </c>
      <c r="M48" s="109">
        <v>0</v>
      </c>
      <c r="N48" s="177">
        <v>0</v>
      </c>
    </row>
    <row r="49" spans="1:14" x14ac:dyDescent="0.35">
      <c r="A49" s="102" t="s">
        <v>433</v>
      </c>
      <c r="B49" s="107">
        <f t="shared" si="1"/>
        <v>1</v>
      </c>
      <c r="C49" s="109">
        <v>0</v>
      </c>
      <c r="D49" s="109">
        <v>0</v>
      </c>
      <c r="E49" s="109">
        <v>0</v>
      </c>
      <c r="F49" s="109">
        <v>0</v>
      </c>
      <c r="G49" s="109">
        <v>0</v>
      </c>
      <c r="H49" s="109">
        <v>0</v>
      </c>
      <c r="I49" s="109">
        <v>0</v>
      </c>
      <c r="J49" s="109">
        <v>0</v>
      </c>
      <c r="K49" s="98">
        <v>0</v>
      </c>
      <c r="L49" s="109">
        <v>0</v>
      </c>
      <c r="M49" s="109">
        <v>1</v>
      </c>
      <c r="N49" s="177">
        <v>0</v>
      </c>
    </row>
    <row r="50" spans="1:14" x14ac:dyDescent="0.35">
      <c r="A50" s="102" t="s">
        <v>434</v>
      </c>
      <c r="B50" s="107">
        <f t="shared" si="1"/>
        <v>1</v>
      </c>
      <c r="C50" s="109">
        <v>0</v>
      </c>
      <c r="D50" s="109">
        <v>0</v>
      </c>
      <c r="E50" s="109">
        <v>1</v>
      </c>
      <c r="F50" s="109">
        <v>0</v>
      </c>
      <c r="G50" s="109">
        <v>0</v>
      </c>
      <c r="H50" s="109">
        <v>0</v>
      </c>
      <c r="I50" s="109">
        <v>0</v>
      </c>
      <c r="J50" s="109">
        <v>0</v>
      </c>
      <c r="K50" s="98">
        <v>0</v>
      </c>
      <c r="L50" s="109">
        <v>0</v>
      </c>
      <c r="M50" s="109">
        <v>0</v>
      </c>
      <c r="N50" s="177">
        <v>0</v>
      </c>
    </row>
    <row r="51" spans="1:14" x14ac:dyDescent="0.35">
      <c r="A51" s="102" t="s">
        <v>435</v>
      </c>
      <c r="B51" s="107">
        <f t="shared" si="1"/>
        <v>25</v>
      </c>
      <c r="C51" s="109">
        <v>0</v>
      </c>
      <c r="D51" s="109">
        <v>0</v>
      </c>
      <c r="E51" s="109">
        <v>25</v>
      </c>
      <c r="F51" s="109">
        <v>0</v>
      </c>
      <c r="G51" s="109">
        <v>0</v>
      </c>
      <c r="H51" s="109">
        <v>0</v>
      </c>
      <c r="I51" s="109">
        <v>0</v>
      </c>
      <c r="J51" s="109">
        <v>0</v>
      </c>
      <c r="K51" s="98">
        <v>0</v>
      </c>
      <c r="L51" s="109">
        <v>0</v>
      </c>
      <c r="M51" s="109">
        <v>0</v>
      </c>
      <c r="N51" s="177">
        <v>0</v>
      </c>
    </row>
    <row r="52" spans="1:14" x14ac:dyDescent="0.35">
      <c r="A52" s="102" t="s">
        <v>436</v>
      </c>
      <c r="B52" s="107">
        <f t="shared" si="1"/>
        <v>62</v>
      </c>
      <c r="C52" s="109">
        <v>0</v>
      </c>
      <c r="D52" s="109">
        <v>0</v>
      </c>
      <c r="E52" s="109">
        <v>0</v>
      </c>
      <c r="F52" s="109">
        <v>0</v>
      </c>
      <c r="G52" s="109">
        <v>0</v>
      </c>
      <c r="H52" s="109">
        <v>0</v>
      </c>
      <c r="I52" s="109">
        <v>0</v>
      </c>
      <c r="J52" s="109">
        <v>0</v>
      </c>
      <c r="K52" s="98">
        <v>0</v>
      </c>
      <c r="L52" s="109">
        <v>62</v>
      </c>
      <c r="M52" s="109">
        <v>0</v>
      </c>
      <c r="N52" s="177">
        <v>0</v>
      </c>
    </row>
    <row r="53" spans="1:14" x14ac:dyDescent="0.35">
      <c r="A53" s="102" t="s">
        <v>437</v>
      </c>
      <c r="B53" s="107">
        <f t="shared" si="1"/>
        <v>1</v>
      </c>
      <c r="C53" s="109">
        <v>0</v>
      </c>
      <c r="D53" s="109">
        <v>0</v>
      </c>
      <c r="E53" s="109">
        <v>0</v>
      </c>
      <c r="F53" s="109">
        <v>0</v>
      </c>
      <c r="G53" s="109">
        <v>0</v>
      </c>
      <c r="H53" s="109">
        <v>0</v>
      </c>
      <c r="I53" s="109">
        <v>0</v>
      </c>
      <c r="J53" s="109">
        <v>1</v>
      </c>
      <c r="K53" s="98">
        <v>0</v>
      </c>
      <c r="L53" s="109">
        <v>0</v>
      </c>
      <c r="M53" s="109">
        <v>0</v>
      </c>
      <c r="N53" s="177">
        <v>0</v>
      </c>
    </row>
    <row r="54" spans="1:14" x14ac:dyDescent="0.35">
      <c r="A54" s="102" t="s">
        <v>438</v>
      </c>
      <c r="B54" s="107">
        <f t="shared" si="1"/>
        <v>14</v>
      </c>
      <c r="C54" s="109">
        <v>0</v>
      </c>
      <c r="D54" s="109">
        <v>0</v>
      </c>
      <c r="E54" s="109">
        <v>0</v>
      </c>
      <c r="F54" s="109">
        <v>0</v>
      </c>
      <c r="G54" s="109">
        <v>0</v>
      </c>
      <c r="H54" s="109">
        <v>0</v>
      </c>
      <c r="I54" s="109">
        <v>0</v>
      </c>
      <c r="J54" s="109">
        <v>0</v>
      </c>
      <c r="K54" s="98">
        <v>14</v>
      </c>
      <c r="L54" s="109">
        <v>0</v>
      </c>
      <c r="M54" s="109">
        <v>0</v>
      </c>
      <c r="N54" s="177">
        <v>0</v>
      </c>
    </row>
    <row r="55" spans="1:14" x14ac:dyDescent="0.35">
      <c r="A55" s="102" t="s">
        <v>439</v>
      </c>
      <c r="B55" s="107">
        <f t="shared" si="1"/>
        <v>36</v>
      </c>
      <c r="C55" s="109">
        <v>36</v>
      </c>
      <c r="D55" s="109">
        <v>0</v>
      </c>
      <c r="E55" s="109">
        <v>0</v>
      </c>
      <c r="F55" s="109">
        <v>0</v>
      </c>
      <c r="G55" s="109">
        <v>0</v>
      </c>
      <c r="H55" s="109">
        <v>0</v>
      </c>
      <c r="I55" s="109">
        <v>0</v>
      </c>
      <c r="J55" s="109">
        <v>0</v>
      </c>
      <c r="K55" s="98">
        <v>0</v>
      </c>
      <c r="L55" s="109">
        <v>0</v>
      </c>
      <c r="M55" s="109">
        <v>0</v>
      </c>
      <c r="N55" s="177">
        <v>0</v>
      </c>
    </row>
    <row r="56" spans="1:14" x14ac:dyDescent="0.35">
      <c r="A56" s="102" t="s">
        <v>440</v>
      </c>
      <c r="B56" s="107">
        <f t="shared" si="1"/>
        <v>16</v>
      </c>
      <c r="C56" s="109">
        <v>0</v>
      </c>
      <c r="D56" s="109">
        <v>0</v>
      </c>
      <c r="E56" s="109">
        <v>0</v>
      </c>
      <c r="F56" s="109">
        <v>0</v>
      </c>
      <c r="G56" s="109">
        <v>0</v>
      </c>
      <c r="H56" s="109">
        <v>16</v>
      </c>
      <c r="I56" s="109">
        <v>0</v>
      </c>
      <c r="J56" s="109">
        <v>0</v>
      </c>
      <c r="K56" s="98">
        <v>0</v>
      </c>
      <c r="L56" s="109">
        <v>0</v>
      </c>
      <c r="M56" s="109">
        <v>0</v>
      </c>
      <c r="N56" s="177">
        <v>0</v>
      </c>
    </row>
    <row r="57" spans="1:14" x14ac:dyDescent="0.35">
      <c r="A57" s="102" t="s">
        <v>441</v>
      </c>
      <c r="B57" s="107">
        <f t="shared" si="1"/>
        <v>49</v>
      </c>
      <c r="C57" s="109">
        <v>0</v>
      </c>
      <c r="D57" s="109">
        <v>0</v>
      </c>
      <c r="E57" s="109">
        <v>0</v>
      </c>
      <c r="F57" s="109">
        <v>0</v>
      </c>
      <c r="G57" s="109">
        <v>49</v>
      </c>
      <c r="H57" s="109">
        <v>0</v>
      </c>
      <c r="I57" s="109">
        <v>0</v>
      </c>
      <c r="J57" s="109">
        <v>0</v>
      </c>
      <c r="K57" s="98">
        <v>0</v>
      </c>
      <c r="L57" s="109">
        <v>0</v>
      </c>
      <c r="M57" s="109">
        <v>0</v>
      </c>
      <c r="N57" s="177">
        <v>0</v>
      </c>
    </row>
    <row r="58" spans="1:14" x14ac:dyDescent="0.35">
      <c r="A58" s="102" t="s">
        <v>442</v>
      </c>
      <c r="B58" s="107">
        <f t="shared" si="1"/>
        <v>32</v>
      </c>
      <c r="C58" s="109">
        <v>0</v>
      </c>
      <c r="D58" s="109">
        <v>0</v>
      </c>
      <c r="E58" s="109">
        <v>0</v>
      </c>
      <c r="F58" s="109">
        <v>0</v>
      </c>
      <c r="G58" s="109">
        <v>32</v>
      </c>
      <c r="H58" s="109">
        <v>0</v>
      </c>
      <c r="I58" s="109">
        <v>0</v>
      </c>
      <c r="J58" s="109">
        <v>0</v>
      </c>
      <c r="K58" s="98">
        <v>0</v>
      </c>
      <c r="L58" s="109">
        <v>0</v>
      </c>
      <c r="M58" s="109">
        <v>0</v>
      </c>
      <c r="N58" s="177">
        <v>0</v>
      </c>
    </row>
    <row r="59" spans="1:14" x14ac:dyDescent="0.35">
      <c r="A59" s="102" t="s">
        <v>443</v>
      </c>
      <c r="B59" s="107">
        <f t="shared" si="1"/>
        <v>54</v>
      </c>
      <c r="C59" s="109">
        <v>0</v>
      </c>
      <c r="D59" s="109">
        <v>54</v>
      </c>
      <c r="E59" s="109">
        <v>0</v>
      </c>
      <c r="F59" s="109">
        <v>0</v>
      </c>
      <c r="G59" s="109">
        <v>0</v>
      </c>
      <c r="H59" s="109">
        <v>0</v>
      </c>
      <c r="I59" s="109">
        <v>0</v>
      </c>
      <c r="J59" s="109">
        <v>0</v>
      </c>
      <c r="K59" s="98">
        <v>0</v>
      </c>
      <c r="L59" s="109">
        <v>0</v>
      </c>
      <c r="M59" s="109">
        <v>0</v>
      </c>
      <c r="N59" s="177">
        <v>0</v>
      </c>
    </row>
    <row r="60" spans="1:14" x14ac:dyDescent="0.35">
      <c r="A60" s="102" t="s">
        <v>444</v>
      </c>
      <c r="B60" s="107">
        <f t="shared" si="1"/>
        <v>3</v>
      </c>
      <c r="C60" s="109">
        <v>0</v>
      </c>
      <c r="D60" s="109">
        <v>3</v>
      </c>
      <c r="E60" s="109">
        <v>0</v>
      </c>
      <c r="F60" s="109">
        <v>0</v>
      </c>
      <c r="G60" s="109">
        <v>0</v>
      </c>
      <c r="H60" s="109">
        <v>0</v>
      </c>
      <c r="I60" s="109">
        <v>0</v>
      </c>
      <c r="J60" s="109">
        <v>0</v>
      </c>
      <c r="K60" s="98">
        <v>0</v>
      </c>
      <c r="L60" s="109">
        <v>0</v>
      </c>
      <c r="M60" s="109">
        <v>0</v>
      </c>
      <c r="N60" s="177">
        <v>0</v>
      </c>
    </row>
    <row r="61" spans="1:14" x14ac:dyDescent="0.35">
      <c r="A61" s="102" t="s">
        <v>445</v>
      </c>
      <c r="B61" s="107">
        <f t="shared" si="1"/>
        <v>44</v>
      </c>
      <c r="C61" s="109">
        <v>0</v>
      </c>
      <c r="D61" s="109">
        <v>44</v>
      </c>
      <c r="E61" s="109">
        <v>0</v>
      </c>
      <c r="F61" s="109">
        <v>0</v>
      </c>
      <c r="G61" s="109">
        <v>0</v>
      </c>
      <c r="H61" s="109">
        <v>0</v>
      </c>
      <c r="I61" s="109">
        <v>0</v>
      </c>
      <c r="J61" s="109">
        <v>0</v>
      </c>
      <c r="K61" s="98">
        <v>0</v>
      </c>
      <c r="L61" s="109">
        <v>0</v>
      </c>
      <c r="M61" s="109">
        <v>0</v>
      </c>
      <c r="N61" s="177">
        <v>0</v>
      </c>
    </row>
    <row r="62" spans="1:14" x14ac:dyDescent="0.35">
      <c r="A62" s="102" t="s">
        <v>446</v>
      </c>
      <c r="B62" s="107">
        <f t="shared" si="1"/>
        <v>2</v>
      </c>
      <c r="C62" s="109">
        <v>0</v>
      </c>
      <c r="D62" s="109">
        <v>2</v>
      </c>
      <c r="E62" s="109">
        <v>0</v>
      </c>
      <c r="F62" s="109">
        <v>0</v>
      </c>
      <c r="G62" s="109">
        <v>0</v>
      </c>
      <c r="H62" s="109">
        <v>0</v>
      </c>
      <c r="I62" s="109">
        <v>0</v>
      </c>
      <c r="J62" s="109">
        <v>0</v>
      </c>
      <c r="K62" s="98">
        <v>0</v>
      </c>
      <c r="L62" s="109">
        <v>0</v>
      </c>
      <c r="M62" s="109">
        <v>0</v>
      </c>
      <c r="N62" s="177">
        <v>0</v>
      </c>
    </row>
    <row r="63" spans="1:14" x14ac:dyDescent="0.35">
      <c r="A63" s="102" t="s">
        <v>447</v>
      </c>
      <c r="B63" s="107">
        <f t="shared" si="1"/>
        <v>2</v>
      </c>
      <c r="C63" s="109">
        <v>0</v>
      </c>
      <c r="D63" s="109">
        <v>0</v>
      </c>
      <c r="E63" s="109">
        <v>0</v>
      </c>
      <c r="F63" s="109">
        <v>0</v>
      </c>
      <c r="G63" s="109">
        <v>0</v>
      </c>
      <c r="H63" s="109">
        <v>0</v>
      </c>
      <c r="I63" s="109">
        <v>0</v>
      </c>
      <c r="J63" s="109">
        <v>0</v>
      </c>
      <c r="K63" s="98">
        <v>0</v>
      </c>
      <c r="L63" s="109">
        <v>0</v>
      </c>
      <c r="M63" s="109">
        <v>0</v>
      </c>
      <c r="N63" s="177">
        <v>2</v>
      </c>
    </row>
    <row r="64" spans="1:14" x14ac:dyDescent="0.35">
      <c r="A64" s="102" t="s">
        <v>448</v>
      </c>
      <c r="B64" s="107">
        <f t="shared" si="1"/>
        <v>10</v>
      </c>
      <c r="C64" s="109">
        <v>0</v>
      </c>
      <c r="D64" s="109">
        <v>0</v>
      </c>
      <c r="E64" s="109">
        <v>0</v>
      </c>
      <c r="F64" s="109">
        <v>0</v>
      </c>
      <c r="G64" s="109">
        <v>0</v>
      </c>
      <c r="H64" s="109">
        <v>10</v>
      </c>
      <c r="I64" s="109">
        <v>0</v>
      </c>
      <c r="J64" s="109">
        <v>0</v>
      </c>
      <c r="K64" s="98">
        <v>0</v>
      </c>
      <c r="L64" s="109">
        <v>0</v>
      </c>
      <c r="M64" s="109">
        <v>0</v>
      </c>
      <c r="N64" s="177">
        <v>0</v>
      </c>
    </row>
    <row r="65" spans="1:14" x14ac:dyDescent="0.35">
      <c r="A65" s="102" t="s">
        <v>449</v>
      </c>
      <c r="B65" s="107">
        <f t="shared" si="1"/>
        <v>3</v>
      </c>
      <c r="C65" s="109">
        <v>0</v>
      </c>
      <c r="D65" s="109">
        <v>0</v>
      </c>
      <c r="E65" s="109">
        <v>0</v>
      </c>
      <c r="F65" s="109">
        <v>0</v>
      </c>
      <c r="G65" s="109">
        <v>0</v>
      </c>
      <c r="H65" s="109">
        <v>3</v>
      </c>
      <c r="I65" s="109">
        <v>0</v>
      </c>
      <c r="J65" s="109">
        <v>0</v>
      </c>
      <c r="K65" s="98">
        <v>0</v>
      </c>
      <c r="L65" s="109">
        <v>0</v>
      </c>
      <c r="M65" s="109">
        <v>0</v>
      </c>
      <c r="N65" s="177">
        <v>0</v>
      </c>
    </row>
    <row r="66" spans="1:14" x14ac:dyDescent="0.35">
      <c r="A66" s="102" t="s">
        <v>450</v>
      </c>
      <c r="B66" s="107">
        <f t="shared" si="1"/>
        <v>62</v>
      </c>
      <c r="C66" s="109">
        <v>0</v>
      </c>
      <c r="D66" s="109">
        <v>0</v>
      </c>
      <c r="E66" s="109">
        <v>0</v>
      </c>
      <c r="F66" s="109">
        <v>0</v>
      </c>
      <c r="G66" s="109">
        <v>0</v>
      </c>
      <c r="H66" s="109">
        <v>62</v>
      </c>
      <c r="I66" s="109">
        <v>0</v>
      </c>
      <c r="J66" s="109">
        <v>0</v>
      </c>
      <c r="K66" s="98">
        <v>0</v>
      </c>
      <c r="L66" s="109">
        <v>0</v>
      </c>
      <c r="M66" s="109">
        <v>0</v>
      </c>
      <c r="N66" s="177">
        <v>0</v>
      </c>
    </row>
    <row r="67" spans="1:14" x14ac:dyDescent="0.35">
      <c r="A67" s="102" t="s">
        <v>451</v>
      </c>
      <c r="B67" s="107">
        <f t="shared" si="1"/>
        <v>17</v>
      </c>
      <c r="C67" s="109">
        <v>0</v>
      </c>
      <c r="D67" s="109">
        <v>0</v>
      </c>
      <c r="E67" s="109">
        <v>0</v>
      </c>
      <c r="F67" s="109">
        <v>0</v>
      </c>
      <c r="G67" s="109">
        <v>0</v>
      </c>
      <c r="H67" s="109">
        <v>17</v>
      </c>
      <c r="I67" s="109">
        <v>0</v>
      </c>
      <c r="J67" s="109">
        <v>0</v>
      </c>
      <c r="K67" s="98">
        <v>0</v>
      </c>
      <c r="L67" s="109">
        <v>0</v>
      </c>
      <c r="M67" s="109">
        <v>0</v>
      </c>
      <c r="N67" s="177">
        <v>0</v>
      </c>
    </row>
    <row r="68" spans="1:14" x14ac:dyDescent="0.35">
      <c r="A68" s="102" t="s">
        <v>452</v>
      </c>
      <c r="B68" s="107">
        <f t="shared" si="1"/>
        <v>32</v>
      </c>
      <c r="C68" s="109">
        <v>0</v>
      </c>
      <c r="D68" s="109">
        <v>0</v>
      </c>
      <c r="E68" s="109">
        <v>0</v>
      </c>
      <c r="F68" s="109">
        <v>0</v>
      </c>
      <c r="G68" s="109">
        <v>0</v>
      </c>
      <c r="H68" s="109">
        <v>0</v>
      </c>
      <c r="I68" s="109">
        <v>0</v>
      </c>
      <c r="J68" s="109">
        <v>32</v>
      </c>
      <c r="K68" s="98">
        <v>0</v>
      </c>
      <c r="L68" s="109">
        <v>0</v>
      </c>
      <c r="M68" s="109">
        <v>0</v>
      </c>
      <c r="N68" s="177">
        <v>0</v>
      </c>
    </row>
    <row r="69" spans="1:14" x14ac:dyDescent="0.35">
      <c r="A69" s="102" t="s">
        <v>453</v>
      </c>
      <c r="B69" s="107">
        <f>SUM(C69:N69)</f>
        <v>17</v>
      </c>
      <c r="C69" s="109">
        <v>17</v>
      </c>
      <c r="D69" s="109">
        <v>0</v>
      </c>
      <c r="E69" s="109">
        <v>0</v>
      </c>
      <c r="F69" s="109">
        <v>0</v>
      </c>
      <c r="G69" s="109">
        <v>0</v>
      </c>
      <c r="H69" s="109">
        <v>0</v>
      </c>
      <c r="I69" s="109">
        <v>0</v>
      </c>
      <c r="J69" s="109">
        <v>0</v>
      </c>
      <c r="K69" s="98">
        <v>0</v>
      </c>
      <c r="L69" s="109">
        <v>0</v>
      </c>
      <c r="M69" s="109">
        <v>0</v>
      </c>
      <c r="N69" s="177">
        <v>0</v>
      </c>
    </row>
    <row r="70" spans="1:14" x14ac:dyDescent="0.35">
      <c r="A70" s="102"/>
      <c r="B70" s="107"/>
      <c r="C70" s="109"/>
      <c r="D70" s="109"/>
      <c r="E70" s="109"/>
      <c r="F70" s="109"/>
      <c r="G70" s="109"/>
      <c r="H70" s="109"/>
      <c r="I70" s="109"/>
      <c r="J70" s="109"/>
      <c r="K70" s="98"/>
      <c r="L70" s="109"/>
      <c r="M70" s="109"/>
      <c r="N70" s="177"/>
    </row>
    <row r="71" spans="1:14" x14ac:dyDescent="0.35">
      <c r="A71" s="102" t="s">
        <v>454</v>
      </c>
      <c r="B71" s="107">
        <f t="shared" si="1"/>
        <v>1</v>
      </c>
      <c r="C71" s="109">
        <v>0</v>
      </c>
      <c r="D71" s="109">
        <v>1</v>
      </c>
      <c r="E71" s="109">
        <v>0</v>
      </c>
      <c r="F71" s="109">
        <v>0</v>
      </c>
      <c r="G71" s="109">
        <v>0</v>
      </c>
      <c r="H71" s="109">
        <v>0</v>
      </c>
      <c r="I71" s="109">
        <v>0</v>
      </c>
      <c r="J71" s="109">
        <v>0</v>
      </c>
      <c r="K71" s="98">
        <v>0</v>
      </c>
      <c r="L71" s="109">
        <v>0</v>
      </c>
      <c r="M71" s="109">
        <v>0</v>
      </c>
      <c r="N71" s="177">
        <v>0</v>
      </c>
    </row>
    <row r="72" spans="1:14" x14ac:dyDescent="0.35">
      <c r="A72" s="102" t="s">
        <v>455</v>
      </c>
      <c r="B72" s="107">
        <f t="shared" si="1"/>
        <v>2</v>
      </c>
      <c r="C72" s="109">
        <v>0</v>
      </c>
      <c r="D72" s="109">
        <v>0</v>
      </c>
      <c r="E72" s="109">
        <v>0</v>
      </c>
      <c r="F72" s="109">
        <v>0</v>
      </c>
      <c r="G72" s="109">
        <v>0</v>
      </c>
      <c r="H72" s="109">
        <v>0</v>
      </c>
      <c r="I72" s="109">
        <v>0</v>
      </c>
      <c r="J72" s="109">
        <v>0</v>
      </c>
      <c r="K72" s="98">
        <v>0</v>
      </c>
      <c r="L72" s="109">
        <v>0</v>
      </c>
      <c r="M72" s="109">
        <v>0</v>
      </c>
      <c r="N72" s="177">
        <v>2</v>
      </c>
    </row>
    <row r="73" spans="1:14" x14ac:dyDescent="0.35">
      <c r="A73" s="102" t="s">
        <v>456</v>
      </c>
      <c r="B73" s="107">
        <f t="shared" si="1"/>
        <v>7</v>
      </c>
      <c r="C73" s="109">
        <v>0</v>
      </c>
      <c r="D73" s="109">
        <v>7</v>
      </c>
      <c r="E73" s="109">
        <v>0</v>
      </c>
      <c r="F73" s="109">
        <v>0</v>
      </c>
      <c r="G73" s="109">
        <v>0</v>
      </c>
      <c r="H73" s="109">
        <v>0</v>
      </c>
      <c r="I73" s="109">
        <v>0</v>
      </c>
      <c r="J73" s="109">
        <v>0</v>
      </c>
      <c r="K73" s="98">
        <v>0</v>
      </c>
      <c r="L73" s="109">
        <v>0</v>
      </c>
      <c r="M73" s="109">
        <v>0</v>
      </c>
      <c r="N73" s="177">
        <v>0</v>
      </c>
    </row>
    <row r="74" spans="1:14" x14ac:dyDescent="0.35">
      <c r="A74" s="102" t="s">
        <v>457</v>
      </c>
      <c r="B74" s="107">
        <f>SUM(C74:N74)</f>
        <v>2</v>
      </c>
      <c r="C74" s="109">
        <v>0</v>
      </c>
      <c r="D74" s="109">
        <v>2</v>
      </c>
      <c r="E74" s="109">
        <v>0</v>
      </c>
      <c r="F74" s="109">
        <v>0</v>
      </c>
      <c r="G74" s="109">
        <v>0</v>
      </c>
      <c r="H74" s="109">
        <v>0</v>
      </c>
      <c r="I74" s="109">
        <v>0</v>
      </c>
      <c r="J74" s="109">
        <v>0</v>
      </c>
      <c r="K74" s="98">
        <v>0</v>
      </c>
      <c r="L74" s="109">
        <v>0</v>
      </c>
      <c r="M74" s="109">
        <v>0</v>
      </c>
      <c r="N74" s="177">
        <v>0</v>
      </c>
    </row>
    <row r="75" spans="1:14" x14ac:dyDescent="0.35">
      <c r="A75" s="102"/>
      <c r="B75" s="107"/>
      <c r="C75" s="109"/>
      <c r="D75" s="109"/>
      <c r="E75" s="109"/>
      <c r="F75" s="109"/>
      <c r="G75" s="109"/>
      <c r="H75" s="109"/>
      <c r="I75" s="109"/>
      <c r="J75" s="109"/>
      <c r="K75" s="98"/>
      <c r="L75" s="109"/>
      <c r="M75" s="109"/>
      <c r="N75" s="177"/>
    </row>
    <row r="76" spans="1:14" x14ac:dyDescent="0.35">
      <c r="A76" s="102" t="s">
        <v>458</v>
      </c>
      <c r="B76" s="107">
        <f t="shared" si="1"/>
        <v>19</v>
      </c>
      <c r="C76" s="109">
        <v>0</v>
      </c>
      <c r="D76" s="109">
        <v>0</v>
      </c>
      <c r="E76" s="109">
        <v>0</v>
      </c>
      <c r="F76" s="109">
        <v>0</v>
      </c>
      <c r="G76" s="109">
        <v>0</v>
      </c>
      <c r="H76" s="109">
        <v>0</v>
      </c>
      <c r="I76" s="109">
        <v>0</v>
      </c>
      <c r="J76" s="109">
        <v>0</v>
      </c>
      <c r="K76" s="98">
        <v>0</v>
      </c>
      <c r="L76" s="109">
        <v>19</v>
      </c>
      <c r="M76" s="109">
        <v>0</v>
      </c>
      <c r="N76" s="177">
        <v>0</v>
      </c>
    </row>
    <row r="77" spans="1:14" x14ac:dyDescent="0.35">
      <c r="A77" s="102" t="s">
        <v>459</v>
      </c>
      <c r="B77" s="107">
        <f t="shared" si="1"/>
        <v>59</v>
      </c>
      <c r="C77" s="109">
        <v>0</v>
      </c>
      <c r="D77" s="109">
        <v>0</v>
      </c>
      <c r="E77" s="109">
        <v>0</v>
      </c>
      <c r="F77" s="109">
        <v>0</v>
      </c>
      <c r="G77" s="109">
        <v>0</v>
      </c>
      <c r="H77" s="109">
        <v>59</v>
      </c>
      <c r="I77" s="109">
        <v>0</v>
      </c>
      <c r="J77" s="109">
        <v>0</v>
      </c>
      <c r="K77" s="98">
        <v>0</v>
      </c>
      <c r="L77" s="109">
        <v>0</v>
      </c>
      <c r="M77" s="109">
        <v>0</v>
      </c>
      <c r="N77" s="177">
        <v>0</v>
      </c>
    </row>
    <row r="78" spans="1:14" x14ac:dyDescent="0.35">
      <c r="A78" s="102" t="s">
        <v>460</v>
      </c>
      <c r="B78" s="107">
        <f t="shared" si="1"/>
        <v>1</v>
      </c>
      <c r="C78" s="109">
        <v>0</v>
      </c>
      <c r="D78" s="109">
        <v>0</v>
      </c>
      <c r="E78" s="109">
        <v>0</v>
      </c>
      <c r="F78" s="109">
        <v>0</v>
      </c>
      <c r="G78" s="109">
        <v>0</v>
      </c>
      <c r="H78" s="109">
        <v>0</v>
      </c>
      <c r="I78" s="109">
        <v>0</v>
      </c>
      <c r="J78" s="109">
        <v>0</v>
      </c>
      <c r="K78" s="98">
        <v>1</v>
      </c>
      <c r="L78" s="109">
        <v>0</v>
      </c>
      <c r="M78" s="109">
        <v>0</v>
      </c>
      <c r="N78" s="177">
        <v>0</v>
      </c>
    </row>
    <row r="79" spans="1:14" x14ac:dyDescent="0.35">
      <c r="A79" s="102" t="s">
        <v>461</v>
      </c>
      <c r="B79" s="107">
        <f t="shared" si="1"/>
        <v>1</v>
      </c>
      <c r="C79" s="109">
        <v>1</v>
      </c>
      <c r="D79" s="109">
        <v>0</v>
      </c>
      <c r="E79" s="109">
        <v>0</v>
      </c>
      <c r="F79" s="109">
        <v>0</v>
      </c>
      <c r="G79" s="109">
        <v>0</v>
      </c>
      <c r="H79" s="109">
        <v>0</v>
      </c>
      <c r="I79" s="109">
        <v>0</v>
      </c>
      <c r="J79" s="109">
        <v>0</v>
      </c>
      <c r="K79" s="98">
        <v>0</v>
      </c>
      <c r="L79" s="109">
        <v>0</v>
      </c>
      <c r="M79" s="109">
        <v>0</v>
      </c>
      <c r="N79" s="177">
        <v>0</v>
      </c>
    </row>
    <row r="80" spans="1:14" x14ac:dyDescent="0.35">
      <c r="A80" s="102" t="s">
        <v>462</v>
      </c>
      <c r="B80" s="107">
        <f t="shared" si="1"/>
        <v>4</v>
      </c>
      <c r="C80" s="109">
        <v>0</v>
      </c>
      <c r="D80" s="109">
        <v>4</v>
      </c>
      <c r="E80" s="109">
        <v>0</v>
      </c>
      <c r="F80" s="109">
        <v>0</v>
      </c>
      <c r="G80" s="109">
        <v>0</v>
      </c>
      <c r="H80" s="109">
        <v>0</v>
      </c>
      <c r="I80" s="109">
        <v>0</v>
      </c>
      <c r="J80" s="109">
        <v>0</v>
      </c>
      <c r="K80" s="98">
        <v>0</v>
      </c>
      <c r="L80" s="109">
        <v>0</v>
      </c>
      <c r="M80" s="109">
        <v>0</v>
      </c>
      <c r="N80" s="177">
        <v>0</v>
      </c>
    </row>
    <row r="81" spans="1:14" x14ac:dyDescent="0.35">
      <c r="A81" s="102" t="s">
        <v>463</v>
      </c>
      <c r="B81" s="107">
        <f t="shared" si="1"/>
        <v>2</v>
      </c>
      <c r="C81" s="109">
        <v>0</v>
      </c>
      <c r="D81" s="109">
        <v>0</v>
      </c>
      <c r="E81" s="109">
        <v>0</v>
      </c>
      <c r="F81" s="109">
        <v>0</v>
      </c>
      <c r="G81" s="109">
        <v>0</v>
      </c>
      <c r="H81" s="109">
        <v>2</v>
      </c>
      <c r="I81" s="109">
        <v>0</v>
      </c>
      <c r="J81" s="109">
        <v>0</v>
      </c>
      <c r="K81" s="98">
        <v>0</v>
      </c>
      <c r="L81" s="109">
        <v>0</v>
      </c>
      <c r="M81" s="109">
        <v>0</v>
      </c>
      <c r="N81" s="177">
        <v>0</v>
      </c>
    </row>
    <row r="82" spans="1:14" x14ac:dyDescent="0.35">
      <c r="A82" s="102" t="s">
        <v>464</v>
      </c>
      <c r="B82" s="107">
        <f t="shared" ref="B82:B136" si="2">SUM(C82:N82)</f>
        <v>1</v>
      </c>
      <c r="C82" s="109">
        <v>0</v>
      </c>
      <c r="D82" s="109">
        <v>0</v>
      </c>
      <c r="E82" s="109">
        <v>0</v>
      </c>
      <c r="F82" s="109">
        <v>0</v>
      </c>
      <c r="G82" s="109">
        <v>0</v>
      </c>
      <c r="H82" s="109">
        <v>0</v>
      </c>
      <c r="I82" s="109">
        <v>0</v>
      </c>
      <c r="J82" s="109">
        <v>0</v>
      </c>
      <c r="K82" s="98">
        <v>1</v>
      </c>
      <c r="L82" s="109">
        <v>0</v>
      </c>
      <c r="M82" s="109">
        <v>0</v>
      </c>
      <c r="N82" s="177">
        <v>0</v>
      </c>
    </row>
    <row r="83" spans="1:14" x14ac:dyDescent="0.35">
      <c r="A83" s="102" t="s">
        <v>465</v>
      </c>
      <c r="B83" s="107">
        <f t="shared" si="2"/>
        <v>17</v>
      </c>
      <c r="C83" s="109">
        <v>17</v>
      </c>
      <c r="D83" s="109">
        <v>0</v>
      </c>
      <c r="E83" s="109">
        <v>0</v>
      </c>
      <c r="F83" s="109">
        <v>0</v>
      </c>
      <c r="G83" s="109">
        <v>0</v>
      </c>
      <c r="H83" s="109">
        <v>0</v>
      </c>
      <c r="I83" s="109">
        <v>0</v>
      </c>
      <c r="J83" s="109">
        <v>0</v>
      </c>
      <c r="K83" s="98">
        <v>0</v>
      </c>
      <c r="L83" s="109">
        <v>0</v>
      </c>
      <c r="M83" s="109">
        <v>0</v>
      </c>
      <c r="N83" s="177">
        <v>0</v>
      </c>
    </row>
    <row r="84" spans="1:14" x14ac:dyDescent="0.35">
      <c r="A84" s="102" t="s">
        <v>466</v>
      </c>
      <c r="B84" s="107">
        <f t="shared" si="2"/>
        <v>192</v>
      </c>
      <c r="C84" s="109">
        <v>0</v>
      </c>
      <c r="D84" s="109">
        <v>0</v>
      </c>
      <c r="E84" s="109">
        <v>0</v>
      </c>
      <c r="F84" s="109">
        <v>0</v>
      </c>
      <c r="G84" s="109">
        <v>0</v>
      </c>
      <c r="H84" s="109">
        <v>0</v>
      </c>
      <c r="I84" s="109">
        <v>0</v>
      </c>
      <c r="J84" s="109">
        <v>0</v>
      </c>
      <c r="K84" s="98">
        <v>0</v>
      </c>
      <c r="L84" s="109">
        <v>0</v>
      </c>
      <c r="M84" s="109">
        <v>0</v>
      </c>
      <c r="N84" s="177">
        <v>192</v>
      </c>
    </row>
    <row r="85" spans="1:14" x14ac:dyDescent="0.35">
      <c r="A85" s="102" t="s">
        <v>467</v>
      </c>
      <c r="B85" s="107">
        <f t="shared" si="2"/>
        <v>7</v>
      </c>
      <c r="C85" s="109">
        <v>0</v>
      </c>
      <c r="D85" s="109">
        <v>0</v>
      </c>
      <c r="E85" s="109">
        <v>0</v>
      </c>
      <c r="F85" s="109">
        <v>0</v>
      </c>
      <c r="G85" s="109">
        <v>7</v>
      </c>
      <c r="H85" s="109">
        <v>0</v>
      </c>
      <c r="I85" s="109">
        <v>0</v>
      </c>
      <c r="J85" s="109">
        <v>0</v>
      </c>
      <c r="K85" s="98">
        <v>0</v>
      </c>
      <c r="L85" s="109">
        <v>0</v>
      </c>
      <c r="M85" s="109">
        <v>0</v>
      </c>
      <c r="N85" s="177">
        <v>0</v>
      </c>
    </row>
    <row r="86" spans="1:14" x14ac:dyDescent="0.35">
      <c r="A86" s="102" t="s">
        <v>468</v>
      </c>
      <c r="B86" s="107">
        <f t="shared" si="2"/>
        <v>1</v>
      </c>
      <c r="C86" s="109">
        <v>1</v>
      </c>
      <c r="D86" s="109">
        <v>0</v>
      </c>
      <c r="E86" s="109">
        <v>0</v>
      </c>
      <c r="F86" s="109">
        <v>0</v>
      </c>
      <c r="G86" s="109">
        <v>0</v>
      </c>
      <c r="H86" s="109">
        <v>0</v>
      </c>
      <c r="I86" s="109">
        <v>0</v>
      </c>
      <c r="J86" s="109">
        <v>0</v>
      </c>
      <c r="K86" s="98">
        <v>0</v>
      </c>
      <c r="L86" s="109">
        <v>0</v>
      </c>
      <c r="M86" s="109">
        <v>0</v>
      </c>
      <c r="N86" s="177">
        <v>0</v>
      </c>
    </row>
    <row r="87" spans="1:14" x14ac:dyDescent="0.35">
      <c r="A87" s="102" t="s">
        <v>469</v>
      </c>
      <c r="B87" s="107">
        <f t="shared" si="2"/>
        <v>1</v>
      </c>
      <c r="C87" s="109">
        <v>0</v>
      </c>
      <c r="D87" s="109">
        <v>0</v>
      </c>
      <c r="E87" s="109">
        <v>0</v>
      </c>
      <c r="F87" s="109">
        <v>0</v>
      </c>
      <c r="G87" s="109">
        <v>1</v>
      </c>
      <c r="H87" s="109">
        <v>0</v>
      </c>
      <c r="I87" s="109">
        <v>0</v>
      </c>
      <c r="J87" s="109">
        <v>0</v>
      </c>
      <c r="K87" s="98">
        <v>0</v>
      </c>
      <c r="L87" s="109">
        <v>0</v>
      </c>
      <c r="M87" s="109">
        <v>0</v>
      </c>
      <c r="N87" s="177">
        <v>0</v>
      </c>
    </row>
    <row r="88" spans="1:14" x14ac:dyDescent="0.35">
      <c r="A88" s="102" t="s">
        <v>470</v>
      </c>
      <c r="B88" s="107">
        <f t="shared" si="2"/>
        <v>1</v>
      </c>
      <c r="C88" s="109">
        <v>0</v>
      </c>
      <c r="D88" s="109">
        <v>1</v>
      </c>
      <c r="E88" s="109">
        <v>0</v>
      </c>
      <c r="F88" s="109">
        <v>0</v>
      </c>
      <c r="G88" s="109">
        <v>0</v>
      </c>
      <c r="H88" s="109">
        <v>0</v>
      </c>
      <c r="I88" s="109">
        <v>0</v>
      </c>
      <c r="J88" s="109">
        <v>0</v>
      </c>
      <c r="K88" s="98">
        <v>0</v>
      </c>
      <c r="L88" s="109">
        <v>0</v>
      </c>
      <c r="M88" s="109">
        <v>0</v>
      </c>
      <c r="N88" s="177">
        <v>0</v>
      </c>
    </row>
    <row r="89" spans="1:14" x14ac:dyDescent="0.35">
      <c r="A89" s="102" t="s">
        <v>471</v>
      </c>
      <c r="B89" s="107">
        <f t="shared" si="2"/>
        <v>4</v>
      </c>
      <c r="C89" s="109">
        <v>0</v>
      </c>
      <c r="D89" s="109">
        <v>4</v>
      </c>
      <c r="E89" s="109">
        <v>0</v>
      </c>
      <c r="F89" s="109">
        <v>0</v>
      </c>
      <c r="G89" s="109">
        <v>0</v>
      </c>
      <c r="H89" s="109">
        <v>0</v>
      </c>
      <c r="I89" s="109">
        <v>0</v>
      </c>
      <c r="J89" s="109">
        <v>0</v>
      </c>
      <c r="K89" s="98">
        <v>0</v>
      </c>
      <c r="L89" s="109">
        <v>0</v>
      </c>
      <c r="M89" s="109">
        <v>0</v>
      </c>
      <c r="N89" s="177">
        <v>0</v>
      </c>
    </row>
    <row r="90" spans="1:14" x14ac:dyDescent="0.35">
      <c r="A90" s="102" t="s">
        <v>472</v>
      </c>
      <c r="B90" s="107">
        <f t="shared" si="2"/>
        <v>5</v>
      </c>
      <c r="C90" s="109">
        <v>0</v>
      </c>
      <c r="D90" s="109">
        <v>0</v>
      </c>
      <c r="E90" s="109">
        <v>0</v>
      </c>
      <c r="F90" s="109">
        <v>0</v>
      </c>
      <c r="G90" s="109">
        <v>0</v>
      </c>
      <c r="H90" s="109">
        <v>0</v>
      </c>
      <c r="I90" s="109">
        <v>0</v>
      </c>
      <c r="J90" s="109">
        <v>0</v>
      </c>
      <c r="K90" s="98">
        <v>0</v>
      </c>
      <c r="L90" s="109">
        <v>0</v>
      </c>
      <c r="M90" s="109">
        <v>0</v>
      </c>
      <c r="N90" s="177">
        <v>5</v>
      </c>
    </row>
    <row r="91" spans="1:14" x14ac:dyDescent="0.35">
      <c r="A91" s="102" t="s">
        <v>473</v>
      </c>
      <c r="B91" s="107">
        <f t="shared" si="2"/>
        <v>10</v>
      </c>
      <c r="C91" s="109">
        <v>0</v>
      </c>
      <c r="D91" s="109">
        <v>0</v>
      </c>
      <c r="E91" s="109">
        <v>0</v>
      </c>
      <c r="F91" s="109">
        <v>0</v>
      </c>
      <c r="G91" s="109">
        <v>0</v>
      </c>
      <c r="H91" s="109">
        <v>10</v>
      </c>
      <c r="I91" s="109">
        <v>0</v>
      </c>
      <c r="J91" s="109">
        <v>0</v>
      </c>
      <c r="K91" s="98">
        <v>0</v>
      </c>
      <c r="L91" s="109">
        <v>0</v>
      </c>
      <c r="M91" s="109">
        <v>0</v>
      </c>
      <c r="N91" s="177">
        <v>0</v>
      </c>
    </row>
    <row r="92" spans="1:14" x14ac:dyDescent="0.35">
      <c r="A92" s="102" t="s">
        <v>474</v>
      </c>
      <c r="B92" s="107">
        <f t="shared" si="2"/>
        <v>78</v>
      </c>
      <c r="C92" s="109">
        <v>0</v>
      </c>
      <c r="D92" s="109">
        <v>0</v>
      </c>
      <c r="E92" s="109">
        <v>0</v>
      </c>
      <c r="F92" s="109">
        <v>0</v>
      </c>
      <c r="G92" s="109">
        <v>0</v>
      </c>
      <c r="H92" s="109">
        <v>0</v>
      </c>
      <c r="I92" s="109">
        <v>78</v>
      </c>
      <c r="J92" s="109">
        <v>0</v>
      </c>
      <c r="K92" s="98">
        <v>0</v>
      </c>
      <c r="L92" s="109">
        <v>0</v>
      </c>
      <c r="M92" s="109">
        <v>0</v>
      </c>
      <c r="N92" s="177">
        <v>0</v>
      </c>
    </row>
    <row r="93" spans="1:14" x14ac:dyDescent="0.35">
      <c r="A93" s="102" t="s">
        <v>475</v>
      </c>
      <c r="B93" s="107">
        <f t="shared" si="2"/>
        <v>1</v>
      </c>
      <c r="C93" s="109">
        <v>0</v>
      </c>
      <c r="D93" s="109">
        <v>0</v>
      </c>
      <c r="E93" s="109">
        <v>0</v>
      </c>
      <c r="F93" s="109">
        <v>0</v>
      </c>
      <c r="G93" s="109">
        <v>0</v>
      </c>
      <c r="H93" s="109">
        <v>0</v>
      </c>
      <c r="I93" s="109">
        <v>1</v>
      </c>
      <c r="J93" s="109">
        <v>0</v>
      </c>
      <c r="K93" s="98">
        <v>0</v>
      </c>
      <c r="L93" s="109">
        <v>0</v>
      </c>
      <c r="M93" s="109">
        <v>0</v>
      </c>
      <c r="N93" s="177">
        <v>0</v>
      </c>
    </row>
    <row r="94" spans="1:14" x14ac:dyDescent="0.35">
      <c r="A94" s="102" t="s">
        <v>476</v>
      </c>
      <c r="B94" s="107">
        <f t="shared" si="2"/>
        <v>21</v>
      </c>
      <c r="C94" s="109">
        <v>0</v>
      </c>
      <c r="D94" s="109">
        <v>0</v>
      </c>
      <c r="E94" s="109">
        <v>0</v>
      </c>
      <c r="F94" s="109">
        <v>0</v>
      </c>
      <c r="G94" s="109">
        <v>0</v>
      </c>
      <c r="H94" s="109">
        <v>0</v>
      </c>
      <c r="I94" s="109">
        <v>0</v>
      </c>
      <c r="J94" s="109">
        <v>0</v>
      </c>
      <c r="K94" s="98">
        <v>0</v>
      </c>
      <c r="L94" s="109">
        <v>21</v>
      </c>
      <c r="M94" s="109">
        <v>0</v>
      </c>
      <c r="N94" s="177">
        <v>0</v>
      </c>
    </row>
    <row r="95" spans="1:14" x14ac:dyDescent="0.35">
      <c r="A95" s="102" t="s">
        <v>477</v>
      </c>
      <c r="B95" s="107">
        <f t="shared" si="2"/>
        <v>20</v>
      </c>
      <c r="C95" s="109">
        <v>0</v>
      </c>
      <c r="D95" s="109">
        <v>0</v>
      </c>
      <c r="E95" s="109">
        <v>0</v>
      </c>
      <c r="F95" s="109">
        <v>0</v>
      </c>
      <c r="G95" s="109">
        <v>0</v>
      </c>
      <c r="H95" s="109">
        <v>0</v>
      </c>
      <c r="I95" s="109">
        <v>0</v>
      </c>
      <c r="J95" s="109">
        <v>0</v>
      </c>
      <c r="K95" s="98">
        <v>0</v>
      </c>
      <c r="L95" s="109">
        <v>0</v>
      </c>
      <c r="M95" s="109">
        <v>20</v>
      </c>
      <c r="N95" s="177">
        <v>0</v>
      </c>
    </row>
    <row r="96" spans="1:14" x14ac:dyDescent="0.35">
      <c r="A96" s="102" t="s">
        <v>478</v>
      </c>
      <c r="B96" s="107">
        <f t="shared" si="2"/>
        <v>8</v>
      </c>
      <c r="C96" s="109">
        <v>0</v>
      </c>
      <c r="D96" s="109">
        <v>0</v>
      </c>
      <c r="E96" s="109">
        <v>8</v>
      </c>
      <c r="F96" s="109">
        <v>0</v>
      </c>
      <c r="G96" s="109">
        <v>0</v>
      </c>
      <c r="H96" s="109">
        <v>0</v>
      </c>
      <c r="I96" s="109">
        <v>0</v>
      </c>
      <c r="J96" s="109">
        <v>0</v>
      </c>
      <c r="K96" s="98">
        <v>0</v>
      </c>
      <c r="L96" s="109">
        <v>0</v>
      </c>
      <c r="M96" s="109">
        <v>0</v>
      </c>
      <c r="N96" s="177">
        <v>0</v>
      </c>
    </row>
    <row r="97" spans="1:14" x14ac:dyDescent="0.35">
      <c r="A97" s="102" t="s">
        <v>479</v>
      </c>
      <c r="B97" s="107">
        <f t="shared" si="2"/>
        <v>182</v>
      </c>
      <c r="C97" s="109">
        <v>182</v>
      </c>
      <c r="D97" s="109">
        <v>0</v>
      </c>
      <c r="E97" s="109">
        <v>0</v>
      </c>
      <c r="F97" s="109">
        <v>0</v>
      </c>
      <c r="G97" s="109">
        <v>0</v>
      </c>
      <c r="H97" s="109">
        <v>0</v>
      </c>
      <c r="I97" s="109">
        <v>0</v>
      </c>
      <c r="J97" s="109">
        <v>0</v>
      </c>
      <c r="K97" s="98">
        <v>0</v>
      </c>
      <c r="L97" s="109">
        <v>0</v>
      </c>
      <c r="M97" s="109">
        <v>0</v>
      </c>
      <c r="N97" s="177">
        <v>0</v>
      </c>
    </row>
    <row r="98" spans="1:14" x14ac:dyDescent="0.35">
      <c r="A98" s="102" t="s">
        <v>480</v>
      </c>
      <c r="B98" s="107">
        <f t="shared" si="2"/>
        <v>16</v>
      </c>
      <c r="C98" s="109">
        <v>0</v>
      </c>
      <c r="D98" s="109">
        <v>0</v>
      </c>
      <c r="E98" s="109">
        <v>0</v>
      </c>
      <c r="F98" s="109">
        <v>0</v>
      </c>
      <c r="G98" s="109">
        <v>0</v>
      </c>
      <c r="H98" s="109">
        <v>0</v>
      </c>
      <c r="I98" s="109">
        <v>0</v>
      </c>
      <c r="J98" s="109">
        <v>0</v>
      </c>
      <c r="K98" s="98">
        <v>16</v>
      </c>
      <c r="L98" s="109">
        <v>0</v>
      </c>
      <c r="M98" s="109">
        <v>0</v>
      </c>
      <c r="N98" s="177">
        <v>0</v>
      </c>
    </row>
    <row r="99" spans="1:14" x14ac:dyDescent="0.35">
      <c r="A99" s="102" t="s">
        <v>481</v>
      </c>
      <c r="B99" s="107">
        <f t="shared" si="2"/>
        <v>9</v>
      </c>
      <c r="C99" s="109">
        <v>0</v>
      </c>
      <c r="D99" s="109">
        <v>0</v>
      </c>
      <c r="E99" s="109">
        <v>0</v>
      </c>
      <c r="F99" s="109">
        <v>9</v>
      </c>
      <c r="G99" s="109">
        <v>0</v>
      </c>
      <c r="H99" s="109">
        <v>0</v>
      </c>
      <c r="I99" s="109">
        <v>0</v>
      </c>
      <c r="J99" s="109">
        <v>0</v>
      </c>
      <c r="K99" s="98">
        <v>0</v>
      </c>
      <c r="L99" s="109">
        <v>0</v>
      </c>
      <c r="M99" s="109">
        <v>0</v>
      </c>
      <c r="N99" s="177">
        <v>0</v>
      </c>
    </row>
    <row r="100" spans="1:14" x14ac:dyDescent="0.35">
      <c r="A100" s="102" t="s">
        <v>482</v>
      </c>
      <c r="B100" s="107">
        <f t="shared" si="2"/>
        <v>22</v>
      </c>
      <c r="C100" s="109">
        <v>0</v>
      </c>
      <c r="D100" s="109">
        <v>0</v>
      </c>
      <c r="E100" s="109">
        <v>0</v>
      </c>
      <c r="F100" s="109">
        <v>0</v>
      </c>
      <c r="G100" s="109">
        <v>0</v>
      </c>
      <c r="H100" s="109">
        <v>0</v>
      </c>
      <c r="I100" s="109">
        <v>0</v>
      </c>
      <c r="J100" s="109">
        <v>22</v>
      </c>
      <c r="K100" s="98">
        <v>0</v>
      </c>
      <c r="L100" s="109">
        <v>0</v>
      </c>
      <c r="M100" s="109">
        <v>0</v>
      </c>
      <c r="N100" s="177">
        <v>0</v>
      </c>
    </row>
    <row r="101" spans="1:14" x14ac:dyDescent="0.35"/>
    <row r="102" spans="1:14" x14ac:dyDescent="0.35">
      <c r="A102" s="102" t="s">
        <v>483</v>
      </c>
      <c r="B102" s="107">
        <f t="shared" si="2"/>
        <v>2</v>
      </c>
      <c r="C102" s="109">
        <v>2</v>
      </c>
      <c r="D102" s="109">
        <v>0</v>
      </c>
      <c r="E102" s="109">
        <v>0</v>
      </c>
      <c r="F102" s="109">
        <v>0</v>
      </c>
      <c r="G102" s="109">
        <v>0</v>
      </c>
      <c r="H102" s="109">
        <v>0</v>
      </c>
      <c r="I102" s="109">
        <v>0</v>
      </c>
      <c r="J102" s="109">
        <v>0</v>
      </c>
      <c r="K102" s="98">
        <v>0</v>
      </c>
      <c r="L102" s="109">
        <v>0</v>
      </c>
      <c r="M102" s="109">
        <v>0</v>
      </c>
      <c r="N102" s="177">
        <v>0</v>
      </c>
    </row>
    <row r="103" spans="1:14" x14ac:dyDescent="0.35">
      <c r="A103" s="102" t="s">
        <v>484</v>
      </c>
      <c r="B103" s="107">
        <f t="shared" si="2"/>
        <v>57</v>
      </c>
      <c r="C103" s="109">
        <v>0</v>
      </c>
      <c r="D103" s="109">
        <v>0</v>
      </c>
      <c r="E103" s="109">
        <v>0</v>
      </c>
      <c r="F103" s="109">
        <v>0</v>
      </c>
      <c r="G103" s="109">
        <v>0</v>
      </c>
      <c r="H103" s="109">
        <v>0</v>
      </c>
      <c r="I103" s="109">
        <v>57</v>
      </c>
      <c r="J103" s="109">
        <v>0</v>
      </c>
      <c r="K103" s="98">
        <v>0</v>
      </c>
      <c r="L103" s="109">
        <v>0</v>
      </c>
      <c r="M103" s="109">
        <v>0</v>
      </c>
      <c r="N103" s="177">
        <v>0</v>
      </c>
    </row>
    <row r="104" spans="1:14" x14ac:dyDescent="0.35">
      <c r="A104" s="102" t="s">
        <v>485</v>
      </c>
      <c r="B104" s="107">
        <f t="shared" si="2"/>
        <v>67</v>
      </c>
      <c r="C104" s="109">
        <v>0</v>
      </c>
      <c r="D104" s="109">
        <v>0</v>
      </c>
      <c r="E104" s="109">
        <v>0</v>
      </c>
      <c r="F104" s="109">
        <v>0</v>
      </c>
      <c r="G104" s="109">
        <v>0</v>
      </c>
      <c r="H104" s="109">
        <v>67</v>
      </c>
      <c r="I104" s="109">
        <v>0</v>
      </c>
      <c r="J104" s="109">
        <v>0</v>
      </c>
      <c r="K104" s="98">
        <v>0</v>
      </c>
      <c r="L104" s="109">
        <v>0</v>
      </c>
      <c r="M104" s="109">
        <v>0</v>
      </c>
      <c r="N104" s="177">
        <v>0</v>
      </c>
    </row>
    <row r="105" spans="1:14" x14ac:dyDescent="0.35">
      <c r="A105" s="102" t="s">
        <v>486</v>
      </c>
      <c r="B105" s="107">
        <f t="shared" si="2"/>
        <v>1</v>
      </c>
      <c r="C105" s="109">
        <v>1</v>
      </c>
      <c r="D105" s="109">
        <v>0</v>
      </c>
      <c r="E105" s="109">
        <v>0</v>
      </c>
      <c r="F105" s="109">
        <v>0</v>
      </c>
      <c r="G105" s="109">
        <v>0</v>
      </c>
      <c r="H105" s="109">
        <v>0</v>
      </c>
      <c r="I105" s="109">
        <v>0</v>
      </c>
      <c r="J105" s="109">
        <v>0</v>
      </c>
      <c r="K105" s="98">
        <v>0</v>
      </c>
      <c r="L105" s="109">
        <v>0</v>
      </c>
      <c r="M105" s="109">
        <v>0</v>
      </c>
      <c r="N105" s="177">
        <v>0</v>
      </c>
    </row>
    <row r="106" spans="1:14" x14ac:dyDescent="0.35">
      <c r="A106" s="102" t="s">
        <v>487</v>
      </c>
      <c r="B106" s="107">
        <f t="shared" si="2"/>
        <v>1</v>
      </c>
      <c r="C106" s="109">
        <v>0</v>
      </c>
      <c r="D106" s="109">
        <v>1</v>
      </c>
      <c r="E106" s="109">
        <v>0</v>
      </c>
      <c r="F106" s="109">
        <v>0</v>
      </c>
      <c r="G106" s="109">
        <v>0</v>
      </c>
      <c r="H106" s="109">
        <v>0</v>
      </c>
      <c r="I106" s="109">
        <v>0</v>
      </c>
      <c r="J106" s="109">
        <v>0</v>
      </c>
      <c r="K106" s="98">
        <v>0</v>
      </c>
      <c r="L106" s="109">
        <v>0</v>
      </c>
      <c r="M106" s="109">
        <v>0</v>
      </c>
      <c r="N106" s="177">
        <v>0</v>
      </c>
    </row>
    <row r="107" spans="1:14" x14ac:dyDescent="0.35">
      <c r="A107" s="102" t="s">
        <v>488</v>
      </c>
      <c r="B107" s="107">
        <f>SUM(C107:N107)</f>
        <v>8</v>
      </c>
      <c r="C107" s="109">
        <v>0</v>
      </c>
      <c r="D107" s="109">
        <v>0</v>
      </c>
      <c r="E107" s="109">
        <v>0</v>
      </c>
      <c r="F107" s="109">
        <v>0</v>
      </c>
      <c r="G107" s="109">
        <v>8</v>
      </c>
      <c r="H107" s="109">
        <v>0</v>
      </c>
      <c r="I107" s="109">
        <v>0</v>
      </c>
      <c r="J107" s="109">
        <v>0</v>
      </c>
      <c r="K107" s="98">
        <v>0</v>
      </c>
      <c r="L107" s="109">
        <v>0</v>
      </c>
      <c r="M107" s="109">
        <v>0</v>
      </c>
      <c r="N107" s="177">
        <v>0</v>
      </c>
    </row>
    <row r="108" spans="1:14" x14ac:dyDescent="0.35">
      <c r="A108" s="102" t="s">
        <v>489</v>
      </c>
      <c r="B108" s="107">
        <f t="shared" si="2"/>
        <v>3</v>
      </c>
      <c r="C108" s="109">
        <v>0</v>
      </c>
      <c r="D108" s="109">
        <v>0</v>
      </c>
      <c r="E108" s="109">
        <v>0</v>
      </c>
      <c r="F108" s="109">
        <v>0</v>
      </c>
      <c r="G108" s="109">
        <v>0</v>
      </c>
      <c r="H108" s="109">
        <v>0</v>
      </c>
      <c r="I108" s="109">
        <v>3</v>
      </c>
      <c r="J108" s="109">
        <v>0</v>
      </c>
      <c r="K108" s="98">
        <v>0</v>
      </c>
      <c r="L108" s="109">
        <v>0</v>
      </c>
      <c r="M108" s="109">
        <v>0</v>
      </c>
      <c r="N108" s="177">
        <v>0</v>
      </c>
    </row>
    <row r="109" spans="1:14" x14ac:dyDescent="0.35">
      <c r="A109" s="102" t="s">
        <v>490</v>
      </c>
      <c r="B109" s="107">
        <f t="shared" si="2"/>
        <v>9</v>
      </c>
      <c r="C109" s="109">
        <v>0</v>
      </c>
      <c r="D109" s="109">
        <v>0</v>
      </c>
      <c r="E109" s="109">
        <v>0</v>
      </c>
      <c r="F109" s="109">
        <v>0</v>
      </c>
      <c r="G109" s="109">
        <v>0</v>
      </c>
      <c r="H109" s="109">
        <v>9</v>
      </c>
      <c r="I109" s="109">
        <v>0</v>
      </c>
      <c r="J109" s="109">
        <v>0</v>
      </c>
      <c r="K109" s="98">
        <v>0</v>
      </c>
      <c r="L109" s="109">
        <v>0</v>
      </c>
      <c r="M109" s="109">
        <v>0</v>
      </c>
      <c r="N109" s="177">
        <v>0</v>
      </c>
    </row>
    <row r="110" spans="1:14" x14ac:dyDescent="0.35">
      <c r="A110" s="102" t="s">
        <v>491</v>
      </c>
      <c r="B110" s="107">
        <f t="shared" si="2"/>
        <v>172</v>
      </c>
      <c r="C110" s="109">
        <v>0</v>
      </c>
      <c r="D110" s="109">
        <v>0</v>
      </c>
      <c r="E110" s="109">
        <v>0</v>
      </c>
      <c r="F110" s="109">
        <v>0</v>
      </c>
      <c r="G110" s="109">
        <v>0</v>
      </c>
      <c r="H110" s="109">
        <v>0</v>
      </c>
      <c r="I110" s="109">
        <v>0</v>
      </c>
      <c r="J110" s="109">
        <v>0</v>
      </c>
      <c r="K110" s="98">
        <v>172</v>
      </c>
      <c r="L110" s="109">
        <v>0</v>
      </c>
      <c r="M110" s="109">
        <v>0</v>
      </c>
      <c r="N110" s="177">
        <v>0</v>
      </c>
    </row>
    <row r="111" spans="1:14" x14ac:dyDescent="0.35">
      <c r="A111" s="102" t="s">
        <v>492</v>
      </c>
      <c r="B111" s="107">
        <f t="shared" si="2"/>
        <v>278</v>
      </c>
      <c r="C111" s="109">
        <v>0</v>
      </c>
      <c r="D111" s="109">
        <v>0</v>
      </c>
      <c r="E111" s="109">
        <v>0</v>
      </c>
      <c r="F111" s="109">
        <v>278</v>
      </c>
      <c r="G111" s="109">
        <v>0</v>
      </c>
      <c r="H111" s="109">
        <v>0</v>
      </c>
      <c r="I111" s="109">
        <v>0</v>
      </c>
      <c r="J111" s="109">
        <v>0</v>
      </c>
      <c r="K111" s="98">
        <v>0</v>
      </c>
      <c r="L111" s="109">
        <v>0</v>
      </c>
      <c r="M111" s="109">
        <v>0</v>
      </c>
      <c r="N111" s="177">
        <v>0</v>
      </c>
    </row>
    <row r="112" spans="1:14" x14ac:dyDescent="0.35">
      <c r="A112" s="102" t="s">
        <v>493</v>
      </c>
      <c r="B112" s="107">
        <f t="shared" si="2"/>
        <v>25</v>
      </c>
      <c r="C112" s="109">
        <v>0</v>
      </c>
      <c r="D112" s="109">
        <v>0</v>
      </c>
      <c r="E112" s="109">
        <v>1</v>
      </c>
      <c r="F112" s="109">
        <v>0</v>
      </c>
      <c r="G112" s="109">
        <v>0</v>
      </c>
      <c r="H112" s="109">
        <v>0</v>
      </c>
      <c r="I112" s="109">
        <v>0</v>
      </c>
      <c r="J112" s="109">
        <v>0</v>
      </c>
      <c r="K112" s="98">
        <v>0</v>
      </c>
      <c r="L112" s="109">
        <v>0</v>
      </c>
      <c r="M112" s="109">
        <v>0</v>
      </c>
      <c r="N112" s="177">
        <v>24</v>
      </c>
    </row>
    <row r="113" spans="1:14" x14ac:dyDescent="0.35">
      <c r="A113" s="102" t="s">
        <v>494</v>
      </c>
      <c r="B113" s="107">
        <f t="shared" si="2"/>
        <v>5</v>
      </c>
      <c r="C113" s="109">
        <v>0</v>
      </c>
      <c r="D113" s="109">
        <v>5</v>
      </c>
      <c r="E113" s="109">
        <v>0</v>
      </c>
      <c r="F113" s="109">
        <v>0</v>
      </c>
      <c r="G113" s="109">
        <v>0</v>
      </c>
      <c r="H113" s="109">
        <v>0</v>
      </c>
      <c r="I113" s="109">
        <v>0</v>
      </c>
      <c r="J113" s="109">
        <v>0</v>
      </c>
      <c r="K113" s="98">
        <v>0</v>
      </c>
      <c r="L113" s="109">
        <v>0</v>
      </c>
      <c r="M113" s="109">
        <v>0</v>
      </c>
      <c r="N113" s="177">
        <v>0</v>
      </c>
    </row>
    <row r="114" spans="1:14" x14ac:dyDescent="0.35">
      <c r="A114" s="102" t="s">
        <v>495</v>
      </c>
      <c r="B114" s="107">
        <f t="shared" si="2"/>
        <v>138</v>
      </c>
      <c r="C114" s="109">
        <v>0</v>
      </c>
      <c r="D114" s="109">
        <v>0</v>
      </c>
      <c r="E114" s="109">
        <v>0</v>
      </c>
      <c r="F114" s="109">
        <v>0</v>
      </c>
      <c r="G114" s="109">
        <v>0</v>
      </c>
      <c r="H114" s="109">
        <v>0</v>
      </c>
      <c r="I114" s="109">
        <v>0</v>
      </c>
      <c r="J114" s="109">
        <v>0</v>
      </c>
      <c r="K114" s="98">
        <v>0</v>
      </c>
      <c r="L114" s="109">
        <v>138</v>
      </c>
      <c r="M114" s="109">
        <v>0</v>
      </c>
      <c r="N114" s="177">
        <v>0</v>
      </c>
    </row>
    <row r="115" spans="1:14" x14ac:dyDescent="0.35">
      <c r="A115" s="102" t="s">
        <v>496</v>
      </c>
      <c r="B115" s="107">
        <f t="shared" si="2"/>
        <v>290</v>
      </c>
      <c r="C115" s="109">
        <v>0</v>
      </c>
      <c r="D115" s="109">
        <v>0</v>
      </c>
      <c r="E115" s="109">
        <v>290</v>
      </c>
      <c r="F115" s="109">
        <v>0</v>
      </c>
      <c r="G115" s="109">
        <v>0</v>
      </c>
      <c r="H115" s="109">
        <v>0</v>
      </c>
      <c r="I115" s="109">
        <v>0</v>
      </c>
      <c r="J115" s="109">
        <v>0</v>
      </c>
      <c r="K115" s="98">
        <v>0</v>
      </c>
      <c r="L115" s="109">
        <v>0</v>
      </c>
      <c r="M115" s="109">
        <v>0</v>
      </c>
      <c r="N115" s="177">
        <v>0</v>
      </c>
    </row>
    <row r="116" spans="1:14" x14ac:dyDescent="0.35">
      <c r="A116" s="102" t="s">
        <v>497</v>
      </c>
      <c r="B116" s="107">
        <f t="shared" si="2"/>
        <v>74</v>
      </c>
      <c r="C116" s="109">
        <v>0</v>
      </c>
      <c r="D116" s="109">
        <v>0</v>
      </c>
      <c r="E116" s="109">
        <v>0</v>
      </c>
      <c r="F116" s="109">
        <v>0</v>
      </c>
      <c r="G116" s="109">
        <v>0</v>
      </c>
      <c r="H116" s="109">
        <v>0</v>
      </c>
      <c r="I116" s="109">
        <v>0</v>
      </c>
      <c r="J116" s="109">
        <v>74</v>
      </c>
      <c r="K116" s="98">
        <v>0</v>
      </c>
      <c r="L116" s="109">
        <v>0</v>
      </c>
      <c r="M116" s="109">
        <v>0</v>
      </c>
      <c r="N116" s="177">
        <v>0</v>
      </c>
    </row>
    <row r="117" spans="1:14" x14ac:dyDescent="0.35">
      <c r="A117" s="102"/>
      <c r="B117" s="107"/>
      <c r="C117" s="109"/>
      <c r="D117" s="109"/>
      <c r="E117" s="109"/>
      <c r="F117" s="109"/>
      <c r="G117" s="109"/>
      <c r="H117" s="109"/>
      <c r="I117" s="109"/>
      <c r="J117" s="109"/>
      <c r="K117" s="98"/>
      <c r="L117" s="109"/>
      <c r="M117" s="109"/>
      <c r="N117" s="177"/>
    </row>
    <row r="118" spans="1:14" x14ac:dyDescent="0.35">
      <c r="A118" s="102" t="s">
        <v>498</v>
      </c>
      <c r="B118" s="107">
        <f t="shared" si="2"/>
        <v>3</v>
      </c>
      <c r="C118" s="109">
        <v>0</v>
      </c>
      <c r="D118" s="109">
        <v>0</v>
      </c>
      <c r="E118" s="109">
        <v>0</v>
      </c>
      <c r="F118" s="109">
        <v>3</v>
      </c>
      <c r="G118" s="109">
        <v>0</v>
      </c>
      <c r="H118" s="109">
        <v>0</v>
      </c>
      <c r="I118" s="109">
        <v>0</v>
      </c>
      <c r="J118" s="109">
        <v>0</v>
      </c>
      <c r="K118" s="98">
        <v>0</v>
      </c>
      <c r="L118" s="109">
        <v>0</v>
      </c>
      <c r="M118" s="109">
        <v>0</v>
      </c>
      <c r="N118" s="177">
        <v>0</v>
      </c>
    </row>
    <row r="119" spans="1:14" x14ac:dyDescent="0.35">
      <c r="A119" s="102" t="s">
        <v>499</v>
      </c>
      <c r="B119" s="107">
        <f t="shared" si="2"/>
        <v>3</v>
      </c>
      <c r="C119" s="109">
        <v>0</v>
      </c>
      <c r="D119" s="109">
        <v>0</v>
      </c>
      <c r="E119" s="109">
        <v>0</v>
      </c>
      <c r="F119" s="109">
        <v>3</v>
      </c>
      <c r="G119" s="109">
        <v>0</v>
      </c>
      <c r="H119" s="109">
        <v>0</v>
      </c>
      <c r="I119" s="109">
        <v>0</v>
      </c>
      <c r="J119" s="109">
        <v>0</v>
      </c>
      <c r="K119" s="98">
        <v>0</v>
      </c>
      <c r="L119" s="109">
        <v>0</v>
      </c>
      <c r="M119" s="109">
        <v>0</v>
      </c>
      <c r="N119" s="177">
        <v>0</v>
      </c>
    </row>
    <row r="120" spans="1:14" x14ac:dyDescent="0.35">
      <c r="A120" s="102" t="s">
        <v>500</v>
      </c>
      <c r="B120" s="107">
        <f t="shared" si="2"/>
        <v>75</v>
      </c>
      <c r="C120" s="109">
        <v>0</v>
      </c>
      <c r="D120" s="109">
        <v>75</v>
      </c>
      <c r="E120" s="109">
        <v>0</v>
      </c>
      <c r="F120" s="109">
        <v>0</v>
      </c>
      <c r="G120" s="109">
        <v>0</v>
      </c>
      <c r="H120" s="109">
        <v>0</v>
      </c>
      <c r="I120" s="109">
        <v>0</v>
      </c>
      <c r="J120" s="109">
        <v>0</v>
      </c>
      <c r="K120" s="98">
        <v>0</v>
      </c>
      <c r="L120" s="109">
        <v>0</v>
      </c>
      <c r="M120" s="109">
        <v>0</v>
      </c>
      <c r="N120" s="177">
        <v>0</v>
      </c>
    </row>
    <row r="121" spans="1:14" x14ac:dyDescent="0.35">
      <c r="A121" s="102" t="s">
        <v>502</v>
      </c>
      <c r="B121" s="107">
        <f t="shared" si="2"/>
        <v>113</v>
      </c>
      <c r="C121" s="109">
        <v>0</v>
      </c>
      <c r="D121" s="109">
        <v>0</v>
      </c>
      <c r="E121" s="109">
        <v>0</v>
      </c>
      <c r="F121" s="109">
        <v>0</v>
      </c>
      <c r="G121" s="109">
        <v>0</v>
      </c>
      <c r="H121" s="109">
        <v>0</v>
      </c>
      <c r="I121" s="109">
        <v>0</v>
      </c>
      <c r="J121" s="109">
        <v>0</v>
      </c>
      <c r="K121" s="98">
        <v>0</v>
      </c>
      <c r="L121" s="109">
        <v>0</v>
      </c>
      <c r="M121" s="109">
        <v>0</v>
      </c>
      <c r="N121" s="177">
        <v>113</v>
      </c>
    </row>
    <row r="122" spans="1:14" x14ac:dyDescent="0.35">
      <c r="A122" s="102" t="s">
        <v>501</v>
      </c>
      <c r="B122" s="107">
        <f t="shared" si="2"/>
        <v>27</v>
      </c>
      <c r="C122" s="109">
        <v>0</v>
      </c>
      <c r="D122" s="109">
        <v>0</v>
      </c>
      <c r="E122" s="109">
        <v>0</v>
      </c>
      <c r="F122" s="109">
        <v>0</v>
      </c>
      <c r="G122" s="109">
        <v>27</v>
      </c>
      <c r="H122" s="109">
        <v>0</v>
      </c>
      <c r="I122" s="109">
        <v>0</v>
      </c>
      <c r="J122" s="109">
        <v>0</v>
      </c>
      <c r="K122" s="98">
        <v>0</v>
      </c>
      <c r="L122" s="109">
        <v>0</v>
      </c>
      <c r="M122" s="109">
        <v>0</v>
      </c>
      <c r="N122" s="177">
        <v>0</v>
      </c>
    </row>
    <row r="123" spans="1:14" x14ac:dyDescent="0.35">
      <c r="A123" s="102" t="s">
        <v>503</v>
      </c>
      <c r="B123" s="107">
        <f t="shared" si="2"/>
        <v>8</v>
      </c>
      <c r="C123" s="109">
        <v>0</v>
      </c>
      <c r="D123" s="109">
        <v>0</v>
      </c>
      <c r="E123" s="109">
        <v>0</v>
      </c>
      <c r="F123" s="109">
        <v>0</v>
      </c>
      <c r="G123" s="109">
        <v>0</v>
      </c>
      <c r="H123" s="109">
        <v>0</v>
      </c>
      <c r="I123" s="109">
        <v>8</v>
      </c>
      <c r="J123" s="109">
        <v>0</v>
      </c>
      <c r="K123" s="98">
        <v>0</v>
      </c>
      <c r="L123" s="109">
        <v>0</v>
      </c>
      <c r="M123" s="109">
        <v>0</v>
      </c>
      <c r="N123" s="177">
        <v>0</v>
      </c>
    </row>
    <row r="124" spans="1:14" x14ac:dyDescent="0.35">
      <c r="A124" s="102" t="s">
        <v>504</v>
      </c>
      <c r="B124" s="107">
        <f t="shared" si="2"/>
        <v>2</v>
      </c>
      <c r="C124" s="109">
        <v>0</v>
      </c>
      <c r="D124" s="109">
        <v>0</v>
      </c>
      <c r="E124" s="109">
        <v>0</v>
      </c>
      <c r="F124" s="109">
        <v>0</v>
      </c>
      <c r="G124" s="109">
        <v>0</v>
      </c>
      <c r="H124" s="109">
        <v>0</v>
      </c>
      <c r="I124" s="109">
        <v>0</v>
      </c>
      <c r="J124" s="109">
        <v>0</v>
      </c>
      <c r="K124" s="98">
        <v>0</v>
      </c>
      <c r="L124" s="109">
        <v>2</v>
      </c>
      <c r="M124" s="109">
        <v>0</v>
      </c>
      <c r="N124" s="177">
        <v>0</v>
      </c>
    </row>
    <row r="125" spans="1:14" x14ac:dyDescent="0.35">
      <c r="A125" s="102" t="s">
        <v>505</v>
      </c>
      <c r="B125" s="107">
        <f t="shared" si="2"/>
        <v>17</v>
      </c>
      <c r="C125" s="109">
        <v>0</v>
      </c>
      <c r="D125" s="109">
        <v>0</v>
      </c>
      <c r="E125" s="109">
        <v>0</v>
      </c>
      <c r="F125" s="109">
        <v>0</v>
      </c>
      <c r="G125" s="109">
        <v>0</v>
      </c>
      <c r="H125" s="109">
        <v>0</v>
      </c>
      <c r="I125" s="109">
        <v>0</v>
      </c>
      <c r="J125" s="109">
        <v>0</v>
      </c>
      <c r="K125" s="98">
        <v>0</v>
      </c>
      <c r="L125" s="109">
        <v>17</v>
      </c>
      <c r="M125" s="109">
        <v>0</v>
      </c>
      <c r="N125" s="177">
        <v>0</v>
      </c>
    </row>
    <row r="126" spans="1:14" x14ac:dyDescent="0.35">
      <c r="A126" s="102" t="s">
        <v>506</v>
      </c>
      <c r="B126" s="107">
        <f t="shared" si="2"/>
        <v>12</v>
      </c>
      <c r="C126" s="109">
        <v>0</v>
      </c>
      <c r="D126" s="109">
        <v>0</v>
      </c>
      <c r="E126" s="109">
        <v>0</v>
      </c>
      <c r="F126" s="109">
        <v>0</v>
      </c>
      <c r="G126" s="109">
        <v>0</v>
      </c>
      <c r="H126" s="109">
        <v>0</v>
      </c>
      <c r="I126" s="109">
        <v>0</v>
      </c>
      <c r="J126" s="109">
        <v>0</v>
      </c>
      <c r="K126" s="98">
        <v>0</v>
      </c>
      <c r="L126" s="109">
        <v>12</v>
      </c>
      <c r="M126" s="109">
        <v>0</v>
      </c>
      <c r="N126" s="177">
        <v>0</v>
      </c>
    </row>
    <row r="127" spans="1:14" x14ac:dyDescent="0.35">
      <c r="A127" s="102" t="s">
        <v>507</v>
      </c>
      <c r="B127" s="107">
        <f t="shared" si="2"/>
        <v>3</v>
      </c>
      <c r="C127" s="109">
        <v>0</v>
      </c>
      <c r="D127" s="109">
        <v>0</v>
      </c>
      <c r="E127" s="109">
        <v>3</v>
      </c>
      <c r="F127" s="109">
        <v>0</v>
      </c>
      <c r="G127" s="109">
        <v>0</v>
      </c>
      <c r="H127" s="109">
        <v>0</v>
      </c>
      <c r="I127" s="109">
        <v>0</v>
      </c>
      <c r="J127" s="109">
        <v>0</v>
      </c>
      <c r="K127" s="98">
        <v>0</v>
      </c>
      <c r="L127" s="109">
        <v>0</v>
      </c>
      <c r="M127" s="109">
        <v>0</v>
      </c>
      <c r="N127" s="177">
        <v>0</v>
      </c>
    </row>
    <row r="128" spans="1:14" x14ac:dyDescent="0.35">
      <c r="A128" s="102" t="s">
        <v>508</v>
      </c>
      <c r="B128" s="107">
        <f t="shared" si="2"/>
        <v>1</v>
      </c>
      <c r="C128" s="109">
        <v>0</v>
      </c>
      <c r="D128" s="109">
        <v>0</v>
      </c>
      <c r="E128" s="109">
        <v>0</v>
      </c>
      <c r="F128" s="109">
        <v>0</v>
      </c>
      <c r="G128" s="109">
        <v>0</v>
      </c>
      <c r="H128" s="109">
        <v>0</v>
      </c>
      <c r="I128" s="109">
        <v>0</v>
      </c>
      <c r="J128" s="109">
        <v>0</v>
      </c>
      <c r="K128" s="98">
        <v>0</v>
      </c>
      <c r="L128" s="109">
        <v>1</v>
      </c>
      <c r="M128" s="109">
        <v>0</v>
      </c>
      <c r="N128" s="177">
        <v>0</v>
      </c>
    </row>
    <row r="129" spans="1:15" x14ac:dyDescent="0.35">
      <c r="A129" s="102" t="s">
        <v>509</v>
      </c>
      <c r="B129" s="107">
        <f t="shared" si="2"/>
        <v>1</v>
      </c>
      <c r="C129" s="109">
        <v>0</v>
      </c>
      <c r="D129" s="109">
        <v>0</v>
      </c>
      <c r="E129" s="109">
        <v>0</v>
      </c>
      <c r="F129" s="109">
        <v>0</v>
      </c>
      <c r="G129" s="109">
        <v>0</v>
      </c>
      <c r="H129" s="109">
        <v>0</v>
      </c>
      <c r="I129" s="109">
        <v>0</v>
      </c>
      <c r="J129" s="109">
        <v>0</v>
      </c>
      <c r="K129" s="98">
        <v>1</v>
      </c>
      <c r="L129" s="109">
        <v>0</v>
      </c>
      <c r="M129" s="109">
        <v>0</v>
      </c>
      <c r="N129" s="177">
        <v>0</v>
      </c>
    </row>
    <row r="130" spans="1:15" x14ac:dyDescent="0.35">
      <c r="A130" s="102" t="s">
        <v>510</v>
      </c>
      <c r="B130" s="107">
        <f t="shared" si="2"/>
        <v>11</v>
      </c>
      <c r="C130" s="109">
        <v>0</v>
      </c>
      <c r="D130" s="109">
        <v>0</v>
      </c>
      <c r="E130" s="109">
        <v>0</v>
      </c>
      <c r="F130" s="109">
        <v>0</v>
      </c>
      <c r="G130" s="109">
        <v>0</v>
      </c>
      <c r="H130" s="109">
        <v>0</v>
      </c>
      <c r="I130" s="109">
        <v>0</v>
      </c>
      <c r="J130" s="109">
        <v>0</v>
      </c>
      <c r="K130" s="98">
        <v>11</v>
      </c>
      <c r="L130" s="109">
        <v>0</v>
      </c>
      <c r="M130" s="109">
        <v>0</v>
      </c>
      <c r="N130" s="177">
        <v>0</v>
      </c>
    </row>
    <row r="131" spans="1:15" x14ac:dyDescent="0.35">
      <c r="A131" s="102" t="s">
        <v>511</v>
      </c>
      <c r="B131" s="107">
        <f t="shared" si="2"/>
        <v>1</v>
      </c>
      <c r="C131" s="109">
        <v>1</v>
      </c>
      <c r="D131" s="109">
        <v>0</v>
      </c>
      <c r="E131" s="109">
        <v>0</v>
      </c>
      <c r="F131" s="109">
        <v>0</v>
      </c>
      <c r="G131" s="109">
        <v>0</v>
      </c>
      <c r="H131" s="109">
        <v>0</v>
      </c>
      <c r="I131" s="109">
        <v>0</v>
      </c>
      <c r="J131" s="109">
        <v>0</v>
      </c>
      <c r="K131" s="98">
        <v>0</v>
      </c>
      <c r="L131" s="109">
        <v>0</v>
      </c>
      <c r="M131" s="109">
        <v>0</v>
      </c>
      <c r="N131" s="177">
        <v>0</v>
      </c>
    </row>
    <row r="132" spans="1:15" x14ac:dyDescent="0.35">
      <c r="A132" s="102" t="s">
        <v>512</v>
      </c>
      <c r="B132" s="107">
        <f t="shared" si="2"/>
        <v>1</v>
      </c>
      <c r="C132" s="109">
        <v>0</v>
      </c>
      <c r="D132" s="109">
        <v>0</v>
      </c>
      <c r="E132" s="109">
        <v>0</v>
      </c>
      <c r="F132" s="109">
        <v>1</v>
      </c>
      <c r="G132" s="109">
        <v>0</v>
      </c>
      <c r="H132" s="109">
        <v>0</v>
      </c>
      <c r="I132" s="109">
        <v>0</v>
      </c>
      <c r="J132" s="109">
        <v>0</v>
      </c>
      <c r="K132" s="98">
        <v>0</v>
      </c>
      <c r="L132" s="109">
        <v>0</v>
      </c>
      <c r="M132" s="109">
        <v>0</v>
      </c>
      <c r="N132" s="177">
        <v>0</v>
      </c>
    </row>
    <row r="133" spans="1:15" x14ac:dyDescent="0.35">
      <c r="A133" s="102" t="s">
        <v>513</v>
      </c>
      <c r="B133" s="107">
        <f t="shared" si="2"/>
        <v>1</v>
      </c>
      <c r="C133" s="109">
        <v>1</v>
      </c>
      <c r="D133" s="109">
        <v>0</v>
      </c>
      <c r="E133" s="109">
        <v>0</v>
      </c>
      <c r="F133" s="109">
        <v>0</v>
      </c>
      <c r="G133" s="109">
        <v>0</v>
      </c>
      <c r="H133" s="109">
        <v>0</v>
      </c>
      <c r="I133" s="109">
        <v>0</v>
      </c>
      <c r="J133" s="109">
        <v>0</v>
      </c>
      <c r="K133" s="98">
        <v>0</v>
      </c>
      <c r="L133" s="109">
        <v>0</v>
      </c>
      <c r="M133" s="109">
        <v>0</v>
      </c>
      <c r="N133" s="177">
        <v>0</v>
      </c>
    </row>
    <row r="134" spans="1:15" x14ac:dyDescent="0.35">
      <c r="A134" s="102" t="s">
        <v>514</v>
      </c>
      <c r="B134" s="107">
        <f t="shared" si="2"/>
        <v>6</v>
      </c>
      <c r="C134" s="109">
        <v>6</v>
      </c>
      <c r="D134" s="109">
        <v>0</v>
      </c>
      <c r="E134" s="109">
        <v>0</v>
      </c>
      <c r="F134" s="109">
        <v>0</v>
      </c>
      <c r="G134" s="109">
        <v>0</v>
      </c>
      <c r="H134" s="109">
        <v>0</v>
      </c>
      <c r="I134" s="109">
        <v>0</v>
      </c>
      <c r="J134" s="109">
        <v>0</v>
      </c>
      <c r="K134" s="98">
        <v>0</v>
      </c>
      <c r="L134" s="109">
        <v>0</v>
      </c>
      <c r="M134" s="109">
        <v>0</v>
      </c>
      <c r="N134" s="177">
        <v>0</v>
      </c>
    </row>
    <row r="135" spans="1:15" x14ac:dyDescent="0.35"/>
    <row r="136" spans="1:15" ht="18.5" x14ac:dyDescent="0.35">
      <c r="A136" s="91" t="s">
        <v>285</v>
      </c>
      <c r="B136" s="107">
        <f t="shared" si="2"/>
        <v>22</v>
      </c>
      <c r="C136" s="109">
        <v>1</v>
      </c>
      <c r="D136" s="109">
        <v>3</v>
      </c>
      <c r="E136" s="109">
        <v>1</v>
      </c>
      <c r="F136" s="109">
        <v>0</v>
      </c>
      <c r="G136" s="109">
        <v>1</v>
      </c>
      <c r="H136" s="109">
        <v>2</v>
      </c>
      <c r="I136" s="109">
        <v>0</v>
      </c>
      <c r="J136" s="109">
        <v>9</v>
      </c>
      <c r="K136" s="98">
        <v>2</v>
      </c>
      <c r="L136" s="109">
        <v>2</v>
      </c>
      <c r="M136" s="109">
        <v>0</v>
      </c>
      <c r="N136" s="177">
        <v>1</v>
      </c>
    </row>
    <row r="137" spans="1:15" x14ac:dyDescent="0.35">
      <c r="A137" s="103"/>
      <c r="B137" s="108"/>
      <c r="C137" s="110"/>
      <c r="D137" s="110"/>
      <c r="E137" s="110"/>
      <c r="F137" s="110"/>
      <c r="G137" s="110"/>
      <c r="H137" s="110"/>
      <c r="I137" s="110"/>
      <c r="J137" s="110"/>
      <c r="K137" s="99"/>
      <c r="L137" s="110"/>
      <c r="M137" s="110"/>
      <c r="N137" s="178"/>
    </row>
    <row r="138" spans="1:15" x14ac:dyDescent="0.35">
      <c r="A138" s="1" t="s">
        <v>283</v>
      </c>
      <c r="B138" s="1"/>
      <c r="C138" s="1"/>
      <c r="D138" s="1"/>
      <c r="E138" s="1"/>
      <c r="F138" s="1"/>
      <c r="H138" s="1"/>
      <c r="I138" s="1"/>
      <c r="J138" s="1"/>
      <c r="K138" s="1"/>
      <c r="L138" s="1"/>
      <c r="N138" s="1"/>
      <c r="O138" s="1"/>
    </row>
    <row r="139" spans="1:15" x14ac:dyDescent="0.35">
      <c r="A139" s="1" t="s">
        <v>284</v>
      </c>
      <c r="B139" s="1"/>
      <c r="C139" s="1"/>
      <c r="D139" s="1"/>
      <c r="E139" s="1"/>
      <c r="F139" s="1"/>
      <c r="H139" s="1"/>
      <c r="I139" s="1"/>
      <c r="J139" s="1"/>
      <c r="K139" s="1"/>
      <c r="L139" s="1"/>
      <c r="N139" s="1"/>
      <c r="O139" s="1"/>
    </row>
    <row r="140" spans="1:15" x14ac:dyDescent="0.35">
      <c r="A140" s="4" t="s">
        <v>47</v>
      </c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</row>
    <row r="141" spans="1:15" x14ac:dyDescent="0.35"/>
  </sheetData>
  <mergeCells count="4">
    <mergeCell ref="A3:N3"/>
    <mergeCell ref="A4:N4"/>
    <mergeCell ref="A5:N5"/>
    <mergeCell ref="A6:N6"/>
  </mergeCells>
  <pageMargins left="0.7" right="0.7" top="0.75" bottom="0.75" header="0.3" footer="0.3"/>
  <pageSetup orientation="portrait" horizontalDpi="4294967294" verticalDpi="4294967294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F41DD1-A9BA-4FB5-8E7E-296E5FA33042}">
  <dimension ref="A1:N36"/>
  <sheetViews>
    <sheetView topLeftCell="A3" zoomScale="90" zoomScaleNormal="90" workbookViewId="0">
      <selection activeCell="A11" sqref="A11:A33"/>
    </sheetView>
  </sheetViews>
  <sheetFormatPr baseColWidth="10" defaultColWidth="0" defaultRowHeight="15.5" zeroHeight="1" x14ac:dyDescent="0.35"/>
  <cols>
    <col min="1" max="1" width="64.54296875" style="3" bestFit="1" customWidth="1"/>
    <col min="2" max="2" width="8.54296875" style="3" bestFit="1" customWidth="1"/>
    <col min="3" max="3" width="13.1796875" style="3" bestFit="1" customWidth="1"/>
    <col min="4" max="4" width="16.1796875" style="3" bestFit="1" customWidth="1"/>
    <col min="5" max="5" width="19.453125" style="3" bestFit="1" customWidth="1"/>
    <col min="6" max="6" width="14.81640625" style="3" bestFit="1" customWidth="1"/>
    <col min="7" max="7" width="20.54296875" style="3" bestFit="1" customWidth="1"/>
    <col min="8" max="8" width="17.54296875" style="3" customWidth="1"/>
    <col min="9" max="9" width="11.54296875" style="3" customWidth="1"/>
    <col min="10" max="10" width="14.1796875" style="3" customWidth="1"/>
    <col min="11" max="11" width="14.54296875" style="3" customWidth="1"/>
    <col min="12" max="12" width="9.1796875" style="3" customWidth="1"/>
    <col min="13" max="13" width="11.81640625" style="3" customWidth="1"/>
    <col min="14" max="14" width="18.1796875" style="3" customWidth="1"/>
    <col min="15" max="16384" width="21" style="3" hidden="1"/>
  </cols>
  <sheetData>
    <row r="1" spans="1:14" x14ac:dyDescent="0.35">
      <c r="A1" s="243" t="s">
        <v>197</v>
      </c>
      <c r="B1" s="243"/>
      <c r="C1" s="243"/>
      <c r="D1" s="243"/>
      <c r="E1" s="243"/>
      <c r="F1" s="243"/>
      <c r="G1" s="243"/>
      <c r="H1" s="243"/>
      <c r="I1" s="243"/>
      <c r="J1" s="243"/>
      <c r="K1" s="243"/>
      <c r="L1" s="243"/>
      <c r="M1" s="243"/>
      <c r="N1" s="95"/>
    </row>
    <row r="2" spans="1:14" x14ac:dyDescent="0.35">
      <c r="A2" s="93"/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95"/>
    </row>
    <row r="3" spans="1:14" s="84" customFormat="1" ht="15.65" customHeight="1" x14ac:dyDescent="0.35">
      <c r="A3" s="238" t="s">
        <v>198</v>
      </c>
      <c r="B3" s="238"/>
      <c r="C3" s="238"/>
      <c r="D3" s="238"/>
      <c r="E3" s="238"/>
      <c r="F3" s="238"/>
      <c r="G3" s="238"/>
      <c r="H3" s="238"/>
      <c r="I3" s="238"/>
      <c r="J3" s="238"/>
      <c r="K3" s="238"/>
      <c r="L3" s="238"/>
      <c r="M3" s="238"/>
      <c r="N3" s="238"/>
    </row>
    <row r="4" spans="1:14" x14ac:dyDescent="0.35">
      <c r="A4" s="238" t="s">
        <v>199</v>
      </c>
      <c r="B4" s="238"/>
      <c r="C4" s="238"/>
      <c r="D4" s="238"/>
      <c r="E4" s="238"/>
      <c r="F4" s="238"/>
      <c r="G4" s="238"/>
      <c r="H4" s="238"/>
      <c r="I4" s="238"/>
      <c r="J4" s="238"/>
      <c r="K4" s="238"/>
      <c r="L4" s="238"/>
      <c r="M4" s="238"/>
      <c r="N4" s="238"/>
    </row>
    <row r="5" spans="1:14" x14ac:dyDescent="0.35">
      <c r="A5" s="244" t="s">
        <v>200</v>
      </c>
      <c r="B5" s="244"/>
      <c r="C5" s="244"/>
      <c r="D5" s="244"/>
      <c r="E5" s="244"/>
      <c r="F5" s="244"/>
      <c r="G5" s="244"/>
      <c r="H5" s="244"/>
      <c r="I5" s="244"/>
      <c r="J5" s="244"/>
      <c r="K5" s="244"/>
      <c r="L5" s="244"/>
      <c r="M5" s="244"/>
      <c r="N5" s="244"/>
    </row>
    <row r="6" spans="1:14" x14ac:dyDescent="0.35">
      <c r="A6" s="244" t="s">
        <v>234</v>
      </c>
      <c r="B6" s="244"/>
      <c r="C6" s="244"/>
      <c r="D6" s="244"/>
      <c r="E6" s="244"/>
      <c r="F6" s="244"/>
      <c r="G6" s="244"/>
      <c r="H6" s="244"/>
      <c r="I6" s="244"/>
      <c r="J6" s="244"/>
      <c r="K6" s="244"/>
      <c r="L6" s="244"/>
      <c r="M6" s="244"/>
      <c r="N6" s="244"/>
    </row>
    <row r="7" spans="1:14" x14ac:dyDescent="0.35">
      <c r="A7" s="61"/>
      <c r="B7" s="61"/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95"/>
    </row>
    <row r="8" spans="1:14" ht="30" x14ac:dyDescent="0.35">
      <c r="A8" s="123" t="s">
        <v>201</v>
      </c>
      <c r="B8" s="128" t="s">
        <v>4</v>
      </c>
      <c r="C8" s="128" t="s">
        <v>6</v>
      </c>
      <c r="D8" s="128" t="s">
        <v>52</v>
      </c>
      <c r="E8" s="128" t="s">
        <v>9</v>
      </c>
      <c r="F8" s="128" t="s">
        <v>12</v>
      </c>
      <c r="G8" s="128" t="s">
        <v>5</v>
      </c>
      <c r="H8" s="128" t="s">
        <v>53</v>
      </c>
      <c r="I8" s="128" t="s">
        <v>7</v>
      </c>
      <c r="J8" s="128" t="s">
        <v>54</v>
      </c>
      <c r="K8" s="128" t="s">
        <v>8</v>
      </c>
      <c r="L8" s="128" t="s">
        <v>11</v>
      </c>
      <c r="M8" s="128" t="s">
        <v>55</v>
      </c>
      <c r="N8" s="124" t="s">
        <v>10</v>
      </c>
    </row>
    <row r="9" spans="1:14" x14ac:dyDescent="0.35">
      <c r="A9" s="122"/>
      <c r="B9" s="112"/>
      <c r="C9" s="112"/>
      <c r="D9" s="112"/>
      <c r="E9" s="112"/>
      <c r="F9" s="112"/>
      <c r="G9" s="113"/>
      <c r="H9" s="114"/>
      <c r="I9" s="114"/>
      <c r="J9" s="114"/>
      <c r="K9" s="114"/>
      <c r="L9" s="114"/>
      <c r="M9" s="114"/>
      <c r="N9" s="59"/>
    </row>
    <row r="10" spans="1:14" x14ac:dyDescent="0.35">
      <c r="A10" s="111" t="s">
        <v>59</v>
      </c>
      <c r="B10" s="112">
        <f t="shared" ref="B10:N10" si="0">SUM(B11:B35)</f>
        <v>19569</v>
      </c>
      <c r="C10" s="112">
        <f t="shared" si="0"/>
        <v>1886</v>
      </c>
      <c r="D10" s="112">
        <f t="shared" si="0"/>
        <v>2262</v>
      </c>
      <c r="E10" s="112">
        <f t="shared" si="0"/>
        <v>1808</v>
      </c>
      <c r="F10" s="112">
        <f t="shared" si="0"/>
        <v>2192</v>
      </c>
      <c r="G10" s="113">
        <f t="shared" si="0"/>
        <v>4155</v>
      </c>
      <c r="H10" s="114">
        <f t="shared" si="0"/>
        <v>1802</v>
      </c>
      <c r="I10" s="114">
        <f t="shared" si="0"/>
        <v>2115</v>
      </c>
      <c r="J10" s="114">
        <f t="shared" si="0"/>
        <v>304</v>
      </c>
      <c r="K10" s="114">
        <f t="shared" si="0"/>
        <v>607</v>
      </c>
      <c r="L10" s="114">
        <f t="shared" si="0"/>
        <v>66</v>
      </c>
      <c r="M10" s="114">
        <f t="shared" si="0"/>
        <v>1183</v>
      </c>
      <c r="N10" s="59">
        <f t="shared" si="0"/>
        <v>1189</v>
      </c>
    </row>
    <row r="11" spans="1:14" x14ac:dyDescent="0.35">
      <c r="A11" s="231"/>
      <c r="B11" s="112"/>
      <c r="C11" s="115"/>
      <c r="D11" s="115"/>
      <c r="E11" s="115"/>
      <c r="F11" s="115"/>
      <c r="G11" s="116"/>
      <c r="H11" s="117"/>
      <c r="I11" s="117"/>
      <c r="J11" s="117"/>
      <c r="K11" s="117"/>
      <c r="L11" s="117"/>
      <c r="M11" s="117"/>
      <c r="N11" s="58"/>
    </row>
    <row r="12" spans="1:14" x14ac:dyDescent="0.35">
      <c r="A12" s="121" t="s">
        <v>290</v>
      </c>
      <c r="B12" s="112">
        <f>SUM(C12:N12)</f>
        <v>23</v>
      </c>
      <c r="C12" s="115">
        <v>0</v>
      </c>
      <c r="D12" s="115">
        <v>23</v>
      </c>
      <c r="E12" s="115">
        <v>0</v>
      </c>
      <c r="F12" s="115">
        <v>0</v>
      </c>
      <c r="G12" s="116">
        <v>0</v>
      </c>
      <c r="H12" s="117">
        <v>0</v>
      </c>
      <c r="I12" s="117">
        <v>0</v>
      </c>
      <c r="J12" s="117">
        <v>0</v>
      </c>
      <c r="K12" s="117">
        <v>0</v>
      </c>
      <c r="L12" s="117">
        <v>0</v>
      </c>
      <c r="M12" s="117">
        <v>0</v>
      </c>
      <c r="N12" s="58">
        <v>0</v>
      </c>
    </row>
    <row r="13" spans="1:14" x14ac:dyDescent="0.35">
      <c r="A13" s="119" t="s">
        <v>202</v>
      </c>
      <c r="B13" s="112">
        <f>SUM(C13:N13)</f>
        <v>3</v>
      </c>
      <c r="C13" s="115">
        <v>0</v>
      </c>
      <c r="D13" s="115">
        <v>3</v>
      </c>
      <c r="E13" s="115">
        <v>0</v>
      </c>
      <c r="F13" s="115">
        <v>0</v>
      </c>
      <c r="G13" s="116">
        <v>0</v>
      </c>
      <c r="H13" s="117">
        <v>0</v>
      </c>
      <c r="I13" s="117">
        <v>0</v>
      </c>
      <c r="J13" s="117">
        <v>0</v>
      </c>
      <c r="K13" s="117">
        <v>0</v>
      </c>
      <c r="L13" s="117">
        <v>0</v>
      </c>
      <c r="M13" s="117">
        <v>0</v>
      </c>
      <c r="N13" s="58">
        <v>0</v>
      </c>
    </row>
    <row r="14" spans="1:14" x14ac:dyDescent="0.35">
      <c r="A14" s="119" t="s">
        <v>203</v>
      </c>
      <c r="B14" s="112">
        <f>SUM(C14:N14)</f>
        <v>43</v>
      </c>
      <c r="C14" s="115">
        <v>18</v>
      </c>
      <c r="D14" s="115">
        <v>0</v>
      </c>
      <c r="E14" s="115">
        <v>1</v>
      </c>
      <c r="F14" s="115">
        <v>6</v>
      </c>
      <c r="G14" s="116">
        <v>8</v>
      </c>
      <c r="H14" s="117">
        <v>0</v>
      </c>
      <c r="I14" s="117">
        <v>6</v>
      </c>
      <c r="J14" s="117">
        <v>0</v>
      </c>
      <c r="K14" s="117">
        <v>0</v>
      </c>
      <c r="L14" s="117">
        <v>0</v>
      </c>
      <c r="M14" s="117">
        <v>2</v>
      </c>
      <c r="N14" s="58">
        <v>2</v>
      </c>
    </row>
    <row r="15" spans="1:14" x14ac:dyDescent="0.35">
      <c r="A15" s="119" t="s">
        <v>204</v>
      </c>
      <c r="B15" s="112">
        <f>SUM(C15:N15)</f>
        <v>1209</v>
      </c>
      <c r="C15" s="115">
        <v>117</v>
      </c>
      <c r="D15" s="115">
        <v>165</v>
      </c>
      <c r="E15" s="115">
        <v>131</v>
      </c>
      <c r="F15" s="115">
        <v>138</v>
      </c>
      <c r="G15" s="116">
        <v>183</v>
      </c>
      <c r="H15" s="117">
        <v>156</v>
      </c>
      <c r="I15" s="117">
        <v>174</v>
      </c>
      <c r="J15" s="117">
        <v>6</v>
      </c>
      <c r="K15" s="117">
        <v>42</v>
      </c>
      <c r="L15" s="117">
        <v>14</v>
      </c>
      <c r="M15" s="117">
        <v>64</v>
      </c>
      <c r="N15" s="58">
        <v>19</v>
      </c>
    </row>
    <row r="16" spans="1:14" x14ac:dyDescent="0.35">
      <c r="A16" s="119" t="s">
        <v>205</v>
      </c>
      <c r="B16" s="112">
        <f>SUM(C16:N16)</f>
        <v>4</v>
      </c>
      <c r="C16" s="115">
        <v>0</v>
      </c>
      <c r="D16" s="115">
        <v>4</v>
      </c>
      <c r="E16" s="115">
        <v>0</v>
      </c>
      <c r="F16" s="115">
        <v>0</v>
      </c>
      <c r="G16" s="116">
        <v>0</v>
      </c>
      <c r="H16" s="117">
        <v>0</v>
      </c>
      <c r="I16" s="117">
        <v>0</v>
      </c>
      <c r="J16" s="117">
        <v>0</v>
      </c>
      <c r="K16" s="117">
        <v>0</v>
      </c>
      <c r="L16" s="117">
        <v>0</v>
      </c>
      <c r="M16" s="117">
        <v>0</v>
      </c>
      <c r="N16" s="58">
        <v>0</v>
      </c>
    </row>
    <row r="17" spans="1:14" x14ac:dyDescent="0.35">
      <c r="A17" s="119"/>
      <c r="B17" s="112"/>
      <c r="C17" s="115"/>
      <c r="D17" s="115"/>
      <c r="E17" s="115"/>
      <c r="F17" s="115"/>
      <c r="G17" s="116"/>
      <c r="H17" s="117"/>
      <c r="I17" s="117"/>
      <c r="J17" s="117"/>
      <c r="K17" s="117"/>
      <c r="L17" s="117"/>
      <c r="M17" s="117"/>
      <c r="N17" s="58"/>
    </row>
    <row r="18" spans="1:14" x14ac:dyDescent="0.35">
      <c r="A18" s="119" t="s">
        <v>206</v>
      </c>
      <c r="B18" s="112">
        <f t="shared" ref="B18:B33" si="1">SUM(C18:N18)</f>
        <v>82</v>
      </c>
      <c r="C18" s="115">
        <v>19</v>
      </c>
      <c r="D18" s="115">
        <v>8</v>
      </c>
      <c r="E18" s="115">
        <v>0</v>
      </c>
      <c r="F18" s="115">
        <v>10</v>
      </c>
      <c r="G18" s="116">
        <v>42</v>
      </c>
      <c r="H18" s="117">
        <v>3</v>
      </c>
      <c r="I18" s="117">
        <v>0</v>
      </c>
      <c r="J18" s="117">
        <v>0</v>
      </c>
      <c r="K18" s="117">
        <v>0</v>
      </c>
      <c r="L18" s="117">
        <v>0</v>
      </c>
      <c r="M18" s="117">
        <v>0</v>
      </c>
      <c r="N18" s="58">
        <v>0</v>
      </c>
    </row>
    <row r="19" spans="1:14" x14ac:dyDescent="0.35">
      <c r="A19" s="119" t="s">
        <v>207</v>
      </c>
      <c r="B19" s="112">
        <f t="shared" si="1"/>
        <v>7706</v>
      </c>
      <c r="C19" s="115">
        <v>586</v>
      </c>
      <c r="D19" s="115">
        <v>732</v>
      </c>
      <c r="E19" s="115">
        <v>392</v>
      </c>
      <c r="F19" s="115">
        <v>1008</v>
      </c>
      <c r="G19" s="116">
        <v>2575</v>
      </c>
      <c r="H19" s="117">
        <v>547</v>
      </c>
      <c r="I19" s="117">
        <v>1089</v>
      </c>
      <c r="J19" s="117">
        <v>19</v>
      </c>
      <c r="K19" s="117">
        <v>179</v>
      </c>
      <c r="L19" s="117">
        <v>0</v>
      </c>
      <c r="M19" s="117">
        <v>367</v>
      </c>
      <c r="N19" s="58">
        <v>212</v>
      </c>
    </row>
    <row r="20" spans="1:14" x14ac:dyDescent="0.35">
      <c r="A20" s="119" t="s">
        <v>208</v>
      </c>
      <c r="B20" s="112">
        <f t="shared" si="1"/>
        <v>215</v>
      </c>
      <c r="C20" s="115">
        <v>33</v>
      </c>
      <c r="D20" s="115">
        <v>20</v>
      </c>
      <c r="E20" s="115">
        <v>12</v>
      </c>
      <c r="F20" s="115">
        <v>30</v>
      </c>
      <c r="G20" s="116">
        <v>33</v>
      </c>
      <c r="H20" s="117">
        <v>17</v>
      </c>
      <c r="I20" s="117">
        <v>27</v>
      </c>
      <c r="J20" s="117">
        <v>0</v>
      </c>
      <c r="K20" s="117">
        <v>5</v>
      </c>
      <c r="L20" s="117">
        <v>0</v>
      </c>
      <c r="M20" s="117">
        <v>1</v>
      </c>
      <c r="N20" s="58">
        <v>37</v>
      </c>
    </row>
    <row r="21" spans="1:14" x14ac:dyDescent="0.35">
      <c r="A21" s="119" t="s">
        <v>287</v>
      </c>
      <c r="B21" s="112">
        <f t="shared" si="1"/>
        <v>70</v>
      </c>
      <c r="C21" s="115">
        <v>19</v>
      </c>
      <c r="D21" s="115">
        <v>1</v>
      </c>
      <c r="E21" s="115">
        <v>3</v>
      </c>
      <c r="F21" s="115">
        <v>13</v>
      </c>
      <c r="G21" s="116">
        <v>2</v>
      </c>
      <c r="H21" s="117">
        <v>23</v>
      </c>
      <c r="I21" s="117">
        <v>0</v>
      </c>
      <c r="J21" s="117">
        <v>0</v>
      </c>
      <c r="K21" s="117">
        <v>5</v>
      </c>
      <c r="L21" s="117">
        <v>4</v>
      </c>
      <c r="M21" s="117">
        <v>0</v>
      </c>
      <c r="N21" s="58">
        <v>0</v>
      </c>
    </row>
    <row r="22" spans="1:14" x14ac:dyDescent="0.35">
      <c r="A22" s="119" t="s">
        <v>209</v>
      </c>
      <c r="B22" s="112">
        <f t="shared" si="1"/>
        <v>2</v>
      </c>
      <c r="C22" s="115">
        <v>0</v>
      </c>
      <c r="D22" s="115">
        <v>2</v>
      </c>
      <c r="E22" s="115">
        <v>0</v>
      </c>
      <c r="F22" s="115">
        <v>0</v>
      </c>
      <c r="G22" s="116">
        <v>0</v>
      </c>
      <c r="H22" s="117">
        <v>0</v>
      </c>
      <c r="I22" s="117">
        <v>0</v>
      </c>
      <c r="J22" s="117">
        <v>0</v>
      </c>
      <c r="K22" s="117">
        <v>0</v>
      </c>
      <c r="L22" s="117">
        <v>0</v>
      </c>
      <c r="M22" s="117">
        <v>0</v>
      </c>
      <c r="N22" s="58">
        <v>0</v>
      </c>
    </row>
    <row r="23" spans="1:14" x14ac:dyDescent="0.35">
      <c r="A23" s="119" t="s">
        <v>210</v>
      </c>
      <c r="B23" s="112">
        <f t="shared" si="1"/>
        <v>2774</v>
      </c>
      <c r="C23" s="115">
        <v>302</v>
      </c>
      <c r="D23" s="115">
        <v>264</v>
      </c>
      <c r="E23" s="115">
        <v>261</v>
      </c>
      <c r="F23" s="115">
        <v>314</v>
      </c>
      <c r="G23" s="116">
        <v>376</v>
      </c>
      <c r="H23" s="117">
        <v>384</v>
      </c>
      <c r="I23" s="117">
        <v>108</v>
      </c>
      <c r="J23" s="117">
        <v>134</v>
      </c>
      <c r="K23" s="117">
        <v>124</v>
      </c>
      <c r="L23" s="117">
        <v>30</v>
      </c>
      <c r="M23" s="117">
        <v>225</v>
      </c>
      <c r="N23" s="58">
        <v>252</v>
      </c>
    </row>
    <row r="24" spans="1:14" x14ac:dyDescent="0.35">
      <c r="A24" s="119" t="s">
        <v>288</v>
      </c>
      <c r="B24" s="112">
        <f t="shared" si="1"/>
        <v>41</v>
      </c>
      <c r="C24" s="115">
        <v>2</v>
      </c>
      <c r="D24" s="120">
        <v>5</v>
      </c>
      <c r="E24" s="115">
        <v>0</v>
      </c>
      <c r="F24" s="115">
        <v>5</v>
      </c>
      <c r="G24" s="116">
        <v>0</v>
      </c>
      <c r="H24" s="117">
        <v>9</v>
      </c>
      <c r="I24" s="117">
        <v>0</v>
      </c>
      <c r="J24" s="117">
        <v>0</v>
      </c>
      <c r="K24" s="117">
        <v>10</v>
      </c>
      <c r="L24" s="117">
        <v>0</v>
      </c>
      <c r="M24" s="117">
        <v>2</v>
      </c>
      <c r="N24" s="58">
        <v>8</v>
      </c>
    </row>
    <row r="25" spans="1:14" x14ac:dyDescent="0.35">
      <c r="A25" s="119" t="s">
        <v>211</v>
      </c>
      <c r="B25" s="112">
        <f t="shared" si="1"/>
        <v>56</v>
      </c>
      <c r="C25" s="115">
        <v>36</v>
      </c>
      <c r="D25" s="120">
        <v>6</v>
      </c>
      <c r="E25" s="115">
        <v>11</v>
      </c>
      <c r="F25" s="115">
        <v>0</v>
      </c>
      <c r="G25" s="116">
        <v>0</v>
      </c>
      <c r="H25" s="117">
        <v>2</v>
      </c>
      <c r="I25" s="117">
        <v>0</v>
      </c>
      <c r="J25" s="117">
        <v>0</v>
      </c>
      <c r="K25" s="117">
        <v>0</v>
      </c>
      <c r="L25" s="117">
        <v>0</v>
      </c>
      <c r="M25" s="117">
        <v>1</v>
      </c>
      <c r="N25" s="58">
        <v>0</v>
      </c>
    </row>
    <row r="26" spans="1:14" x14ac:dyDescent="0.35">
      <c r="A26" s="119" t="s">
        <v>212</v>
      </c>
      <c r="B26" s="112">
        <f t="shared" si="1"/>
        <v>105</v>
      </c>
      <c r="C26" s="115">
        <v>9</v>
      </c>
      <c r="D26" s="120">
        <v>35</v>
      </c>
      <c r="E26" s="115">
        <v>19</v>
      </c>
      <c r="F26" s="115">
        <v>9</v>
      </c>
      <c r="G26" s="116">
        <v>2</v>
      </c>
      <c r="H26" s="117">
        <v>2</v>
      </c>
      <c r="I26" s="117">
        <v>6</v>
      </c>
      <c r="J26" s="117">
        <v>2</v>
      </c>
      <c r="K26" s="117">
        <v>11</v>
      </c>
      <c r="L26" s="117">
        <v>0</v>
      </c>
      <c r="M26" s="117">
        <v>0</v>
      </c>
      <c r="N26" s="58">
        <v>10</v>
      </c>
    </row>
    <row r="27" spans="1:14" x14ac:dyDescent="0.35">
      <c r="A27" s="119" t="s">
        <v>213</v>
      </c>
      <c r="B27" s="112">
        <f t="shared" si="1"/>
        <v>2412</v>
      </c>
      <c r="C27" s="115">
        <v>201</v>
      </c>
      <c r="D27" s="120">
        <v>289</v>
      </c>
      <c r="E27" s="115">
        <v>334</v>
      </c>
      <c r="F27" s="115">
        <v>227</v>
      </c>
      <c r="G27" s="116">
        <v>325</v>
      </c>
      <c r="H27" s="117">
        <v>205</v>
      </c>
      <c r="I27" s="117">
        <v>236</v>
      </c>
      <c r="J27" s="117">
        <v>51</v>
      </c>
      <c r="K27" s="117">
        <v>71</v>
      </c>
      <c r="L27" s="117">
        <v>1</v>
      </c>
      <c r="M27" s="117">
        <v>213</v>
      </c>
      <c r="N27" s="58">
        <v>259</v>
      </c>
    </row>
    <row r="28" spans="1:14" x14ac:dyDescent="0.35">
      <c r="A28" s="119" t="s">
        <v>214</v>
      </c>
      <c r="B28" s="112">
        <f t="shared" si="1"/>
        <v>707</v>
      </c>
      <c r="C28" s="115">
        <v>79</v>
      </c>
      <c r="D28" s="120">
        <v>135</v>
      </c>
      <c r="E28" s="115">
        <v>81</v>
      </c>
      <c r="F28" s="115">
        <v>75</v>
      </c>
      <c r="G28" s="116">
        <v>81</v>
      </c>
      <c r="H28" s="117">
        <v>70</v>
      </c>
      <c r="I28" s="117">
        <v>65</v>
      </c>
      <c r="J28" s="117">
        <v>6</v>
      </c>
      <c r="K28" s="117">
        <v>40</v>
      </c>
      <c r="L28" s="117">
        <v>1</v>
      </c>
      <c r="M28" s="117">
        <v>7</v>
      </c>
      <c r="N28" s="58">
        <v>67</v>
      </c>
    </row>
    <row r="29" spans="1:14" x14ac:dyDescent="0.35">
      <c r="A29" s="119" t="s">
        <v>215</v>
      </c>
      <c r="B29" s="112">
        <f t="shared" si="1"/>
        <v>37</v>
      </c>
      <c r="C29" s="115">
        <v>0</v>
      </c>
      <c r="D29" s="120">
        <v>5</v>
      </c>
      <c r="E29" s="115">
        <v>12</v>
      </c>
      <c r="F29" s="115">
        <v>5</v>
      </c>
      <c r="G29" s="116">
        <v>3</v>
      </c>
      <c r="H29" s="117">
        <v>1</v>
      </c>
      <c r="I29" s="117">
        <v>5</v>
      </c>
      <c r="J29" s="117">
        <v>2</v>
      </c>
      <c r="K29" s="117">
        <v>3</v>
      </c>
      <c r="L29" s="117">
        <v>0</v>
      </c>
      <c r="M29" s="117">
        <v>0</v>
      </c>
      <c r="N29" s="58">
        <v>1</v>
      </c>
    </row>
    <row r="30" spans="1:14" x14ac:dyDescent="0.35">
      <c r="A30" s="119" t="s">
        <v>289</v>
      </c>
      <c r="B30" s="112">
        <f t="shared" si="1"/>
        <v>12</v>
      </c>
      <c r="C30" s="115">
        <v>9</v>
      </c>
      <c r="D30" s="115">
        <v>0</v>
      </c>
      <c r="E30" s="115">
        <v>0</v>
      </c>
      <c r="F30" s="115">
        <v>0</v>
      </c>
      <c r="G30" s="116">
        <v>1</v>
      </c>
      <c r="H30" s="117">
        <v>1</v>
      </c>
      <c r="I30" s="117">
        <v>1</v>
      </c>
      <c r="J30" s="117">
        <v>0</v>
      </c>
      <c r="K30" s="117">
        <v>0</v>
      </c>
      <c r="L30" s="117">
        <v>0</v>
      </c>
      <c r="M30" s="117">
        <v>0</v>
      </c>
      <c r="N30" s="58">
        <v>0</v>
      </c>
    </row>
    <row r="31" spans="1:14" x14ac:dyDescent="0.35">
      <c r="A31" s="119" t="s">
        <v>216</v>
      </c>
      <c r="B31" s="112">
        <f t="shared" si="1"/>
        <v>235</v>
      </c>
      <c r="C31" s="115">
        <v>94</v>
      </c>
      <c r="D31" s="120">
        <v>53</v>
      </c>
      <c r="E31" s="115">
        <v>1</v>
      </c>
      <c r="F31" s="115">
        <v>1</v>
      </c>
      <c r="G31" s="116">
        <v>45</v>
      </c>
      <c r="H31" s="117">
        <v>2</v>
      </c>
      <c r="I31" s="117">
        <v>15</v>
      </c>
      <c r="J31" s="117">
        <v>12</v>
      </c>
      <c r="K31" s="117">
        <v>0</v>
      </c>
      <c r="L31" s="117">
        <v>1</v>
      </c>
      <c r="M31" s="117">
        <v>3</v>
      </c>
      <c r="N31" s="58">
        <v>8</v>
      </c>
    </row>
    <row r="32" spans="1:14" x14ac:dyDescent="0.35">
      <c r="A32" s="119" t="s">
        <v>217</v>
      </c>
      <c r="B32" s="112">
        <f t="shared" si="1"/>
        <v>294</v>
      </c>
      <c r="C32" s="115">
        <v>19</v>
      </c>
      <c r="D32" s="120">
        <v>53</v>
      </c>
      <c r="E32" s="115">
        <v>42</v>
      </c>
      <c r="F32" s="115">
        <v>24</v>
      </c>
      <c r="G32" s="116">
        <v>14</v>
      </c>
      <c r="H32" s="117">
        <v>38</v>
      </c>
      <c r="I32" s="117">
        <v>30</v>
      </c>
      <c r="J32" s="117">
        <v>3</v>
      </c>
      <c r="K32" s="117">
        <v>37</v>
      </c>
      <c r="L32" s="117">
        <v>4</v>
      </c>
      <c r="M32" s="117">
        <v>7</v>
      </c>
      <c r="N32" s="58">
        <v>23</v>
      </c>
    </row>
    <row r="33" spans="1:14" x14ac:dyDescent="0.35">
      <c r="A33" s="119" t="s">
        <v>218</v>
      </c>
      <c r="B33" s="112">
        <f t="shared" si="1"/>
        <v>931</v>
      </c>
      <c r="C33" s="115">
        <v>137</v>
      </c>
      <c r="D33" s="120">
        <v>159</v>
      </c>
      <c r="E33" s="115">
        <v>136</v>
      </c>
      <c r="F33" s="115">
        <v>77</v>
      </c>
      <c r="G33" s="116">
        <v>85</v>
      </c>
      <c r="H33" s="117">
        <v>88</v>
      </c>
      <c r="I33" s="117">
        <v>85</v>
      </c>
      <c r="J33" s="117">
        <v>13</v>
      </c>
      <c r="K33" s="117">
        <v>19</v>
      </c>
      <c r="L33" s="117">
        <v>1</v>
      </c>
      <c r="M33" s="117">
        <v>52</v>
      </c>
      <c r="N33" s="58">
        <v>79</v>
      </c>
    </row>
    <row r="34" spans="1:14" x14ac:dyDescent="0.35">
      <c r="A34" s="119"/>
      <c r="B34" s="112"/>
      <c r="C34" s="115"/>
      <c r="D34" s="120"/>
      <c r="E34" s="115"/>
      <c r="F34" s="115"/>
      <c r="G34" s="116"/>
      <c r="H34" s="117"/>
      <c r="I34" s="117"/>
      <c r="J34" s="117"/>
      <c r="K34" s="117"/>
      <c r="L34" s="117"/>
      <c r="M34" s="117"/>
      <c r="N34" s="58"/>
    </row>
    <row r="35" spans="1:14" x14ac:dyDescent="0.35">
      <c r="A35" s="125" t="s">
        <v>219</v>
      </c>
      <c r="B35" s="126">
        <f>SUM(C35:N35)</f>
        <v>2608</v>
      </c>
      <c r="C35" s="127">
        <f>171+35</f>
        <v>206</v>
      </c>
      <c r="D35" s="127">
        <f>283+17</f>
        <v>300</v>
      </c>
      <c r="E35" s="127">
        <f>357+15</f>
        <v>372</v>
      </c>
      <c r="F35" s="127">
        <f>241+9</f>
        <v>250</v>
      </c>
      <c r="G35" s="127">
        <v>380</v>
      </c>
      <c r="H35" s="127">
        <v>254</v>
      </c>
      <c r="I35" s="127">
        <v>268</v>
      </c>
      <c r="J35" s="127">
        <v>56</v>
      </c>
      <c r="K35" s="127">
        <v>61</v>
      </c>
      <c r="L35" s="127">
        <v>10</v>
      </c>
      <c r="M35" s="127">
        <f>232+7</f>
        <v>239</v>
      </c>
      <c r="N35" s="127">
        <f>203+9</f>
        <v>212</v>
      </c>
    </row>
    <row r="36" spans="1:14" x14ac:dyDescent="0.35">
      <c r="A36" s="118" t="s">
        <v>47</v>
      </c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</row>
  </sheetData>
  <mergeCells count="5">
    <mergeCell ref="A1:M1"/>
    <mergeCell ref="A6:N6"/>
    <mergeCell ref="A5:N5"/>
    <mergeCell ref="A4:N4"/>
    <mergeCell ref="A3:N3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FFB38B-FC36-4F99-ACC6-1AB28C8C7557}">
  <dimension ref="A1:N48"/>
  <sheetViews>
    <sheetView topLeftCell="A7" zoomScale="85" zoomScaleNormal="85" workbookViewId="0">
      <selection activeCell="A25" sqref="A25"/>
    </sheetView>
  </sheetViews>
  <sheetFormatPr baseColWidth="10" defaultColWidth="0" defaultRowHeight="18" customHeight="1" zeroHeight="1" x14ac:dyDescent="0.35"/>
  <cols>
    <col min="1" max="1" width="67.453125" style="3" bestFit="1" customWidth="1"/>
    <col min="2" max="2" width="12.453125" style="3" customWidth="1"/>
    <col min="3" max="3" width="13.81640625" style="3" bestFit="1" customWidth="1"/>
    <col min="4" max="4" width="16.54296875" style="3" bestFit="1" customWidth="1"/>
    <col min="5" max="5" width="19.453125" style="3" bestFit="1" customWidth="1"/>
    <col min="6" max="6" width="15.54296875" style="3" bestFit="1" customWidth="1"/>
    <col min="7" max="7" width="16.54296875" style="3" bestFit="1" customWidth="1"/>
    <col min="8" max="8" width="15.81640625" style="3" bestFit="1" customWidth="1"/>
    <col min="9" max="9" width="14.453125" style="3" customWidth="1"/>
    <col min="10" max="10" width="12.81640625" style="3" bestFit="1" customWidth="1"/>
    <col min="11" max="11" width="14.54296875" style="3" bestFit="1" customWidth="1"/>
    <col min="12" max="12" width="14" style="3" bestFit="1" customWidth="1"/>
    <col min="13" max="13" width="16" style="3" bestFit="1" customWidth="1"/>
    <col min="14" max="14" width="16.81640625" style="3" customWidth="1"/>
    <col min="15" max="16384" width="2.1796875" style="3" hidden="1"/>
  </cols>
  <sheetData>
    <row r="1" spans="1:14" ht="18" customHeight="1" x14ac:dyDescent="0.35">
      <c r="A1" s="85" t="s">
        <v>220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4" ht="18" customHeight="1" x14ac:dyDescent="0.35">
      <c r="A2" s="93"/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</row>
    <row r="3" spans="1:14" ht="18" customHeight="1" x14ac:dyDescent="0.35">
      <c r="A3" s="238" t="s">
        <v>198</v>
      </c>
      <c r="B3" s="238"/>
      <c r="C3" s="238"/>
      <c r="D3" s="238"/>
      <c r="E3" s="238"/>
      <c r="F3" s="238"/>
      <c r="G3" s="238"/>
      <c r="H3" s="238"/>
      <c r="I3" s="238"/>
      <c r="J3" s="238"/>
      <c r="K3" s="238"/>
      <c r="L3" s="238"/>
      <c r="M3" s="238"/>
      <c r="N3" s="238"/>
    </row>
    <row r="4" spans="1:14" ht="15.5" x14ac:dyDescent="0.35">
      <c r="A4" s="238" t="s">
        <v>221</v>
      </c>
      <c r="B4" s="238"/>
      <c r="C4" s="238"/>
      <c r="D4" s="238"/>
      <c r="E4" s="238"/>
      <c r="F4" s="238"/>
      <c r="G4" s="238"/>
      <c r="H4" s="238"/>
      <c r="I4" s="238"/>
      <c r="J4" s="238"/>
      <c r="K4" s="238"/>
      <c r="L4" s="238"/>
      <c r="M4" s="238"/>
      <c r="N4" s="238"/>
    </row>
    <row r="5" spans="1:14" ht="15.75" customHeight="1" x14ac:dyDescent="0.35">
      <c r="A5" s="238" t="s">
        <v>200</v>
      </c>
      <c r="B5" s="238"/>
      <c r="C5" s="238"/>
      <c r="D5" s="238"/>
      <c r="E5" s="238"/>
      <c r="F5" s="238"/>
      <c r="G5" s="238"/>
      <c r="H5" s="238"/>
      <c r="I5" s="238"/>
      <c r="J5" s="238"/>
      <c r="K5" s="238"/>
      <c r="L5" s="238"/>
      <c r="M5" s="238"/>
      <c r="N5" s="238"/>
    </row>
    <row r="6" spans="1:14" ht="17.25" customHeight="1" x14ac:dyDescent="0.35">
      <c r="A6" s="244" t="s">
        <v>234</v>
      </c>
      <c r="B6" s="244"/>
      <c r="C6" s="244"/>
      <c r="D6" s="244"/>
      <c r="E6" s="244"/>
      <c r="F6" s="244"/>
      <c r="G6" s="244"/>
      <c r="H6" s="244"/>
      <c r="I6" s="244"/>
      <c r="J6" s="244"/>
      <c r="K6" s="244"/>
      <c r="L6" s="244"/>
      <c r="M6" s="244"/>
      <c r="N6" s="244"/>
    </row>
    <row r="7" spans="1:14" ht="13.5" customHeight="1" x14ac:dyDescent="0.35">
      <c r="A7" s="61"/>
      <c r="B7" s="61"/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</row>
    <row r="8" spans="1:14" ht="45" x14ac:dyDescent="0.35">
      <c r="A8" s="129" t="s">
        <v>222</v>
      </c>
      <c r="B8" s="129" t="s">
        <v>4</v>
      </c>
      <c r="C8" s="129" t="s">
        <v>6</v>
      </c>
      <c r="D8" s="129" t="s">
        <v>52</v>
      </c>
      <c r="E8" s="129" t="s">
        <v>9</v>
      </c>
      <c r="F8" s="129" t="s">
        <v>12</v>
      </c>
      <c r="G8" s="129" t="s">
        <v>5</v>
      </c>
      <c r="H8" s="129" t="s">
        <v>53</v>
      </c>
      <c r="I8" s="129" t="s">
        <v>7</v>
      </c>
      <c r="J8" s="129" t="s">
        <v>54</v>
      </c>
      <c r="K8" s="129" t="s">
        <v>8</v>
      </c>
      <c r="L8" s="129" t="s">
        <v>11</v>
      </c>
      <c r="M8" s="129" t="s">
        <v>55</v>
      </c>
      <c r="N8" s="179" t="s">
        <v>10</v>
      </c>
    </row>
    <row r="9" spans="1:14" ht="15.5" x14ac:dyDescent="0.35">
      <c r="A9" s="130"/>
      <c r="B9" s="131"/>
      <c r="C9" s="131"/>
      <c r="D9" s="131"/>
      <c r="E9" s="131"/>
      <c r="F9" s="131"/>
      <c r="G9" s="131"/>
      <c r="H9" s="131"/>
      <c r="I9" s="131"/>
      <c r="J9" s="131"/>
      <c r="K9" s="131"/>
      <c r="L9" s="131"/>
      <c r="M9" s="131"/>
      <c r="N9" s="180"/>
    </row>
    <row r="10" spans="1:14" ht="18" customHeight="1" x14ac:dyDescent="0.35">
      <c r="A10" s="132" t="s">
        <v>59</v>
      </c>
      <c r="B10" s="133">
        <f>B12+B23+B34+B44+B45+B46</f>
        <v>19569</v>
      </c>
      <c r="C10" s="133">
        <f t="shared" ref="C10:N10" si="0">C12+C23+C34+C44+C45+C46</f>
        <v>1886</v>
      </c>
      <c r="D10" s="133">
        <f t="shared" si="0"/>
        <v>2262</v>
      </c>
      <c r="E10" s="133">
        <f t="shared" si="0"/>
        <v>1808</v>
      </c>
      <c r="F10" s="133">
        <f t="shared" si="0"/>
        <v>2192</v>
      </c>
      <c r="G10" s="133">
        <f t="shared" si="0"/>
        <v>4155</v>
      </c>
      <c r="H10" s="133">
        <f t="shared" si="0"/>
        <v>1802</v>
      </c>
      <c r="I10" s="133">
        <f t="shared" si="0"/>
        <v>2115</v>
      </c>
      <c r="J10" s="133">
        <f t="shared" si="0"/>
        <v>304</v>
      </c>
      <c r="K10" s="133">
        <f t="shared" si="0"/>
        <v>607</v>
      </c>
      <c r="L10" s="133">
        <f t="shared" si="0"/>
        <v>66</v>
      </c>
      <c r="M10" s="133">
        <f t="shared" si="0"/>
        <v>1183</v>
      </c>
      <c r="N10" s="141">
        <f t="shared" si="0"/>
        <v>1189</v>
      </c>
    </row>
    <row r="11" spans="1:14" ht="18" customHeight="1" x14ac:dyDescent="0.35">
      <c r="A11" s="132"/>
      <c r="B11" s="133"/>
      <c r="C11" s="133"/>
      <c r="D11" s="133"/>
      <c r="E11" s="133"/>
      <c r="F11" s="133"/>
      <c r="G11" s="133"/>
      <c r="H11" s="133"/>
      <c r="I11" s="133"/>
      <c r="J11" s="133"/>
      <c r="K11" s="141"/>
      <c r="L11" s="141"/>
      <c r="M11" s="141"/>
      <c r="N11" s="141"/>
    </row>
    <row r="12" spans="1:14" ht="18" customHeight="1" x14ac:dyDescent="0.35">
      <c r="A12" s="134" t="s">
        <v>223</v>
      </c>
      <c r="B12" s="133">
        <f t="shared" ref="B12:N12" si="1">SUM(B13:B21)</f>
        <v>15679</v>
      </c>
      <c r="C12" s="133">
        <f t="shared" si="1"/>
        <v>1545</v>
      </c>
      <c r="D12" s="133">
        <f t="shared" si="1"/>
        <v>1767</v>
      </c>
      <c r="E12" s="133">
        <f t="shared" si="1"/>
        <v>1304</v>
      </c>
      <c r="F12" s="133">
        <f t="shared" si="1"/>
        <v>1798</v>
      </c>
      <c r="G12" s="133">
        <f t="shared" si="1"/>
        <v>3584</v>
      </c>
      <c r="H12" s="133">
        <f t="shared" si="1"/>
        <v>1392</v>
      </c>
      <c r="I12" s="133">
        <f t="shared" si="1"/>
        <v>1667</v>
      </c>
      <c r="J12" s="133">
        <f t="shared" si="1"/>
        <v>242</v>
      </c>
      <c r="K12" s="133">
        <f t="shared" si="1"/>
        <v>504</v>
      </c>
      <c r="L12" s="133">
        <f t="shared" si="1"/>
        <v>42</v>
      </c>
      <c r="M12" s="133">
        <f t="shared" si="1"/>
        <v>878</v>
      </c>
      <c r="N12" s="141">
        <f t="shared" si="1"/>
        <v>956</v>
      </c>
    </row>
    <row r="13" spans="1:14" ht="18" customHeight="1" x14ac:dyDescent="0.35">
      <c r="A13" s="138" t="s">
        <v>224</v>
      </c>
      <c r="B13" s="133">
        <f t="shared" ref="B13:B21" si="2">SUM(C13:N13)</f>
        <v>1</v>
      </c>
      <c r="C13" s="135">
        <v>1</v>
      </c>
      <c r="D13" s="135">
        <v>0</v>
      </c>
      <c r="E13" s="135">
        <v>0</v>
      </c>
      <c r="F13" s="135">
        <v>0</v>
      </c>
      <c r="G13" s="135">
        <v>0</v>
      </c>
      <c r="H13" s="135">
        <v>0</v>
      </c>
      <c r="I13" s="135">
        <v>0</v>
      </c>
      <c r="J13" s="135">
        <v>0</v>
      </c>
      <c r="K13" s="135">
        <v>0</v>
      </c>
      <c r="L13" s="135">
        <v>0</v>
      </c>
      <c r="M13" s="135">
        <v>0</v>
      </c>
      <c r="N13" s="135">
        <v>0</v>
      </c>
    </row>
    <row r="14" spans="1:14" ht="18" customHeight="1" x14ac:dyDescent="0.35">
      <c r="A14" s="138" t="s">
        <v>225</v>
      </c>
      <c r="B14" s="133">
        <f t="shared" si="2"/>
        <v>1037</v>
      </c>
      <c r="C14" s="135">
        <v>186</v>
      </c>
      <c r="D14" s="135">
        <v>57</v>
      </c>
      <c r="E14" s="135">
        <v>60</v>
      </c>
      <c r="F14" s="135">
        <v>47</v>
      </c>
      <c r="G14" s="135">
        <v>195</v>
      </c>
      <c r="H14" s="135">
        <v>135</v>
      </c>
      <c r="I14" s="135">
        <v>35</v>
      </c>
      <c r="J14" s="135">
        <v>65</v>
      </c>
      <c r="K14" s="135">
        <v>68</v>
      </c>
      <c r="L14" s="135">
        <v>4</v>
      </c>
      <c r="M14" s="135">
        <v>36</v>
      </c>
      <c r="N14" s="135">
        <v>149</v>
      </c>
    </row>
    <row r="15" spans="1:14" ht="18" customHeight="1" x14ac:dyDescent="0.35">
      <c r="A15" s="138" t="s">
        <v>291</v>
      </c>
      <c r="B15" s="133">
        <f t="shared" si="2"/>
        <v>294</v>
      </c>
      <c r="C15" s="135">
        <v>141</v>
      </c>
      <c r="D15" s="135">
        <v>42</v>
      </c>
      <c r="E15" s="135">
        <v>8</v>
      </c>
      <c r="F15" s="135">
        <v>7</v>
      </c>
      <c r="G15" s="135">
        <v>6</v>
      </c>
      <c r="H15" s="135">
        <v>30</v>
      </c>
      <c r="I15" s="135">
        <v>7</v>
      </c>
      <c r="J15" s="135">
        <v>1</v>
      </c>
      <c r="K15" s="135">
        <v>20</v>
      </c>
      <c r="L15" s="135">
        <v>6</v>
      </c>
      <c r="M15" s="135">
        <v>9</v>
      </c>
      <c r="N15" s="135">
        <v>17</v>
      </c>
    </row>
    <row r="16" spans="1:14" ht="18" customHeight="1" x14ac:dyDescent="0.35">
      <c r="A16" s="138" t="s">
        <v>227</v>
      </c>
      <c r="B16" s="133">
        <f t="shared" si="2"/>
        <v>406</v>
      </c>
      <c r="C16" s="135">
        <v>81</v>
      </c>
      <c r="D16" s="135">
        <v>65</v>
      </c>
      <c r="E16" s="135">
        <v>9</v>
      </c>
      <c r="F16" s="135">
        <v>94</v>
      </c>
      <c r="G16" s="135">
        <v>55</v>
      </c>
      <c r="H16" s="135">
        <v>31</v>
      </c>
      <c r="I16" s="135">
        <v>25</v>
      </c>
      <c r="J16" s="135">
        <v>13</v>
      </c>
      <c r="K16" s="135">
        <v>2</v>
      </c>
      <c r="L16" s="135">
        <v>3</v>
      </c>
      <c r="M16" s="135">
        <v>14</v>
      </c>
      <c r="N16" s="135">
        <v>14</v>
      </c>
    </row>
    <row r="17" spans="1:14" ht="18" customHeight="1" x14ac:dyDescent="0.35">
      <c r="A17" s="138" t="s">
        <v>228</v>
      </c>
      <c r="B17" s="133">
        <f t="shared" si="2"/>
        <v>5071</v>
      </c>
      <c r="C17" s="135">
        <v>392</v>
      </c>
      <c r="D17" s="135">
        <v>547</v>
      </c>
      <c r="E17" s="135">
        <v>727</v>
      </c>
      <c r="F17" s="135">
        <v>806</v>
      </c>
      <c r="G17" s="135">
        <v>819</v>
      </c>
      <c r="H17" s="135">
        <v>254</v>
      </c>
      <c r="I17" s="135">
        <v>459</v>
      </c>
      <c r="J17" s="135">
        <v>63</v>
      </c>
      <c r="K17" s="135">
        <v>115</v>
      </c>
      <c r="L17" s="135">
        <v>1</v>
      </c>
      <c r="M17" s="135">
        <v>485</v>
      </c>
      <c r="N17" s="135">
        <v>403</v>
      </c>
    </row>
    <row r="18" spans="1:14" ht="18" customHeight="1" x14ac:dyDescent="0.35">
      <c r="A18" s="138" t="s">
        <v>292</v>
      </c>
      <c r="B18" s="133">
        <f t="shared" si="2"/>
        <v>8717</v>
      </c>
      <c r="C18" s="135">
        <v>736</v>
      </c>
      <c r="D18" s="135">
        <v>1056</v>
      </c>
      <c r="E18" s="135">
        <v>496</v>
      </c>
      <c r="F18" s="135">
        <v>834</v>
      </c>
      <c r="G18" s="135">
        <v>2412</v>
      </c>
      <c r="H18" s="135">
        <v>926</v>
      </c>
      <c r="I18" s="135">
        <v>1137</v>
      </c>
      <c r="J18" s="135">
        <v>100</v>
      </c>
      <c r="K18" s="135">
        <v>290</v>
      </c>
      <c r="L18" s="135">
        <v>27</v>
      </c>
      <c r="M18" s="135">
        <v>333</v>
      </c>
      <c r="N18" s="135">
        <v>370</v>
      </c>
    </row>
    <row r="19" spans="1:14" ht="18" customHeight="1" x14ac:dyDescent="0.35">
      <c r="A19" s="138" t="s">
        <v>230</v>
      </c>
      <c r="B19" s="133">
        <f t="shared" si="2"/>
        <v>30</v>
      </c>
      <c r="C19" s="135">
        <v>6</v>
      </c>
      <c r="D19" s="135">
        <v>0</v>
      </c>
      <c r="E19" s="135">
        <v>0</v>
      </c>
      <c r="F19" s="135">
        <v>8</v>
      </c>
      <c r="G19" s="135">
        <v>0</v>
      </c>
      <c r="H19" s="135">
        <v>11</v>
      </c>
      <c r="I19" s="135">
        <v>1</v>
      </c>
      <c r="J19" s="135">
        <v>0</v>
      </c>
      <c r="K19" s="135">
        <v>1</v>
      </c>
      <c r="L19" s="135">
        <v>0</v>
      </c>
      <c r="M19" s="135">
        <v>0</v>
      </c>
      <c r="N19" s="135">
        <v>3</v>
      </c>
    </row>
    <row r="20" spans="1:14" ht="18" customHeight="1" x14ac:dyDescent="0.35">
      <c r="A20" s="138" t="s">
        <v>231</v>
      </c>
      <c r="B20" s="133">
        <f t="shared" si="2"/>
        <v>110</v>
      </c>
      <c r="C20" s="135">
        <v>0</v>
      </c>
      <c r="D20" s="135">
        <v>0</v>
      </c>
      <c r="E20" s="135">
        <v>4</v>
      </c>
      <c r="F20" s="135">
        <v>0</v>
      </c>
      <c r="G20" s="135">
        <v>97</v>
      </c>
      <c r="H20" s="135">
        <v>3</v>
      </c>
      <c r="I20" s="135">
        <v>1</v>
      </c>
      <c r="J20" s="135">
        <v>0</v>
      </c>
      <c r="K20" s="135">
        <v>4</v>
      </c>
      <c r="L20" s="135">
        <v>0</v>
      </c>
      <c r="M20" s="135">
        <v>1</v>
      </c>
      <c r="N20" s="135">
        <v>0</v>
      </c>
    </row>
    <row r="21" spans="1:14" ht="18" customHeight="1" x14ac:dyDescent="0.35">
      <c r="A21" s="138" t="s">
        <v>295</v>
      </c>
      <c r="B21" s="133">
        <f t="shared" si="2"/>
        <v>13</v>
      </c>
      <c r="C21" s="135">
        <v>2</v>
      </c>
      <c r="D21" s="135">
        <v>0</v>
      </c>
      <c r="E21" s="135">
        <v>0</v>
      </c>
      <c r="F21" s="135">
        <v>2</v>
      </c>
      <c r="G21" s="135">
        <v>0</v>
      </c>
      <c r="H21" s="135">
        <v>2</v>
      </c>
      <c r="I21" s="135">
        <v>2</v>
      </c>
      <c r="J21" s="135">
        <v>0</v>
      </c>
      <c r="K21" s="135">
        <v>4</v>
      </c>
      <c r="L21" s="135">
        <v>1</v>
      </c>
      <c r="M21" s="135">
        <v>0</v>
      </c>
      <c r="N21" s="135">
        <v>0</v>
      </c>
    </row>
    <row r="22" spans="1:14" ht="18" customHeight="1" x14ac:dyDescent="0.35">
      <c r="A22" s="136"/>
      <c r="B22" s="133"/>
      <c r="C22" s="142"/>
      <c r="D22" s="142"/>
      <c r="E22" s="142"/>
      <c r="F22" s="142"/>
      <c r="G22" s="142"/>
      <c r="H22" s="142"/>
      <c r="I22" s="142"/>
      <c r="J22" s="142"/>
      <c r="K22" s="135"/>
      <c r="L22" s="135"/>
      <c r="M22" s="135"/>
      <c r="N22" s="135"/>
    </row>
    <row r="23" spans="1:14" ht="18" customHeight="1" x14ac:dyDescent="0.35">
      <c r="A23" s="134" t="s">
        <v>219</v>
      </c>
      <c r="B23" s="133">
        <f t="shared" ref="B23:N23" si="3">SUM(B24:B32)</f>
        <v>2608</v>
      </c>
      <c r="C23" s="133">
        <f t="shared" si="3"/>
        <v>206</v>
      </c>
      <c r="D23" s="133">
        <f t="shared" si="3"/>
        <v>300</v>
      </c>
      <c r="E23" s="133">
        <f t="shared" si="3"/>
        <v>372</v>
      </c>
      <c r="F23" s="133">
        <f t="shared" si="3"/>
        <v>250</v>
      </c>
      <c r="G23" s="133">
        <f t="shared" si="3"/>
        <v>380</v>
      </c>
      <c r="H23" s="133">
        <f t="shared" si="3"/>
        <v>254</v>
      </c>
      <c r="I23" s="133">
        <f t="shared" si="3"/>
        <v>268</v>
      </c>
      <c r="J23" s="133">
        <f t="shared" si="3"/>
        <v>56</v>
      </c>
      <c r="K23" s="133">
        <f t="shared" si="3"/>
        <v>61</v>
      </c>
      <c r="L23" s="133">
        <f t="shared" si="3"/>
        <v>10</v>
      </c>
      <c r="M23" s="133">
        <f t="shared" si="3"/>
        <v>239</v>
      </c>
      <c r="N23" s="141">
        <f t="shared" si="3"/>
        <v>212</v>
      </c>
    </row>
    <row r="24" spans="1:14" ht="18" customHeight="1" x14ac:dyDescent="0.35">
      <c r="A24" s="3" t="s">
        <v>224</v>
      </c>
      <c r="B24" s="133">
        <f t="shared" ref="B24:B32" si="4">SUM(C24:N24)</f>
        <v>1</v>
      </c>
      <c r="C24" s="135">
        <v>0</v>
      </c>
      <c r="D24" s="135">
        <v>0</v>
      </c>
      <c r="E24" s="135">
        <v>0</v>
      </c>
      <c r="F24" s="135">
        <v>0</v>
      </c>
      <c r="G24" s="135">
        <v>0</v>
      </c>
      <c r="H24" s="135">
        <v>0</v>
      </c>
      <c r="I24" s="135">
        <v>0</v>
      </c>
      <c r="J24" s="135">
        <v>0</v>
      </c>
      <c r="K24" s="135">
        <v>0</v>
      </c>
      <c r="L24" s="135">
        <v>0</v>
      </c>
      <c r="M24" s="135">
        <v>1</v>
      </c>
      <c r="N24" s="135">
        <v>0</v>
      </c>
    </row>
    <row r="25" spans="1:14" ht="18" customHeight="1" x14ac:dyDescent="0.35">
      <c r="A25" s="3" t="s">
        <v>225</v>
      </c>
      <c r="B25" s="133">
        <f t="shared" si="4"/>
        <v>145</v>
      </c>
      <c r="C25" s="135">
        <v>8</v>
      </c>
      <c r="D25" s="135">
        <v>7</v>
      </c>
      <c r="E25" s="135">
        <v>9</v>
      </c>
      <c r="F25" s="135">
        <v>6</v>
      </c>
      <c r="G25" s="135">
        <v>10</v>
      </c>
      <c r="H25" s="135">
        <v>22</v>
      </c>
      <c r="I25" s="135">
        <v>9</v>
      </c>
      <c r="J25" s="135">
        <v>4</v>
      </c>
      <c r="K25" s="135">
        <v>7</v>
      </c>
      <c r="L25" s="135">
        <v>0</v>
      </c>
      <c r="M25" s="135">
        <v>25</v>
      </c>
      <c r="N25" s="135">
        <v>38</v>
      </c>
    </row>
    <row r="26" spans="1:14" ht="18" customHeight="1" x14ac:dyDescent="0.35">
      <c r="A26" s="3" t="s">
        <v>291</v>
      </c>
      <c r="B26" s="133">
        <f t="shared" si="4"/>
        <v>200</v>
      </c>
      <c r="C26" s="135">
        <v>37</v>
      </c>
      <c r="D26" s="135">
        <v>23</v>
      </c>
      <c r="E26" s="135">
        <v>28</v>
      </c>
      <c r="F26" s="135">
        <v>27</v>
      </c>
      <c r="G26" s="135">
        <v>0</v>
      </c>
      <c r="H26" s="135">
        <v>37</v>
      </c>
      <c r="I26" s="135">
        <v>25</v>
      </c>
      <c r="J26" s="135">
        <v>0</v>
      </c>
      <c r="K26" s="135">
        <v>2</v>
      </c>
      <c r="L26" s="135">
        <v>0</v>
      </c>
      <c r="M26" s="135">
        <v>2</v>
      </c>
      <c r="N26" s="135">
        <v>19</v>
      </c>
    </row>
    <row r="27" spans="1:14" ht="18" customHeight="1" x14ac:dyDescent="0.35">
      <c r="A27" s="3" t="s">
        <v>227</v>
      </c>
      <c r="B27" s="133">
        <f t="shared" si="4"/>
        <v>63</v>
      </c>
      <c r="C27" s="135">
        <v>12</v>
      </c>
      <c r="D27" s="135">
        <v>2</v>
      </c>
      <c r="E27" s="135">
        <v>9</v>
      </c>
      <c r="F27" s="135">
        <v>4</v>
      </c>
      <c r="G27" s="135">
        <v>16</v>
      </c>
      <c r="H27" s="135">
        <v>1</v>
      </c>
      <c r="I27" s="135">
        <v>1</v>
      </c>
      <c r="J27" s="135">
        <v>3</v>
      </c>
      <c r="K27" s="135">
        <v>0</v>
      </c>
      <c r="L27" s="135">
        <v>0</v>
      </c>
      <c r="M27" s="135">
        <v>11</v>
      </c>
      <c r="N27" s="135">
        <v>4</v>
      </c>
    </row>
    <row r="28" spans="1:14" ht="18" customHeight="1" x14ac:dyDescent="0.35">
      <c r="A28" s="3" t="s">
        <v>228</v>
      </c>
      <c r="B28" s="133">
        <f t="shared" si="4"/>
        <v>1012</v>
      </c>
      <c r="C28" s="135">
        <v>5</v>
      </c>
      <c r="D28" s="135">
        <v>77</v>
      </c>
      <c r="E28" s="135">
        <v>77</v>
      </c>
      <c r="F28" s="135">
        <v>87</v>
      </c>
      <c r="G28" s="135">
        <v>326</v>
      </c>
      <c r="H28" s="135">
        <v>60</v>
      </c>
      <c r="I28" s="135">
        <v>61</v>
      </c>
      <c r="J28" s="135">
        <v>37</v>
      </c>
      <c r="K28" s="135">
        <v>23</v>
      </c>
      <c r="L28" s="135">
        <v>0</v>
      </c>
      <c r="M28" s="135">
        <v>172</v>
      </c>
      <c r="N28" s="135">
        <v>87</v>
      </c>
    </row>
    <row r="29" spans="1:14" ht="18" customHeight="1" x14ac:dyDescent="0.35">
      <c r="A29" s="3" t="s">
        <v>229</v>
      </c>
      <c r="B29" s="133">
        <f t="shared" si="4"/>
        <v>1094</v>
      </c>
      <c r="C29" s="135">
        <v>133</v>
      </c>
      <c r="D29" s="135">
        <v>183</v>
      </c>
      <c r="E29" s="135">
        <v>233</v>
      </c>
      <c r="F29" s="135">
        <v>121</v>
      </c>
      <c r="G29" s="135">
        <v>25</v>
      </c>
      <c r="H29" s="135">
        <v>120</v>
      </c>
      <c r="I29" s="135">
        <v>162</v>
      </c>
      <c r="J29" s="135">
        <v>10</v>
      </c>
      <c r="K29" s="135">
        <v>24</v>
      </c>
      <c r="L29" s="135">
        <v>10</v>
      </c>
      <c r="M29" s="135">
        <v>11</v>
      </c>
      <c r="N29" s="135">
        <v>62</v>
      </c>
    </row>
    <row r="30" spans="1:14" ht="18" customHeight="1" x14ac:dyDescent="0.35">
      <c r="A30" s="3" t="s">
        <v>230</v>
      </c>
      <c r="B30" s="133">
        <f t="shared" si="4"/>
        <v>4</v>
      </c>
      <c r="C30" s="135">
        <v>0</v>
      </c>
      <c r="D30" s="135">
        <v>0</v>
      </c>
      <c r="E30" s="135">
        <v>1</v>
      </c>
      <c r="F30" s="135">
        <v>0</v>
      </c>
      <c r="G30" s="135">
        <v>1</v>
      </c>
      <c r="H30" s="135">
        <v>0</v>
      </c>
      <c r="I30" s="135">
        <v>0</v>
      </c>
      <c r="J30" s="135">
        <v>0</v>
      </c>
      <c r="K30" s="135">
        <v>0</v>
      </c>
      <c r="L30" s="135">
        <v>0</v>
      </c>
      <c r="M30" s="135">
        <v>1</v>
      </c>
      <c r="N30" s="135">
        <v>1</v>
      </c>
    </row>
    <row r="31" spans="1:14" ht="18" customHeight="1" x14ac:dyDescent="0.35">
      <c r="A31" s="3" t="s">
        <v>231</v>
      </c>
      <c r="B31" s="133">
        <f t="shared" si="4"/>
        <v>34</v>
      </c>
      <c r="C31" s="135">
        <v>0</v>
      </c>
      <c r="D31" s="135">
        <v>1</v>
      </c>
      <c r="E31" s="135">
        <v>1</v>
      </c>
      <c r="F31" s="135">
        <v>1</v>
      </c>
      <c r="G31" s="135">
        <v>2</v>
      </c>
      <c r="H31" s="135">
        <v>7</v>
      </c>
      <c r="I31" s="135">
        <v>0</v>
      </c>
      <c r="J31" s="135">
        <v>2</v>
      </c>
      <c r="K31" s="135">
        <v>5</v>
      </c>
      <c r="L31" s="135">
        <v>0</v>
      </c>
      <c r="M31" s="135">
        <v>15</v>
      </c>
      <c r="N31" s="135">
        <v>0</v>
      </c>
    </row>
    <row r="32" spans="1:14" ht="18" customHeight="1" x14ac:dyDescent="0.35">
      <c r="A32" s="3" t="s">
        <v>232</v>
      </c>
      <c r="B32" s="133">
        <f t="shared" si="4"/>
        <v>55</v>
      </c>
      <c r="C32" s="135">
        <v>11</v>
      </c>
      <c r="D32" s="135">
        <v>7</v>
      </c>
      <c r="E32" s="135">
        <v>14</v>
      </c>
      <c r="F32" s="135">
        <v>4</v>
      </c>
      <c r="G32" s="135">
        <v>0</v>
      </c>
      <c r="H32" s="135">
        <v>7</v>
      </c>
      <c r="I32" s="135">
        <v>10</v>
      </c>
      <c r="J32" s="135">
        <v>0</v>
      </c>
      <c r="K32" s="135">
        <v>0</v>
      </c>
      <c r="L32" s="135">
        <v>0</v>
      </c>
      <c r="M32" s="135">
        <v>1</v>
      </c>
      <c r="N32" s="135">
        <v>1</v>
      </c>
    </row>
    <row r="33" spans="1:14" ht="18" customHeight="1" x14ac:dyDescent="0.35">
      <c r="A33" s="139"/>
      <c r="B33" s="133"/>
      <c r="C33" s="75"/>
      <c r="D33" s="142"/>
      <c r="E33" s="142"/>
      <c r="F33" s="142"/>
      <c r="G33" s="142"/>
      <c r="H33" s="142"/>
      <c r="I33" s="142"/>
      <c r="J33" s="142"/>
      <c r="K33" s="135"/>
      <c r="L33" s="135"/>
      <c r="M33" s="135"/>
      <c r="N33" s="135"/>
    </row>
    <row r="34" spans="1:14" ht="18" customHeight="1" x14ac:dyDescent="0.35">
      <c r="A34" s="134" t="s">
        <v>233</v>
      </c>
      <c r="B34" s="133">
        <f>SUM(B35:B42)</f>
        <v>1252</v>
      </c>
      <c r="C34" s="133">
        <f t="shared" ref="C34:N34" si="5">SUM(C35:C42)</f>
        <v>135</v>
      </c>
      <c r="D34" s="133">
        <f t="shared" si="5"/>
        <v>165</v>
      </c>
      <c r="E34" s="133">
        <f t="shared" si="5"/>
        <v>132</v>
      </c>
      <c r="F34" s="133">
        <f t="shared" si="5"/>
        <v>144</v>
      </c>
      <c r="G34" s="133">
        <f t="shared" si="5"/>
        <v>191</v>
      </c>
      <c r="H34" s="133">
        <f t="shared" si="5"/>
        <v>156</v>
      </c>
      <c r="I34" s="133">
        <f t="shared" si="5"/>
        <v>180</v>
      </c>
      <c r="J34" s="133">
        <f t="shared" si="5"/>
        <v>6</v>
      </c>
      <c r="K34" s="133">
        <f t="shared" si="5"/>
        <v>42</v>
      </c>
      <c r="L34" s="133">
        <f t="shared" si="5"/>
        <v>14</v>
      </c>
      <c r="M34" s="133">
        <f t="shared" si="5"/>
        <v>66</v>
      </c>
      <c r="N34" s="141">
        <f t="shared" si="5"/>
        <v>21</v>
      </c>
    </row>
    <row r="35" spans="1:14" ht="18" customHeight="1" x14ac:dyDescent="0.35">
      <c r="A35" s="181" t="s">
        <v>225</v>
      </c>
      <c r="B35" s="143">
        <f t="shared" ref="B35:B42" si="6">SUM(C35:N35)</f>
        <v>88</v>
      </c>
      <c r="C35" s="135">
        <v>0</v>
      </c>
      <c r="D35" s="135">
        <v>0</v>
      </c>
      <c r="E35" s="135">
        <v>2</v>
      </c>
      <c r="F35" s="135">
        <v>4</v>
      </c>
      <c r="G35" s="135">
        <v>43</v>
      </c>
      <c r="H35" s="135">
        <v>21</v>
      </c>
      <c r="I35" s="135">
        <v>3</v>
      </c>
      <c r="J35" s="135">
        <v>0</v>
      </c>
      <c r="K35" s="135">
        <v>3</v>
      </c>
      <c r="L35" s="135">
        <v>0</v>
      </c>
      <c r="M35" s="135">
        <v>7</v>
      </c>
      <c r="N35" s="135">
        <v>5</v>
      </c>
    </row>
    <row r="36" spans="1:14" ht="18" customHeight="1" x14ac:dyDescent="0.35">
      <c r="A36" s="137" t="s">
        <v>291</v>
      </c>
      <c r="B36" s="143">
        <f t="shared" si="6"/>
        <v>68</v>
      </c>
      <c r="C36" s="135">
        <v>6</v>
      </c>
      <c r="D36" s="135">
        <v>8</v>
      </c>
      <c r="E36" s="135">
        <v>9</v>
      </c>
      <c r="F36" s="135">
        <v>6</v>
      </c>
      <c r="G36" s="135">
        <v>2</v>
      </c>
      <c r="H36" s="135">
        <v>20</v>
      </c>
      <c r="I36" s="135">
        <v>10</v>
      </c>
      <c r="J36" s="135">
        <v>0</v>
      </c>
      <c r="K36" s="135">
        <v>2</v>
      </c>
      <c r="L36" s="135">
        <v>3</v>
      </c>
      <c r="M36" s="135">
        <v>0</v>
      </c>
      <c r="N36" s="135">
        <v>2</v>
      </c>
    </row>
    <row r="37" spans="1:14" ht="18" customHeight="1" x14ac:dyDescent="0.35">
      <c r="A37" s="137" t="s">
        <v>227</v>
      </c>
      <c r="B37" s="143">
        <f t="shared" si="6"/>
        <v>102</v>
      </c>
      <c r="C37" s="135">
        <v>6</v>
      </c>
      <c r="D37" s="135">
        <v>16</v>
      </c>
      <c r="E37" s="135">
        <v>1</v>
      </c>
      <c r="F37" s="135">
        <v>5</v>
      </c>
      <c r="G37" s="135">
        <v>17</v>
      </c>
      <c r="H37" s="135">
        <v>3</v>
      </c>
      <c r="I37" s="135">
        <v>48</v>
      </c>
      <c r="J37" s="135">
        <v>2</v>
      </c>
      <c r="K37" s="135">
        <v>1</v>
      </c>
      <c r="L37" s="135">
        <v>0</v>
      </c>
      <c r="M37" s="135">
        <v>1</v>
      </c>
      <c r="N37" s="135">
        <v>2</v>
      </c>
    </row>
    <row r="38" spans="1:14" ht="18" customHeight="1" x14ac:dyDescent="0.35">
      <c r="A38" s="137" t="s">
        <v>228</v>
      </c>
      <c r="B38" s="143">
        <f t="shared" si="6"/>
        <v>259</v>
      </c>
      <c r="C38" s="135">
        <v>1</v>
      </c>
      <c r="D38" s="135">
        <v>5</v>
      </c>
      <c r="E38" s="135">
        <v>7</v>
      </c>
      <c r="F38" s="135">
        <v>42</v>
      </c>
      <c r="G38" s="135">
        <v>90</v>
      </c>
      <c r="H38" s="135">
        <v>22</v>
      </c>
      <c r="I38" s="135">
        <v>27</v>
      </c>
      <c r="J38" s="135">
        <v>3</v>
      </c>
      <c r="K38" s="135">
        <v>12</v>
      </c>
      <c r="L38" s="135">
        <v>1</v>
      </c>
      <c r="M38" s="135">
        <v>47</v>
      </c>
      <c r="N38" s="135">
        <v>2</v>
      </c>
    </row>
    <row r="39" spans="1:14" ht="18" customHeight="1" x14ac:dyDescent="0.35">
      <c r="A39" s="137" t="s">
        <v>292</v>
      </c>
      <c r="B39" s="143">
        <f t="shared" si="6"/>
        <v>698</v>
      </c>
      <c r="C39" s="135">
        <v>119</v>
      </c>
      <c r="D39" s="135">
        <v>136</v>
      </c>
      <c r="E39" s="135">
        <v>103</v>
      </c>
      <c r="F39" s="135">
        <v>80</v>
      </c>
      <c r="G39" s="135">
        <v>37</v>
      </c>
      <c r="H39" s="135">
        <v>86</v>
      </c>
      <c r="I39" s="135">
        <v>86</v>
      </c>
      <c r="J39" s="135">
        <v>1</v>
      </c>
      <c r="K39" s="135">
        <v>23</v>
      </c>
      <c r="L39" s="135">
        <v>10</v>
      </c>
      <c r="M39" s="135">
        <v>8</v>
      </c>
      <c r="N39" s="135">
        <v>9</v>
      </c>
    </row>
    <row r="40" spans="1:14" ht="18" customHeight="1" x14ac:dyDescent="0.35">
      <c r="A40" s="137" t="s">
        <v>230</v>
      </c>
      <c r="B40" s="143">
        <f t="shared" si="6"/>
        <v>4</v>
      </c>
      <c r="C40" s="135">
        <v>2</v>
      </c>
      <c r="D40" s="135">
        <v>0</v>
      </c>
      <c r="E40" s="135">
        <v>0</v>
      </c>
      <c r="F40" s="135">
        <v>0</v>
      </c>
      <c r="G40" s="135">
        <v>1</v>
      </c>
      <c r="H40" s="135">
        <v>0</v>
      </c>
      <c r="I40" s="135">
        <v>0</v>
      </c>
      <c r="J40" s="135">
        <v>0</v>
      </c>
      <c r="K40" s="135">
        <v>0</v>
      </c>
      <c r="L40" s="135">
        <v>0</v>
      </c>
      <c r="M40" s="135">
        <v>0</v>
      </c>
      <c r="N40" s="135">
        <v>1</v>
      </c>
    </row>
    <row r="41" spans="1:14" ht="18" customHeight="1" x14ac:dyDescent="0.35">
      <c r="A41" s="137" t="s">
        <v>231</v>
      </c>
      <c r="B41" s="143">
        <f t="shared" si="6"/>
        <v>10</v>
      </c>
      <c r="C41" s="135">
        <v>0</v>
      </c>
      <c r="D41" s="135">
        <v>0</v>
      </c>
      <c r="E41" s="135">
        <v>0</v>
      </c>
      <c r="F41" s="135">
        <v>2</v>
      </c>
      <c r="G41" s="135">
        <v>1</v>
      </c>
      <c r="H41" s="135">
        <v>3</v>
      </c>
      <c r="I41" s="135">
        <v>1</v>
      </c>
      <c r="J41" s="135">
        <v>0</v>
      </c>
      <c r="K41" s="135">
        <v>0</v>
      </c>
      <c r="L41" s="135">
        <v>0</v>
      </c>
      <c r="M41" s="135">
        <v>3</v>
      </c>
      <c r="N41" s="135">
        <v>0</v>
      </c>
    </row>
    <row r="42" spans="1:14" ht="18" customHeight="1" x14ac:dyDescent="0.35">
      <c r="A42" s="137" t="s">
        <v>293</v>
      </c>
      <c r="B42" s="143">
        <f t="shared" si="6"/>
        <v>23</v>
      </c>
      <c r="C42" s="135">
        <v>1</v>
      </c>
      <c r="D42" s="135">
        <v>0</v>
      </c>
      <c r="E42" s="135">
        <v>10</v>
      </c>
      <c r="F42" s="135">
        <v>5</v>
      </c>
      <c r="G42" s="135">
        <v>0</v>
      </c>
      <c r="H42" s="135">
        <v>1</v>
      </c>
      <c r="I42" s="135">
        <v>5</v>
      </c>
      <c r="J42" s="135">
        <v>0</v>
      </c>
      <c r="K42" s="135">
        <v>1</v>
      </c>
      <c r="L42" s="135">
        <v>0</v>
      </c>
      <c r="M42" s="135">
        <v>0</v>
      </c>
      <c r="N42" s="135">
        <v>0</v>
      </c>
    </row>
    <row r="43" spans="1:14" ht="18" customHeight="1" x14ac:dyDescent="0.35">
      <c r="A43" s="137"/>
      <c r="B43" s="143"/>
      <c r="C43" s="135"/>
      <c r="D43" s="135"/>
      <c r="E43" s="135"/>
      <c r="F43" s="135"/>
      <c r="G43" s="135"/>
      <c r="H43" s="135"/>
      <c r="I43" s="135"/>
      <c r="J43" s="135"/>
      <c r="K43" s="135"/>
      <c r="L43" s="135"/>
      <c r="M43" s="135"/>
      <c r="N43" s="135"/>
    </row>
    <row r="44" spans="1:14" ht="18" customHeight="1" x14ac:dyDescent="0.35">
      <c r="A44" s="121" t="s">
        <v>290</v>
      </c>
      <c r="B44" s="143">
        <f>SUM(C44:N44)</f>
        <v>23</v>
      </c>
      <c r="C44" s="135">
        <v>0</v>
      </c>
      <c r="D44" s="135">
        <v>23</v>
      </c>
      <c r="E44" s="135">
        <v>0</v>
      </c>
      <c r="F44" s="135">
        <v>0</v>
      </c>
      <c r="G44" s="135">
        <v>0</v>
      </c>
      <c r="H44" s="135">
        <v>0</v>
      </c>
      <c r="I44" s="135">
        <v>0</v>
      </c>
      <c r="J44" s="135">
        <v>0</v>
      </c>
      <c r="K44" s="135">
        <v>0</v>
      </c>
      <c r="L44" s="135">
        <v>0</v>
      </c>
      <c r="M44" s="135">
        <v>0</v>
      </c>
      <c r="N44" s="135">
        <v>0</v>
      </c>
    </row>
    <row r="45" spans="1:14" ht="18" customHeight="1" x14ac:dyDescent="0.35">
      <c r="A45" s="137" t="s">
        <v>294</v>
      </c>
      <c r="B45" s="143">
        <f>SUM(C45:N45)</f>
        <v>3</v>
      </c>
      <c r="C45" s="135">
        <v>0</v>
      </c>
      <c r="D45" s="135">
        <v>3</v>
      </c>
      <c r="E45" s="135">
        <v>0</v>
      </c>
      <c r="F45" s="135">
        <v>0</v>
      </c>
      <c r="G45" s="135">
        <v>0</v>
      </c>
      <c r="H45" s="135">
        <v>0</v>
      </c>
      <c r="I45" s="135">
        <v>0</v>
      </c>
      <c r="J45" s="135">
        <v>0</v>
      </c>
      <c r="K45" s="135">
        <v>0</v>
      </c>
      <c r="L45" s="135">
        <v>0</v>
      </c>
      <c r="M45" s="135">
        <v>0</v>
      </c>
      <c r="N45" s="135">
        <v>0</v>
      </c>
    </row>
    <row r="46" spans="1:14" ht="18" customHeight="1" x14ac:dyDescent="0.35">
      <c r="A46" s="137" t="s">
        <v>205</v>
      </c>
      <c r="B46" s="143">
        <f>SUM(C46:N46)</f>
        <v>4</v>
      </c>
      <c r="C46" s="135">
        <v>0</v>
      </c>
      <c r="D46" s="135">
        <v>4</v>
      </c>
      <c r="E46" s="135">
        <v>0</v>
      </c>
      <c r="F46" s="135">
        <v>0</v>
      </c>
      <c r="G46" s="135">
        <v>0</v>
      </c>
      <c r="H46" s="135">
        <v>0</v>
      </c>
      <c r="I46" s="135">
        <v>0</v>
      </c>
      <c r="J46" s="135">
        <v>0</v>
      </c>
      <c r="K46" s="135">
        <v>0</v>
      </c>
      <c r="L46" s="135">
        <v>0</v>
      </c>
      <c r="M46" s="135">
        <v>0</v>
      </c>
      <c r="N46" s="135">
        <v>0</v>
      </c>
    </row>
    <row r="47" spans="1:14" ht="18" customHeight="1" x14ac:dyDescent="0.35">
      <c r="A47" s="140"/>
      <c r="B47" s="144"/>
      <c r="C47" s="145"/>
      <c r="D47" s="145"/>
      <c r="E47" s="145"/>
      <c r="F47" s="145"/>
      <c r="G47" s="145"/>
      <c r="H47" s="145"/>
      <c r="I47" s="145"/>
      <c r="J47" s="145"/>
      <c r="K47" s="146"/>
      <c r="L47" s="146"/>
      <c r="M47" s="146"/>
      <c r="N47" s="146"/>
    </row>
    <row r="48" spans="1:14" ht="18" customHeight="1" x14ac:dyDescent="0.35">
      <c r="A48" s="118" t="s">
        <v>47</v>
      </c>
    </row>
  </sheetData>
  <mergeCells count="4">
    <mergeCell ref="A3:N3"/>
    <mergeCell ref="A4:N4"/>
    <mergeCell ref="A5:N5"/>
    <mergeCell ref="A6:N6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77C8A2-DB9C-45FC-A7B9-1B60898E870F}">
  <dimension ref="A1:O344"/>
  <sheetViews>
    <sheetView topLeftCell="A251" workbookViewId="0">
      <selection activeCell="B260" activeCellId="1" sqref="B275 B260"/>
    </sheetView>
  </sheetViews>
  <sheetFormatPr baseColWidth="10" defaultColWidth="0" defaultRowHeight="15.5" zeroHeight="1" x14ac:dyDescent="0.35"/>
  <cols>
    <col min="1" max="1" width="49.54296875" style="3" bestFit="1" customWidth="1"/>
    <col min="2" max="2" width="8.54296875" style="3" bestFit="1" customWidth="1"/>
    <col min="3" max="6" width="11.54296875" style="75" customWidth="1"/>
    <col min="7" max="7" width="16.54296875" style="75" customWidth="1"/>
    <col min="8" max="8" width="17.1796875" style="75" customWidth="1"/>
    <col min="9" max="9" width="14.54296875" style="75" customWidth="1"/>
    <col min="10" max="10" width="14.81640625" style="75" customWidth="1"/>
    <col min="11" max="13" width="11.54296875" style="75" customWidth="1"/>
    <col min="14" max="14" width="17.1796875" style="75" customWidth="1"/>
    <col min="15" max="15" width="0" style="3" hidden="1" customWidth="1"/>
    <col min="16" max="16384" width="11.54296875" style="3" hidden="1"/>
  </cols>
  <sheetData>
    <row r="1" spans="1:14" x14ac:dyDescent="0.35">
      <c r="A1" s="85" t="s">
        <v>377</v>
      </c>
      <c r="B1" s="85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4" x14ac:dyDescent="0.35">
      <c r="A2" s="93"/>
      <c r="B2" s="93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</row>
    <row r="3" spans="1:14" x14ac:dyDescent="0.35">
      <c r="A3" s="238" t="s">
        <v>198</v>
      </c>
      <c r="B3" s="238"/>
      <c r="C3" s="238"/>
      <c r="D3" s="238"/>
      <c r="E3" s="238"/>
      <c r="F3" s="238"/>
      <c r="G3" s="238"/>
      <c r="H3" s="238"/>
      <c r="I3" s="238"/>
      <c r="J3" s="238"/>
      <c r="K3" s="238"/>
      <c r="L3" s="238"/>
      <c r="M3" s="238"/>
      <c r="N3" s="238"/>
    </row>
    <row r="4" spans="1:14" x14ac:dyDescent="0.35">
      <c r="A4" s="238" t="s">
        <v>378</v>
      </c>
      <c r="B4" s="238"/>
      <c r="C4" s="238"/>
      <c r="D4" s="238"/>
      <c r="E4" s="238"/>
      <c r="F4" s="238"/>
      <c r="G4" s="238"/>
      <c r="H4" s="238"/>
      <c r="I4" s="238"/>
      <c r="J4" s="238"/>
      <c r="K4" s="238"/>
      <c r="L4" s="238"/>
      <c r="M4" s="238"/>
      <c r="N4" s="238"/>
    </row>
    <row r="5" spans="1:14" x14ac:dyDescent="0.35">
      <c r="A5" s="238" t="s">
        <v>200</v>
      </c>
      <c r="B5" s="238"/>
      <c r="C5" s="238"/>
      <c r="D5" s="238"/>
      <c r="E5" s="238"/>
      <c r="F5" s="238"/>
      <c r="G5" s="238"/>
      <c r="H5" s="238"/>
      <c r="I5" s="238"/>
      <c r="J5" s="238"/>
      <c r="K5" s="238"/>
      <c r="L5" s="238"/>
      <c r="M5" s="238"/>
      <c r="N5" s="238"/>
    </row>
    <row r="6" spans="1:14" x14ac:dyDescent="0.35">
      <c r="A6" s="244" t="s">
        <v>234</v>
      </c>
      <c r="B6" s="244"/>
      <c r="C6" s="244"/>
      <c r="D6" s="244"/>
      <c r="E6" s="244"/>
      <c r="F6" s="244"/>
      <c r="G6" s="244"/>
      <c r="H6" s="244"/>
      <c r="I6" s="244"/>
      <c r="J6" s="244"/>
      <c r="K6" s="244"/>
      <c r="L6" s="244"/>
      <c r="M6" s="244"/>
      <c r="N6" s="244"/>
    </row>
    <row r="7" spans="1:14" x14ac:dyDescent="0.35">
      <c r="A7" s="61"/>
      <c r="B7" s="61"/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</row>
    <row r="8" spans="1:14" s="212" customFormat="1" ht="45" x14ac:dyDescent="0.35">
      <c r="A8" s="129" t="s">
        <v>381</v>
      </c>
      <c r="B8" s="129" t="s">
        <v>4</v>
      </c>
      <c r="C8" s="210" t="s">
        <v>6</v>
      </c>
      <c r="D8" s="210" t="s">
        <v>52</v>
      </c>
      <c r="E8" s="210" t="s">
        <v>9</v>
      </c>
      <c r="F8" s="210" t="s">
        <v>12</v>
      </c>
      <c r="G8" s="210" t="s">
        <v>5</v>
      </c>
      <c r="H8" s="210" t="s">
        <v>53</v>
      </c>
      <c r="I8" s="210" t="s">
        <v>7</v>
      </c>
      <c r="J8" s="210" t="s">
        <v>54</v>
      </c>
      <c r="K8" s="210" t="s">
        <v>8</v>
      </c>
      <c r="L8" s="210" t="s">
        <v>11</v>
      </c>
      <c r="M8" s="210" t="s">
        <v>55</v>
      </c>
      <c r="N8" s="211" t="s">
        <v>10</v>
      </c>
    </row>
    <row r="9" spans="1:14" x14ac:dyDescent="0.35">
      <c r="A9" s="182"/>
      <c r="B9" s="186"/>
      <c r="C9" s="78"/>
      <c r="D9" s="78"/>
      <c r="E9" s="78"/>
      <c r="F9" s="78"/>
      <c r="G9" s="78"/>
      <c r="H9" s="78"/>
      <c r="I9" s="78"/>
      <c r="J9" s="78"/>
      <c r="K9" s="78"/>
      <c r="L9" s="78"/>
      <c r="M9" s="78"/>
    </row>
    <row r="10" spans="1:14" x14ac:dyDescent="0.35">
      <c r="A10" s="183" t="s">
        <v>4</v>
      </c>
      <c r="B10" s="134">
        <f>B12+B18+B23+B60+B65+B78+B95+B101+B104+B127+B131+B136+B149+B155+B167+B181+B201+B224+B288+B312+B333</f>
        <v>19569</v>
      </c>
      <c r="C10" s="134">
        <f t="shared" ref="C10:N10" si="0">C12+C18+C23+C60+C65+C78+C95+C101+C104+C127+C131+C136+C149+C155+C167+C181+C201+C224+C288+C312+C333</f>
        <v>1886</v>
      </c>
      <c r="D10" s="134">
        <f t="shared" si="0"/>
        <v>2262</v>
      </c>
      <c r="E10" s="134">
        <f t="shared" si="0"/>
        <v>1808</v>
      </c>
      <c r="F10" s="134">
        <f t="shared" si="0"/>
        <v>2192</v>
      </c>
      <c r="G10" s="134">
        <f t="shared" si="0"/>
        <v>4155</v>
      </c>
      <c r="H10" s="134">
        <f t="shared" si="0"/>
        <v>1802</v>
      </c>
      <c r="I10" s="134">
        <f t="shared" si="0"/>
        <v>2115</v>
      </c>
      <c r="J10" s="134">
        <f t="shared" si="0"/>
        <v>304</v>
      </c>
      <c r="K10" s="134">
        <f t="shared" si="0"/>
        <v>607</v>
      </c>
      <c r="L10" s="134">
        <f t="shared" si="0"/>
        <v>66</v>
      </c>
      <c r="M10" s="134">
        <f t="shared" si="0"/>
        <v>1183</v>
      </c>
      <c r="N10" s="187">
        <f t="shared" si="0"/>
        <v>1189</v>
      </c>
    </row>
    <row r="11" spans="1:14" x14ac:dyDescent="0.35">
      <c r="A11" s="181"/>
      <c r="B11" s="136"/>
      <c r="C11" s="78"/>
      <c r="D11" s="78"/>
      <c r="E11" s="78"/>
      <c r="F11" s="78"/>
      <c r="G11" s="78"/>
      <c r="H11" s="78"/>
      <c r="I11" s="78"/>
      <c r="J11" s="78"/>
      <c r="K11" s="78"/>
      <c r="L11" s="78"/>
      <c r="M11" s="78"/>
    </row>
    <row r="12" spans="1:14" x14ac:dyDescent="0.35">
      <c r="A12" s="184" t="s">
        <v>380</v>
      </c>
      <c r="B12" s="134">
        <f>SUM(B13:B16)</f>
        <v>23</v>
      </c>
      <c r="C12" s="134">
        <f t="shared" ref="C12:N12" si="1">SUM(C13:C16)</f>
        <v>0</v>
      </c>
      <c r="D12" s="134">
        <f t="shared" si="1"/>
        <v>23</v>
      </c>
      <c r="E12" s="134">
        <f t="shared" si="1"/>
        <v>0</v>
      </c>
      <c r="F12" s="134">
        <f t="shared" si="1"/>
        <v>0</v>
      </c>
      <c r="G12" s="134">
        <f t="shared" si="1"/>
        <v>0</v>
      </c>
      <c r="H12" s="134">
        <f t="shared" si="1"/>
        <v>0</v>
      </c>
      <c r="I12" s="134">
        <f t="shared" si="1"/>
        <v>0</v>
      </c>
      <c r="J12" s="134">
        <f t="shared" si="1"/>
        <v>0</v>
      </c>
      <c r="K12" s="134">
        <f t="shared" si="1"/>
        <v>0</v>
      </c>
      <c r="L12" s="134">
        <f t="shared" si="1"/>
        <v>0</v>
      </c>
      <c r="M12" s="134">
        <f t="shared" si="1"/>
        <v>0</v>
      </c>
      <c r="N12" s="187">
        <f t="shared" si="1"/>
        <v>0</v>
      </c>
    </row>
    <row r="13" spans="1:14" ht="18.5" x14ac:dyDescent="0.35">
      <c r="A13" s="185" t="s">
        <v>379</v>
      </c>
      <c r="B13" s="78">
        <f>SUM(C13:N13)</f>
        <v>7</v>
      </c>
      <c r="C13" s="78">
        <v>0</v>
      </c>
      <c r="D13" s="78">
        <v>7</v>
      </c>
      <c r="E13" s="78">
        <v>0</v>
      </c>
      <c r="F13" s="78">
        <v>0</v>
      </c>
      <c r="G13" s="78">
        <v>0</v>
      </c>
      <c r="H13" s="78">
        <v>0</v>
      </c>
      <c r="I13" s="78">
        <v>0</v>
      </c>
      <c r="J13" s="78">
        <v>0</v>
      </c>
      <c r="K13" s="78">
        <v>0</v>
      </c>
      <c r="L13" s="78">
        <v>0</v>
      </c>
      <c r="M13" s="78">
        <v>0</v>
      </c>
      <c r="N13" s="192">
        <v>0</v>
      </c>
    </row>
    <row r="14" spans="1:14" x14ac:dyDescent="0.35">
      <c r="A14" s="185" t="s">
        <v>296</v>
      </c>
      <c r="B14" s="78">
        <f t="shared" ref="B14:B16" si="2">SUM(C14:N14)</f>
        <v>5</v>
      </c>
      <c r="C14" s="78">
        <v>0</v>
      </c>
      <c r="D14" s="78">
        <v>5</v>
      </c>
      <c r="E14" s="78">
        <v>0</v>
      </c>
      <c r="F14" s="78">
        <v>0</v>
      </c>
      <c r="G14" s="78">
        <v>0</v>
      </c>
      <c r="H14" s="78">
        <v>0</v>
      </c>
      <c r="I14" s="78">
        <v>0</v>
      </c>
      <c r="J14" s="78">
        <v>0</v>
      </c>
      <c r="K14" s="78">
        <v>0</v>
      </c>
      <c r="L14" s="78">
        <v>0</v>
      </c>
      <c r="M14" s="78">
        <v>0</v>
      </c>
      <c r="N14" s="192">
        <v>0</v>
      </c>
    </row>
    <row r="15" spans="1:14" x14ac:dyDescent="0.35">
      <c r="A15" s="185" t="s">
        <v>297</v>
      </c>
      <c r="B15" s="78">
        <f t="shared" si="2"/>
        <v>1</v>
      </c>
      <c r="C15" s="78">
        <v>0</v>
      </c>
      <c r="D15" s="78">
        <v>1</v>
      </c>
      <c r="E15" s="78">
        <v>0</v>
      </c>
      <c r="F15" s="78">
        <v>0</v>
      </c>
      <c r="G15" s="78">
        <v>0</v>
      </c>
      <c r="H15" s="78">
        <v>0</v>
      </c>
      <c r="I15" s="78">
        <v>0</v>
      </c>
      <c r="J15" s="78">
        <v>0</v>
      </c>
      <c r="K15" s="78">
        <v>0</v>
      </c>
      <c r="L15" s="78">
        <v>0</v>
      </c>
      <c r="M15" s="78">
        <v>0</v>
      </c>
      <c r="N15" s="192">
        <v>0</v>
      </c>
    </row>
    <row r="16" spans="1:14" x14ac:dyDescent="0.35">
      <c r="A16" s="185" t="s">
        <v>298</v>
      </c>
      <c r="B16" s="78">
        <f t="shared" si="2"/>
        <v>10</v>
      </c>
      <c r="C16" s="78">
        <v>0</v>
      </c>
      <c r="D16" s="78">
        <v>10</v>
      </c>
      <c r="E16" s="78">
        <v>0</v>
      </c>
      <c r="F16" s="78">
        <v>0</v>
      </c>
      <c r="G16" s="78">
        <v>0</v>
      </c>
      <c r="H16" s="78">
        <v>0</v>
      </c>
      <c r="I16" s="78">
        <v>0</v>
      </c>
      <c r="J16" s="78">
        <v>0</v>
      </c>
      <c r="K16" s="78">
        <v>0</v>
      </c>
      <c r="L16" s="78">
        <v>0</v>
      </c>
      <c r="M16" s="78">
        <v>0</v>
      </c>
      <c r="N16" s="192">
        <v>0</v>
      </c>
    </row>
    <row r="17" spans="1:14" x14ac:dyDescent="0.35">
      <c r="A17" s="181"/>
      <c r="B17" s="136"/>
      <c r="C17" s="78"/>
      <c r="D17" s="78"/>
      <c r="E17" s="78"/>
      <c r="F17" s="78"/>
      <c r="G17" s="78"/>
      <c r="H17" s="78"/>
      <c r="I17" s="78"/>
      <c r="J17" s="78"/>
      <c r="K17" s="78"/>
      <c r="L17" s="78"/>
      <c r="M17" s="78"/>
    </row>
    <row r="18" spans="1:14" x14ac:dyDescent="0.35">
      <c r="A18" s="184" t="s">
        <v>202</v>
      </c>
      <c r="B18" s="134">
        <f>SUM(B19:B21)</f>
        <v>3</v>
      </c>
      <c r="C18" s="134">
        <f t="shared" ref="C18:N18" si="3">SUM(C19:C21)</f>
        <v>0</v>
      </c>
      <c r="D18" s="134">
        <f t="shared" si="3"/>
        <v>3</v>
      </c>
      <c r="E18" s="134">
        <f t="shared" si="3"/>
        <v>0</v>
      </c>
      <c r="F18" s="134">
        <f t="shared" si="3"/>
        <v>0</v>
      </c>
      <c r="G18" s="134">
        <f t="shared" si="3"/>
        <v>0</v>
      </c>
      <c r="H18" s="134">
        <f t="shared" si="3"/>
        <v>0</v>
      </c>
      <c r="I18" s="134">
        <f t="shared" si="3"/>
        <v>0</v>
      </c>
      <c r="J18" s="134">
        <f t="shared" si="3"/>
        <v>0</v>
      </c>
      <c r="K18" s="134">
        <f t="shared" si="3"/>
        <v>0</v>
      </c>
      <c r="L18" s="134">
        <f t="shared" si="3"/>
        <v>0</v>
      </c>
      <c r="M18" s="134">
        <f t="shared" si="3"/>
        <v>0</v>
      </c>
      <c r="N18" s="187">
        <f t="shared" si="3"/>
        <v>0</v>
      </c>
    </row>
    <row r="19" spans="1:14" ht="18.5" x14ac:dyDescent="0.35">
      <c r="A19" s="185" t="s">
        <v>379</v>
      </c>
      <c r="B19" s="78">
        <f t="shared" ref="B19:B21" si="4">SUM(C19:N19)</f>
        <v>1</v>
      </c>
      <c r="C19" s="78">
        <v>0</v>
      </c>
      <c r="D19" s="78">
        <v>1</v>
      </c>
      <c r="E19" s="78">
        <v>0</v>
      </c>
      <c r="F19" s="78">
        <v>0</v>
      </c>
      <c r="G19" s="78">
        <v>0</v>
      </c>
      <c r="H19" s="78">
        <v>0</v>
      </c>
      <c r="I19" s="78">
        <v>0</v>
      </c>
      <c r="J19" s="78">
        <v>0</v>
      </c>
      <c r="K19" s="78">
        <v>0</v>
      </c>
      <c r="L19" s="78">
        <v>0</v>
      </c>
      <c r="M19" s="78">
        <v>0</v>
      </c>
      <c r="N19" s="192">
        <v>0</v>
      </c>
    </row>
    <row r="20" spans="1:14" x14ac:dyDescent="0.35">
      <c r="A20" s="185" t="s">
        <v>296</v>
      </c>
      <c r="B20" s="78">
        <f t="shared" si="4"/>
        <v>1</v>
      </c>
      <c r="C20" s="78">
        <v>0</v>
      </c>
      <c r="D20" s="78">
        <v>1</v>
      </c>
      <c r="E20" s="78">
        <v>0</v>
      </c>
      <c r="F20" s="78">
        <v>0</v>
      </c>
      <c r="G20" s="78">
        <v>0</v>
      </c>
      <c r="H20" s="78">
        <v>0</v>
      </c>
      <c r="I20" s="78">
        <v>0</v>
      </c>
      <c r="J20" s="78">
        <v>0</v>
      </c>
      <c r="K20" s="78">
        <v>0</v>
      </c>
      <c r="L20" s="78">
        <v>0</v>
      </c>
      <c r="M20" s="78">
        <v>0</v>
      </c>
      <c r="N20" s="192">
        <v>0</v>
      </c>
    </row>
    <row r="21" spans="1:14" x14ac:dyDescent="0.35">
      <c r="A21" s="185" t="s">
        <v>299</v>
      </c>
      <c r="B21" s="78">
        <f t="shared" si="4"/>
        <v>1</v>
      </c>
      <c r="C21" s="78">
        <v>0</v>
      </c>
      <c r="D21" s="78">
        <v>1</v>
      </c>
      <c r="E21" s="78">
        <v>0</v>
      </c>
      <c r="F21" s="78">
        <v>0</v>
      </c>
      <c r="G21" s="78">
        <v>0</v>
      </c>
      <c r="H21" s="78">
        <v>0</v>
      </c>
      <c r="I21" s="78">
        <v>0</v>
      </c>
      <c r="J21" s="78">
        <v>0</v>
      </c>
      <c r="K21" s="78">
        <v>0</v>
      </c>
      <c r="L21" s="78">
        <v>0</v>
      </c>
      <c r="M21" s="78">
        <v>0</v>
      </c>
      <c r="N21" s="192">
        <v>0</v>
      </c>
    </row>
    <row r="22" spans="1:14" x14ac:dyDescent="0.35">
      <c r="A22" s="181"/>
      <c r="B22" s="136"/>
      <c r="C22" s="78"/>
      <c r="D22" s="78"/>
      <c r="E22" s="78"/>
      <c r="F22" s="78"/>
      <c r="G22" s="78"/>
      <c r="H22" s="78"/>
      <c r="I22" s="78"/>
      <c r="J22" s="78"/>
      <c r="K22" s="78"/>
      <c r="L22" s="78"/>
      <c r="M22" s="78"/>
    </row>
    <row r="23" spans="1:14" x14ac:dyDescent="0.35">
      <c r="A23" s="184" t="s">
        <v>204</v>
      </c>
      <c r="B23" s="134">
        <f>SUM(B24:B58)</f>
        <v>1252</v>
      </c>
      <c r="C23" s="134">
        <f t="shared" ref="C23:N23" si="5">SUM(C24:C58)</f>
        <v>135</v>
      </c>
      <c r="D23" s="134">
        <f t="shared" si="5"/>
        <v>165</v>
      </c>
      <c r="E23" s="134">
        <f t="shared" si="5"/>
        <v>132</v>
      </c>
      <c r="F23" s="134">
        <f t="shared" si="5"/>
        <v>144</v>
      </c>
      <c r="G23" s="134">
        <f t="shared" si="5"/>
        <v>191</v>
      </c>
      <c r="H23" s="134">
        <f t="shared" si="5"/>
        <v>156</v>
      </c>
      <c r="I23" s="134">
        <f t="shared" si="5"/>
        <v>180</v>
      </c>
      <c r="J23" s="134">
        <f t="shared" si="5"/>
        <v>6</v>
      </c>
      <c r="K23" s="134">
        <f t="shared" si="5"/>
        <v>42</v>
      </c>
      <c r="L23" s="134">
        <f t="shared" si="5"/>
        <v>14</v>
      </c>
      <c r="M23" s="134">
        <f t="shared" si="5"/>
        <v>66</v>
      </c>
      <c r="N23" s="187">
        <f t="shared" si="5"/>
        <v>21</v>
      </c>
    </row>
    <row r="24" spans="1:14" ht="18.5" x14ac:dyDescent="0.35">
      <c r="A24" s="185" t="s">
        <v>379</v>
      </c>
      <c r="B24" s="134">
        <f t="shared" ref="B24:B58" si="6">SUM(C24:N24)</f>
        <v>118</v>
      </c>
      <c r="C24" s="78">
        <v>22</v>
      </c>
      <c r="D24" s="78">
        <v>16</v>
      </c>
      <c r="E24" s="78">
        <v>1</v>
      </c>
      <c r="F24" s="78">
        <v>5</v>
      </c>
      <c r="G24" s="78">
        <v>17</v>
      </c>
      <c r="H24" s="78">
        <v>3</v>
      </c>
      <c r="I24" s="78">
        <v>48</v>
      </c>
      <c r="J24" s="78">
        <v>2</v>
      </c>
      <c r="K24" s="78">
        <v>1</v>
      </c>
      <c r="L24" s="78">
        <v>0</v>
      </c>
      <c r="M24" s="78">
        <v>1</v>
      </c>
      <c r="N24" s="75">
        <v>2</v>
      </c>
    </row>
    <row r="25" spans="1:14" x14ac:dyDescent="0.35">
      <c r="A25" s="185" t="s">
        <v>300</v>
      </c>
      <c r="B25" s="134">
        <f t="shared" si="6"/>
        <v>2</v>
      </c>
      <c r="C25" s="78">
        <v>0</v>
      </c>
      <c r="D25" s="78">
        <v>0</v>
      </c>
      <c r="E25" s="78">
        <v>0</v>
      </c>
      <c r="F25" s="78">
        <v>1</v>
      </c>
      <c r="G25" s="78">
        <v>0</v>
      </c>
      <c r="H25" s="78">
        <v>0</v>
      </c>
      <c r="I25" s="78">
        <v>0</v>
      </c>
      <c r="J25" s="78">
        <v>0</v>
      </c>
      <c r="K25" s="78">
        <v>0</v>
      </c>
      <c r="L25" s="78">
        <v>0</v>
      </c>
      <c r="M25" s="78">
        <v>0</v>
      </c>
      <c r="N25" s="75">
        <v>1</v>
      </c>
    </row>
    <row r="26" spans="1:14" x14ac:dyDescent="0.35">
      <c r="A26" s="185" t="s">
        <v>301</v>
      </c>
      <c r="B26" s="134">
        <f t="shared" si="6"/>
        <v>6</v>
      </c>
      <c r="C26" s="78">
        <v>0</v>
      </c>
      <c r="D26" s="78">
        <v>0</v>
      </c>
      <c r="E26" s="78">
        <v>0</v>
      </c>
      <c r="F26" s="78">
        <v>1</v>
      </c>
      <c r="G26" s="78">
        <v>1</v>
      </c>
      <c r="H26" s="78">
        <v>2</v>
      </c>
      <c r="I26" s="78">
        <v>2</v>
      </c>
      <c r="J26" s="78">
        <v>0</v>
      </c>
      <c r="K26" s="78">
        <v>0</v>
      </c>
      <c r="L26" s="78">
        <v>0</v>
      </c>
      <c r="M26" s="78">
        <v>0</v>
      </c>
      <c r="N26" s="192">
        <v>0</v>
      </c>
    </row>
    <row r="27" spans="1:14" x14ac:dyDescent="0.35">
      <c r="A27" s="185" t="s">
        <v>302</v>
      </c>
      <c r="B27" s="134">
        <f t="shared" si="6"/>
        <v>2</v>
      </c>
      <c r="C27" s="78">
        <v>0</v>
      </c>
      <c r="D27" s="78">
        <v>0</v>
      </c>
      <c r="E27" s="78">
        <v>0</v>
      </c>
      <c r="F27" s="78">
        <v>0</v>
      </c>
      <c r="G27" s="78">
        <v>0</v>
      </c>
      <c r="H27" s="78">
        <v>0</v>
      </c>
      <c r="I27" s="78">
        <v>0</v>
      </c>
      <c r="J27" s="78">
        <v>0</v>
      </c>
      <c r="K27" s="78">
        <v>0</v>
      </c>
      <c r="L27" s="78">
        <v>1</v>
      </c>
      <c r="M27" s="78">
        <v>1</v>
      </c>
      <c r="N27" s="192">
        <v>0</v>
      </c>
    </row>
    <row r="28" spans="1:14" x14ac:dyDescent="0.35">
      <c r="A28" s="185" t="s">
        <v>303</v>
      </c>
      <c r="B28" s="134">
        <f t="shared" si="6"/>
        <v>54</v>
      </c>
      <c r="C28" s="78">
        <v>1</v>
      </c>
      <c r="D28" s="78">
        <v>1</v>
      </c>
      <c r="E28" s="78">
        <v>2</v>
      </c>
      <c r="F28" s="78">
        <v>2</v>
      </c>
      <c r="G28" s="78">
        <v>39</v>
      </c>
      <c r="H28" s="78">
        <v>1</v>
      </c>
      <c r="I28" s="78">
        <v>0</v>
      </c>
      <c r="J28" s="78">
        <v>0</v>
      </c>
      <c r="K28" s="78">
        <v>1</v>
      </c>
      <c r="L28" s="78">
        <v>0</v>
      </c>
      <c r="M28" s="78">
        <v>5</v>
      </c>
      <c r="N28" s="75">
        <v>2</v>
      </c>
    </row>
    <row r="29" spans="1:14" x14ac:dyDescent="0.35">
      <c r="A29" s="185" t="s">
        <v>304</v>
      </c>
      <c r="B29" s="134">
        <f t="shared" si="6"/>
        <v>15</v>
      </c>
      <c r="C29" s="78">
        <v>3</v>
      </c>
      <c r="D29" s="78">
        <v>0</v>
      </c>
      <c r="E29" s="78">
        <v>1</v>
      </c>
      <c r="F29" s="78">
        <v>3</v>
      </c>
      <c r="G29" s="78">
        <v>1</v>
      </c>
      <c r="H29" s="78">
        <v>1</v>
      </c>
      <c r="I29" s="78">
        <v>2</v>
      </c>
      <c r="J29" s="78">
        <v>0</v>
      </c>
      <c r="K29" s="78">
        <v>0</v>
      </c>
      <c r="L29" s="78">
        <v>1</v>
      </c>
      <c r="M29" s="78">
        <v>2</v>
      </c>
      <c r="N29" s="75">
        <v>1</v>
      </c>
    </row>
    <row r="30" spans="1:14" x14ac:dyDescent="0.35">
      <c r="A30" s="185" t="s">
        <v>305</v>
      </c>
      <c r="B30" s="134">
        <f t="shared" si="6"/>
        <v>2</v>
      </c>
      <c r="C30" s="78">
        <v>0</v>
      </c>
      <c r="D30" s="78">
        <v>0</v>
      </c>
      <c r="E30" s="78">
        <v>0</v>
      </c>
      <c r="F30" s="78">
        <v>0</v>
      </c>
      <c r="G30" s="78">
        <v>1</v>
      </c>
      <c r="H30" s="78">
        <v>0</v>
      </c>
      <c r="I30" s="78">
        <v>1</v>
      </c>
      <c r="J30" s="78">
        <v>0</v>
      </c>
      <c r="K30" s="78">
        <v>0</v>
      </c>
      <c r="L30" s="78">
        <v>0</v>
      </c>
      <c r="M30" s="78">
        <v>0</v>
      </c>
      <c r="N30" s="192">
        <v>0</v>
      </c>
    </row>
    <row r="31" spans="1:14" x14ac:dyDescent="0.35">
      <c r="A31" s="185" t="s">
        <v>306</v>
      </c>
      <c r="B31" s="134">
        <f t="shared" si="6"/>
        <v>1</v>
      </c>
      <c r="C31" s="78">
        <v>0</v>
      </c>
      <c r="D31" s="78">
        <v>0</v>
      </c>
      <c r="E31" s="78">
        <v>0</v>
      </c>
      <c r="F31" s="78">
        <v>0</v>
      </c>
      <c r="G31" s="78">
        <v>1</v>
      </c>
      <c r="H31" s="78">
        <v>0</v>
      </c>
      <c r="I31" s="78">
        <v>0</v>
      </c>
      <c r="J31" s="78">
        <v>0</v>
      </c>
      <c r="K31" s="78">
        <v>0</v>
      </c>
      <c r="L31" s="78">
        <v>0</v>
      </c>
      <c r="M31" s="78">
        <v>0</v>
      </c>
      <c r="N31" s="192">
        <v>0</v>
      </c>
    </row>
    <row r="32" spans="1:14" x14ac:dyDescent="0.35">
      <c r="A32" s="185" t="s">
        <v>307</v>
      </c>
      <c r="B32" s="134">
        <f t="shared" si="6"/>
        <v>4</v>
      </c>
      <c r="C32" s="78">
        <v>2</v>
      </c>
      <c r="D32" s="78">
        <v>2</v>
      </c>
      <c r="E32" s="78">
        <v>0</v>
      </c>
      <c r="F32" s="78">
        <v>0</v>
      </c>
      <c r="G32" s="78">
        <v>0</v>
      </c>
      <c r="H32" s="78">
        <v>0</v>
      </c>
      <c r="I32" s="78">
        <v>0</v>
      </c>
      <c r="J32" s="78">
        <v>0</v>
      </c>
      <c r="K32" s="78">
        <v>0</v>
      </c>
      <c r="L32" s="78">
        <v>0</v>
      </c>
      <c r="M32" s="78">
        <v>0</v>
      </c>
      <c r="N32" s="192">
        <v>0</v>
      </c>
    </row>
    <row r="33" spans="1:14" x14ac:dyDescent="0.35">
      <c r="A33" s="185" t="s">
        <v>308</v>
      </c>
      <c r="B33" s="134">
        <f t="shared" si="6"/>
        <v>1</v>
      </c>
      <c r="C33" s="78">
        <v>0</v>
      </c>
      <c r="D33" s="78">
        <v>0</v>
      </c>
      <c r="E33" s="78">
        <v>0</v>
      </c>
      <c r="F33" s="78">
        <v>0</v>
      </c>
      <c r="G33" s="78">
        <v>0</v>
      </c>
      <c r="H33" s="78">
        <v>0</v>
      </c>
      <c r="I33" s="78">
        <v>1</v>
      </c>
      <c r="J33" s="78">
        <v>0</v>
      </c>
      <c r="K33" s="78">
        <v>0</v>
      </c>
      <c r="L33" s="78">
        <v>0</v>
      </c>
      <c r="M33" s="78">
        <v>0</v>
      </c>
      <c r="N33" s="192">
        <v>0</v>
      </c>
    </row>
    <row r="34" spans="1:14" x14ac:dyDescent="0.35">
      <c r="A34" s="185" t="s">
        <v>309</v>
      </c>
      <c r="B34" s="134">
        <f t="shared" si="6"/>
        <v>3</v>
      </c>
      <c r="C34" s="78">
        <v>1</v>
      </c>
      <c r="D34" s="78">
        <v>0</v>
      </c>
      <c r="E34" s="78">
        <v>0</v>
      </c>
      <c r="F34" s="78">
        <v>0</v>
      </c>
      <c r="G34" s="78">
        <v>2</v>
      </c>
      <c r="H34" s="78">
        <v>0</v>
      </c>
      <c r="I34" s="78">
        <v>0</v>
      </c>
      <c r="J34" s="78">
        <v>0</v>
      </c>
      <c r="K34" s="78">
        <v>0</v>
      </c>
      <c r="L34" s="78">
        <v>0</v>
      </c>
      <c r="M34" s="78">
        <v>0</v>
      </c>
      <c r="N34" s="192">
        <v>0</v>
      </c>
    </row>
    <row r="35" spans="1:14" x14ac:dyDescent="0.35">
      <c r="A35" s="185" t="s">
        <v>310</v>
      </c>
      <c r="B35" s="134">
        <f t="shared" si="6"/>
        <v>1</v>
      </c>
      <c r="C35" s="78">
        <v>0</v>
      </c>
      <c r="D35" s="78">
        <v>0</v>
      </c>
      <c r="E35" s="78">
        <v>0</v>
      </c>
      <c r="F35" s="78">
        <v>1</v>
      </c>
      <c r="G35" s="78">
        <v>0</v>
      </c>
      <c r="H35" s="78">
        <v>0</v>
      </c>
      <c r="I35" s="78">
        <v>0</v>
      </c>
      <c r="J35" s="78">
        <v>0</v>
      </c>
      <c r="K35" s="78">
        <v>0</v>
      </c>
      <c r="L35" s="78">
        <v>0</v>
      </c>
      <c r="M35" s="78">
        <v>0</v>
      </c>
      <c r="N35" s="192">
        <v>0</v>
      </c>
    </row>
    <row r="36" spans="1:14" x14ac:dyDescent="0.35">
      <c r="A36" s="185" t="s">
        <v>311</v>
      </c>
      <c r="B36" s="134">
        <f t="shared" si="6"/>
        <v>1</v>
      </c>
      <c r="C36" s="78">
        <v>0</v>
      </c>
      <c r="D36" s="78">
        <v>0</v>
      </c>
      <c r="E36" s="78">
        <v>0</v>
      </c>
      <c r="F36" s="78">
        <v>0</v>
      </c>
      <c r="G36" s="78">
        <v>0</v>
      </c>
      <c r="H36" s="78">
        <v>0</v>
      </c>
      <c r="I36" s="78">
        <v>1</v>
      </c>
      <c r="J36" s="78">
        <v>0</v>
      </c>
      <c r="K36" s="78">
        <v>0</v>
      </c>
      <c r="L36" s="78">
        <v>0</v>
      </c>
      <c r="M36" s="78">
        <v>0</v>
      </c>
      <c r="N36" s="192">
        <v>0</v>
      </c>
    </row>
    <row r="37" spans="1:14" x14ac:dyDescent="0.35">
      <c r="A37" s="185" t="s">
        <v>312</v>
      </c>
      <c r="B37" s="134">
        <f t="shared" si="6"/>
        <v>30</v>
      </c>
      <c r="C37" s="78">
        <v>0</v>
      </c>
      <c r="D37" s="78">
        <v>0</v>
      </c>
      <c r="E37" s="78">
        <v>15</v>
      </c>
      <c r="F37" s="78">
        <v>3</v>
      </c>
      <c r="G37" s="78">
        <v>0</v>
      </c>
      <c r="H37" s="78">
        <v>9</v>
      </c>
      <c r="I37" s="78">
        <v>2</v>
      </c>
      <c r="J37" s="78">
        <v>0</v>
      </c>
      <c r="K37" s="78">
        <v>1</v>
      </c>
      <c r="L37" s="78">
        <v>0</v>
      </c>
      <c r="M37" s="78">
        <v>0</v>
      </c>
      <c r="N37" s="192">
        <v>0</v>
      </c>
    </row>
    <row r="38" spans="1:14" x14ac:dyDescent="0.35">
      <c r="A38" s="185" t="s">
        <v>313</v>
      </c>
      <c r="B38" s="134">
        <f t="shared" si="6"/>
        <v>1</v>
      </c>
      <c r="C38" s="78">
        <v>0</v>
      </c>
      <c r="D38" s="78">
        <v>0</v>
      </c>
      <c r="E38" s="78">
        <v>0</v>
      </c>
      <c r="F38" s="78">
        <v>0</v>
      </c>
      <c r="G38" s="78">
        <v>1</v>
      </c>
      <c r="H38" s="78">
        <v>0</v>
      </c>
      <c r="I38" s="78">
        <v>0</v>
      </c>
      <c r="J38" s="78">
        <v>0</v>
      </c>
      <c r="K38" s="78">
        <v>0</v>
      </c>
      <c r="L38" s="78">
        <v>0</v>
      </c>
      <c r="M38" s="78">
        <v>0</v>
      </c>
      <c r="N38" s="192">
        <v>0</v>
      </c>
    </row>
    <row r="39" spans="1:14" x14ac:dyDescent="0.35">
      <c r="A39" s="185" t="s">
        <v>314</v>
      </c>
      <c r="B39" s="134">
        <f t="shared" si="6"/>
        <v>1</v>
      </c>
      <c r="C39" s="78">
        <v>0</v>
      </c>
      <c r="D39" s="78">
        <v>0</v>
      </c>
      <c r="E39" s="78">
        <v>0</v>
      </c>
      <c r="F39" s="78">
        <v>0</v>
      </c>
      <c r="G39" s="78">
        <v>0</v>
      </c>
      <c r="H39" s="78">
        <v>0</v>
      </c>
      <c r="I39" s="78">
        <v>0</v>
      </c>
      <c r="J39" s="78">
        <v>0</v>
      </c>
      <c r="K39" s="78">
        <v>0</v>
      </c>
      <c r="L39" s="78">
        <v>0</v>
      </c>
      <c r="M39" s="78">
        <v>0</v>
      </c>
      <c r="N39" s="75">
        <v>1</v>
      </c>
    </row>
    <row r="40" spans="1:14" x14ac:dyDescent="0.35">
      <c r="A40" s="185" t="s">
        <v>315</v>
      </c>
      <c r="B40" s="134">
        <f t="shared" si="6"/>
        <v>1</v>
      </c>
      <c r="C40" s="78">
        <v>0</v>
      </c>
      <c r="D40" s="78">
        <v>0</v>
      </c>
      <c r="E40" s="78">
        <v>0</v>
      </c>
      <c r="F40" s="78">
        <v>0</v>
      </c>
      <c r="G40" s="78">
        <v>0</v>
      </c>
      <c r="H40" s="78">
        <v>0</v>
      </c>
      <c r="I40" s="78">
        <v>1</v>
      </c>
      <c r="J40" s="78">
        <v>0</v>
      </c>
      <c r="K40" s="78">
        <v>0</v>
      </c>
      <c r="L40" s="78">
        <v>0</v>
      </c>
      <c r="M40" s="78">
        <v>0</v>
      </c>
      <c r="N40" s="192">
        <v>0</v>
      </c>
    </row>
    <row r="41" spans="1:14" x14ac:dyDescent="0.35">
      <c r="A41" s="185" t="s">
        <v>316</v>
      </c>
      <c r="B41" s="134">
        <f t="shared" si="6"/>
        <v>1</v>
      </c>
      <c r="C41" s="78">
        <v>0</v>
      </c>
      <c r="D41" s="78">
        <v>0</v>
      </c>
      <c r="E41" s="78">
        <v>0</v>
      </c>
      <c r="F41" s="78">
        <v>1</v>
      </c>
      <c r="G41" s="78">
        <v>0</v>
      </c>
      <c r="H41" s="78">
        <v>0</v>
      </c>
      <c r="I41" s="78">
        <v>0</v>
      </c>
      <c r="J41" s="78">
        <v>0</v>
      </c>
      <c r="K41" s="78">
        <v>0</v>
      </c>
      <c r="L41" s="78">
        <v>0</v>
      </c>
      <c r="M41" s="78">
        <v>0</v>
      </c>
      <c r="N41" s="192">
        <v>0</v>
      </c>
    </row>
    <row r="42" spans="1:14" x14ac:dyDescent="0.35">
      <c r="A42" s="185" t="s">
        <v>317</v>
      </c>
      <c r="B42" s="134">
        <f t="shared" si="6"/>
        <v>5</v>
      </c>
      <c r="C42" s="78">
        <v>0</v>
      </c>
      <c r="D42" s="78">
        <v>0</v>
      </c>
      <c r="E42" s="78">
        <v>0</v>
      </c>
      <c r="F42" s="78">
        <v>0</v>
      </c>
      <c r="G42" s="78">
        <v>0</v>
      </c>
      <c r="H42" s="78">
        <v>0</v>
      </c>
      <c r="I42" s="78">
        <v>2</v>
      </c>
      <c r="J42" s="78">
        <v>0</v>
      </c>
      <c r="K42" s="78">
        <v>2</v>
      </c>
      <c r="L42" s="78">
        <v>0</v>
      </c>
      <c r="M42" s="78">
        <v>0</v>
      </c>
      <c r="N42" s="75">
        <v>1</v>
      </c>
    </row>
    <row r="43" spans="1:14" x14ac:dyDescent="0.35">
      <c r="A43" s="185" t="s">
        <v>318</v>
      </c>
      <c r="B43" s="134">
        <f t="shared" si="6"/>
        <v>5</v>
      </c>
      <c r="C43" s="78">
        <v>0</v>
      </c>
      <c r="D43" s="78">
        <v>0</v>
      </c>
      <c r="E43" s="78">
        <v>1</v>
      </c>
      <c r="F43" s="78">
        <v>0</v>
      </c>
      <c r="G43" s="78">
        <v>0</v>
      </c>
      <c r="H43" s="78">
        <v>0</v>
      </c>
      <c r="I43" s="78">
        <v>0</v>
      </c>
      <c r="J43" s="78">
        <v>0</v>
      </c>
      <c r="K43" s="78">
        <v>0</v>
      </c>
      <c r="L43" s="78">
        <v>1</v>
      </c>
      <c r="M43" s="78">
        <v>2</v>
      </c>
      <c r="N43" s="75">
        <v>1</v>
      </c>
    </row>
    <row r="44" spans="1:14" x14ac:dyDescent="0.35">
      <c r="A44" s="185" t="s">
        <v>319</v>
      </c>
      <c r="B44" s="134">
        <f t="shared" si="6"/>
        <v>44</v>
      </c>
      <c r="C44" s="78">
        <v>0</v>
      </c>
      <c r="D44" s="78">
        <v>3</v>
      </c>
      <c r="E44" s="78">
        <v>1</v>
      </c>
      <c r="F44" s="78">
        <v>1</v>
      </c>
      <c r="G44" s="78">
        <v>0</v>
      </c>
      <c r="H44" s="78">
        <v>32</v>
      </c>
      <c r="I44" s="78">
        <v>1</v>
      </c>
      <c r="J44" s="78">
        <v>0</v>
      </c>
      <c r="K44" s="78">
        <v>4</v>
      </c>
      <c r="L44" s="78">
        <v>0</v>
      </c>
      <c r="M44" s="78">
        <v>0</v>
      </c>
      <c r="N44" s="75">
        <v>2</v>
      </c>
    </row>
    <row r="45" spans="1:14" x14ac:dyDescent="0.35">
      <c r="A45" s="185" t="s">
        <v>296</v>
      </c>
      <c r="B45" s="134">
        <f t="shared" si="6"/>
        <v>458</v>
      </c>
      <c r="C45" s="78">
        <v>16</v>
      </c>
      <c r="D45" s="78">
        <v>109</v>
      </c>
      <c r="E45" s="78">
        <v>92</v>
      </c>
      <c r="F45" s="78">
        <v>33</v>
      </c>
      <c r="G45" s="78">
        <v>74</v>
      </c>
      <c r="H45" s="78">
        <v>36</v>
      </c>
      <c r="I45" s="78">
        <v>59</v>
      </c>
      <c r="J45" s="78">
        <v>2</v>
      </c>
      <c r="K45" s="78">
        <v>14</v>
      </c>
      <c r="L45" s="78">
        <v>5</v>
      </c>
      <c r="M45" s="78">
        <v>14</v>
      </c>
      <c r="N45" s="75">
        <v>4</v>
      </c>
    </row>
    <row r="46" spans="1:14" x14ac:dyDescent="0.35">
      <c r="A46" s="185" t="s">
        <v>297</v>
      </c>
      <c r="B46" s="134">
        <f t="shared" si="6"/>
        <v>199</v>
      </c>
      <c r="C46" s="78">
        <v>12</v>
      </c>
      <c r="D46" s="78">
        <v>15</v>
      </c>
      <c r="E46" s="78">
        <v>3</v>
      </c>
      <c r="F46" s="78">
        <v>42</v>
      </c>
      <c r="G46" s="78">
        <v>33</v>
      </c>
      <c r="H46" s="78">
        <v>37</v>
      </c>
      <c r="I46" s="78">
        <v>26</v>
      </c>
      <c r="J46" s="78">
        <v>0</v>
      </c>
      <c r="K46" s="78">
        <v>10</v>
      </c>
      <c r="L46" s="78">
        <v>4</v>
      </c>
      <c r="M46" s="78">
        <v>15</v>
      </c>
      <c r="N46" s="75">
        <v>2</v>
      </c>
    </row>
    <row r="47" spans="1:14" x14ac:dyDescent="0.35">
      <c r="A47" s="185" t="s">
        <v>320</v>
      </c>
      <c r="B47" s="134">
        <f t="shared" si="6"/>
        <v>103</v>
      </c>
      <c r="C47" s="78">
        <v>8</v>
      </c>
      <c r="D47" s="78">
        <v>13</v>
      </c>
      <c r="E47" s="78">
        <v>3</v>
      </c>
      <c r="F47" s="78">
        <v>29</v>
      </c>
      <c r="G47" s="78">
        <v>14</v>
      </c>
      <c r="H47" s="78">
        <v>5</v>
      </c>
      <c r="I47" s="78">
        <v>16</v>
      </c>
      <c r="J47" s="78">
        <v>1</v>
      </c>
      <c r="K47" s="78">
        <v>4</v>
      </c>
      <c r="L47" s="78">
        <v>0</v>
      </c>
      <c r="M47" s="78">
        <v>8</v>
      </c>
      <c r="N47" s="75">
        <v>2</v>
      </c>
    </row>
    <row r="48" spans="1:14" x14ac:dyDescent="0.35">
      <c r="A48" s="185" t="s">
        <v>321</v>
      </c>
      <c r="B48" s="134">
        <f t="shared" si="6"/>
        <v>10</v>
      </c>
      <c r="C48" s="78">
        <v>0</v>
      </c>
      <c r="D48" s="78">
        <v>2</v>
      </c>
      <c r="E48" s="78">
        <v>1</v>
      </c>
      <c r="F48" s="78">
        <v>0</v>
      </c>
      <c r="G48" s="78">
        <v>0</v>
      </c>
      <c r="H48" s="78">
        <v>0</v>
      </c>
      <c r="I48" s="78">
        <v>5</v>
      </c>
      <c r="J48" s="78">
        <v>0</v>
      </c>
      <c r="K48" s="78">
        <v>0</v>
      </c>
      <c r="L48" s="78">
        <v>1</v>
      </c>
      <c r="M48" s="78">
        <v>1</v>
      </c>
      <c r="N48" s="192">
        <v>0</v>
      </c>
    </row>
    <row r="49" spans="1:14" x14ac:dyDescent="0.35">
      <c r="A49" s="185" t="s">
        <v>322</v>
      </c>
      <c r="B49" s="134">
        <f t="shared" si="6"/>
        <v>2</v>
      </c>
      <c r="C49" s="78">
        <v>0</v>
      </c>
      <c r="D49" s="78">
        <v>0</v>
      </c>
      <c r="E49" s="78">
        <v>1</v>
      </c>
      <c r="F49" s="78">
        <v>0</v>
      </c>
      <c r="G49" s="78">
        <v>0</v>
      </c>
      <c r="H49" s="78">
        <v>0</v>
      </c>
      <c r="I49" s="78">
        <v>1</v>
      </c>
      <c r="J49" s="78">
        <v>0</v>
      </c>
      <c r="K49" s="78">
        <v>0</v>
      </c>
      <c r="L49" s="78">
        <v>0</v>
      </c>
      <c r="M49" s="78">
        <v>0</v>
      </c>
      <c r="N49" s="192">
        <v>0</v>
      </c>
    </row>
    <row r="50" spans="1:14" x14ac:dyDescent="0.35">
      <c r="A50" s="185" t="s">
        <v>323</v>
      </c>
      <c r="B50" s="134">
        <f t="shared" si="6"/>
        <v>3</v>
      </c>
      <c r="C50" s="78">
        <v>2</v>
      </c>
      <c r="D50" s="78">
        <v>0</v>
      </c>
      <c r="E50" s="78">
        <v>0</v>
      </c>
      <c r="F50" s="78">
        <v>0</v>
      </c>
      <c r="G50" s="78">
        <v>0</v>
      </c>
      <c r="H50" s="78">
        <v>0</v>
      </c>
      <c r="I50" s="78">
        <v>0</v>
      </c>
      <c r="J50" s="78">
        <v>0</v>
      </c>
      <c r="K50" s="78">
        <v>0</v>
      </c>
      <c r="L50" s="78">
        <v>0</v>
      </c>
      <c r="M50" s="78">
        <v>0</v>
      </c>
      <c r="N50" s="75">
        <v>1</v>
      </c>
    </row>
    <row r="51" spans="1:14" x14ac:dyDescent="0.35">
      <c r="A51" s="185" t="s">
        <v>299</v>
      </c>
      <c r="B51" s="134">
        <f t="shared" si="6"/>
        <v>4</v>
      </c>
      <c r="C51" s="78">
        <v>0</v>
      </c>
      <c r="D51" s="78">
        <v>0</v>
      </c>
      <c r="E51" s="78">
        <v>0</v>
      </c>
      <c r="F51" s="78">
        <v>0</v>
      </c>
      <c r="G51" s="78">
        <v>2</v>
      </c>
      <c r="H51" s="78">
        <v>0</v>
      </c>
      <c r="I51" s="78">
        <v>0</v>
      </c>
      <c r="J51" s="78">
        <v>0</v>
      </c>
      <c r="K51" s="78">
        <v>0</v>
      </c>
      <c r="L51" s="78">
        <v>0</v>
      </c>
      <c r="M51" s="78">
        <v>2</v>
      </c>
      <c r="N51" s="192">
        <v>0</v>
      </c>
    </row>
    <row r="52" spans="1:14" x14ac:dyDescent="0.35">
      <c r="A52" s="185" t="s">
        <v>324</v>
      </c>
      <c r="B52" s="134">
        <f t="shared" si="6"/>
        <v>1</v>
      </c>
      <c r="C52" s="78">
        <v>0</v>
      </c>
      <c r="D52" s="78">
        <v>0</v>
      </c>
      <c r="E52" s="78">
        <v>0</v>
      </c>
      <c r="F52" s="78">
        <v>0</v>
      </c>
      <c r="G52" s="78">
        <v>1</v>
      </c>
      <c r="H52" s="78">
        <v>0</v>
      </c>
      <c r="I52" s="78">
        <v>0</v>
      </c>
      <c r="J52" s="78">
        <v>0</v>
      </c>
      <c r="K52" s="78">
        <v>0</v>
      </c>
      <c r="L52" s="78">
        <v>0</v>
      </c>
      <c r="M52" s="78">
        <v>0</v>
      </c>
      <c r="N52" s="192">
        <v>0</v>
      </c>
    </row>
    <row r="53" spans="1:14" x14ac:dyDescent="0.35">
      <c r="A53" s="185" t="s">
        <v>298</v>
      </c>
      <c r="B53" s="134">
        <f t="shared" si="6"/>
        <v>166</v>
      </c>
      <c r="C53" s="78">
        <v>68</v>
      </c>
      <c r="D53" s="78">
        <v>4</v>
      </c>
      <c r="E53" s="78">
        <v>11</v>
      </c>
      <c r="F53" s="78">
        <v>18</v>
      </c>
      <c r="G53" s="78">
        <v>3</v>
      </c>
      <c r="H53" s="78">
        <v>30</v>
      </c>
      <c r="I53" s="78">
        <v>10</v>
      </c>
      <c r="J53" s="78">
        <v>1</v>
      </c>
      <c r="K53" s="78">
        <v>5</v>
      </c>
      <c r="L53" s="78">
        <v>1</v>
      </c>
      <c r="M53" s="78">
        <v>14</v>
      </c>
      <c r="N53" s="75">
        <v>1</v>
      </c>
    </row>
    <row r="54" spans="1:14" x14ac:dyDescent="0.35">
      <c r="A54" s="185" t="s">
        <v>325</v>
      </c>
      <c r="B54" s="134">
        <f t="shared" si="6"/>
        <v>4</v>
      </c>
      <c r="C54" s="78">
        <v>0</v>
      </c>
      <c r="D54" s="78">
        <v>0</v>
      </c>
      <c r="E54" s="78">
        <v>0</v>
      </c>
      <c r="F54" s="78">
        <v>3</v>
      </c>
      <c r="G54" s="78">
        <v>0</v>
      </c>
      <c r="H54" s="78">
        <v>0</v>
      </c>
      <c r="I54" s="78">
        <v>1</v>
      </c>
      <c r="J54" s="78">
        <v>0</v>
      </c>
      <c r="K54" s="78">
        <v>0</v>
      </c>
      <c r="L54" s="78">
        <v>0</v>
      </c>
      <c r="M54" s="78">
        <v>0</v>
      </c>
      <c r="N54" s="192">
        <v>0</v>
      </c>
    </row>
    <row r="55" spans="1:14" x14ac:dyDescent="0.35">
      <c r="A55" s="185" t="s">
        <v>326</v>
      </c>
      <c r="B55" s="134">
        <f t="shared" si="6"/>
        <v>1</v>
      </c>
      <c r="C55" s="78">
        <v>0</v>
      </c>
      <c r="D55" s="78">
        <v>0</v>
      </c>
      <c r="E55" s="78">
        <v>0</v>
      </c>
      <c r="F55" s="78">
        <v>1</v>
      </c>
      <c r="G55" s="78">
        <v>0</v>
      </c>
      <c r="H55" s="78">
        <v>0</v>
      </c>
      <c r="I55" s="78">
        <v>0</v>
      </c>
      <c r="J55" s="78">
        <v>0</v>
      </c>
      <c r="K55" s="78">
        <v>0</v>
      </c>
      <c r="L55" s="78">
        <v>0</v>
      </c>
      <c r="M55" s="78">
        <v>0</v>
      </c>
      <c r="N55" s="192">
        <v>0</v>
      </c>
    </row>
    <row r="56" spans="1:14" x14ac:dyDescent="0.35">
      <c r="A56" s="185" t="s">
        <v>327</v>
      </c>
      <c r="B56" s="134">
        <f t="shared" si="6"/>
        <v>1</v>
      </c>
      <c r="C56" s="78">
        <v>0</v>
      </c>
      <c r="D56" s="78">
        <v>0</v>
      </c>
      <c r="E56" s="78">
        <v>0</v>
      </c>
      <c r="F56" s="78">
        <v>0</v>
      </c>
      <c r="G56" s="78">
        <v>0</v>
      </c>
      <c r="H56" s="78">
        <v>0</v>
      </c>
      <c r="I56" s="78">
        <v>1</v>
      </c>
      <c r="J56" s="78">
        <v>0</v>
      </c>
      <c r="K56" s="78">
        <v>0</v>
      </c>
      <c r="L56" s="78">
        <v>0</v>
      </c>
      <c r="M56" s="78">
        <v>0</v>
      </c>
      <c r="N56" s="192">
        <v>0</v>
      </c>
    </row>
    <row r="57" spans="1:14" x14ac:dyDescent="0.35">
      <c r="A57" s="185" t="s">
        <v>328</v>
      </c>
      <c r="B57" s="134">
        <f t="shared" si="6"/>
        <v>1</v>
      </c>
      <c r="C57" s="78">
        <v>0</v>
      </c>
      <c r="D57" s="78">
        <v>0</v>
      </c>
      <c r="E57" s="78">
        <v>0</v>
      </c>
      <c r="F57" s="78">
        <v>0</v>
      </c>
      <c r="G57" s="78">
        <v>1</v>
      </c>
      <c r="H57" s="78">
        <v>0</v>
      </c>
      <c r="I57" s="78">
        <v>0</v>
      </c>
      <c r="J57" s="78">
        <v>0</v>
      </c>
      <c r="K57" s="78">
        <v>0</v>
      </c>
      <c r="L57" s="78">
        <v>0</v>
      </c>
      <c r="M57" s="78">
        <v>0</v>
      </c>
      <c r="N57" s="192">
        <v>0</v>
      </c>
    </row>
    <row r="58" spans="1:14" x14ac:dyDescent="0.35">
      <c r="A58" s="185" t="s">
        <v>329</v>
      </c>
      <c r="B58" s="134">
        <f t="shared" si="6"/>
        <v>1</v>
      </c>
      <c r="C58" s="78">
        <v>0</v>
      </c>
      <c r="D58" s="78">
        <v>0</v>
      </c>
      <c r="E58" s="78">
        <v>0</v>
      </c>
      <c r="F58" s="78">
        <v>0</v>
      </c>
      <c r="G58" s="78">
        <v>0</v>
      </c>
      <c r="H58" s="78">
        <v>0</v>
      </c>
      <c r="I58" s="78">
        <v>0</v>
      </c>
      <c r="J58" s="78">
        <v>0</v>
      </c>
      <c r="K58" s="78">
        <v>0</v>
      </c>
      <c r="L58" s="78">
        <v>0</v>
      </c>
      <c r="M58" s="78">
        <v>1</v>
      </c>
      <c r="N58" s="192">
        <v>0</v>
      </c>
    </row>
    <row r="59" spans="1:14" x14ac:dyDescent="0.35">
      <c r="A59" s="181"/>
      <c r="B59" s="136"/>
      <c r="C59" s="78"/>
      <c r="D59" s="78"/>
      <c r="E59" s="78"/>
      <c r="F59" s="78"/>
      <c r="G59" s="78"/>
      <c r="H59" s="78"/>
      <c r="I59" s="78"/>
      <c r="J59" s="78"/>
      <c r="K59" s="78"/>
      <c r="L59" s="78"/>
      <c r="M59" s="78"/>
    </row>
    <row r="60" spans="1:14" x14ac:dyDescent="0.35">
      <c r="A60" s="184" t="s">
        <v>205</v>
      </c>
      <c r="B60" s="134">
        <f>SUM(B61:B63)</f>
        <v>4</v>
      </c>
      <c r="C60" s="134">
        <f t="shared" ref="C60:N60" si="7">SUM(C61:C63)</f>
        <v>0</v>
      </c>
      <c r="D60" s="134">
        <f t="shared" si="7"/>
        <v>4</v>
      </c>
      <c r="E60" s="134">
        <f t="shared" si="7"/>
        <v>0</v>
      </c>
      <c r="F60" s="134">
        <f t="shared" si="7"/>
        <v>0</v>
      </c>
      <c r="G60" s="134">
        <f t="shared" si="7"/>
        <v>0</v>
      </c>
      <c r="H60" s="134">
        <f t="shared" si="7"/>
        <v>0</v>
      </c>
      <c r="I60" s="134">
        <f t="shared" si="7"/>
        <v>0</v>
      </c>
      <c r="J60" s="134">
        <f t="shared" si="7"/>
        <v>0</v>
      </c>
      <c r="K60" s="134">
        <f t="shared" si="7"/>
        <v>0</v>
      </c>
      <c r="L60" s="134">
        <f t="shared" si="7"/>
        <v>0</v>
      </c>
      <c r="M60" s="134">
        <f t="shared" si="7"/>
        <v>0</v>
      </c>
      <c r="N60" s="187">
        <f t="shared" si="7"/>
        <v>0</v>
      </c>
    </row>
    <row r="61" spans="1:14" ht="18.5" x14ac:dyDescent="0.35">
      <c r="A61" s="185" t="s">
        <v>379</v>
      </c>
      <c r="B61" s="134">
        <f t="shared" ref="B61:B63" si="8">SUM(C61:N61)</f>
        <v>1</v>
      </c>
      <c r="C61" s="78">
        <v>0</v>
      </c>
      <c r="D61" s="78">
        <v>1</v>
      </c>
      <c r="E61" s="78">
        <v>0</v>
      </c>
      <c r="F61" s="78">
        <v>0</v>
      </c>
      <c r="G61" s="78">
        <v>0</v>
      </c>
      <c r="H61" s="78">
        <v>0</v>
      </c>
      <c r="I61" s="78">
        <v>0</v>
      </c>
      <c r="J61" s="78">
        <v>0</v>
      </c>
      <c r="K61" s="78">
        <v>0</v>
      </c>
      <c r="L61" s="78">
        <v>0</v>
      </c>
      <c r="M61" s="78">
        <v>0</v>
      </c>
      <c r="N61" s="192">
        <v>0</v>
      </c>
    </row>
    <row r="62" spans="1:14" x14ac:dyDescent="0.35">
      <c r="A62" s="185" t="s">
        <v>303</v>
      </c>
      <c r="B62" s="134">
        <f t="shared" si="8"/>
        <v>1</v>
      </c>
      <c r="C62" s="78">
        <v>0</v>
      </c>
      <c r="D62" s="78">
        <v>1</v>
      </c>
      <c r="E62" s="78">
        <v>0</v>
      </c>
      <c r="F62" s="78">
        <v>0</v>
      </c>
      <c r="G62" s="78">
        <v>0</v>
      </c>
      <c r="H62" s="78">
        <v>0</v>
      </c>
      <c r="I62" s="78">
        <v>0</v>
      </c>
      <c r="J62" s="78">
        <v>0</v>
      </c>
      <c r="K62" s="78">
        <v>0</v>
      </c>
      <c r="L62" s="78">
        <v>0</v>
      </c>
      <c r="M62" s="78">
        <v>0</v>
      </c>
      <c r="N62" s="192">
        <v>0</v>
      </c>
    </row>
    <row r="63" spans="1:14" x14ac:dyDescent="0.35">
      <c r="A63" s="185" t="s">
        <v>298</v>
      </c>
      <c r="B63" s="134">
        <f t="shared" si="8"/>
        <v>2</v>
      </c>
      <c r="C63" s="78">
        <v>0</v>
      </c>
      <c r="D63" s="78">
        <v>2</v>
      </c>
      <c r="E63" s="78">
        <v>0</v>
      </c>
      <c r="F63" s="78">
        <v>0</v>
      </c>
      <c r="G63" s="78">
        <v>0</v>
      </c>
      <c r="H63" s="78">
        <v>0</v>
      </c>
      <c r="I63" s="78">
        <v>0</v>
      </c>
      <c r="J63" s="78">
        <v>0</v>
      </c>
      <c r="K63" s="78">
        <v>0</v>
      </c>
      <c r="L63" s="78">
        <v>0</v>
      </c>
      <c r="M63" s="78">
        <v>0</v>
      </c>
      <c r="N63" s="192">
        <v>0</v>
      </c>
    </row>
    <row r="64" spans="1:14" x14ac:dyDescent="0.35">
      <c r="A64" s="181"/>
      <c r="B64" s="136"/>
      <c r="C64" s="78"/>
      <c r="D64" s="78"/>
      <c r="E64" s="78"/>
      <c r="F64" s="78"/>
      <c r="G64" s="78"/>
      <c r="H64" s="78"/>
      <c r="I64" s="78"/>
      <c r="J64" s="78"/>
      <c r="K64" s="78"/>
      <c r="L64" s="78"/>
      <c r="M64" s="78"/>
    </row>
    <row r="65" spans="1:14" x14ac:dyDescent="0.35">
      <c r="A65" s="184" t="s">
        <v>206</v>
      </c>
      <c r="B65" s="134">
        <f>SUM(B66:B76)</f>
        <v>82</v>
      </c>
      <c r="C65" s="134">
        <f t="shared" ref="C65:N65" si="9">SUM(C66:C76)</f>
        <v>19</v>
      </c>
      <c r="D65" s="134">
        <f t="shared" si="9"/>
        <v>8</v>
      </c>
      <c r="E65" s="134">
        <f t="shared" si="9"/>
        <v>0</v>
      </c>
      <c r="F65" s="134">
        <f t="shared" si="9"/>
        <v>10</v>
      </c>
      <c r="G65" s="134">
        <f t="shared" si="9"/>
        <v>42</v>
      </c>
      <c r="H65" s="134">
        <f t="shared" si="9"/>
        <v>3</v>
      </c>
      <c r="I65" s="134">
        <f t="shared" si="9"/>
        <v>0</v>
      </c>
      <c r="J65" s="134">
        <f t="shared" si="9"/>
        <v>0</v>
      </c>
      <c r="K65" s="134">
        <f t="shared" si="9"/>
        <v>0</v>
      </c>
      <c r="L65" s="134">
        <f t="shared" si="9"/>
        <v>0</v>
      </c>
      <c r="M65" s="134">
        <f t="shared" si="9"/>
        <v>0</v>
      </c>
      <c r="N65" s="187">
        <f t="shared" si="9"/>
        <v>0</v>
      </c>
    </row>
    <row r="66" spans="1:14" x14ac:dyDescent="0.35">
      <c r="A66" s="185" t="s">
        <v>300</v>
      </c>
      <c r="B66" s="134">
        <f t="shared" ref="B66:B76" si="10">SUM(C66:N66)</f>
        <v>1</v>
      </c>
      <c r="C66" s="78">
        <v>0</v>
      </c>
      <c r="D66" s="78">
        <v>0</v>
      </c>
      <c r="E66" s="78">
        <v>0</v>
      </c>
      <c r="F66" s="78">
        <v>0</v>
      </c>
      <c r="G66" s="78">
        <v>0</v>
      </c>
      <c r="H66" s="78">
        <v>1</v>
      </c>
      <c r="I66" s="78">
        <v>0</v>
      </c>
      <c r="J66" s="78">
        <v>0</v>
      </c>
      <c r="K66" s="78">
        <v>0</v>
      </c>
      <c r="L66" s="78">
        <v>0</v>
      </c>
      <c r="M66" s="78">
        <v>0</v>
      </c>
      <c r="N66" s="192">
        <v>0</v>
      </c>
    </row>
    <row r="67" spans="1:14" x14ac:dyDescent="0.35">
      <c r="A67" s="185" t="s">
        <v>330</v>
      </c>
      <c r="B67" s="134">
        <f t="shared" si="10"/>
        <v>1</v>
      </c>
      <c r="C67" s="78">
        <v>1</v>
      </c>
      <c r="D67" s="78">
        <v>0</v>
      </c>
      <c r="E67" s="78">
        <v>0</v>
      </c>
      <c r="F67" s="78">
        <v>0</v>
      </c>
      <c r="G67" s="78">
        <v>0</v>
      </c>
      <c r="H67" s="78">
        <v>0</v>
      </c>
      <c r="I67" s="78">
        <v>0</v>
      </c>
      <c r="J67" s="78">
        <v>0</v>
      </c>
      <c r="K67" s="78">
        <v>0</v>
      </c>
      <c r="L67" s="78">
        <v>0</v>
      </c>
      <c r="M67" s="78">
        <v>0</v>
      </c>
      <c r="N67" s="192">
        <v>0</v>
      </c>
    </row>
    <row r="68" spans="1:14" x14ac:dyDescent="0.35">
      <c r="A68" s="185" t="s">
        <v>304</v>
      </c>
      <c r="B68" s="134">
        <f t="shared" si="10"/>
        <v>1</v>
      </c>
      <c r="C68" s="78">
        <v>1</v>
      </c>
      <c r="D68" s="78">
        <v>0</v>
      </c>
      <c r="E68" s="78">
        <v>0</v>
      </c>
      <c r="F68" s="78">
        <v>0</v>
      </c>
      <c r="G68" s="78">
        <v>0</v>
      </c>
      <c r="H68" s="78">
        <v>0</v>
      </c>
      <c r="I68" s="78">
        <v>0</v>
      </c>
      <c r="J68" s="78">
        <v>0</v>
      </c>
      <c r="K68" s="78">
        <v>0</v>
      </c>
      <c r="L68" s="78">
        <v>0</v>
      </c>
      <c r="M68" s="78">
        <v>0</v>
      </c>
      <c r="N68" s="192">
        <v>0</v>
      </c>
    </row>
    <row r="69" spans="1:14" x14ac:dyDescent="0.35">
      <c r="A69" s="185" t="s">
        <v>305</v>
      </c>
      <c r="B69" s="134">
        <f t="shared" si="10"/>
        <v>5</v>
      </c>
      <c r="C69" s="78">
        <v>1</v>
      </c>
      <c r="D69" s="78">
        <v>4</v>
      </c>
      <c r="E69" s="78">
        <v>0</v>
      </c>
      <c r="F69" s="78">
        <v>0</v>
      </c>
      <c r="G69" s="78">
        <v>0</v>
      </c>
      <c r="H69" s="78">
        <v>0</v>
      </c>
      <c r="I69" s="78">
        <v>0</v>
      </c>
      <c r="J69" s="78">
        <v>0</v>
      </c>
      <c r="K69" s="78">
        <v>0</v>
      </c>
      <c r="L69" s="78">
        <v>0</v>
      </c>
      <c r="M69" s="78">
        <v>0</v>
      </c>
      <c r="N69" s="192">
        <v>0</v>
      </c>
    </row>
    <row r="70" spans="1:14" x14ac:dyDescent="0.35">
      <c r="A70" s="185" t="s">
        <v>308</v>
      </c>
      <c r="B70" s="134">
        <f t="shared" si="10"/>
        <v>1</v>
      </c>
      <c r="C70" s="78">
        <v>0</v>
      </c>
      <c r="D70" s="78">
        <v>0</v>
      </c>
      <c r="E70" s="78">
        <v>0</v>
      </c>
      <c r="F70" s="78">
        <v>0</v>
      </c>
      <c r="G70" s="78">
        <v>1</v>
      </c>
      <c r="H70" s="78">
        <v>0</v>
      </c>
      <c r="I70" s="78">
        <v>0</v>
      </c>
      <c r="J70" s="78">
        <v>0</v>
      </c>
      <c r="K70" s="78">
        <v>0</v>
      </c>
      <c r="L70" s="78">
        <v>0</v>
      </c>
      <c r="M70" s="78">
        <v>0</v>
      </c>
      <c r="N70" s="192">
        <v>0</v>
      </c>
    </row>
    <row r="71" spans="1:14" x14ac:dyDescent="0.35">
      <c r="A71" s="185" t="s">
        <v>309</v>
      </c>
      <c r="B71" s="134">
        <f t="shared" si="10"/>
        <v>3</v>
      </c>
      <c r="C71" s="78">
        <v>0</v>
      </c>
      <c r="D71" s="78">
        <v>0</v>
      </c>
      <c r="E71" s="78">
        <v>0</v>
      </c>
      <c r="F71" s="78">
        <v>0</v>
      </c>
      <c r="G71" s="78">
        <v>3</v>
      </c>
      <c r="H71" s="78">
        <v>0</v>
      </c>
      <c r="I71" s="78">
        <v>0</v>
      </c>
      <c r="J71" s="78">
        <v>0</v>
      </c>
      <c r="K71" s="78">
        <v>0</v>
      </c>
      <c r="L71" s="78">
        <v>0</v>
      </c>
      <c r="M71" s="78">
        <v>0</v>
      </c>
      <c r="N71" s="192">
        <v>0</v>
      </c>
    </row>
    <row r="72" spans="1:14" x14ac:dyDescent="0.35">
      <c r="A72" s="185" t="s">
        <v>312</v>
      </c>
      <c r="B72" s="134">
        <f t="shared" si="10"/>
        <v>54</v>
      </c>
      <c r="C72" s="78">
        <v>12</v>
      </c>
      <c r="D72" s="78">
        <v>1</v>
      </c>
      <c r="E72" s="78">
        <v>0</v>
      </c>
      <c r="F72" s="78">
        <v>2</v>
      </c>
      <c r="G72" s="78">
        <v>38</v>
      </c>
      <c r="H72" s="78">
        <v>1</v>
      </c>
      <c r="I72" s="78">
        <v>0</v>
      </c>
      <c r="J72" s="78">
        <v>0</v>
      </c>
      <c r="K72" s="78">
        <v>0</v>
      </c>
      <c r="L72" s="78">
        <v>0</v>
      </c>
      <c r="M72" s="78">
        <v>0</v>
      </c>
      <c r="N72" s="192">
        <v>0</v>
      </c>
    </row>
    <row r="73" spans="1:14" x14ac:dyDescent="0.35">
      <c r="A73" s="185" t="s">
        <v>318</v>
      </c>
      <c r="B73" s="134">
        <f t="shared" si="10"/>
        <v>2</v>
      </c>
      <c r="C73" s="78">
        <v>0</v>
      </c>
      <c r="D73" s="78">
        <v>2</v>
      </c>
      <c r="E73" s="78">
        <v>0</v>
      </c>
      <c r="F73" s="78">
        <v>0</v>
      </c>
      <c r="G73" s="78">
        <v>0</v>
      </c>
      <c r="H73" s="78">
        <v>0</v>
      </c>
      <c r="I73" s="78">
        <v>0</v>
      </c>
      <c r="J73" s="78">
        <v>0</v>
      </c>
      <c r="K73" s="78">
        <v>0</v>
      </c>
      <c r="L73" s="78">
        <v>0</v>
      </c>
      <c r="M73" s="78">
        <v>0</v>
      </c>
      <c r="N73" s="192">
        <v>0</v>
      </c>
    </row>
    <row r="74" spans="1:14" x14ac:dyDescent="0.35">
      <c r="A74" s="185" t="s">
        <v>321</v>
      </c>
      <c r="B74" s="134">
        <f t="shared" si="10"/>
        <v>4</v>
      </c>
      <c r="C74" s="78">
        <v>3</v>
      </c>
      <c r="D74" s="78">
        <v>1</v>
      </c>
      <c r="E74" s="78">
        <v>0</v>
      </c>
      <c r="F74" s="78">
        <v>0</v>
      </c>
      <c r="G74" s="78">
        <v>0</v>
      </c>
      <c r="H74" s="78">
        <v>0</v>
      </c>
      <c r="I74" s="78">
        <v>0</v>
      </c>
      <c r="J74" s="78">
        <v>0</v>
      </c>
      <c r="K74" s="78">
        <v>0</v>
      </c>
      <c r="L74" s="78">
        <v>0</v>
      </c>
      <c r="M74" s="78">
        <v>0</v>
      </c>
      <c r="N74" s="192">
        <v>0</v>
      </c>
    </row>
    <row r="75" spans="1:14" x14ac:dyDescent="0.35">
      <c r="A75" s="185" t="s">
        <v>331</v>
      </c>
      <c r="B75" s="134">
        <f t="shared" si="10"/>
        <v>9</v>
      </c>
      <c r="C75" s="78">
        <v>1</v>
      </c>
      <c r="D75" s="78">
        <v>0</v>
      </c>
      <c r="E75" s="78">
        <v>0</v>
      </c>
      <c r="F75" s="78">
        <v>8</v>
      </c>
      <c r="G75" s="78">
        <v>0</v>
      </c>
      <c r="H75" s="78">
        <v>0</v>
      </c>
      <c r="I75" s="78">
        <v>0</v>
      </c>
      <c r="J75" s="78">
        <v>0</v>
      </c>
      <c r="K75" s="78">
        <v>0</v>
      </c>
      <c r="L75" s="78">
        <v>0</v>
      </c>
      <c r="M75" s="78">
        <v>0</v>
      </c>
      <c r="N75" s="192">
        <v>0</v>
      </c>
    </row>
    <row r="76" spans="1:14" x14ac:dyDescent="0.35">
      <c r="A76" s="185" t="s">
        <v>328</v>
      </c>
      <c r="B76" s="134">
        <f t="shared" si="10"/>
        <v>1</v>
      </c>
      <c r="C76" s="78">
        <v>0</v>
      </c>
      <c r="D76" s="78">
        <v>0</v>
      </c>
      <c r="E76" s="78">
        <v>0</v>
      </c>
      <c r="F76" s="78">
        <v>0</v>
      </c>
      <c r="G76" s="78">
        <v>0</v>
      </c>
      <c r="H76" s="78">
        <v>1</v>
      </c>
      <c r="I76" s="78">
        <v>0</v>
      </c>
      <c r="J76" s="78">
        <v>0</v>
      </c>
      <c r="K76" s="78">
        <v>0</v>
      </c>
      <c r="L76" s="78">
        <v>0</v>
      </c>
      <c r="M76" s="78">
        <v>0</v>
      </c>
      <c r="N76" s="192">
        <v>0</v>
      </c>
    </row>
    <row r="77" spans="1:14" x14ac:dyDescent="0.35">
      <c r="A77" s="181"/>
      <c r="B77" s="136"/>
      <c r="C77" s="78"/>
      <c r="D77" s="78"/>
      <c r="E77" s="78"/>
      <c r="F77" s="78"/>
      <c r="G77" s="78"/>
      <c r="H77" s="78"/>
      <c r="I77" s="78"/>
      <c r="J77" s="78"/>
      <c r="K77" s="78"/>
      <c r="L77" s="78"/>
      <c r="M77" s="78"/>
    </row>
    <row r="78" spans="1:14" x14ac:dyDescent="0.35">
      <c r="A78" s="184" t="s">
        <v>207</v>
      </c>
      <c r="B78" s="134">
        <f>SUM(B79:B93)</f>
        <v>7706</v>
      </c>
      <c r="C78" s="134">
        <f t="shared" ref="C78:N78" si="11">SUM(C79:C93)</f>
        <v>586</v>
      </c>
      <c r="D78" s="134">
        <f t="shared" si="11"/>
        <v>732</v>
      </c>
      <c r="E78" s="134">
        <f t="shared" si="11"/>
        <v>392</v>
      </c>
      <c r="F78" s="134">
        <f t="shared" si="11"/>
        <v>1008</v>
      </c>
      <c r="G78" s="134">
        <f t="shared" si="11"/>
        <v>2575</v>
      </c>
      <c r="H78" s="134">
        <f t="shared" si="11"/>
        <v>547</v>
      </c>
      <c r="I78" s="134">
        <f t="shared" si="11"/>
        <v>1089</v>
      </c>
      <c r="J78" s="134">
        <f t="shared" si="11"/>
        <v>19</v>
      </c>
      <c r="K78" s="134">
        <f t="shared" si="11"/>
        <v>179</v>
      </c>
      <c r="L78" s="134">
        <f t="shared" si="11"/>
        <v>0</v>
      </c>
      <c r="M78" s="134">
        <f t="shared" si="11"/>
        <v>367</v>
      </c>
      <c r="N78" s="187">
        <f t="shared" si="11"/>
        <v>212</v>
      </c>
    </row>
    <row r="79" spans="1:14" ht="18.5" x14ac:dyDescent="0.35">
      <c r="A79" s="185" t="s">
        <v>379</v>
      </c>
      <c r="B79" s="134">
        <f t="shared" ref="B79:B93" si="12">SUM(C79:N79)</f>
        <v>285</v>
      </c>
      <c r="C79" s="78">
        <v>73</v>
      </c>
      <c r="D79" s="78">
        <v>60</v>
      </c>
      <c r="E79" s="78">
        <v>2</v>
      </c>
      <c r="F79" s="78">
        <v>77</v>
      </c>
      <c r="G79" s="78">
        <v>38</v>
      </c>
      <c r="H79" s="78">
        <v>23</v>
      </c>
      <c r="I79" s="78">
        <v>9</v>
      </c>
      <c r="J79" s="78">
        <v>0</v>
      </c>
      <c r="K79" s="78">
        <v>0</v>
      </c>
      <c r="L79" s="78">
        <v>0</v>
      </c>
      <c r="M79" s="78">
        <v>3</v>
      </c>
      <c r="N79" s="192">
        <v>0</v>
      </c>
    </row>
    <row r="80" spans="1:14" x14ac:dyDescent="0.35">
      <c r="A80" s="185" t="s">
        <v>300</v>
      </c>
      <c r="B80" s="134">
        <f t="shared" si="12"/>
        <v>6</v>
      </c>
      <c r="C80" s="78">
        <v>0</v>
      </c>
      <c r="D80" s="78">
        <v>0</v>
      </c>
      <c r="E80" s="78">
        <v>0</v>
      </c>
      <c r="F80" s="78">
        <v>0</v>
      </c>
      <c r="G80" s="78">
        <v>0</v>
      </c>
      <c r="H80" s="78">
        <v>6</v>
      </c>
      <c r="I80" s="78">
        <v>0</v>
      </c>
      <c r="J80" s="78">
        <v>0</v>
      </c>
      <c r="K80" s="78">
        <v>0</v>
      </c>
      <c r="L80" s="78">
        <v>0</v>
      </c>
      <c r="M80" s="78">
        <v>0</v>
      </c>
      <c r="N80" s="192">
        <v>0</v>
      </c>
    </row>
    <row r="81" spans="1:14" x14ac:dyDescent="0.35">
      <c r="A81" s="185" t="s">
        <v>332</v>
      </c>
      <c r="B81" s="134">
        <f t="shared" si="12"/>
        <v>2</v>
      </c>
      <c r="C81" s="78">
        <v>0</v>
      </c>
      <c r="D81" s="78">
        <v>1</v>
      </c>
      <c r="E81" s="78">
        <v>0</v>
      </c>
      <c r="F81" s="78">
        <v>0</v>
      </c>
      <c r="G81" s="78">
        <v>0</v>
      </c>
      <c r="H81" s="78">
        <v>1</v>
      </c>
      <c r="I81" s="78">
        <v>0</v>
      </c>
      <c r="J81" s="78">
        <v>0</v>
      </c>
      <c r="K81" s="78">
        <v>0</v>
      </c>
      <c r="L81" s="78">
        <v>0</v>
      </c>
      <c r="M81" s="78">
        <v>0</v>
      </c>
      <c r="N81" s="192">
        <v>0</v>
      </c>
    </row>
    <row r="82" spans="1:14" x14ac:dyDescent="0.35">
      <c r="A82" s="185" t="s">
        <v>303</v>
      </c>
      <c r="B82" s="134">
        <f t="shared" si="12"/>
        <v>156</v>
      </c>
      <c r="C82" s="78">
        <v>49</v>
      </c>
      <c r="D82" s="78">
        <v>41</v>
      </c>
      <c r="E82" s="78">
        <v>2</v>
      </c>
      <c r="F82" s="78">
        <v>1</v>
      </c>
      <c r="G82" s="78">
        <v>44</v>
      </c>
      <c r="H82" s="78">
        <v>1</v>
      </c>
      <c r="I82" s="78">
        <v>8</v>
      </c>
      <c r="J82" s="78">
        <v>0</v>
      </c>
      <c r="K82" s="78">
        <v>7</v>
      </c>
      <c r="L82" s="78">
        <v>0</v>
      </c>
      <c r="M82" s="78">
        <v>3</v>
      </c>
      <c r="N82" s="192">
        <v>0</v>
      </c>
    </row>
    <row r="83" spans="1:14" x14ac:dyDescent="0.35">
      <c r="A83" s="185" t="s">
        <v>304</v>
      </c>
      <c r="B83" s="134">
        <f t="shared" si="12"/>
        <v>122</v>
      </c>
      <c r="C83" s="78">
        <v>59</v>
      </c>
      <c r="D83" s="78">
        <v>8</v>
      </c>
      <c r="E83" s="78">
        <v>0</v>
      </c>
      <c r="F83" s="78">
        <v>0</v>
      </c>
      <c r="G83" s="78">
        <v>54</v>
      </c>
      <c r="H83" s="78">
        <v>0</v>
      </c>
      <c r="I83" s="78">
        <v>1</v>
      </c>
      <c r="J83" s="78">
        <v>0</v>
      </c>
      <c r="K83" s="78">
        <v>0</v>
      </c>
      <c r="L83" s="78">
        <v>0</v>
      </c>
      <c r="M83" s="78">
        <v>0</v>
      </c>
      <c r="N83" s="192">
        <v>0</v>
      </c>
    </row>
    <row r="84" spans="1:14" x14ac:dyDescent="0.35">
      <c r="A84" s="185" t="s">
        <v>312</v>
      </c>
      <c r="B84" s="134">
        <f t="shared" si="12"/>
        <v>96</v>
      </c>
      <c r="C84" s="78">
        <v>0</v>
      </c>
      <c r="D84" s="78">
        <v>0</v>
      </c>
      <c r="E84" s="78">
        <v>0</v>
      </c>
      <c r="F84" s="78">
        <v>0</v>
      </c>
      <c r="G84" s="78">
        <v>96</v>
      </c>
      <c r="H84" s="78">
        <v>0</v>
      </c>
      <c r="I84" s="78">
        <v>0</v>
      </c>
      <c r="J84" s="78">
        <v>0</v>
      </c>
      <c r="K84" s="78">
        <v>0</v>
      </c>
      <c r="L84" s="78">
        <v>0</v>
      </c>
      <c r="M84" s="78">
        <v>0</v>
      </c>
      <c r="N84" s="192">
        <v>0</v>
      </c>
    </row>
    <row r="85" spans="1:14" x14ac:dyDescent="0.35">
      <c r="A85" s="185" t="s">
        <v>333</v>
      </c>
      <c r="B85" s="134">
        <f t="shared" si="12"/>
        <v>2</v>
      </c>
      <c r="C85" s="78">
        <v>0</v>
      </c>
      <c r="D85" s="78">
        <v>0</v>
      </c>
      <c r="E85" s="78">
        <v>0</v>
      </c>
      <c r="F85" s="78">
        <v>0</v>
      </c>
      <c r="G85" s="78">
        <v>0</v>
      </c>
      <c r="H85" s="78">
        <v>2</v>
      </c>
      <c r="I85" s="78">
        <v>0</v>
      </c>
      <c r="J85" s="78">
        <v>0</v>
      </c>
      <c r="K85" s="78">
        <v>0</v>
      </c>
      <c r="L85" s="78">
        <v>0</v>
      </c>
      <c r="M85" s="78">
        <v>0</v>
      </c>
      <c r="N85" s="192">
        <v>0</v>
      </c>
    </row>
    <row r="86" spans="1:14" x14ac:dyDescent="0.35">
      <c r="A86" s="185" t="s">
        <v>334</v>
      </c>
      <c r="B86" s="134">
        <f t="shared" si="12"/>
        <v>1</v>
      </c>
      <c r="C86" s="78">
        <v>1</v>
      </c>
      <c r="D86" s="78">
        <v>0</v>
      </c>
      <c r="E86" s="78">
        <v>0</v>
      </c>
      <c r="F86" s="78">
        <v>0</v>
      </c>
      <c r="G86" s="78">
        <v>0</v>
      </c>
      <c r="H86" s="78">
        <v>0</v>
      </c>
      <c r="I86" s="78">
        <v>0</v>
      </c>
      <c r="J86" s="78">
        <v>0</v>
      </c>
      <c r="K86" s="78">
        <v>0</v>
      </c>
      <c r="L86" s="78">
        <v>0</v>
      </c>
      <c r="M86" s="78">
        <v>0</v>
      </c>
      <c r="N86" s="192">
        <v>0</v>
      </c>
    </row>
    <row r="87" spans="1:14" x14ac:dyDescent="0.35">
      <c r="A87" s="185" t="s">
        <v>318</v>
      </c>
      <c r="B87" s="134">
        <f t="shared" si="12"/>
        <v>85</v>
      </c>
      <c r="C87" s="78">
        <v>4</v>
      </c>
      <c r="D87" s="78">
        <v>21</v>
      </c>
      <c r="E87" s="78">
        <v>1</v>
      </c>
      <c r="F87" s="78">
        <v>6</v>
      </c>
      <c r="G87" s="78">
        <v>18</v>
      </c>
      <c r="H87" s="78">
        <v>6</v>
      </c>
      <c r="I87" s="78">
        <v>18</v>
      </c>
      <c r="J87" s="78">
        <v>0</v>
      </c>
      <c r="K87" s="78">
        <v>0</v>
      </c>
      <c r="L87" s="78">
        <v>0</v>
      </c>
      <c r="M87" s="78">
        <v>5</v>
      </c>
      <c r="N87" s="75">
        <v>6</v>
      </c>
    </row>
    <row r="88" spans="1:14" x14ac:dyDescent="0.35">
      <c r="A88" s="185" t="s">
        <v>319</v>
      </c>
      <c r="B88" s="134">
        <f t="shared" si="12"/>
        <v>16</v>
      </c>
      <c r="C88" s="78">
        <v>0</v>
      </c>
      <c r="D88" s="78">
        <v>15</v>
      </c>
      <c r="E88" s="78">
        <v>0</v>
      </c>
      <c r="F88" s="78">
        <v>1</v>
      </c>
      <c r="G88" s="78">
        <v>0</v>
      </c>
      <c r="H88" s="78">
        <v>0</v>
      </c>
      <c r="I88" s="78">
        <v>0</v>
      </c>
      <c r="J88" s="78">
        <v>0</v>
      </c>
      <c r="K88" s="78">
        <v>0</v>
      </c>
      <c r="L88" s="78">
        <v>0</v>
      </c>
      <c r="M88" s="78">
        <v>0</v>
      </c>
      <c r="N88" s="192">
        <v>0</v>
      </c>
    </row>
    <row r="89" spans="1:14" x14ac:dyDescent="0.35">
      <c r="A89" s="185" t="s">
        <v>296</v>
      </c>
      <c r="B89" s="134">
        <f t="shared" si="12"/>
        <v>1</v>
      </c>
      <c r="C89" s="78">
        <v>0</v>
      </c>
      <c r="D89" s="78">
        <v>0</v>
      </c>
      <c r="E89" s="78">
        <v>0</v>
      </c>
      <c r="F89" s="78">
        <v>0</v>
      </c>
      <c r="G89" s="78">
        <v>0</v>
      </c>
      <c r="H89" s="78">
        <v>0</v>
      </c>
      <c r="I89" s="78">
        <v>1</v>
      </c>
      <c r="J89" s="78">
        <v>0</v>
      </c>
      <c r="K89" s="78">
        <v>0</v>
      </c>
      <c r="L89" s="78">
        <v>0</v>
      </c>
      <c r="M89" s="78">
        <v>0</v>
      </c>
      <c r="N89" s="192">
        <v>0</v>
      </c>
    </row>
    <row r="90" spans="1:14" x14ac:dyDescent="0.35">
      <c r="A90" s="185" t="s">
        <v>321</v>
      </c>
      <c r="B90" s="134">
        <f t="shared" si="12"/>
        <v>1</v>
      </c>
      <c r="C90" s="78">
        <v>0</v>
      </c>
      <c r="D90" s="78">
        <v>1</v>
      </c>
      <c r="E90" s="78">
        <v>0</v>
      </c>
      <c r="F90" s="78">
        <v>0</v>
      </c>
      <c r="G90" s="78">
        <v>0</v>
      </c>
      <c r="H90" s="78">
        <v>0</v>
      </c>
      <c r="I90" s="78">
        <v>0</v>
      </c>
      <c r="J90" s="78">
        <v>0</v>
      </c>
      <c r="K90" s="78">
        <v>0</v>
      </c>
      <c r="L90" s="78">
        <v>0</v>
      </c>
      <c r="M90" s="78">
        <v>0</v>
      </c>
      <c r="N90" s="192">
        <v>0</v>
      </c>
    </row>
    <row r="91" spans="1:14" x14ac:dyDescent="0.35">
      <c r="A91" s="185" t="s">
        <v>299</v>
      </c>
      <c r="B91" s="134">
        <f t="shared" si="12"/>
        <v>2</v>
      </c>
      <c r="C91" s="78">
        <v>0</v>
      </c>
      <c r="D91" s="78"/>
      <c r="E91" s="78">
        <v>1</v>
      </c>
      <c r="F91" s="78">
        <v>0</v>
      </c>
      <c r="G91" s="78">
        <v>0</v>
      </c>
      <c r="H91" s="78">
        <v>0</v>
      </c>
      <c r="I91" s="78">
        <v>0</v>
      </c>
      <c r="J91" s="78">
        <v>0</v>
      </c>
      <c r="K91" s="78">
        <v>0</v>
      </c>
      <c r="L91" s="78">
        <v>0</v>
      </c>
      <c r="M91" s="78">
        <v>0</v>
      </c>
      <c r="N91" s="75">
        <v>1</v>
      </c>
    </row>
    <row r="92" spans="1:14" x14ac:dyDescent="0.35">
      <c r="A92" s="185" t="s">
        <v>324</v>
      </c>
      <c r="B92" s="134">
        <f t="shared" si="12"/>
        <v>5</v>
      </c>
      <c r="C92" s="78">
        <v>0</v>
      </c>
      <c r="D92" s="78">
        <v>1</v>
      </c>
      <c r="E92" s="78">
        <v>1</v>
      </c>
      <c r="F92" s="78">
        <v>0</v>
      </c>
      <c r="G92" s="78">
        <v>2</v>
      </c>
      <c r="H92" s="78">
        <v>0</v>
      </c>
      <c r="I92" s="78">
        <v>0</v>
      </c>
      <c r="J92" s="78">
        <v>0</v>
      </c>
      <c r="K92" s="78">
        <v>1</v>
      </c>
      <c r="L92" s="78">
        <v>0</v>
      </c>
      <c r="M92" s="78">
        <v>0</v>
      </c>
      <c r="N92" s="192">
        <v>0</v>
      </c>
    </row>
    <row r="93" spans="1:14" x14ac:dyDescent="0.35">
      <c r="A93" s="185" t="s">
        <v>298</v>
      </c>
      <c r="B93" s="134">
        <f t="shared" si="12"/>
        <v>6926</v>
      </c>
      <c r="C93" s="78">
        <v>400</v>
      </c>
      <c r="D93" s="78">
        <v>584</v>
      </c>
      <c r="E93" s="78">
        <v>385</v>
      </c>
      <c r="F93" s="78">
        <v>923</v>
      </c>
      <c r="G93" s="78">
        <v>2323</v>
      </c>
      <c r="H93" s="78">
        <v>508</v>
      </c>
      <c r="I93" s="78">
        <v>1052</v>
      </c>
      <c r="J93" s="78">
        <v>19</v>
      </c>
      <c r="K93" s="78">
        <v>171</v>
      </c>
      <c r="L93" s="78">
        <v>0</v>
      </c>
      <c r="M93" s="78">
        <v>356</v>
      </c>
      <c r="N93" s="75">
        <v>205</v>
      </c>
    </row>
    <row r="94" spans="1:14" x14ac:dyDescent="0.35">
      <c r="A94" s="181"/>
      <c r="B94" s="136"/>
      <c r="C94" s="78"/>
      <c r="D94" s="78"/>
      <c r="E94" s="78"/>
      <c r="F94" s="78"/>
      <c r="G94" s="78"/>
      <c r="H94" s="78"/>
      <c r="I94" s="78"/>
      <c r="J94" s="78"/>
      <c r="K94" s="78"/>
      <c r="L94" s="78"/>
      <c r="M94" s="78"/>
    </row>
    <row r="95" spans="1:14" x14ac:dyDescent="0.35">
      <c r="A95" s="184" t="s">
        <v>208</v>
      </c>
      <c r="B95" s="134">
        <f>SUM(B96:B99)</f>
        <v>215</v>
      </c>
      <c r="C95" s="134">
        <f t="shared" ref="C95:N95" si="13">SUM(C96:C99)</f>
        <v>33</v>
      </c>
      <c r="D95" s="134">
        <f t="shared" si="13"/>
        <v>20</v>
      </c>
      <c r="E95" s="134">
        <f t="shared" si="13"/>
        <v>12</v>
      </c>
      <c r="F95" s="134">
        <f t="shared" si="13"/>
        <v>30</v>
      </c>
      <c r="G95" s="134">
        <f t="shared" si="13"/>
        <v>33</v>
      </c>
      <c r="H95" s="134">
        <f t="shared" si="13"/>
        <v>17</v>
      </c>
      <c r="I95" s="134">
        <f t="shared" si="13"/>
        <v>27</v>
      </c>
      <c r="J95" s="134">
        <f t="shared" si="13"/>
        <v>0</v>
      </c>
      <c r="K95" s="134">
        <f t="shared" si="13"/>
        <v>5</v>
      </c>
      <c r="L95" s="134">
        <f t="shared" si="13"/>
        <v>0</v>
      </c>
      <c r="M95" s="134">
        <f t="shared" si="13"/>
        <v>1</v>
      </c>
      <c r="N95" s="187">
        <f t="shared" si="13"/>
        <v>37</v>
      </c>
    </row>
    <row r="96" spans="1:14" ht="18.5" x14ac:dyDescent="0.35">
      <c r="A96" s="185" t="s">
        <v>379</v>
      </c>
      <c r="B96" s="134">
        <f t="shared" ref="B96:B99" si="14">SUM(C96:N96)</f>
        <v>4</v>
      </c>
      <c r="C96" s="78">
        <v>0</v>
      </c>
      <c r="D96" s="78">
        <v>0</v>
      </c>
      <c r="E96" s="78">
        <v>0</v>
      </c>
      <c r="F96" s="78">
        <v>2</v>
      </c>
      <c r="G96" s="78">
        <v>2</v>
      </c>
      <c r="H96" s="78">
        <v>0</v>
      </c>
      <c r="I96" s="78">
        <v>0</v>
      </c>
      <c r="J96" s="78">
        <v>0</v>
      </c>
      <c r="K96" s="78">
        <v>0</v>
      </c>
      <c r="L96" s="78">
        <v>0</v>
      </c>
      <c r="M96" s="78">
        <v>0</v>
      </c>
      <c r="N96" s="192">
        <v>0</v>
      </c>
    </row>
    <row r="97" spans="1:14" x14ac:dyDescent="0.35">
      <c r="A97" s="185" t="s">
        <v>318</v>
      </c>
      <c r="B97" s="134">
        <f t="shared" si="14"/>
        <v>2</v>
      </c>
      <c r="C97" s="78">
        <v>0</v>
      </c>
      <c r="D97" s="78">
        <v>0</v>
      </c>
      <c r="E97" s="78">
        <v>0</v>
      </c>
      <c r="F97" s="78">
        <v>0</v>
      </c>
      <c r="G97" s="78">
        <v>0</v>
      </c>
      <c r="H97" s="78">
        <v>0</v>
      </c>
      <c r="I97" s="78">
        <v>1</v>
      </c>
      <c r="J97" s="78">
        <v>0</v>
      </c>
      <c r="K97" s="78">
        <v>0</v>
      </c>
      <c r="L97" s="78">
        <v>0</v>
      </c>
      <c r="M97" s="78">
        <v>1</v>
      </c>
      <c r="N97" s="192">
        <v>0</v>
      </c>
    </row>
    <row r="98" spans="1:14" x14ac:dyDescent="0.35">
      <c r="A98" s="185" t="s">
        <v>319</v>
      </c>
      <c r="B98" s="134">
        <f t="shared" si="14"/>
        <v>1</v>
      </c>
      <c r="C98" s="78">
        <v>0</v>
      </c>
      <c r="D98" s="78">
        <v>1</v>
      </c>
      <c r="E98" s="78">
        <v>0</v>
      </c>
      <c r="F98" s="78">
        <v>0</v>
      </c>
      <c r="G98" s="78">
        <v>0</v>
      </c>
      <c r="H98" s="78">
        <v>0</v>
      </c>
      <c r="I98" s="78">
        <v>0</v>
      </c>
      <c r="J98" s="78">
        <v>0</v>
      </c>
      <c r="K98" s="78">
        <v>0</v>
      </c>
      <c r="L98" s="78">
        <v>0</v>
      </c>
      <c r="M98" s="78">
        <v>0</v>
      </c>
      <c r="N98" s="192">
        <v>0</v>
      </c>
    </row>
    <row r="99" spans="1:14" x14ac:dyDescent="0.35">
      <c r="A99" s="185" t="s">
        <v>298</v>
      </c>
      <c r="B99" s="134">
        <f t="shared" si="14"/>
        <v>208</v>
      </c>
      <c r="C99" s="78">
        <v>33</v>
      </c>
      <c r="D99" s="78">
        <v>19</v>
      </c>
      <c r="E99" s="78">
        <v>12</v>
      </c>
      <c r="F99" s="78">
        <v>28</v>
      </c>
      <c r="G99" s="78">
        <v>31</v>
      </c>
      <c r="H99" s="78">
        <v>17</v>
      </c>
      <c r="I99" s="78">
        <v>26</v>
      </c>
      <c r="J99" s="78">
        <v>0</v>
      </c>
      <c r="K99" s="78">
        <v>5</v>
      </c>
      <c r="L99" s="78">
        <v>0</v>
      </c>
      <c r="M99" s="78">
        <v>0</v>
      </c>
      <c r="N99" s="75">
        <v>37</v>
      </c>
    </row>
    <row r="100" spans="1:14" x14ac:dyDescent="0.35">
      <c r="A100" s="181"/>
      <c r="B100" s="136"/>
      <c r="C100" s="78"/>
      <c r="D100" s="78"/>
      <c r="E100" s="78"/>
      <c r="F100" s="78"/>
      <c r="G100" s="78"/>
      <c r="H100" s="78"/>
      <c r="I100" s="78"/>
      <c r="J100" s="78"/>
      <c r="K100" s="78"/>
      <c r="L100" s="78"/>
      <c r="M100" s="78"/>
    </row>
    <row r="101" spans="1:14" x14ac:dyDescent="0.35">
      <c r="A101" s="184" t="s">
        <v>209</v>
      </c>
      <c r="B101" s="134">
        <f>SUM(B102)</f>
        <v>2</v>
      </c>
      <c r="C101" s="134">
        <f t="shared" ref="C101:N101" si="15">SUM(C102)</f>
        <v>0</v>
      </c>
      <c r="D101" s="134">
        <f t="shared" si="15"/>
        <v>2</v>
      </c>
      <c r="E101" s="134">
        <f t="shared" si="15"/>
        <v>0</v>
      </c>
      <c r="F101" s="134">
        <f t="shared" si="15"/>
        <v>0</v>
      </c>
      <c r="G101" s="134">
        <f t="shared" si="15"/>
        <v>0</v>
      </c>
      <c r="H101" s="134">
        <f t="shared" si="15"/>
        <v>0</v>
      </c>
      <c r="I101" s="134">
        <f t="shared" si="15"/>
        <v>0</v>
      </c>
      <c r="J101" s="134">
        <f t="shared" si="15"/>
        <v>0</v>
      </c>
      <c r="K101" s="134">
        <f t="shared" si="15"/>
        <v>0</v>
      </c>
      <c r="L101" s="134">
        <f t="shared" si="15"/>
        <v>0</v>
      </c>
      <c r="M101" s="134">
        <f t="shared" si="15"/>
        <v>0</v>
      </c>
      <c r="N101" s="187">
        <f t="shared" si="15"/>
        <v>0</v>
      </c>
    </row>
    <row r="102" spans="1:14" x14ac:dyDescent="0.35">
      <c r="A102" s="185" t="s">
        <v>298</v>
      </c>
      <c r="B102" s="134">
        <f t="shared" ref="B102" si="16">SUM(C102:N102)</f>
        <v>2</v>
      </c>
      <c r="C102" s="78">
        <v>0</v>
      </c>
      <c r="D102" s="78">
        <v>2</v>
      </c>
      <c r="E102" s="78">
        <v>0</v>
      </c>
      <c r="F102" s="78">
        <v>0</v>
      </c>
      <c r="G102" s="78">
        <v>0</v>
      </c>
      <c r="H102" s="78">
        <v>0</v>
      </c>
      <c r="I102" s="78">
        <v>0</v>
      </c>
      <c r="J102" s="78">
        <v>0</v>
      </c>
      <c r="K102" s="78">
        <v>0</v>
      </c>
      <c r="L102" s="78">
        <v>0</v>
      </c>
      <c r="M102" s="78">
        <v>0</v>
      </c>
      <c r="N102" s="192">
        <v>0</v>
      </c>
    </row>
    <row r="103" spans="1:14" x14ac:dyDescent="0.35">
      <c r="A103" s="181"/>
      <c r="B103" s="136"/>
      <c r="C103" s="78"/>
      <c r="D103" s="78"/>
      <c r="E103" s="78"/>
      <c r="F103" s="78"/>
      <c r="G103" s="78"/>
      <c r="H103" s="78"/>
      <c r="I103" s="78"/>
      <c r="J103" s="78"/>
      <c r="K103" s="78"/>
      <c r="L103" s="78"/>
      <c r="M103" s="78"/>
    </row>
    <row r="104" spans="1:14" x14ac:dyDescent="0.35">
      <c r="A104" s="184" t="s">
        <v>210</v>
      </c>
      <c r="B104" s="134">
        <f>SUM(B105:B125)</f>
        <v>2774</v>
      </c>
      <c r="C104" s="134">
        <f t="shared" ref="C104:N104" si="17">SUM(C105:C125)</f>
        <v>302</v>
      </c>
      <c r="D104" s="134">
        <f t="shared" si="17"/>
        <v>264</v>
      </c>
      <c r="E104" s="134">
        <f t="shared" si="17"/>
        <v>261</v>
      </c>
      <c r="F104" s="134">
        <f t="shared" si="17"/>
        <v>314</v>
      </c>
      <c r="G104" s="134">
        <f t="shared" si="17"/>
        <v>376</v>
      </c>
      <c r="H104" s="134">
        <f t="shared" si="17"/>
        <v>384</v>
      </c>
      <c r="I104" s="134">
        <f t="shared" si="17"/>
        <v>108</v>
      </c>
      <c r="J104" s="134">
        <f t="shared" si="17"/>
        <v>134</v>
      </c>
      <c r="K104" s="134">
        <f t="shared" si="17"/>
        <v>124</v>
      </c>
      <c r="L104" s="134">
        <f t="shared" si="17"/>
        <v>30</v>
      </c>
      <c r="M104" s="134">
        <f t="shared" si="17"/>
        <v>225</v>
      </c>
      <c r="N104" s="187">
        <f t="shared" si="17"/>
        <v>252</v>
      </c>
    </row>
    <row r="105" spans="1:14" ht="18.5" x14ac:dyDescent="0.35">
      <c r="A105" s="185" t="s">
        <v>379</v>
      </c>
      <c r="B105" s="134">
        <f t="shared" ref="B105:B125" si="18">SUM(C105:N105)</f>
        <v>57</v>
      </c>
      <c r="C105" s="78">
        <v>4</v>
      </c>
      <c r="D105" s="78">
        <v>2</v>
      </c>
      <c r="E105" s="78">
        <v>4</v>
      </c>
      <c r="F105" s="78">
        <v>12</v>
      </c>
      <c r="G105" s="78">
        <v>12</v>
      </c>
      <c r="H105" s="78">
        <v>4</v>
      </c>
      <c r="I105" s="78">
        <v>4</v>
      </c>
      <c r="J105" s="78">
        <v>2</v>
      </c>
      <c r="K105" s="78">
        <v>0</v>
      </c>
      <c r="L105" s="78">
        <v>0</v>
      </c>
      <c r="M105" s="78">
        <v>4</v>
      </c>
      <c r="N105" s="75">
        <v>9</v>
      </c>
    </row>
    <row r="106" spans="1:14" x14ac:dyDescent="0.35">
      <c r="A106" s="185" t="s">
        <v>300</v>
      </c>
      <c r="B106" s="134">
        <f t="shared" si="18"/>
        <v>20</v>
      </c>
      <c r="C106" s="78">
        <v>0</v>
      </c>
      <c r="D106" s="78">
        <v>0</v>
      </c>
      <c r="E106" s="78">
        <v>0</v>
      </c>
      <c r="F106" s="78">
        <v>0</v>
      </c>
      <c r="G106" s="78">
        <v>0</v>
      </c>
      <c r="H106" s="78">
        <v>1</v>
      </c>
      <c r="I106" s="78">
        <v>0</v>
      </c>
      <c r="J106" s="78">
        <v>1</v>
      </c>
      <c r="K106" s="78">
        <v>2</v>
      </c>
      <c r="L106" s="78">
        <v>0</v>
      </c>
      <c r="M106" s="78">
        <v>1</v>
      </c>
      <c r="N106" s="75">
        <v>15</v>
      </c>
    </row>
    <row r="107" spans="1:14" x14ac:dyDescent="0.35">
      <c r="A107" s="185" t="s">
        <v>335</v>
      </c>
      <c r="B107" s="134">
        <f t="shared" si="18"/>
        <v>1</v>
      </c>
      <c r="C107" s="78">
        <v>0</v>
      </c>
      <c r="D107" s="78">
        <v>0</v>
      </c>
      <c r="E107" s="78">
        <v>0</v>
      </c>
      <c r="F107" s="78">
        <v>0</v>
      </c>
      <c r="G107" s="78">
        <v>0</v>
      </c>
      <c r="H107" s="78">
        <v>0</v>
      </c>
      <c r="I107" s="78">
        <v>0</v>
      </c>
      <c r="J107" s="78">
        <v>0</v>
      </c>
      <c r="K107" s="78">
        <v>0</v>
      </c>
      <c r="L107" s="78">
        <v>0</v>
      </c>
      <c r="M107" s="78">
        <v>1</v>
      </c>
      <c r="N107" s="192">
        <v>0</v>
      </c>
    </row>
    <row r="108" spans="1:14" x14ac:dyDescent="0.35">
      <c r="A108" s="185" t="s">
        <v>336</v>
      </c>
      <c r="B108" s="134">
        <f t="shared" si="18"/>
        <v>3</v>
      </c>
      <c r="C108" s="78">
        <v>1</v>
      </c>
      <c r="D108" s="78">
        <v>2</v>
      </c>
      <c r="E108" s="78">
        <v>0</v>
      </c>
      <c r="F108" s="78">
        <v>0</v>
      </c>
      <c r="G108" s="78">
        <v>0</v>
      </c>
      <c r="H108" s="78">
        <v>0</v>
      </c>
      <c r="I108" s="78">
        <v>0</v>
      </c>
      <c r="J108" s="78">
        <v>0</v>
      </c>
      <c r="K108" s="78">
        <v>0</v>
      </c>
      <c r="L108" s="78">
        <v>0</v>
      </c>
      <c r="M108" s="78">
        <v>0</v>
      </c>
      <c r="N108" s="192">
        <v>0</v>
      </c>
    </row>
    <row r="109" spans="1:14" x14ac:dyDescent="0.35">
      <c r="A109" s="185" t="s">
        <v>302</v>
      </c>
      <c r="B109" s="134">
        <f t="shared" si="18"/>
        <v>3</v>
      </c>
      <c r="C109" s="78">
        <v>2</v>
      </c>
      <c r="D109" s="78">
        <v>0</v>
      </c>
      <c r="E109" s="78">
        <v>0</v>
      </c>
      <c r="F109" s="78">
        <v>0</v>
      </c>
      <c r="G109" s="78">
        <v>0</v>
      </c>
      <c r="H109" s="78">
        <v>0</v>
      </c>
      <c r="I109" s="78">
        <v>0</v>
      </c>
      <c r="J109" s="78">
        <v>1</v>
      </c>
      <c r="K109" s="78">
        <v>0</v>
      </c>
      <c r="L109" s="78">
        <v>0</v>
      </c>
      <c r="M109" s="78">
        <v>0</v>
      </c>
      <c r="N109" s="192">
        <v>0</v>
      </c>
    </row>
    <row r="110" spans="1:14" x14ac:dyDescent="0.35">
      <c r="A110" s="185" t="s">
        <v>330</v>
      </c>
      <c r="B110" s="134">
        <f t="shared" si="18"/>
        <v>3</v>
      </c>
      <c r="C110" s="78">
        <v>1</v>
      </c>
      <c r="D110" s="78">
        <v>0</v>
      </c>
      <c r="E110" s="78">
        <v>0</v>
      </c>
      <c r="F110" s="78">
        <v>0</v>
      </c>
      <c r="G110" s="78">
        <v>0</v>
      </c>
      <c r="H110" s="78">
        <v>0</v>
      </c>
      <c r="I110" s="78">
        <v>0</v>
      </c>
      <c r="J110" s="78">
        <v>2</v>
      </c>
      <c r="K110" s="78">
        <v>0</v>
      </c>
      <c r="L110" s="78">
        <v>0</v>
      </c>
      <c r="M110" s="78">
        <v>0</v>
      </c>
      <c r="N110" s="192">
        <v>0</v>
      </c>
    </row>
    <row r="111" spans="1:14" x14ac:dyDescent="0.35">
      <c r="A111" s="185" t="s">
        <v>303</v>
      </c>
      <c r="B111" s="134">
        <f t="shared" si="18"/>
        <v>200</v>
      </c>
      <c r="C111" s="78">
        <v>51</v>
      </c>
      <c r="D111" s="78">
        <v>5</v>
      </c>
      <c r="E111" s="78">
        <v>5</v>
      </c>
      <c r="F111" s="78">
        <v>11</v>
      </c>
      <c r="G111" s="78">
        <v>46</v>
      </c>
      <c r="H111" s="78">
        <v>8</v>
      </c>
      <c r="I111" s="78">
        <v>1</v>
      </c>
      <c r="J111" s="78">
        <v>20</v>
      </c>
      <c r="K111" s="78">
        <v>17</v>
      </c>
      <c r="L111" s="78">
        <v>5</v>
      </c>
      <c r="M111" s="78">
        <v>27</v>
      </c>
      <c r="N111" s="75">
        <v>4</v>
      </c>
    </row>
    <row r="112" spans="1:14" x14ac:dyDescent="0.35">
      <c r="A112" s="185" t="s">
        <v>304</v>
      </c>
      <c r="B112" s="134">
        <f t="shared" si="18"/>
        <v>83</v>
      </c>
      <c r="C112" s="78">
        <v>9</v>
      </c>
      <c r="D112" s="78">
        <v>1</v>
      </c>
      <c r="E112" s="78">
        <v>6</v>
      </c>
      <c r="F112" s="78">
        <v>2</v>
      </c>
      <c r="G112" s="78">
        <v>4</v>
      </c>
      <c r="H112" s="78">
        <v>18</v>
      </c>
      <c r="I112" s="78">
        <v>4</v>
      </c>
      <c r="J112" s="78">
        <v>28</v>
      </c>
      <c r="K112" s="78">
        <v>7</v>
      </c>
      <c r="L112" s="78">
        <v>1</v>
      </c>
      <c r="M112" s="78">
        <v>3</v>
      </c>
      <c r="N112" s="192">
        <v>0</v>
      </c>
    </row>
    <row r="113" spans="1:14" x14ac:dyDescent="0.35">
      <c r="A113" s="185" t="s">
        <v>305</v>
      </c>
      <c r="B113" s="134">
        <f t="shared" si="18"/>
        <v>1</v>
      </c>
      <c r="C113" s="78">
        <v>0</v>
      </c>
      <c r="D113" s="78">
        <v>0</v>
      </c>
      <c r="E113" s="78">
        <v>0</v>
      </c>
      <c r="F113" s="78">
        <v>1</v>
      </c>
      <c r="G113" s="78">
        <v>0</v>
      </c>
      <c r="H113" s="78">
        <v>0</v>
      </c>
      <c r="I113" s="78">
        <v>0</v>
      </c>
      <c r="J113" s="78">
        <v>0</v>
      </c>
      <c r="K113" s="78">
        <v>0</v>
      </c>
      <c r="L113" s="78">
        <v>0</v>
      </c>
      <c r="M113" s="78">
        <v>0</v>
      </c>
      <c r="N113" s="192">
        <v>0</v>
      </c>
    </row>
    <row r="114" spans="1:14" x14ac:dyDescent="0.35">
      <c r="A114" s="185" t="s">
        <v>310</v>
      </c>
      <c r="B114" s="134">
        <f t="shared" si="18"/>
        <v>1</v>
      </c>
      <c r="C114" s="78">
        <v>0</v>
      </c>
      <c r="D114" s="78">
        <v>0</v>
      </c>
      <c r="E114" s="78">
        <v>0</v>
      </c>
      <c r="F114" s="78">
        <v>0</v>
      </c>
      <c r="G114" s="78">
        <v>0</v>
      </c>
      <c r="H114" s="78">
        <v>0</v>
      </c>
      <c r="I114" s="78">
        <v>1</v>
      </c>
      <c r="J114" s="78">
        <v>0</v>
      </c>
      <c r="K114" s="78">
        <v>0</v>
      </c>
      <c r="L114" s="78">
        <v>0</v>
      </c>
      <c r="M114" s="78">
        <v>0</v>
      </c>
      <c r="N114" s="192">
        <v>0</v>
      </c>
    </row>
    <row r="115" spans="1:14" x14ac:dyDescent="0.35">
      <c r="A115" s="185" t="s">
        <v>337</v>
      </c>
      <c r="B115" s="134">
        <f t="shared" si="18"/>
        <v>1</v>
      </c>
      <c r="C115" s="78">
        <v>1</v>
      </c>
      <c r="D115" s="78">
        <v>0</v>
      </c>
      <c r="E115" s="78">
        <v>0</v>
      </c>
      <c r="F115" s="78">
        <v>0</v>
      </c>
      <c r="G115" s="78">
        <v>0</v>
      </c>
      <c r="H115" s="78">
        <v>0</v>
      </c>
      <c r="I115" s="78">
        <v>0</v>
      </c>
      <c r="J115" s="78">
        <v>0</v>
      </c>
      <c r="K115" s="78">
        <v>0</v>
      </c>
      <c r="L115" s="78">
        <v>0</v>
      </c>
      <c r="M115" s="78">
        <v>0</v>
      </c>
      <c r="N115" s="192">
        <v>0</v>
      </c>
    </row>
    <row r="116" spans="1:14" x14ac:dyDescent="0.35">
      <c r="A116" s="185" t="s">
        <v>333</v>
      </c>
      <c r="B116" s="134">
        <f t="shared" si="18"/>
        <v>3</v>
      </c>
      <c r="C116" s="78">
        <v>0</v>
      </c>
      <c r="D116" s="78">
        <v>0</v>
      </c>
      <c r="E116" s="78">
        <v>0</v>
      </c>
      <c r="F116" s="78">
        <v>0</v>
      </c>
      <c r="G116" s="78">
        <v>0</v>
      </c>
      <c r="H116" s="78">
        <v>1</v>
      </c>
      <c r="I116" s="78">
        <v>0</v>
      </c>
      <c r="J116" s="78">
        <v>0</v>
      </c>
      <c r="K116" s="78">
        <v>1</v>
      </c>
      <c r="L116" s="78">
        <v>0</v>
      </c>
      <c r="M116" s="78">
        <v>0</v>
      </c>
      <c r="N116" s="75">
        <v>1</v>
      </c>
    </row>
    <row r="117" spans="1:14" x14ac:dyDescent="0.35">
      <c r="A117" s="185" t="s">
        <v>338</v>
      </c>
      <c r="B117" s="134">
        <f t="shared" si="18"/>
        <v>1</v>
      </c>
      <c r="C117" s="78">
        <v>0</v>
      </c>
      <c r="D117" s="78">
        <v>0</v>
      </c>
      <c r="E117" s="78">
        <v>0</v>
      </c>
      <c r="F117" s="78">
        <v>0</v>
      </c>
      <c r="G117" s="78">
        <v>0</v>
      </c>
      <c r="H117" s="78">
        <v>1</v>
      </c>
      <c r="I117" s="78">
        <v>0</v>
      </c>
      <c r="J117" s="78">
        <v>0</v>
      </c>
      <c r="K117" s="78">
        <v>0</v>
      </c>
      <c r="L117" s="78">
        <v>0</v>
      </c>
      <c r="M117" s="78">
        <v>0</v>
      </c>
      <c r="N117" s="192">
        <v>0</v>
      </c>
    </row>
    <row r="118" spans="1:14" x14ac:dyDescent="0.35">
      <c r="A118" s="185" t="s">
        <v>317</v>
      </c>
      <c r="B118" s="134">
        <f t="shared" si="18"/>
        <v>150</v>
      </c>
      <c r="C118" s="78">
        <v>0</v>
      </c>
      <c r="D118" s="78">
        <v>2</v>
      </c>
      <c r="E118" s="78">
        <v>0</v>
      </c>
      <c r="F118" s="78">
        <v>0</v>
      </c>
      <c r="G118" s="78">
        <v>0</v>
      </c>
      <c r="H118" s="78">
        <v>0</v>
      </c>
      <c r="I118" s="78">
        <v>0</v>
      </c>
      <c r="J118" s="78">
        <v>13</v>
      </c>
      <c r="K118" s="78">
        <v>7</v>
      </c>
      <c r="L118" s="78">
        <v>0</v>
      </c>
      <c r="M118" s="78">
        <v>1</v>
      </c>
      <c r="N118" s="75">
        <v>127</v>
      </c>
    </row>
    <row r="119" spans="1:14" x14ac:dyDescent="0.35">
      <c r="A119" s="185" t="s">
        <v>318</v>
      </c>
      <c r="B119" s="134">
        <f t="shared" si="18"/>
        <v>91</v>
      </c>
      <c r="C119" s="78">
        <v>5</v>
      </c>
      <c r="D119" s="78">
        <v>3</v>
      </c>
      <c r="E119" s="78">
        <v>4</v>
      </c>
      <c r="F119" s="78">
        <v>6</v>
      </c>
      <c r="G119" s="78">
        <v>3</v>
      </c>
      <c r="H119" s="78">
        <v>5</v>
      </c>
      <c r="I119" s="78">
        <v>0</v>
      </c>
      <c r="J119" s="78">
        <v>0</v>
      </c>
      <c r="K119" s="78">
        <v>4</v>
      </c>
      <c r="L119" s="78">
        <v>0</v>
      </c>
      <c r="M119" s="78">
        <v>7</v>
      </c>
      <c r="N119" s="75">
        <v>54</v>
      </c>
    </row>
    <row r="120" spans="1:14" x14ac:dyDescent="0.35">
      <c r="A120" s="185" t="s">
        <v>319</v>
      </c>
      <c r="B120" s="134">
        <f t="shared" si="18"/>
        <v>160</v>
      </c>
      <c r="C120" s="78">
        <v>0</v>
      </c>
      <c r="D120" s="78">
        <v>6</v>
      </c>
      <c r="E120" s="78">
        <v>1</v>
      </c>
      <c r="F120" s="78">
        <v>0</v>
      </c>
      <c r="G120" s="78">
        <v>0</v>
      </c>
      <c r="H120" s="78">
        <v>90</v>
      </c>
      <c r="I120" s="78">
        <v>0</v>
      </c>
      <c r="J120" s="78">
        <v>7</v>
      </c>
      <c r="K120" s="78">
        <v>25</v>
      </c>
      <c r="L120" s="78">
        <v>0</v>
      </c>
      <c r="M120" s="78">
        <v>0</v>
      </c>
      <c r="N120" s="75">
        <v>31</v>
      </c>
    </row>
    <row r="121" spans="1:14" x14ac:dyDescent="0.35">
      <c r="A121" s="185" t="s">
        <v>299</v>
      </c>
      <c r="B121" s="134">
        <f t="shared" si="18"/>
        <v>1</v>
      </c>
      <c r="C121" s="78">
        <v>0</v>
      </c>
      <c r="D121" s="78">
        <v>0</v>
      </c>
      <c r="E121" s="78">
        <v>0</v>
      </c>
      <c r="F121" s="78">
        <v>0</v>
      </c>
      <c r="G121" s="78">
        <v>1</v>
      </c>
      <c r="H121" s="78">
        <v>0</v>
      </c>
      <c r="I121" s="78">
        <v>0</v>
      </c>
      <c r="J121" s="78">
        <v>0</v>
      </c>
      <c r="K121" s="78">
        <v>0</v>
      </c>
      <c r="L121" s="78">
        <v>0</v>
      </c>
      <c r="M121" s="78">
        <v>0</v>
      </c>
      <c r="N121" s="192">
        <v>0</v>
      </c>
    </row>
    <row r="122" spans="1:14" x14ac:dyDescent="0.35">
      <c r="A122" s="185" t="s">
        <v>298</v>
      </c>
      <c r="B122" s="134">
        <f t="shared" si="18"/>
        <v>1992</v>
      </c>
      <c r="C122" s="78">
        <v>228</v>
      </c>
      <c r="D122" s="78">
        <v>243</v>
      </c>
      <c r="E122" s="78">
        <v>241</v>
      </c>
      <c r="F122" s="78">
        <v>281</v>
      </c>
      <c r="G122" s="78">
        <v>310</v>
      </c>
      <c r="H122" s="78">
        <v>255</v>
      </c>
      <c r="I122" s="78">
        <v>98</v>
      </c>
      <c r="J122" s="78">
        <v>59</v>
      </c>
      <c r="K122" s="78">
        <v>61</v>
      </c>
      <c r="L122" s="78">
        <v>24</v>
      </c>
      <c r="M122" s="78">
        <v>181</v>
      </c>
      <c r="N122" s="75">
        <v>11</v>
      </c>
    </row>
    <row r="123" spans="1:14" x14ac:dyDescent="0.35">
      <c r="A123" s="185" t="s">
        <v>339</v>
      </c>
      <c r="B123" s="134">
        <f t="shared" si="18"/>
        <v>1</v>
      </c>
      <c r="C123" s="78">
        <v>0</v>
      </c>
      <c r="D123" s="78">
        <v>0</v>
      </c>
      <c r="E123" s="78">
        <v>0</v>
      </c>
      <c r="F123" s="78">
        <v>0</v>
      </c>
      <c r="G123" s="78">
        <v>0</v>
      </c>
      <c r="H123" s="78">
        <v>1</v>
      </c>
      <c r="I123" s="78">
        <v>0</v>
      </c>
      <c r="J123" s="78">
        <v>0</v>
      </c>
      <c r="K123" s="78">
        <v>0</v>
      </c>
      <c r="L123" s="78">
        <v>0</v>
      </c>
      <c r="M123" s="78">
        <v>0</v>
      </c>
      <c r="N123" s="192">
        <v>0</v>
      </c>
    </row>
    <row r="124" spans="1:14" x14ac:dyDescent="0.35">
      <c r="A124" s="185" t="s">
        <v>340</v>
      </c>
      <c r="B124" s="134">
        <f t="shared" si="18"/>
        <v>1</v>
      </c>
      <c r="C124" s="78">
        <v>0</v>
      </c>
      <c r="D124" s="78">
        <v>0</v>
      </c>
      <c r="E124" s="78">
        <v>0</v>
      </c>
      <c r="F124" s="78">
        <v>0</v>
      </c>
      <c r="G124" s="78">
        <v>0</v>
      </c>
      <c r="H124" s="78">
        <v>0</v>
      </c>
      <c r="I124" s="78">
        <v>0</v>
      </c>
      <c r="J124" s="78">
        <v>1</v>
      </c>
      <c r="K124" s="78">
        <v>0</v>
      </c>
      <c r="L124" s="78">
        <v>0</v>
      </c>
      <c r="M124" s="78">
        <v>0</v>
      </c>
      <c r="N124" s="192">
        <v>0</v>
      </c>
    </row>
    <row r="125" spans="1:14" x14ac:dyDescent="0.35">
      <c r="A125" s="185" t="s">
        <v>325</v>
      </c>
      <c r="B125" s="134">
        <f t="shared" si="18"/>
        <v>1</v>
      </c>
      <c r="C125" s="78">
        <v>0</v>
      </c>
      <c r="D125" s="78">
        <v>0</v>
      </c>
      <c r="E125" s="78">
        <v>0</v>
      </c>
      <c r="F125" s="78">
        <v>1</v>
      </c>
      <c r="G125" s="78">
        <v>0</v>
      </c>
      <c r="H125" s="78">
        <v>0</v>
      </c>
      <c r="I125" s="78">
        <v>0</v>
      </c>
      <c r="J125" s="78">
        <v>0</v>
      </c>
      <c r="K125" s="78">
        <v>0</v>
      </c>
      <c r="L125" s="78">
        <v>0</v>
      </c>
      <c r="M125" s="78">
        <v>0</v>
      </c>
      <c r="N125" s="192">
        <v>0</v>
      </c>
    </row>
    <row r="126" spans="1:14" x14ac:dyDescent="0.35">
      <c r="A126" s="181"/>
      <c r="B126" s="136"/>
      <c r="C126" s="78"/>
      <c r="D126" s="78"/>
      <c r="E126" s="78"/>
      <c r="F126" s="78"/>
      <c r="G126" s="78"/>
      <c r="H126" s="78"/>
      <c r="I126" s="78"/>
      <c r="J126" s="78"/>
      <c r="K126" s="78"/>
      <c r="L126" s="78"/>
      <c r="M126" s="78"/>
    </row>
    <row r="127" spans="1:14" x14ac:dyDescent="0.35">
      <c r="A127" s="184" t="s">
        <v>211</v>
      </c>
      <c r="B127" s="134">
        <f>SUM(B128:B129)</f>
        <v>56</v>
      </c>
      <c r="C127" s="134">
        <f t="shared" ref="C127:N127" si="19">SUM(C128:C129)</f>
        <v>36</v>
      </c>
      <c r="D127" s="134">
        <f t="shared" si="19"/>
        <v>6</v>
      </c>
      <c r="E127" s="134">
        <f t="shared" si="19"/>
        <v>11</v>
      </c>
      <c r="F127" s="134">
        <f t="shared" si="19"/>
        <v>0</v>
      </c>
      <c r="G127" s="134">
        <f t="shared" si="19"/>
        <v>0</v>
      </c>
      <c r="H127" s="134">
        <f t="shared" si="19"/>
        <v>2</v>
      </c>
      <c r="I127" s="134">
        <f t="shared" si="19"/>
        <v>0</v>
      </c>
      <c r="J127" s="134">
        <f t="shared" si="19"/>
        <v>0</v>
      </c>
      <c r="K127" s="134">
        <f t="shared" si="19"/>
        <v>0</v>
      </c>
      <c r="L127" s="134">
        <f t="shared" si="19"/>
        <v>0</v>
      </c>
      <c r="M127" s="134">
        <f t="shared" si="19"/>
        <v>1</v>
      </c>
      <c r="N127" s="187">
        <f t="shared" si="19"/>
        <v>0</v>
      </c>
    </row>
    <row r="128" spans="1:14" x14ac:dyDescent="0.35">
      <c r="A128" s="185" t="s">
        <v>319</v>
      </c>
      <c r="B128" s="134">
        <f t="shared" ref="B128:B129" si="20">SUM(C128:N128)</f>
        <v>1</v>
      </c>
      <c r="C128" s="78">
        <v>0</v>
      </c>
      <c r="D128" s="78">
        <v>1</v>
      </c>
      <c r="E128" s="78">
        <v>0</v>
      </c>
      <c r="F128" s="78">
        <v>0</v>
      </c>
      <c r="G128" s="78">
        <v>0</v>
      </c>
      <c r="H128" s="78">
        <v>0</v>
      </c>
      <c r="I128" s="78">
        <v>0</v>
      </c>
      <c r="J128" s="78">
        <v>0</v>
      </c>
      <c r="K128" s="78">
        <v>0</v>
      </c>
      <c r="L128" s="78">
        <v>0</v>
      </c>
      <c r="M128" s="78">
        <v>0</v>
      </c>
      <c r="N128" s="192">
        <v>0</v>
      </c>
    </row>
    <row r="129" spans="1:14" x14ac:dyDescent="0.35">
      <c r="A129" s="185" t="s">
        <v>298</v>
      </c>
      <c r="B129" s="134">
        <f t="shared" si="20"/>
        <v>55</v>
      </c>
      <c r="C129" s="78">
        <v>36</v>
      </c>
      <c r="D129" s="78">
        <v>5</v>
      </c>
      <c r="E129" s="78">
        <v>11</v>
      </c>
      <c r="F129" s="78">
        <v>0</v>
      </c>
      <c r="G129" s="78">
        <v>0</v>
      </c>
      <c r="H129" s="78">
        <v>2</v>
      </c>
      <c r="I129" s="78">
        <v>0</v>
      </c>
      <c r="J129" s="78">
        <v>0</v>
      </c>
      <c r="K129" s="78">
        <v>0</v>
      </c>
      <c r="L129" s="78">
        <v>0</v>
      </c>
      <c r="M129" s="78">
        <v>1</v>
      </c>
      <c r="N129" s="192">
        <v>0</v>
      </c>
    </row>
    <row r="130" spans="1:14" x14ac:dyDescent="0.35">
      <c r="A130" s="181"/>
      <c r="B130" s="136"/>
      <c r="C130" s="78"/>
      <c r="D130" s="78"/>
      <c r="E130" s="78"/>
      <c r="F130" s="78"/>
      <c r="G130" s="78"/>
      <c r="H130" s="78"/>
      <c r="I130" s="78"/>
      <c r="J130" s="78"/>
      <c r="K130" s="78"/>
      <c r="L130" s="78"/>
      <c r="M130" s="78"/>
    </row>
    <row r="131" spans="1:14" x14ac:dyDescent="0.35">
      <c r="A131" s="184" t="s">
        <v>212</v>
      </c>
      <c r="B131" s="134">
        <f>SUM(B132:B134)</f>
        <v>105</v>
      </c>
      <c r="C131" s="134">
        <f t="shared" ref="C131:N131" si="21">SUM(C132:C134)</f>
        <v>9</v>
      </c>
      <c r="D131" s="134">
        <f t="shared" si="21"/>
        <v>35</v>
      </c>
      <c r="E131" s="134">
        <f t="shared" si="21"/>
        <v>19</v>
      </c>
      <c r="F131" s="134">
        <f t="shared" si="21"/>
        <v>9</v>
      </c>
      <c r="G131" s="134">
        <f t="shared" si="21"/>
        <v>2</v>
      </c>
      <c r="H131" s="134">
        <f t="shared" si="21"/>
        <v>2</v>
      </c>
      <c r="I131" s="134">
        <f t="shared" si="21"/>
        <v>6</v>
      </c>
      <c r="J131" s="134">
        <f t="shared" si="21"/>
        <v>2</v>
      </c>
      <c r="K131" s="134">
        <f t="shared" si="21"/>
        <v>11</v>
      </c>
      <c r="L131" s="134">
        <f t="shared" si="21"/>
        <v>0</v>
      </c>
      <c r="M131" s="134">
        <f t="shared" si="21"/>
        <v>0</v>
      </c>
      <c r="N131" s="187">
        <f t="shared" si="21"/>
        <v>10</v>
      </c>
    </row>
    <row r="132" spans="1:14" ht="18.5" x14ac:dyDescent="0.35">
      <c r="A132" s="185" t="s">
        <v>379</v>
      </c>
      <c r="B132" s="134">
        <f t="shared" ref="B132:B134" si="22">SUM(C132:N132)</f>
        <v>1</v>
      </c>
      <c r="C132" s="78">
        <v>0</v>
      </c>
      <c r="D132" s="78">
        <v>0</v>
      </c>
      <c r="E132" s="78">
        <v>0</v>
      </c>
      <c r="F132" s="78">
        <v>0</v>
      </c>
      <c r="G132" s="78">
        <v>0</v>
      </c>
      <c r="H132" s="78">
        <v>0</v>
      </c>
      <c r="I132" s="78">
        <v>0</v>
      </c>
      <c r="J132" s="78">
        <v>0</v>
      </c>
      <c r="K132" s="78">
        <v>1</v>
      </c>
      <c r="L132" s="78">
        <v>0</v>
      </c>
      <c r="M132" s="78">
        <v>0</v>
      </c>
      <c r="N132" s="192">
        <v>0</v>
      </c>
    </row>
    <row r="133" spans="1:14" x14ac:dyDescent="0.35">
      <c r="A133" s="185" t="s">
        <v>318</v>
      </c>
      <c r="B133" s="134">
        <f t="shared" si="22"/>
        <v>1</v>
      </c>
      <c r="C133" s="78">
        <v>0</v>
      </c>
      <c r="D133" s="78">
        <v>0</v>
      </c>
      <c r="E133" s="78">
        <v>0</v>
      </c>
      <c r="F133" s="78">
        <v>1</v>
      </c>
      <c r="G133" s="78">
        <v>0</v>
      </c>
      <c r="H133" s="78">
        <v>0</v>
      </c>
      <c r="I133" s="78">
        <v>0</v>
      </c>
      <c r="J133" s="78">
        <v>0</v>
      </c>
      <c r="K133" s="78">
        <v>0</v>
      </c>
      <c r="L133" s="78">
        <v>0</v>
      </c>
      <c r="M133" s="78">
        <v>0</v>
      </c>
      <c r="N133" s="192">
        <v>0</v>
      </c>
    </row>
    <row r="134" spans="1:14" x14ac:dyDescent="0.35">
      <c r="A134" s="185" t="s">
        <v>298</v>
      </c>
      <c r="B134" s="134">
        <f t="shared" si="22"/>
        <v>103</v>
      </c>
      <c r="C134" s="78">
        <v>9</v>
      </c>
      <c r="D134" s="78">
        <v>35</v>
      </c>
      <c r="E134" s="78">
        <v>19</v>
      </c>
      <c r="F134" s="78">
        <v>8</v>
      </c>
      <c r="G134" s="78">
        <v>2</v>
      </c>
      <c r="H134" s="78">
        <v>2</v>
      </c>
      <c r="I134" s="78">
        <v>6</v>
      </c>
      <c r="J134" s="78">
        <v>2</v>
      </c>
      <c r="K134" s="78">
        <v>10</v>
      </c>
      <c r="L134" s="78">
        <v>0</v>
      </c>
      <c r="M134" s="78">
        <v>0</v>
      </c>
      <c r="N134" s="75">
        <v>10</v>
      </c>
    </row>
    <row r="135" spans="1:14" x14ac:dyDescent="0.35">
      <c r="A135" s="181"/>
      <c r="B135" s="136"/>
      <c r="C135" s="78"/>
      <c r="D135" s="78"/>
      <c r="E135" s="78"/>
      <c r="F135" s="78"/>
      <c r="G135" s="78"/>
      <c r="H135" s="78"/>
      <c r="I135" s="78"/>
      <c r="J135" s="78"/>
      <c r="K135" s="78"/>
      <c r="L135" s="78"/>
      <c r="M135" s="78"/>
    </row>
    <row r="136" spans="1:14" x14ac:dyDescent="0.35">
      <c r="A136" s="184" t="s">
        <v>213</v>
      </c>
      <c r="B136" s="134">
        <f>SUM(B137:B147)</f>
        <v>2412</v>
      </c>
      <c r="C136" s="134">
        <f t="shared" ref="C136:N136" si="23">SUM(C137:C147)</f>
        <v>201</v>
      </c>
      <c r="D136" s="134">
        <f t="shared" si="23"/>
        <v>289</v>
      </c>
      <c r="E136" s="134">
        <f t="shared" si="23"/>
        <v>334</v>
      </c>
      <c r="F136" s="134">
        <f t="shared" si="23"/>
        <v>227</v>
      </c>
      <c r="G136" s="134">
        <f t="shared" si="23"/>
        <v>325</v>
      </c>
      <c r="H136" s="134">
        <f t="shared" si="23"/>
        <v>205</v>
      </c>
      <c r="I136" s="134">
        <f t="shared" si="23"/>
        <v>236</v>
      </c>
      <c r="J136" s="134">
        <f t="shared" si="23"/>
        <v>51</v>
      </c>
      <c r="K136" s="134">
        <f t="shared" si="23"/>
        <v>71</v>
      </c>
      <c r="L136" s="134">
        <f t="shared" si="23"/>
        <v>1</v>
      </c>
      <c r="M136" s="134">
        <f t="shared" si="23"/>
        <v>213</v>
      </c>
      <c r="N136" s="187">
        <f t="shared" si="23"/>
        <v>259</v>
      </c>
    </row>
    <row r="137" spans="1:14" ht="18.5" x14ac:dyDescent="0.35">
      <c r="A137" s="185" t="s">
        <v>379</v>
      </c>
      <c r="B137" s="134">
        <f t="shared" ref="B137:B147" si="24">SUM(C137:N137)</f>
        <v>19</v>
      </c>
      <c r="C137" s="78">
        <v>1</v>
      </c>
      <c r="D137" s="78">
        <v>3</v>
      </c>
      <c r="E137" s="78"/>
      <c r="F137" s="78">
        <v>1</v>
      </c>
      <c r="G137" s="78">
        <v>1</v>
      </c>
      <c r="H137" s="78">
        <v>2</v>
      </c>
      <c r="I137" s="78">
        <v>6</v>
      </c>
      <c r="J137" s="78">
        <v>0</v>
      </c>
      <c r="K137" s="78">
        <v>0</v>
      </c>
      <c r="L137" s="78">
        <v>1</v>
      </c>
      <c r="M137" s="78">
        <v>4</v>
      </c>
      <c r="N137" s="192">
        <v>0</v>
      </c>
    </row>
    <row r="138" spans="1:14" x14ac:dyDescent="0.35">
      <c r="A138" s="185" t="s">
        <v>303</v>
      </c>
      <c r="B138" s="134">
        <f t="shared" si="24"/>
        <v>46</v>
      </c>
      <c r="C138" s="78">
        <v>1</v>
      </c>
      <c r="D138" s="78">
        <v>1</v>
      </c>
      <c r="E138" s="78">
        <v>11</v>
      </c>
      <c r="F138" s="78">
        <v>6</v>
      </c>
      <c r="G138" s="78">
        <v>3</v>
      </c>
      <c r="H138" s="78">
        <v>0</v>
      </c>
      <c r="I138" s="78">
        <v>5</v>
      </c>
      <c r="J138" s="78">
        <v>1</v>
      </c>
      <c r="K138" s="78">
        <v>8</v>
      </c>
      <c r="L138" s="78"/>
      <c r="M138" s="78">
        <v>10</v>
      </c>
      <c r="N138" s="192">
        <v>0</v>
      </c>
    </row>
    <row r="139" spans="1:14" x14ac:dyDescent="0.35">
      <c r="A139" s="185" t="s">
        <v>304</v>
      </c>
      <c r="B139" s="134">
        <f t="shared" si="24"/>
        <v>28</v>
      </c>
      <c r="C139" s="78">
        <v>2</v>
      </c>
      <c r="D139" s="78">
        <v>3</v>
      </c>
      <c r="E139" s="78">
        <v>15</v>
      </c>
      <c r="F139" s="78">
        <v>4</v>
      </c>
      <c r="G139" s="78">
        <v>0</v>
      </c>
      <c r="H139" s="78">
        <v>3</v>
      </c>
      <c r="I139" s="78">
        <v>0</v>
      </c>
      <c r="J139" s="78">
        <v>0</v>
      </c>
      <c r="K139" s="78">
        <v>0</v>
      </c>
      <c r="L139" s="78">
        <v>0</v>
      </c>
      <c r="M139" s="78">
        <v>0</v>
      </c>
      <c r="N139" s="75">
        <v>1</v>
      </c>
    </row>
    <row r="140" spans="1:14" x14ac:dyDescent="0.35">
      <c r="A140" s="185" t="s">
        <v>334</v>
      </c>
      <c r="B140" s="134">
        <f t="shared" si="24"/>
        <v>1</v>
      </c>
      <c r="C140" s="78">
        <v>0</v>
      </c>
      <c r="D140" s="78">
        <v>0</v>
      </c>
      <c r="E140" s="78">
        <v>0</v>
      </c>
      <c r="F140" s="78">
        <v>0</v>
      </c>
      <c r="G140" s="78">
        <v>0</v>
      </c>
      <c r="H140" s="78">
        <v>1</v>
      </c>
      <c r="I140" s="78">
        <v>0</v>
      </c>
      <c r="J140" s="78">
        <v>0</v>
      </c>
      <c r="K140" s="78">
        <v>0</v>
      </c>
      <c r="L140" s="78">
        <v>0</v>
      </c>
      <c r="M140" s="78">
        <v>0</v>
      </c>
      <c r="N140" s="192">
        <v>0</v>
      </c>
    </row>
    <row r="141" spans="1:14" x14ac:dyDescent="0.35">
      <c r="A141" s="185" t="s">
        <v>317</v>
      </c>
      <c r="B141" s="134">
        <f t="shared" si="24"/>
        <v>9</v>
      </c>
      <c r="C141" s="78">
        <v>0</v>
      </c>
      <c r="D141" s="78">
        <v>0</v>
      </c>
      <c r="E141" s="78">
        <v>0</v>
      </c>
      <c r="F141" s="78">
        <v>0</v>
      </c>
      <c r="G141" s="78">
        <v>0</v>
      </c>
      <c r="H141" s="78">
        <v>0</v>
      </c>
      <c r="I141" s="78">
        <v>0</v>
      </c>
      <c r="J141" s="78">
        <v>0</v>
      </c>
      <c r="K141" s="78">
        <v>0</v>
      </c>
      <c r="L141" s="78">
        <v>0</v>
      </c>
      <c r="M141" s="78">
        <v>8</v>
      </c>
      <c r="N141" s="75">
        <v>1</v>
      </c>
    </row>
    <row r="142" spans="1:14" x14ac:dyDescent="0.35">
      <c r="A142" s="185" t="s">
        <v>318</v>
      </c>
      <c r="B142" s="134">
        <f t="shared" si="24"/>
        <v>34</v>
      </c>
      <c r="C142" s="78">
        <v>3</v>
      </c>
      <c r="D142" s="78">
        <v>6</v>
      </c>
      <c r="E142" s="78">
        <v>5</v>
      </c>
      <c r="F142" s="78">
        <v>2</v>
      </c>
      <c r="G142" s="78">
        <v>1</v>
      </c>
      <c r="H142" s="78">
        <v>4</v>
      </c>
      <c r="I142" s="78">
        <v>7</v>
      </c>
      <c r="J142" s="78">
        <v>1</v>
      </c>
      <c r="K142" s="78">
        <v>1</v>
      </c>
      <c r="L142" s="78">
        <v>0</v>
      </c>
      <c r="M142" s="78">
        <v>2</v>
      </c>
      <c r="N142" s="75">
        <v>2</v>
      </c>
    </row>
    <row r="143" spans="1:14" x14ac:dyDescent="0.35">
      <c r="A143" s="185" t="s">
        <v>319</v>
      </c>
      <c r="B143" s="134">
        <f t="shared" si="24"/>
        <v>82</v>
      </c>
      <c r="C143" s="78">
        <v>1</v>
      </c>
      <c r="D143" s="78">
        <v>2</v>
      </c>
      <c r="E143" s="78">
        <v>0</v>
      </c>
      <c r="F143" s="78">
        <v>0</v>
      </c>
      <c r="G143" s="78">
        <v>0</v>
      </c>
      <c r="H143" s="78">
        <v>4</v>
      </c>
      <c r="I143" s="78">
        <v>0</v>
      </c>
      <c r="J143" s="78">
        <v>0</v>
      </c>
      <c r="K143" s="78">
        <v>1</v>
      </c>
      <c r="L143" s="78">
        <v>0</v>
      </c>
      <c r="M143" s="78">
        <v>0</v>
      </c>
      <c r="N143" s="75">
        <v>74</v>
      </c>
    </row>
    <row r="144" spans="1:14" x14ac:dyDescent="0.35">
      <c r="A144" s="185" t="s">
        <v>321</v>
      </c>
      <c r="B144" s="134">
        <f t="shared" si="24"/>
        <v>2</v>
      </c>
      <c r="C144" s="78">
        <v>1</v>
      </c>
      <c r="D144" s="78">
        <v>0</v>
      </c>
      <c r="E144" s="78">
        <v>0</v>
      </c>
      <c r="F144" s="78">
        <v>0</v>
      </c>
      <c r="G144" s="78">
        <v>0</v>
      </c>
      <c r="H144" s="78">
        <v>0</v>
      </c>
      <c r="I144" s="78">
        <v>0</v>
      </c>
      <c r="J144" s="78">
        <v>0</v>
      </c>
      <c r="K144" s="78">
        <v>1</v>
      </c>
      <c r="L144" s="78">
        <v>0</v>
      </c>
      <c r="M144" s="78">
        <v>0</v>
      </c>
      <c r="N144" s="192">
        <v>0</v>
      </c>
    </row>
    <row r="145" spans="1:14" x14ac:dyDescent="0.35">
      <c r="A145" s="185" t="s">
        <v>322</v>
      </c>
      <c r="B145" s="134">
        <f t="shared" si="24"/>
        <v>1</v>
      </c>
      <c r="C145" s="78">
        <v>0</v>
      </c>
      <c r="D145" s="78">
        <v>0</v>
      </c>
      <c r="E145" s="78">
        <v>0</v>
      </c>
      <c r="F145" s="78">
        <v>0</v>
      </c>
      <c r="G145" s="78">
        <v>0</v>
      </c>
      <c r="H145" s="78">
        <v>0</v>
      </c>
      <c r="I145" s="78">
        <v>0</v>
      </c>
      <c r="J145" s="78">
        <v>0</v>
      </c>
      <c r="K145" s="78">
        <v>1</v>
      </c>
      <c r="L145" s="78">
        <v>0</v>
      </c>
      <c r="M145" s="78">
        <v>0</v>
      </c>
      <c r="N145" s="192">
        <v>0</v>
      </c>
    </row>
    <row r="146" spans="1:14" x14ac:dyDescent="0.35">
      <c r="A146" s="185" t="s">
        <v>324</v>
      </c>
      <c r="B146" s="134">
        <f t="shared" si="24"/>
        <v>4</v>
      </c>
      <c r="C146" s="78">
        <v>0</v>
      </c>
      <c r="D146" s="78">
        <v>4</v>
      </c>
      <c r="E146" s="78">
        <v>0</v>
      </c>
      <c r="F146" s="78">
        <v>0</v>
      </c>
      <c r="G146" s="78">
        <v>0</v>
      </c>
      <c r="H146" s="78">
        <v>0</v>
      </c>
      <c r="I146" s="78">
        <v>0</v>
      </c>
      <c r="J146" s="78">
        <v>0</v>
      </c>
      <c r="K146" s="78">
        <v>0</v>
      </c>
      <c r="L146" s="78">
        <v>0</v>
      </c>
      <c r="M146" s="78">
        <v>0</v>
      </c>
      <c r="N146" s="192">
        <v>0</v>
      </c>
    </row>
    <row r="147" spans="1:14" x14ac:dyDescent="0.35">
      <c r="A147" s="185" t="s">
        <v>298</v>
      </c>
      <c r="B147" s="134">
        <f t="shared" si="24"/>
        <v>2186</v>
      </c>
      <c r="C147" s="78">
        <v>192</v>
      </c>
      <c r="D147" s="78">
        <v>270</v>
      </c>
      <c r="E147" s="78">
        <v>303</v>
      </c>
      <c r="F147" s="78">
        <v>214</v>
      </c>
      <c r="G147" s="78">
        <v>320</v>
      </c>
      <c r="H147" s="78">
        <v>191</v>
      </c>
      <c r="I147" s="78">
        <v>218</v>
      </c>
      <c r="J147" s="78">
        <v>49</v>
      </c>
      <c r="K147" s="78">
        <v>59</v>
      </c>
      <c r="L147" s="78">
        <v>0</v>
      </c>
      <c r="M147" s="78">
        <v>189</v>
      </c>
      <c r="N147" s="75">
        <v>181</v>
      </c>
    </row>
    <row r="148" spans="1:14" x14ac:dyDescent="0.35">
      <c r="A148" s="181"/>
      <c r="B148" s="136"/>
      <c r="C148" s="78"/>
      <c r="D148" s="78"/>
      <c r="E148" s="78"/>
      <c r="F148" s="78"/>
      <c r="G148" s="78"/>
      <c r="H148" s="78"/>
      <c r="I148" s="78"/>
      <c r="J148" s="78"/>
      <c r="K148" s="78"/>
      <c r="L148" s="78"/>
      <c r="M148" s="78"/>
    </row>
    <row r="149" spans="1:14" x14ac:dyDescent="0.35">
      <c r="A149" s="184" t="s">
        <v>214</v>
      </c>
      <c r="B149" s="134">
        <f>SUM(B150:B153)</f>
        <v>707</v>
      </c>
      <c r="C149" s="134">
        <f t="shared" ref="C149:N149" si="25">SUM(C150:C153)</f>
        <v>79</v>
      </c>
      <c r="D149" s="134">
        <f t="shared" si="25"/>
        <v>135</v>
      </c>
      <c r="E149" s="134">
        <f t="shared" si="25"/>
        <v>81</v>
      </c>
      <c r="F149" s="134">
        <f t="shared" si="25"/>
        <v>75</v>
      </c>
      <c r="G149" s="134">
        <f t="shared" si="25"/>
        <v>81</v>
      </c>
      <c r="H149" s="134">
        <f t="shared" si="25"/>
        <v>70</v>
      </c>
      <c r="I149" s="134">
        <f t="shared" si="25"/>
        <v>65</v>
      </c>
      <c r="J149" s="134">
        <f t="shared" si="25"/>
        <v>6</v>
      </c>
      <c r="K149" s="134">
        <f t="shared" si="25"/>
        <v>40</v>
      </c>
      <c r="L149" s="134">
        <f t="shared" si="25"/>
        <v>1</v>
      </c>
      <c r="M149" s="134">
        <f t="shared" si="25"/>
        <v>7</v>
      </c>
      <c r="N149" s="187">
        <f t="shared" si="25"/>
        <v>67</v>
      </c>
    </row>
    <row r="150" spans="1:14" ht="18.5" x14ac:dyDescent="0.35">
      <c r="A150" s="185" t="s">
        <v>379</v>
      </c>
      <c r="B150" s="134">
        <f t="shared" ref="B150:B153" si="26">SUM(C150:N150)</f>
        <v>4</v>
      </c>
      <c r="C150" s="78">
        <v>0</v>
      </c>
      <c r="D150" s="78">
        <v>0</v>
      </c>
      <c r="E150" s="78">
        <v>0</v>
      </c>
      <c r="F150" s="78">
        <v>0</v>
      </c>
      <c r="G150" s="78">
        <v>0</v>
      </c>
      <c r="H150" s="78">
        <v>2</v>
      </c>
      <c r="I150" s="78">
        <v>1</v>
      </c>
      <c r="J150" s="78">
        <v>0</v>
      </c>
      <c r="K150" s="78">
        <v>0</v>
      </c>
      <c r="L150" s="78">
        <v>1</v>
      </c>
      <c r="M150" s="78">
        <v>0</v>
      </c>
      <c r="N150" s="192">
        <v>0</v>
      </c>
    </row>
    <row r="151" spans="1:14" x14ac:dyDescent="0.35">
      <c r="A151" s="185" t="s">
        <v>319</v>
      </c>
      <c r="B151" s="134">
        <f t="shared" si="26"/>
        <v>5</v>
      </c>
      <c r="C151" s="78">
        <v>0</v>
      </c>
      <c r="D151" s="78">
        <v>0</v>
      </c>
      <c r="E151" s="78">
        <v>0</v>
      </c>
      <c r="F151" s="78">
        <v>0</v>
      </c>
      <c r="G151" s="78">
        <v>0</v>
      </c>
      <c r="H151" s="78">
        <v>1</v>
      </c>
      <c r="I151" s="78">
        <v>0</v>
      </c>
      <c r="J151" s="78">
        <v>0</v>
      </c>
      <c r="K151" s="78">
        <v>0</v>
      </c>
      <c r="L151" s="78">
        <v>0</v>
      </c>
      <c r="M151" s="78">
        <v>0</v>
      </c>
      <c r="N151" s="75">
        <v>4</v>
      </c>
    </row>
    <row r="152" spans="1:14" x14ac:dyDescent="0.35">
      <c r="A152" s="185" t="s">
        <v>341</v>
      </c>
      <c r="B152" s="134">
        <f t="shared" si="26"/>
        <v>14</v>
      </c>
      <c r="C152" s="78">
        <v>0</v>
      </c>
      <c r="D152" s="78">
        <v>0</v>
      </c>
      <c r="E152" s="78">
        <v>0</v>
      </c>
      <c r="F152" s="78">
        <v>1</v>
      </c>
      <c r="G152" s="78">
        <v>0</v>
      </c>
      <c r="H152" s="78">
        <v>0</v>
      </c>
      <c r="I152" s="78">
        <v>0</v>
      </c>
      <c r="J152" s="78">
        <v>0</v>
      </c>
      <c r="K152" s="78">
        <v>0</v>
      </c>
      <c r="L152" s="78">
        <v>0</v>
      </c>
      <c r="M152" s="78">
        <v>0</v>
      </c>
      <c r="N152" s="75">
        <v>13</v>
      </c>
    </row>
    <row r="153" spans="1:14" x14ac:dyDescent="0.35">
      <c r="A153" s="185" t="s">
        <v>298</v>
      </c>
      <c r="B153" s="134">
        <f t="shared" si="26"/>
        <v>684</v>
      </c>
      <c r="C153" s="78">
        <v>79</v>
      </c>
      <c r="D153" s="78">
        <v>135</v>
      </c>
      <c r="E153" s="78">
        <v>81</v>
      </c>
      <c r="F153" s="78">
        <v>74</v>
      </c>
      <c r="G153" s="78">
        <v>81</v>
      </c>
      <c r="H153" s="78">
        <v>67</v>
      </c>
      <c r="I153" s="78">
        <v>64</v>
      </c>
      <c r="J153" s="78">
        <v>6</v>
      </c>
      <c r="K153" s="78">
        <v>40</v>
      </c>
      <c r="L153" s="78">
        <v>0</v>
      </c>
      <c r="M153" s="78">
        <v>7</v>
      </c>
      <c r="N153" s="75">
        <v>50</v>
      </c>
    </row>
    <row r="154" spans="1:14" x14ac:dyDescent="0.35">
      <c r="A154" s="181"/>
      <c r="B154" s="136"/>
      <c r="C154" s="78"/>
      <c r="D154" s="78"/>
      <c r="E154" s="78"/>
      <c r="F154" s="78"/>
      <c r="G154" s="78"/>
      <c r="H154" s="78"/>
      <c r="I154" s="78"/>
      <c r="J154" s="78"/>
      <c r="K154" s="78"/>
      <c r="L154" s="78"/>
      <c r="M154" s="78"/>
    </row>
    <row r="155" spans="1:14" x14ac:dyDescent="0.35">
      <c r="A155" s="184" t="s">
        <v>215</v>
      </c>
      <c r="B155" s="134">
        <f>SUM(B156:B165)</f>
        <v>37</v>
      </c>
      <c r="C155" s="134">
        <f t="shared" ref="C155:N155" si="27">SUM(C156:C165)</f>
        <v>0</v>
      </c>
      <c r="D155" s="134">
        <f t="shared" si="27"/>
        <v>5</v>
      </c>
      <c r="E155" s="134">
        <f t="shared" si="27"/>
        <v>12</v>
      </c>
      <c r="F155" s="134">
        <f t="shared" si="27"/>
        <v>5</v>
      </c>
      <c r="G155" s="134">
        <f t="shared" si="27"/>
        <v>3</v>
      </c>
      <c r="H155" s="134">
        <f t="shared" si="27"/>
        <v>1</v>
      </c>
      <c r="I155" s="134">
        <f t="shared" si="27"/>
        <v>5</v>
      </c>
      <c r="J155" s="134">
        <f t="shared" si="27"/>
        <v>2</v>
      </c>
      <c r="K155" s="134">
        <f t="shared" si="27"/>
        <v>3</v>
      </c>
      <c r="L155" s="134">
        <f t="shared" si="27"/>
        <v>0</v>
      </c>
      <c r="M155" s="134">
        <f t="shared" si="27"/>
        <v>0</v>
      </c>
      <c r="N155" s="187">
        <f t="shared" si="27"/>
        <v>1</v>
      </c>
    </row>
    <row r="156" spans="1:14" x14ac:dyDescent="0.35">
      <c r="A156" s="185" t="s">
        <v>303</v>
      </c>
      <c r="B156" s="134">
        <f t="shared" ref="B156:B165" si="28">SUM(C156:N156)</f>
        <v>6</v>
      </c>
      <c r="C156" s="78">
        <v>0</v>
      </c>
      <c r="D156" s="78">
        <v>0</v>
      </c>
      <c r="E156" s="78">
        <v>4</v>
      </c>
      <c r="F156" s="78">
        <v>1</v>
      </c>
      <c r="G156" s="78">
        <v>0</v>
      </c>
      <c r="H156" s="78">
        <v>0</v>
      </c>
      <c r="I156" s="78">
        <v>0</v>
      </c>
      <c r="J156" s="78">
        <v>1</v>
      </c>
      <c r="K156" s="78">
        <v>0</v>
      </c>
      <c r="L156" s="78">
        <v>0</v>
      </c>
      <c r="M156" s="78">
        <v>0</v>
      </c>
      <c r="N156" s="192">
        <v>0</v>
      </c>
    </row>
    <row r="157" spans="1:14" x14ac:dyDescent="0.35">
      <c r="A157" s="185" t="s">
        <v>304</v>
      </c>
      <c r="B157" s="134">
        <f t="shared" si="28"/>
        <v>4</v>
      </c>
      <c r="C157" s="78">
        <v>0</v>
      </c>
      <c r="D157" s="78">
        <v>0</v>
      </c>
      <c r="E157" s="78">
        <v>4</v>
      </c>
      <c r="F157" s="78">
        <v>0</v>
      </c>
      <c r="G157" s="78">
        <v>0</v>
      </c>
      <c r="H157" s="78">
        <v>0</v>
      </c>
      <c r="I157" s="78">
        <v>0</v>
      </c>
      <c r="J157" s="78">
        <v>0</v>
      </c>
      <c r="K157" s="78">
        <v>0</v>
      </c>
      <c r="L157" s="78">
        <v>0</v>
      </c>
      <c r="M157" s="78">
        <v>0</v>
      </c>
      <c r="N157" s="192">
        <v>0</v>
      </c>
    </row>
    <row r="158" spans="1:14" x14ac:dyDescent="0.35">
      <c r="A158" s="185" t="s">
        <v>308</v>
      </c>
      <c r="B158" s="134">
        <f t="shared" si="28"/>
        <v>5</v>
      </c>
      <c r="C158" s="78">
        <v>0</v>
      </c>
      <c r="D158" s="78">
        <v>0</v>
      </c>
      <c r="E158" s="78">
        <v>0</v>
      </c>
      <c r="F158" s="78">
        <v>2</v>
      </c>
      <c r="G158" s="78">
        <v>0</v>
      </c>
      <c r="H158" s="78">
        <v>0</v>
      </c>
      <c r="I158" s="78">
        <v>2</v>
      </c>
      <c r="J158" s="78">
        <v>1</v>
      </c>
      <c r="K158" s="78">
        <v>0</v>
      </c>
      <c r="L158" s="78">
        <v>0</v>
      </c>
      <c r="M158" s="78">
        <v>0</v>
      </c>
      <c r="N158" s="192">
        <v>0</v>
      </c>
    </row>
    <row r="159" spans="1:14" x14ac:dyDescent="0.35">
      <c r="A159" s="185" t="s">
        <v>309</v>
      </c>
      <c r="B159" s="134">
        <f t="shared" si="28"/>
        <v>3</v>
      </c>
      <c r="C159" s="78">
        <v>0</v>
      </c>
      <c r="D159" s="78">
        <v>0</v>
      </c>
      <c r="E159" s="78">
        <v>2</v>
      </c>
      <c r="F159" s="78">
        <v>0</v>
      </c>
      <c r="G159" s="78">
        <v>1</v>
      </c>
      <c r="H159" s="78">
        <v>0</v>
      </c>
      <c r="I159" s="78">
        <v>0</v>
      </c>
      <c r="J159" s="78">
        <v>0</v>
      </c>
      <c r="K159" s="78">
        <v>0</v>
      </c>
      <c r="L159" s="78">
        <v>0</v>
      </c>
      <c r="M159" s="78">
        <v>0</v>
      </c>
      <c r="N159" s="192">
        <v>0</v>
      </c>
    </row>
    <row r="160" spans="1:14" x14ac:dyDescent="0.35">
      <c r="A160" s="185" t="s">
        <v>313</v>
      </c>
      <c r="B160" s="134">
        <f t="shared" si="28"/>
        <v>1</v>
      </c>
      <c r="C160" s="78">
        <v>0</v>
      </c>
      <c r="D160" s="78">
        <v>0</v>
      </c>
      <c r="E160" s="78">
        <v>0</v>
      </c>
      <c r="F160" s="78">
        <v>0</v>
      </c>
      <c r="G160" s="78">
        <v>0</v>
      </c>
      <c r="H160" s="78">
        <v>0</v>
      </c>
      <c r="I160" s="78">
        <v>0</v>
      </c>
      <c r="J160" s="78">
        <v>0</v>
      </c>
      <c r="K160" s="78">
        <v>1</v>
      </c>
      <c r="L160" s="78">
        <v>0</v>
      </c>
      <c r="M160" s="78">
        <v>0</v>
      </c>
      <c r="N160" s="192">
        <v>0</v>
      </c>
    </row>
    <row r="161" spans="1:14" x14ac:dyDescent="0.35">
      <c r="A161" s="185" t="s">
        <v>337</v>
      </c>
      <c r="B161" s="134">
        <f t="shared" si="28"/>
        <v>1</v>
      </c>
      <c r="C161" s="78">
        <v>0</v>
      </c>
      <c r="D161" s="78">
        <v>0</v>
      </c>
      <c r="E161" s="78">
        <v>0</v>
      </c>
      <c r="F161" s="78">
        <v>0</v>
      </c>
      <c r="G161" s="78">
        <v>0</v>
      </c>
      <c r="H161" s="78">
        <v>0</v>
      </c>
      <c r="I161" s="78">
        <v>0</v>
      </c>
      <c r="J161" s="78">
        <v>0</v>
      </c>
      <c r="K161" s="78">
        <v>0</v>
      </c>
      <c r="L161" s="78">
        <v>0</v>
      </c>
      <c r="M161" s="78">
        <v>0</v>
      </c>
      <c r="N161" s="75">
        <v>1</v>
      </c>
    </row>
    <row r="162" spans="1:14" x14ac:dyDescent="0.35">
      <c r="A162" s="185" t="s">
        <v>317</v>
      </c>
      <c r="B162" s="134">
        <f t="shared" si="28"/>
        <v>1</v>
      </c>
      <c r="C162" s="78">
        <v>0</v>
      </c>
      <c r="D162" s="78">
        <v>1</v>
      </c>
      <c r="E162" s="78">
        <v>0</v>
      </c>
      <c r="F162" s="78">
        <v>0</v>
      </c>
      <c r="G162" s="78">
        <v>0</v>
      </c>
      <c r="H162" s="78">
        <v>0</v>
      </c>
      <c r="I162" s="78">
        <v>0</v>
      </c>
      <c r="J162" s="78">
        <v>0</v>
      </c>
      <c r="K162" s="78">
        <v>0</v>
      </c>
      <c r="L162" s="78">
        <v>0</v>
      </c>
      <c r="M162" s="78">
        <v>0</v>
      </c>
      <c r="N162" s="192">
        <v>0</v>
      </c>
    </row>
    <row r="163" spans="1:14" x14ac:dyDescent="0.35">
      <c r="A163" s="185" t="s">
        <v>318</v>
      </c>
      <c r="B163" s="134">
        <f t="shared" si="28"/>
        <v>13</v>
      </c>
      <c r="C163" s="78">
        <v>0</v>
      </c>
      <c r="D163" s="78">
        <v>3</v>
      </c>
      <c r="E163" s="78">
        <v>2</v>
      </c>
      <c r="F163" s="78">
        <v>2</v>
      </c>
      <c r="G163" s="78">
        <v>2</v>
      </c>
      <c r="H163" s="78">
        <v>1</v>
      </c>
      <c r="I163" s="78">
        <v>3</v>
      </c>
      <c r="J163" s="78">
        <v>0</v>
      </c>
      <c r="K163" s="78">
        <v>0</v>
      </c>
      <c r="L163" s="78">
        <v>0</v>
      </c>
      <c r="M163" s="78">
        <v>0</v>
      </c>
      <c r="N163" s="192">
        <v>0</v>
      </c>
    </row>
    <row r="164" spans="1:14" x14ac:dyDescent="0.35">
      <c r="A164" s="185" t="s">
        <v>321</v>
      </c>
      <c r="B164" s="134">
        <f t="shared" si="28"/>
        <v>2</v>
      </c>
      <c r="C164" s="78">
        <v>0</v>
      </c>
      <c r="D164" s="78">
        <v>0</v>
      </c>
      <c r="E164" s="78">
        <v>0</v>
      </c>
      <c r="F164" s="78">
        <v>0</v>
      </c>
      <c r="G164" s="78">
        <v>0</v>
      </c>
      <c r="H164" s="78">
        <v>0</v>
      </c>
      <c r="I164" s="78">
        <v>0</v>
      </c>
      <c r="J164" s="78">
        <v>0</v>
      </c>
      <c r="K164" s="78">
        <v>2</v>
      </c>
      <c r="L164" s="78">
        <v>0</v>
      </c>
      <c r="M164" s="78">
        <v>0</v>
      </c>
      <c r="N164" s="192">
        <v>0</v>
      </c>
    </row>
    <row r="165" spans="1:14" x14ac:dyDescent="0.35">
      <c r="A165" s="185" t="s">
        <v>324</v>
      </c>
      <c r="B165" s="134">
        <f t="shared" si="28"/>
        <v>1</v>
      </c>
      <c r="C165" s="78">
        <v>0</v>
      </c>
      <c r="D165" s="78">
        <v>1</v>
      </c>
      <c r="E165" s="78">
        <v>0</v>
      </c>
      <c r="F165" s="78">
        <v>0</v>
      </c>
      <c r="G165" s="78">
        <v>0</v>
      </c>
      <c r="H165" s="78">
        <v>0</v>
      </c>
      <c r="I165" s="78">
        <v>0</v>
      </c>
      <c r="J165" s="78">
        <v>0</v>
      </c>
      <c r="K165" s="78">
        <v>0</v>
      </c>
      <c r="L165" s="78">
        <v>0</v>
      </c>
      <c r="M165" s="78">
        <v>0</v>
      </c>
      <c r="N165" s="192">
        <v>0</v>
      </c>
    </row>
    <row r="166" spans="1:14" x14ac:dyDescent="0.35">
      <c r="A166" s="181"/>
      <c r="B166" s="136"/>
      <c r="C166" s="78"/>
      <c r="D166" s="78"/>
      <c r="E166" s="78"/>
      <c r="F166" s="78"/>
      <c r="G166" s="78"/>
      <c r="H166" s="78"/>
      <c r="I166" s="78"/>
      <c r="J166" s="78"/>
      <c r="K166" s="78"/>
      <c r="L166" s="78"/>
      <c r="M166" s="78"/>
    </row>
    <row r="167" spans="1:14" x14ac:dyDescent="0.35">
      <c r="A167" s="184" t="s">
        <v>216</v>
      </c>
      <c r="B167" s="134">
        <f>SUM(B168:B179)</f>
        <v>235</v>
      </c>
      <c r="C167" s="134">
        <f t="shared" ref="C167:N167" si="29">SUM(C168:C179)</f>
        <v>94</v>
      </c>
      <c r="D167" s="134">
        <f t="shared" si="29"/>
        <v>53</v>
      </c>
      <c r="E167" s="134">
        <f t="shared" si="29"/>
        <v>1</v>
      </c>
      <c r="F167" s="134">
        <f t="shared" si="29"/>
        <v>1</v>
      </c>
      <c r="G167" s="134">
        <f t="shared" si="29"/>
        <v>45</v>
      </c>
      <c r="H167" s="134">
        <f t="shared" si="29"/>
        <v>2</v>
      </c>
      <c r="I167" s="134">
        <f t="shared" si="29"/>
        <v>15</v>
      </c>
      <c r="J167" s="134">
        <f t="shared" si="29"/>
        <v>12</v>
      </c>
      <c r="K167" s="134">
        <f t="shared" si="29"/>
        <v>0</v>
      </c>
      <c r="L167" s="134">
        <f t="shared" si="29"/>
        <v>1</v>
      </c>
      <c r="M167" s="134">
        <f t="shared" si="29"/>
        <v>3</v>
      </c>
      <c r="N167" s="187">
        <f t="shared" si="29"/>
        <v>8</v>
      </c>
    </row>
    <row r="168" spans="1:14" ht="18.5" x14ac:dyDescent="0.35">
      <c r="A168" s="185" t="s">
        <v>379</v>
      </c>
      <c r="B168" s="134">
        <f t="shared" ref="B168:B179" si="30">SUM(C168:N168)</f>
        <v>7</v>
      </c>
      <c r="C168" s="78">
        <v>1</v>
      </c>
      <c r="D168" s="78">
        <v>0</v>
      </c>
      <c r="E168" s="78">
        <v>0</v>
      </c>
      <c r="F168" s="78">
        <v>0</v>
      </c>
      <c r="G168" s="78">
        <v>1</v>
      </c>
      <c r="H168" s="78">
        <v>0</v>
      </c>
      <c r="I168" s="78">
        <v>0</v>
      </c>
      <c r="J168" s="78">
        <v>4</v>
      </c>
      <c r="K168" s="78">
        <v>0</v>
      </c>
      <c r="L168" s="78">
        <v>1</v>
      </c>
      <c r="M168" s="78">
        <v>0</v>
      </c>
      <c r="N168" s="192">
        <v>0</v>
      </c>
    </row>
    <row r="169" spans="1:14" x14ac:dyDescent="0.35">
      <c r="A169" s="185" t="s">
        <v>300</v>
      </c>
      <c r="B169" s="134">
        <f t="shared" si="30"/>
        <v>2</v>
      </c>
      <c r="C169" s="78">
        <v>0</v>
      </c>
      <c r="D169" s="78">
        <v>0</v>
      </c>
      <c r="E169" s="78">
        <v>0</v>
      </c>
      <c r="F169" s="78">
        <v>0</v>
      </c>
      <c r="G169" s="78">
        <v>1</v>
      </c>
      <c r="H169" s="78">
        <v>0</v>
      </c>
      <c r="I169" s="78">
        <v>0</v>
      </c>
      <c r="J169" s="78">
        <v>1</v>
      </c>
      <c r="K169" s="78">
        <v>0</v>
      </c>
      <c r="L169" s="78">
        <v>0</v>
      </c>
      <c r="M169" s="78">
        <v>0</v>
      </c>
      <c r="N169" s="192">
        <v>0</v>
      </c>
    </row>
    <row r="170" spans="1:14" x14ac:dyDescent="0.35">
      <c r="A170" s="185" t="s">
        <v>342</v>
      </c>
      <c r="B170" s="134">
        <f t="shared" si="30"/>
        <v>7</v>
      </c>
      <c r="C170" s="78">
        <v>6</v>
      </c>
      <c r="D170" s="78">
        <v>0</v>
      </c>
      <c r="E170" s="78">
        <v>0</v>
      </c>
      <c r="F170" s="78">
        <v>0</v>
      </c>
      <c r="G170" s="78">
        <v>0</v>
      </c>
      <c r="H170" s="78">
        <v>0</v>
      </c>
      <c r="I170" s="78">
        <v>0</v>
      </c>
      <c r="J170" s="78">
        <v>0</v>
      </c>
      <c r="K170" s="78">
        <v>0</v>
      </c>
      <c r="L170" s="78">
        <v>0</v>
      </c>
      <c r="M170" s="78">
        <v>0</v>
      </c>
      <c r="N170" s="75">
        <v>1</v>
      </c>
    </row>
    <row r="171" spans="1:14" x14ac:dyDescent="0.35">
      <c r="A171" s="185" t="s">
        <v>301</v>
      </c>
      <c r="B171" s="134">
        <f t="shared" si="30"/>
        <v>13</v>
      </c>
      <c r="C171" s="78">
        <v>11</v>
      </c>
      <c r="D171" s="78">
        <v>0</v>
      </c>
      <c r="E171" s="78">
        <v>0</v>
      </c>
      <c r="F171" s="78">
        <v>0</v>
      </c>
      <c r="G171" s="78">
        <v>0</v>
      </c>
      <c r="H171" s="78">
        <v>0</v>
      </c>
      <c r="I171" s="78">
        <v>1</v>
      </c>
      <c r="J171" s="78">
        <v>1</v>
      </c>
      <c r="K171" s="78">
        <v>0</v>
      </c>
      <c r="L171" s="78">
        <v>0</v>
      </c>
      <c r="M171" s="78">
        <v>0</v>
      </c>
      <c r="N171" s="192">
        <v>0</v>
      </c>
    </row>
    <row r="172" spans="1:14" x14ac:dyDescent="0.35">
      <c r="A172" s="185" t="s">
        <v>303</v>
      </c>
      <c r="B172" s="134">
        <f t="shared" si="30"/>
        <v>3</v>
      </c>
      <c r="C172" s="78">
        <v>3</v>
      </c>
      <c r="D172" s="78">
        <v>0</v>
      </c>
      <c r="E172" s="78">
        <v>0</v>
      </c>
      <c r="F172" s="78">
        <v>0</v>
      </c>
      <c r="G172" s="78">
        <v>0</v>
      </c>
      <c r="H172" s="78">
        <v>0</v>
      </c>
      <c r="I172" s="78">
        <v>0</v>
      </c>
      <c r="J172" s="78">
        <v>0</v>
      </c>
      <c r="K172" s="78">
        <v>0</v>
      </c>
      <c r="L172" s="78">
        <v>0</v>
      </c>
      <c r="M172" s="78">
        <v>0</v>
      </c>
      <c r="N172" s="192">
        <v>0</v>
      </c>
    </row>
    <row r="173" spans="1:14" x14ac:dyDescent="0.35">
      <c r="A173" s="185" t="s">
        <v>304</v>
      </c>
      <c r="B173" s="134">
        <f t="shared" si="30"/>
        <v>25</v>
      </c>
      <c r="C173" s="78">
        <v>24</v>
      </c>
      <c r="D173" s="78">
        <v>0</v>
      </c>
      <c r="E173" s="78">
        <v>0</v>
      </c>
      <c r="F173" s="78">
        <v>0</v>
      </c>
      <c r="G173" s="78">
        <v>0</v>
      </c>
      <c r="H173" s="78">
        <v>0</v>
      </c>
      <c r="I173" s="78">
        <v>0</v>
      </c>
      <c r="J173" s="78">
        <v>1</v>
      </c>
      <c r="K173" s="78">
        <v>0</v>
      </c>
      <c r="L173" s="78">
        <v>0</v>
      </c>
      <c r="M173" s="78">
        <v>0</v>
      </c>
      <c r="N173" s="192">
        <v>0</v>
      </c>
    </row>
    <row r="174" spans="1:14" x14ac:dyDescent="0.35">
      <c r="A174" s="185" t="s">
        <v>307</v>
      </c>
      <c r="B174" s="134">
        <f t="shared" si="30"/>
        <v>1</v>
      </c>
      <c r="C174" s="78">
        <v>1</v>
      </c>
      <c r="D174" s="78">
        <v>0</v>
      </c>
      <c r="E174" s="78">
        <v>0</v>
      </c>
      <c r="F174" s="78">
        <v>0</v>
      </c>
      <c r="G174" s="78">
        <v>0</v>
      </c>
      <c r="H174" s="78">
        <v>0</v>
      </c>
      <c r="I174" s="78">
        <v>0</v>
      </c>
      <c r="J174" s="78">
        <v>0</v>
      </c>
      <c r="K174" s="78">
        <v>0</v>
      </c>
      <c r="L174" s="78">
        <v>0</v>
      </c>
      <c r="M174" s="78">
        <v>0</v>
      </c>
      <c r="N174" s="192">
        <v>0</v>
      </c>
    </row>
    <row r="175" spans="1:14" x14ac:dyDescent="0.35">
      <c r="A175" s="185" t="s">
        <v>318</v>
      </c>
      <c r="B175" s="134">
        <f t="shared" si="30"/>
        <v>2</v>
      </c>
      <c r="C175" s="78">
        <v>0</v>
      </c>
      <c r="D175" s="78">
        <v>0</v>
      </c>
      <c r="E175" s="78">
        <v>0</v>
      </c>
      <c r="F175" s="78">
        <v>0</v>
      </c>
      <c r="G175" s="78">
        <v>2</v>
      </c>
      <c r="H175" s="78">
        <v>0</v>
      </c>
      <c r="I175" s="78">
        <v>0</v>
      </c>
      <c r="J175" s="78">
        <v>0</v>
      </c>
      <c r="K175" s="78">
        <v>0</v>
      </c>
      <c r="L175" s="78">
        <v>0</v>
      </c>
      <c r="M175" s="78">
        <v>0</v>
      </c>
      <c r="N175" s="192">
        <v>0</v>
      </c>
    </row>
    <row r="176" spans="1:14" x14ac:dyDescent="0.35">
      <c r="A176" s="185" t="s">
        <v>319</v>
      </c>
      <c r="B176" s="134">
        <f t="shared" si="30"/>
        <v>1</v>
      </c>
      <c r="C176" s="78">
        <v>1</v>
      </c>
      <c r="D176" s="78">
        <v>0</v>
      </c>
      <c r="E176" s="78">
        <v>0</v>
      </c>
      <c r="F176" s="78">
        <v>0</v>
      </c>
      <c r="G176" s="78">
        <v>0</v>
      </c>
      <c r="H176" s="78">
        <v>0</v>
      </c>
      <c r="I176" s="78">
        <v>0</v>
      </c>
      <c r="J176" s="78">
        <v>0</v>
      </c>
      <c r="K176" s="78">
        <v>0</v>
      </c>
      <c r="L176" s="78">
        <v>0</v>
      </c>
      <c r="M176" s="78">
        <v>0</v>
      </c>
      <c r="N176" s="192">
        <v>0</v>
      </c>
    </row>
    <row r="177" spans="1:14" x14ac:dyDescent="0.35">
      <c r="A177" s="185" t="s">
        <v>343</v>
      </c>
      <c r="B177" s="134">
        <f t="shared" si="30"/>
        <v>2</v>
      </c>
      <c r="C177" s="78">
        <v>0</v>
      </c>
      <c r="D177" s="78">
        <v>0</v>
      </c>
      <c r="E177" s="78">
        <v>0</v>
      </c>
      <c r="F177" s="78">
        <v>0</v>
      </c>
      <c r="G177" s="78">
        <v>0</v>
      </c>
      <c r="H177" s="78">
        <v>0</v>
      </c>
      <c r="I177" s="78">
        <v>2</v>
      </c>
      <c r="J177" s="78">
        <v>0</v>
      </c>
      <c r="K177" s="78">
        <v>0</v>
      </c>
      <c r="L177" s="78">
        <v>0</v>
      </c>
      <c r="M177" s="78">
        <v>0</v>
      </c>
      <c r="N177" s="192">
        <v>0</v>
      </c>
    </row>
    <row r="178" spans="1:14" x14ac:dyDescent="0.35">
      <c r="A178" s="185" t="s">
        <v>324</v>
      </c>
      <c r="B178" s="134">
        <f t="shared" si="30"/>
        <v>1</v>
      </c>
      <c r="C178" s="78">
        <v>0</v>
      </c>
      <c r="D178" s="78">
        <v>0</v>
      </c>
      <c r="E178" s="78">
        <v>0</v>
      </c>
      <c r="F178" s="78">
        <v>0</v>
      </c>
      <c r="G178" s="78">
        <v>0</v>
      </c>
      <c r="H178" s="78">
        <v>0</v>
      </c>
      <c r="I178" s="78"/>
      <c r="J178" s="78">
        <v>1</v>
      </c>
      <c r="K178" s="78">
        <v>0</v>
      </c>
      <c r="L178" s="78">
        <v>0</v>
      </c>
      <c r="M178" s="78">
        <v>0</v>
      </c>
      <c r="N178" s="192">
        <v>0</v>
      </c>
    </row>
    <row r="179" spans="1:14" x14ac:dyDescent="0.35">
      <c r="A179" s="185" t="s">
        <v>298</v>
      </c>
      <c r="B179" s="134">
        <f t="shared" si="30"/>
        <v>171</v>
      </c>
      <c r="C179" s="78">
        <v>47</v>
      </c>
      <c r="D179" s="78">
        <v>53</v>
      </c>
      <c r="E179" s="78">
        <v>1</v>
      </c>
      <c r="F179" s="78">
        <v>1</v>
      </c>
      <c r="G179" s="78">
        <v>41</v>
      </c>
      <c r="H179" s="78">
        <v>2</v>
      </c>
      <c r="I179" s="78">
        <v>12</v>
      </c>
      <c r="J179" s="78">
        <v>4</v>
      </c>
      <c r="K179" s="78">
        <v>0</v>
      </c>
      <c r="L179" s="78">
        <v>0</v>
      </c>
      <c r="M179" s="78">
        <v>3</v>
      </c>
      <c r="N179" s="75">
        <v>7</v>
      </c>
    </row>
    <row r="180" spans="1:14" x14ac:dyDescent="0.35">
      <c r="A180" s="181"/>
      <c r="B180" s="136"/>
      <c r="C180" s="78"/>
      <c r="D180" s="78"/>
      <c r="E180" s="78"/>
      <c r="F180" s="78"/>
      <c r="G180" s="78"/>
      <c r="H180" s="78"/>
      <c r="I180" s="78"/>
      <c r="J180" s="78"/>
      <c r="K180" s="78"/>
      <c r="L180" s="78"/>
      <c r="M180" s="78"/>
    </row>
    <row r="181" spans="1:14" x14ac:dyDescent="0.35">
      <c r="A181" s="184" t="s">
        <v>217</v>
      </c>
      <c r="B181" s="134">
        <f>SUM(B182:B199)</f>
        <v>294</v>
      </c>
      <c r="C181" s="134">
        <f t="shared" ref="C181:N181" si="31">SUM(C182:C199)</f>
        <v>19</v>
      </c>
      <c r="D181" s="134">
        <f t="shared" si="31"/>
        <v>53</v>
      </c>
      <c r="E181" s="134">
        <f t="shared" si="31"/>
        <v>42</v>
      </c>
      <c r="F181" s="134">
        <f t="shared" si="31"/>
        <v>24</v>
      </c>
      <c r="G181" s="134">
        <f t="shared" si="31"/>
        <v>14</v>
      </c>
      <c r="H181" s="134">
        <f t="shared" si="31"/>
        <v>38</v>
      </c>
      <c r="I181" s="134">
        <f t="shared" si="31"/>
        <v>30</v>
      </c>
      <c r="J181" s="134">
        <f t="shared" si="31"/>
        <v>3</v>
      </c>
      <c r="K181" s="134">
        <f t="shared" si="31"/>
        <v>37</v>
      </c>
      <c r="L181" s="134">
        <f t="shared" si="31"/>
        <v>4</v>
      </c>
      <c r="M181" s="134">
        <f t="shared" si="31"/>
        <v>7</v>
      </c>
      <c r="N181" s="187">
        <f t="shared" si="31"/>
        <v>23</v>
      </c>
    </row>
    <row r="182" spans="1:14" ht="18.5" x14ac:dyDescent="0.35">
      <c r="A182" s="185" t="s">
        <v>379</v>
      </c>
      <c r="B182" s="134">
        <f t="shared" ref="B182:B199" si="32">SUM(C182:N182)</f>
        <v>7</v>
      </c>
      <c r="C182" s="78">
        <v>2</v>
      </c>
      <c r="D182" s="78">
        <v>0</v>
      </c>
      <c r="E182" s="78">
        <v>0</v>
      </c>
      <c r="F182" s="78">
        <v>2</v>
      </c>
      <c r="G182" s="78">
        <v>0</v>
      </c>
      <c r="H182" s="78">
        <v>0</v>
      </c>
      <c r="I182" s="78">
        <v>1</v>
      </c>
      <c r="J182" s="78">
        <v>0</v>
      </c>
      <c r="K182" s="78">
        <v>0</v>
      </c>
      <c r="L182" s="78">
        <v>0</v>
      </c>
      <c r="M182" s="78">
        <v>0</v>
      </c>
      <c r="N182" s="75">
        <v>2</v>
      </c>
    </row>
    <row r="183" spans="1:14" x14ac:dyDescent="0.35">
      <c r="A183" s="185" t="s">
        <v>300</v>
      </c>
      <c r="B183" s="134">
        <f t="shared" si="32"/>
        <v>1</v>
      </c>
      <c r="C183" s="78">
        <v>0</v>
      </c>
      <c r="D183" s="78">
        <v>0</v>
      </c>
      <c r="E183" s="78">
        <v>0</v>
      </c>
      <c r="F183" s="78">
        <v>0</v>
      </c>
      <c r="G183" s="78">
        <v>0</v>
      </c>
      <c r="H183" s="78">
        <v>1</v>
      </c>
      <c r="I183" s="78">
        <v>0</v>
      </c>
      <c r="J183" s="78">
        <v>0</v>
      </c>
      <c r="K183" s="78">
        <v>0</v>
      </c>
      <c r="L183" s="78">
        <v>0</v>
      </c>
      <c r="M183" s="78">
        <v>0</v>
      </c>
      <c r="N183" s="192">
        <v>0</v>
      </c>
    </row>
    <row r="184" spans="1:14" x14ac:dyDescent="0.35">
      <c r="A184" s="185" t="s">
        <v>342</v>
      </c>
      <c r="B184" s="134">
        <f t="shared" si="32"/>
        <v>1</v>
      </c>
      <c r="C184" s="78">
        <v>0</v>
      </c>
      <c r="D184" s="78">
        <v>0</v>
      </c>
      <c r="E184" s="78">
        <v>0</v>
      </c>
      <c r="F184" s="78">
        <v>1</v>
      </c>
      <c r="G184" s="78">
        <v>0</v>
      </c>
      <c r="H184" s="78">
        <v>0</v>
      </c>
      <c r="I184" s="78">
        <v>0</v>
      </c>
      <c r="J184" s="78">
        <v>0</v>
      </c>
      <c r="K184" s="78">
        <v>0</v>
      </c>
      <c r="L184" s="78">
        <v>0</v>
      </c>
      <c r="M184" s="78">
        <v>0</v>
      </c>
      <c r="N184" s="192">
        <v>0</v>
      </c>
    </row>
    <row r="185" spans="1:14" x14ac:dyDescent="0.35">
      <c r="A185" s="185" t="s">
        <v>301</v>
      </c>
      <c r="B185" s="134">
        <f t="shared" si="32"/>
        <v>6</v>
      </c>
      <c r="C185" s="78">
        <v>1</v>
      </c>
      <c r="D185" s="78">
        <v>0</v>
      </c>
      <c r="E185" s="78">
        <v>1</v>
      </c>
      <c r="F185" s="78">
        <v>0</v>
      </c>
      <c r="G185" s="78">
        <v>0</v>
      </c>
      <c r="H185" s="78">
        <v>1</v>
      </c>
      <c r="I185" s="78">
        <v>1</v>
      </c>
      <c r="J185" s="78">
        <v>0</v>
      </c>
      <c r="K185" s="78">
        <v>2</v>
      </c>
      <c r="L185" s="78">
        <v>0</v>
      </c>
      <c r="M185" s="78">
        <v>0</v>
      </c>
      <c r="N185" s="192">
        <v>0</v>
      </c>
    </row>
    <row r="186" spans="1:14" x14ac:dyDescent="0.35">
      <c r="A186" s="185" t="s">
        <v>336</v>
      </c>
      <c r="B186" s="134">
        <f t="shared" si="32"/>
        <v>1</v>
      </c>
      <c r="C186" s="78">
        <v>0</v>
      </c>
      <c r="D186" s="78">
        <v>0</v>
      </c>
      <c r="E186" s="78">
        <v>0</v>
      </c>
      <c r="F186" s="78">
        <v>0</v>
      </c>
      <c r="G186" s="78">
        <v>0</v>
      </c>
      <c r="H186" s="78">
        <v>0</v>
      </c>
      <c r="I186" s="78">
        <v>1</v>
      </c>
      <c r="J186" s="78">
        <v>0</v>
      </c>
      <c r="K186" s="78">
        <v>0</v>
      </c>
      <c r="L186" s="78">
        <v>0</v>
      </c>
      <c r="M186" s="78">
        <v>0</v>
      </c>
      <c r="N186" s="192">
        <v>0</v>
      </c>
    </row>
    <row r="187" spans="1:14" x14ac:dyDescent="0.35">
      <c r="A187" s="185" t="s">
        <v>330</v>
      </c>
      <c r="B187" s="134">
        <f t="shared" si="32"/>
        <v>2</v>
      </c>
      <c r="C187" s="78">
        <v>0</v>
      </c>
      <c r="D187" s="78">
        <v>0</v>
      </c>
      <c r="E187" s="78">
        <v>0</v>
      </c>
      <c r="F187" s="78">
        <v>0</v>
      </c>
      <c r="G187" s="78">
        <v>0</v>
      </c>
      <c r="H187" s="78">
        <v>0</v>
      </c>
      <c r="I187" s="78">
        <v>0</v>
      </c>
      <c r="J187" s="78">
        <v>0</v>
      </c>
      <c r="K187" s="78">
        <v>0</v>
      </c>
      <c r="L187" s="78">
        <v>0</v>
      </c>
      <c r="M187" s="78">
        <v>0</v>
      </c>
      <c r="N187" s="75">
        <v>2</v>
      </c>
    </row>
    <row r="188" spans="1:14" x14ac:dyDescent="0.35">
      <c r="A188" s="185" t="s">
        <v>303</v>
      </c>
      <c r="B188" s="134">
        <f t="shared" si="32"/>
        <v>11</v>
      </c>
      <c r="C188" s="78">
        <v>3</v>
      </c>
      <c r="D188" s="78">
        <v>0</v>
      </c>
      <c r="E188" s="78">
        <v>0</v>
      </c>
      <c r="F188" s="78">
        <v>0</v>
      </c>
      <c r="G188" s="78">
        <v>2</v>
      </c>
      <c r="H188" s="78">
        <v>0</v>
      </c>
      <c r="I188" s="78">
        <v>4</v>
      </c>
      <c r="J188" s="78">
        <v>0</v>
      </c>
      <c r="K188" s="78">
        <v>0</v>
      </c>
      <c r="L188" s="78">
        <v>0</v>
      </c>
      <c r="M188" s="78">
        <v>0</v>
      </c>
      <c r="N188" s="75">
        <v>2</v>
      </c>
    </row>
    <row r="189" spans="1:14" x14ac:dyDescent="0.35">
      <c r="A189" s="185" t="s">
        <v>304</v>
      </c>
      <c r="B189" s="134">
        <f t="shared" si="32"/>
        <v>8</v>
      </c>
      <c r="C189" s="78">
        <v>1</v>
      </c>
      <c r="D189" s="78">
        <v>0</v>
      </c>
      <c r="E189" s="78">
        <v>2</v>
      </c>
      <c r="F189" s="78">
        <v>1</v>
      </c>
      <c r="G189" s="78">
        <v>0</v>
      </c>
      <c r="H189" s="78">
        <v>1</v>
      </c>
      <c r="I189" s="78">
        <v>1</v>
      </c>
      <c r="J189" s="78">
        <v>0</v>
      </c>
      <c r="K189" s="78">
        <v>2</v>
      </c>
      <c r="L189" s="78">
        <v>0</v>
      </c>
      <c r="M189" s="78">
        <v>0</v>
      </c>
      <c r="N189" s="192">
        <v>0</v>
      </c>
    </row>
    <row r="190" spans="1:14" x14ac:dyDescent="0.35">
      <c r="A190" s="185" t="s">
        <v>309</v>
      </c>
      <c r="B190" s="134">
        <f t="shared" si="32"/>
        <v>1</v>
      </c>
      <c r="C190" s="78">
        <v>1</v>
      </c>
      <c r="D190" s="78">
        <v>0</v>
      </c>
      <c r="E190" s="78">
        <v>0</v>
      </c>
      <c r="F190" s="78">
        <v>0</v>
      </c>
      <c r="G190" s="78">
        <v>0</v>
      </c>
      <c r="H190" s="78">
        <v>0</v>
      </c>
      <c r="I190" s="78">
        <v>0</v>
      </c>
      <c r="J190" s="78">
        <v>0</v>
      </c>
      <c r="K190" s="78">
        <v>0</v>
      </c>
      <c r="L190" s="78">
        <v>0</v>
      </c>
      <c r="M190" s="78">
        <v>0</v>
      </c>
      <c r="N190" s="192">
        <v>0</v>
      </c>
    </row>
    <row r="191" spans="1:14" x14ac:dyDescent="0.35">
      <c r="A191" s="185" t="s">
        <v>313</v>
      </c>
      <c r="B191" s="134">
        <f t="shared" si="32"/>
        <v>1</v>
      </c>
      <c r="C191" s="78">
        <v>0</v>
      </c>
      <c r="D191" s="78">
        <v>0</v>
      </c>
      <c r="E191" s="78">
        <v>0</v>
      </c>
      <c r="F191" s="78">
        <v>0</v>
      </c>
      <c r="G191" s="78">
        <v>0</v>
      </c>
      <c r="H191" s="78">
        <v>0</v>
      </c>
      <c r="I191" s="78">
        <v>0</v>
      </c>
      <c r="J191" s="78">
        <v>0</v>
      </c>
      <c r="K191" s="78">
        <v>0</v>
      </c>
      <c r="L191" s="78">
        <v>1</v>
      </c>
      <c r="M191" s="78">
        <v>0</v>
      </c>
      <c r="N191" s="192">
        <v>0</v>
      </c>
    </row>
    <row r="192" spans="1:14" x14ac:dyDescent="0.35">
      <c r="A192" s="185" t="s">
        <v>344</v>
      </c>
      <c r="B192" s="134">
        <f t="shared" si="32"/>
        <v>1</v>
      </c>
      <c r="C192" s="78">
        <v>0</v>
      </c>
      <c r="D192" s="78">
        <v>0</v>
      </c>
      <c r="E192" s="78">
        <v>0</v>
      </c>
      <c r="F192" s="78">
        <v>0</v>
      </c>
      <c r="G192" s="78">
        <v>0</v>
      </c>
      <c r="H192" s="78">
        <v>0</v>
      </c>
      <c r="I192" s="78">
        <v>1</v>
      </c>
      <c r="J192" s="78">
        <v>0</v>
      </c>
      <c r="K192" s="78">
        <v>0</v>
      </c>
      <c r="L192" s="78">
        <v>0</v>
      </c>
      <c r="M192" s="78">
        <v>0</v>
      </c>
      <c r="N192" s="192">
        <v>0</v>
      </c>
    </row>
    <row r="193" spans="1:14" x14ac:dyDescent="0.35">
      <c r="A193" s="185" t="s">
        <v>318</v>
      </c>
      <c r="B193" s="134">
        <f t="shared" si="32"/>
        <v>5</v>
      </c>
      <c r="C193" s="78">
        <v>1</v>
      </c>
      <c r="D193" s="78">
        <v>1</v>
      </c>
      <c r="E193" s="78">
        <v>0</v>
      </c>
      <c r="F193" s="78">
        <v>0</v>
      </c>
      <c r="G193" s="78">
        <v>1</v>
      </c>
      <c r="H193" s="78">
        <v>0</v>
      </c>
      <c r="I193" s="78">
        <v>1</v>
      </c>
      <c r="J193" s="78">
        <v>0</v>
      </c>
      <c r="K193" s="78">
        <v>0</v>
      </c>
      <c r="L193" s="78">
        <v>1</v>
      </c>
      <c r="M193" s="78">
        <v>0</v>
      </c>
      <c r="N193" s="192">
        <v>0</v>
      </c>
    </row>
    <row r="194" spans="1:14" x14ac:dyDescent="0.35">
      <c r="A194" s="185" t="s">
        <v>345</v>
      </c>
      <c r="B194" s="134">
        <f t="shared" si="32"/>
        <v>2</v>
      </c>
      <c r="C194" s="78">
        <v>0</v>
      </c>
      <c r="D194" s="78">
        <v>0</v>
      </c>
      <c r="E194" s="78">
        <v>0</v>
      </c>
      <c r="F194" s="78">
        <v>0</v>
      </c>
      <c r="G194" s="78">
        <v>0</v>
      </c>
      <c r="H194" s="78">
        <v>0</v>
      </c>
      <c r="I194" s="78">
        <v>1</v>
      </c>
      <c r="J194" s="78">
        <v>0</v>
      </c>
      <c r="K194" s="78">
        <v>1</v>
      </c>
      <c r="L194" s="78">
        <v>0</v>
      </c>
      <c r="M194" s="78">
        <v>0</v>
      </c>
      <c r="N194" s="192">
        <v>0</v>
      </c>
    </row>
    <row r="195" spans="1:14" x14ac:dyDescent="0.35">
      <c r="A195" s="185" t="s">
        <v>319</v>
      </c>
      <c r="B195" s="134">
        <f t="shared" si="32"/>
        <v>7</v>
      </c>
      <c r="C195" s="78">
        <v>0</v>
      </c>
      <c r="D195" s="78">
        <v>0</v>
      </c>
      <c r="E195" s="78">
        <v>0</v>
      </c>
      <c r="F195" s="78">
        <v>0</v>
      </c>
      <c r="G195" s="78">
        <v>0</v>
      </c>
      <c r="H195" s="78">
        <v>4</v>
      </c>
      <c r="I195" s="78">
        <v>0</v>
      </c>
      <c r="J195" s="78">
        <v>0</v>
      </c>
      <c r="K195" s="78">
        <v>3</v>
      </c>
      <c r="L195" s="78">
        <v>0</v>
      </c>
      <c r="M195" s="78">
        <v>0</v>
      </c>
      <c r="N195" s="192">
        <v>0</v>
      </c>
    </row>
    <row r="196" spans="1:14" x14ac:dyDescent="0.35">
      <c r="A196" s="185" t="s">
        <v>343</v>
      </c>
      <c r="B196" s="134">
        <f t="shared" si="32"/>
        <v>2</v>
      </c>
      <c r="C196" s="78">
        <v>0</v>
      </c>
      <c r="D196" s="78">
        <v>0</v>
      </c>
      <c r="E196" s="78">
        <v>0</v>
      </c>
      <c r="F196" s="78">
        <v>1</v>
      </c>
      <c r="G196" s="78">
        <v>0</v>
      </c>
      <c r="H196" s="78">
        <v>0</v>
      </c>
      <c r="I196" s="78">
        <v>0</v>
      </c>
      <c r="J196" s="78">
        <v>0</v>
      </c>
      <c r="K196" s="78">
        <v>1</v>
      </c>
      <c r="L196" s="78">
        <v>0</v>
      </c>
      <c r="M196" s="78">
        <v>0</v>
      </c>
      <c r="N196" s="192">
        <v>0</v>
      </c>
    </row>
    <row r="197" spans="1:14" x14ac:dyDescent="0.35">
      <c r="A197" s="185" t="s">
        <v>321</v>
      </c>
      <c r="B197" s="134">
        <f t="shared" si="32"/>
        <v>1</v>
      </c>
      <c r="C197" s="78">
        <v>0</v>
      </c>
      <c r="D197" s="78">
        <v>0</v>
      </c>
      <c r="E197" s="78">
        <v>0</v>
      </c>
      <c r="F197" s="78">
        <v>0</v>
      </c>
      <c r="G197" s="78">
        <v>0</v>
      </c>
      <c r="H197" s="78">
        <v>0</v>
      </c>
      <c r="I197" s="78">
        <v>1</v>
      </c>
      <c r="J197" s="78">
        <v>0</v>
      </c>
      <c r="K197" s="78">
        <v>0</v>
      </c>
      <c r="L197" s="78">
        <v>0</v>
      </c>
      <c r="M197" s="78">
        <v>0</v>
      </c>
      <c r="N197" s="192">
        <v>0</v>
      </c>
    </row>
    <row r="198" spans="1:14" x14ac:dyDescent="0.35">
      <c r="A198" s="185" t="s">
        <v>346</v>
      </c>
      <c r="B198" s="134">
        <f t="shared" si="32"/>
        <v>1</v>
      </c>
      <c r="C198" s="78">
        <v>0</v>
      </c>
      <c r="D198" s="78">
        <v>0</v>
      </c>
      <c r="E198" s="78">
        <v>0</v>
      </c>
      <c r="F198" s="78">
        <v>0</v>
      </c>
      <c r="G198" s="78">
        <v>0</v>
      </c>
      <c r="H198" s="78">
        <v>1</v>
      </c>
      <c r="I198" s="78">
        <v>0</v>
      </c>
      <c r="J198" s="78">
        <v>0</v>
      </c>
      <c r="K198" s="78">
        <v>0</v>
      </c>
      <c r="L198" s="78">
        <v>0</v>
      </c>
      <c r="M198" s="78">
        <v>0</v>
      </c>
      <c r="N198" s="192">
        <v>0</v>
      </c>
    </row>
    <row r="199" spans="1:14" x14ac:dyDescent="0.35">
      <c r="A199" s="185" t="s">
        <v>298</v>
      </c>
      <c r="B199" s="134">
        <f t="shared" si="32"/>
        <v>236</v>
      </c>
      <c r="C199" s="78">
        <v>10</v>
      </c>
      <c r="D199" s="78">
        <v>52</v>
      </c>
      <c r="E199" s="78">
        <v>39</v>
      </c>
      <c r="F199" s="78">
        <v>19</v>
      </c>
      <c r="G199" s="78">
        <v>11</v>
      </c>
      <c r="H199" s="78">
        <v>30</v>
      </c>
      <c r="I199" s="78">
        <v>18</v>
      </c>
      <c r="J199" s="78">
        <v>3</v>
      </c>
      <c r="K199" s="78">
        <v>28</v>
      </c>
      <c r="L199" s="78">
        <v>2</v>
      </c>
      <c r="M199" s="78">
        <v>7</v>
      </c>
      <c r="N199" s="75">
        <v>17</v>
      </c>
    </row>
    <row r="200" spans="1:14" x14ac:dyDescent="0.35">
      <c r="A200" s="181"/>
      <c r="B200" s="136"/>
      <c r="C200" s="78"/>
      <c r="D200" s="78"/>
      <c r="E200" s="78"/>
      <c r="F200" s="78"/>
      <c r="G200" s="78"/>
      <c r="H200" s="78"/>
      <c r="I200" s="78"/>
      <c r="J200" s="78"/>
      <c r="K200" s="78"/>
      <c r="L200" s="78"/>
      <c r="M200" s="78"/>
    </row>
    <row r="201" spans="1:14" x14ac:dyDescent="0.35">
      <c r="A201" s="184" t="s">
        <v>218</v>
      </c>
      <c r="B201" s="134">
        <f>SUM(B202:B222)</f>
        <v>931</v>
      </c>
      <c r="C201" s="134">
        <f t="shared" ref="C201:N201" si="33">SUM(C202:C222)</f>
        <v>137</v>
      </c>
      <c r="D201" s="134">
        <f t="shared" si="33"/>
        <v>159</v>
      </c>
      <c r="E201" s="134">
        <f t="shared" si="33"/>
        <v>136</v>
      </c>
      <c r="F201" s="134">
        <f t="shared" si="33"/>
        <v>77</v>
      </c>
      <c r="G201" s="134">
        <f t="shared" si="33"/>
        <v>85</v>
      </c>
      <c r="H201" s="134">
        <f t="shared" si="33"/>
        <v>88</v>
      </c>
      <c r="I201" s="134">
        <f t="shared" si="33"/>
        <v>85</v>
      </c>
      <c r="J201" s="134">
        <f t="shared" si="33"/>
        <v>13</v>
      </c>
      <c r="K201" s="134">
        <f t="shared" si="33"/>
        <v>19</v>
      </c>
      <c r="L201" s="134">
        <f t="shared" si="33"/>
        <v>1</v>
      </c>
      <c r="M201" s="134">
        <f t="shared" si="33"/>
        <v>52</v>
      </c>
      <c r="N201" s="187">
        <f t="shared" si="33"/>
        <v>79</v>
      </c>
    </row>
    <row r="202" spans="1:14" ht="18.5" x14ac:dyDescent="0.35">
      <c r="A202" s="185" t="s">
        <v>379</v>
      </c>
      <c r="B202" s="134">
        <f t="shared" ref="B202:B222" si="34">SUM(C202:N202)</f>
        <v>22</v>
      </c>
      <c r="C202" s="78">
        <v>0</v>
      </c>
      <c r="D202" s="78">
        <v>0</v>
      </c>
      <c r="E202" s="78">
        <v>3</v>
      </c>
      <c r="F202" s="78"/>
      <c r="G202" s="78">
        <v>1</v>
      </c>
      <c r="H202" s="78"/>
      <c r="I202" s="78">
        <v>4</v>
      </c>
      <c r="J202" s="78">
        <v>7</v>
      </c>
      <c r="K202" s="78">
        <v>1</v>
      </c>
      <c r="L202" s="78"/>
      <c r="M202" s="78">
        <v>3</v>
      </c>
      <c r="N202" s="75">
        <v>3</v>
      </c>
    </row>
    <row r="203" spans="1:14" x14ac:dyDescent="0.35">
      <c r="A203" s="185" t="s">
        <v>300</v>
      </c>
      <c r="B203" s="134">
        <f t="shared" si="34"/>
        <v>1</v>
      </c>
      <c r="C203" s="78">
        <v>1</v>
      </c>
      <c r="D203" s="78">
        <v>0</v>
      </c>
      <c r="E203" s="78">
        <v>0</v>
      </c>
      <c r="F203" s="78">
        <v>0</v>
      </c>
      <c r="G203" s="78">
        <v>0</v>
      </c>
      <c r="H203" s="78">
        <v>0</v>
      </c>
      <c r="I203" s="78">
        <v>0</v>
      </c>
      <c r="J203" s="78">
        <v>0</v>
      </c>
      <c r="K203" s="78">
        <v>0</v>
      </c>
      <c r="L203" s="78">
        <v>0</v>
      </c>
      <c r="M203" s="78">
        <v>0</v>
      </c>
      <c r="N203" s="192">
        <v>0</v>
      </c>
    </row>
    <row r="204" spans="1:14" x14ac:dyDescent="0.35">
      <c r="A204" s="185" t="s">
        <v>342</v>
      </c>
      <c r="B204" s="134">
        <f t="shared" si="34"/>
        <v>1</v>
      </c>
      <c r="C204" s="78">
        <v>0</v>
      </c>
      <c r="D204" s="78">
        <v>0</v>
      </c>
      <c r="E204" s="78">
        <v>0</v>
      </c>
      <c r="F204" s="78">
        <v>0</v>
      </c>
      <c r="G204" s="78">
        <v>0</v>
      </c>
      <c r="H204" s="78">
        <v>0</v>
      </c>
      <c r="I204" s="78">
        <v>0</v>
      </c>
      <c r="J204" s="78">
        <v>0</v>
      </c>
      <c r="K204" s="78">
        <v>0</v>
      </c>
      <c r="L204" s="78">
        <v>0</v>
      </c>
      <c r="M204" s="78">
        <v>0</v>
      </c>
      <c r="N204" s="75">
        <v>1</v>
      </c>
    </row>
    <row r="205" spans="1:14" x14ac:dyDescent="0.35">
      <c r="A205" s="185" t="s">
        <v>301</v>
      </c>
      <c r="B205" s="134">
        <f t="shared" si="34"/>
        <v>1</v>
      </c>
      <c r="C205" s="78">
        <v>1</v>
      </c>
      <c r="D205" s="78">
        <v>0</v>
      </c>
      <c r="E205" s="78">
        <v>0</v>
      </c>
      <c r="F205" s="78">
        <v>0</v>
      </c>
      <c r="G205" s="78">
        <v>0</v>
      </c>
      <c r="H205" s="78">
        <v>0</v>
      </c>
      <c r="I205" s="78">
        <v>0</v>
      </c>
      <c r="J205" s="78">
        <v>0</v>
      </c>
      <c r="K205" s="78">
        <v>0</v>
      </c>
      <c r="L205" s="78">
        <v>0</v>
      </c>
      <c r="M205" s="78">
        <v>0</v>
      </c>
      <c r="N205" s="192">
        <v>0</v>
      </c>
    </row>
    <row r="206" spans="1:14" x14ac:dyDescent="0.35">
      <c r="A206" s="185" t="s">
        <v>303</v>
      </c>
      <c r="B206" s="134">
        <f t="shared" si="34"/>
        <v>8</v>
      </c>
      <c r="C206" s="78">
        <v>0</v>
      </c>
      <c r="D206" s="78">
        <v>0</v>
      </c>
      <c r="E206" s="78">
        <v>8</v>
      </c>
      <c r="F206" s="78">
        <v>0</v>
      </c>
      <c r="G206" s="78">
        <v>0</v>
      </c>
      <c r="H206" s="78">
        <v>0</v>
      </c>
      <c r="I206" s="78">
        <v>0</v>
      </c>
      <c r="J206" s="78">
        <v>0</v>
      </c>
      <c r="K206" s="78">
        <v>0</v>
      </c>
      <c r="L206" s="78">
        <v>0</v>
      </c>
      <c r="M206" s="78">
        <v>0</v>
      </c>
      <c r="N206" s="192">
        <v>0</v>
      </c>
    </row>
    <row r="207" spans="1:14" x14ac:dyDescent="0.35">
      <c r="A207" s="185" t="s">
        <v>305</v>
      </c>
      <c r="B207" s="134">
        <f t="shared" si="34"/>
        <v>1</v>
      </c>
      <c r="C207" s="78">
        <v>0</v>
      </c>
      <c r="D207" s="78">
        <v>0</v>
      </c>
      <c r="E207" s="78">
        <v>1</v>
      </c>
      <c r="F207" s="78">
        <v>0</v>
      </c>
      <c r="G207" s="78">
        <v>0</v>
      </c>
      <c r="H207" s="78">
        <v>0</v>
      </c>
      <c r="I207" s="78">
        <v>0</v>
      </c>
      <c r="J207" s="78">
        <v>0</v>
      </c>
      <c r="K207" s="78">
        <v>0</v>
      </c>
      <c r="L207" s="78">
        <v>0</v>
      </c>
      <c r="M207" s="78">
        <v>0</v>
      </c>
      <c r="N207" s="192">
        <v>0</v>
      </c>
    </row>
    <row r="208" spans="1:14" x14ac:dyDescent="0.35">
      <c r="A208" s="185" t="s">
        <v>307</v>
      </c>
      <c r="B208" s="134">
        <f t="shared" si="34"/>
        <v>3</v>
      </c>
      <c r="C208" s="78">
        <v>3</v>
      </c>
      <c r="D208" s="78">
        <v>0</v>
      </c>
      <c r="E208" s="78">
        <v>0</v>
      </c>
      <c r="F208" s="78">
        <v>0</v>
      </c>
      <c r="G208" s="78">
        <v>0</v>
      </c>
      <c r="H208" s="78">
        <v>0</v>
      </c>
      <c r="I208" s="78">
        <v>0</v>
      </c>
      <c r="J208" s="78">
        <v>0</v>
      </c>
      <c r="K208" s="78">
        <v>0</v>
      </c>
      <c r="L208" s="78">
        <v>0</v>
      </c>
      <c r="M208" s="78">
        <v>0</v>
      </c>
      <c r="N208" s="192">
        <v>0</v>
      </c>
    </row>
    <row r="209" spans="1:14" x14ac:dyDescent="0.35">
      <c r="A209" s="185" t="s">
        <v>347</v>
      </c>
      <c r="B209" s="134">
        <f t="shared" si="34"/>
        <v>3</v>
      </c>
      <c r="C209" s="78">
        <v>0</v>
      </c>
      <c r="D209" s="78">
        <v>0</v>
      </c>
      <c r="E209" s="78">
        <v>0</v>
      </c>
      <c r="F209" s="78">
        <v>0</v>
      </c>
      <c r="G209" s="78">
        <v>0</v>
      </c>
      <c r="H209" s="78">
        <v>0</v>
      </c>
      <c r="I209" s="78">
        <v>2</v>
      </c>
      <c r="J209" s="78">
        <v>0</v>
      </c>
      <c r="K209" s="78">
        <v>0</v>
      </c>
      <c r="L209" s="78">
        <v>0</v>
      </c>
      <c r="M209" s="78">
        <v>0</v>
      </c>
      <c r="N209" s="75">
        <v>1</v>
      </c>
    </row>
    <row r="210" spans="1:14" x14ac:dyDescent="0.35">
      <c r="A210" s="185" t="s">
        <v>308</v>
      </c>
      <c r="B210" s="134">
        <f t="shared" si="34"/>
        <v>27</v>
      </c>
      <c r="C210" s="78">
        <v>13</v>
      </c>
      <c r="D210" s="78">
        <v>0</v>
      </c>
      <c r="E210" s="78">
        <v>2</v>
      </c>
      <c r="F210" s="78">
        <v>1</v>
      </c>
      <c r="G210" s="78">
        <v>2</v>
      </c>
      <c r="H210" s="78">
        <v>0</v>
      </c>
      <c r="I210" s="78">
        <v>2</v>
      </c>
      <c r="J210" s="78">
        <v>0</v>
      </c>
      <c r="K210" s="78">
        <v>0</v>
      </c>
      <c r="L210" s="78">
        <v>0</v>
      </c>
      <c r="M210" s="78">
        <v>0</v>
      </c>
      <c r="N210" s="75">
        <v>7</v>
      </c>
    </row>
    <row r="211" spans="1:14" x14ac:dyDescent="0.35">
      <c r="A211" s="185" t="s">
        <v>309</v>
      </c>
      <c r="B211" s="134">
        <f t="shared" si="34"/>
        <v>45</v>
      </c>
      <c r="C211" s="78">
        <v>31</v>
      </c>
      <c r="D211" s="78">
        <v>0</v>
      </c>
      <c r="E211" s="78">
        <v>7</v>
      </c>
      <c r="F211" s="78">
        <v>1</v>
      </c>
      <c r="G211" s="78">
        <v>0</v>
      </c>
      <c r="H211" s="78">
        <v>0</v>
      </c>
      <c r="I211" s="78">
        <v>3</v>
      </c>
      <c r="J211" s="78">
        <v>0</v>
      </c>
      <c r="K211" s="78">
        <v>0</v>
      </c>
      <c r="L211" s="78">
        <v>0</v>
      </c>
      <c r="M211" s="78">
        <v>0</v>
      </c>
      <c r="N211" s="75">
        <v>3</v>
      </c>
    </row>
    <row r="212" spans="1:14" x14ac:dyDescent="0.35">
      <c r="A212" s="185" t="s">
        <v>348</v>
      </c>
      <c r="B212" s="134">
        <f t="shared" si="34"/>
        <v>1</v>
      </c>
      <c r="C212" s="78">
        <v>1</v>
      </c>
      <c r="D212" s="78">
        <v>0</v>
      </c>
      <c r="E212" s="78">
        <v>0</v>
      </c>
      <c r="F212" s="78">
        <v>0</v>
      </c>
      <c r="G212" s="78">
        <v>0</v>
      </c>
      <c r="H212" s="78">
        <v>0</v>
      </c>
      <c r="I212" s="78">
        <v>0</v>
      </c>
      <c r="J212" s="78">
        <v>0</v>
      </c>
      <c r="K212" s="78">
        <v>0</v>
      </c>
      <c r="L212" s="78">
        <v>0</v>
      </c>
      <c r="M212" s="78">
        <v>0</v>
      </c>
      <c r="N212" s="192">
        <v>0</v>
      </c>
    </row>
    <row r="213" spans="1:14" x14ac:dyDescent="0.35">
      <c r="A213" s="185" t="s">
        <v>313</v>
      </c>
      <c r="B213" s="134">
        <f t="shared" si="34"/>
        <v>1</v>
      </c>
      <c r="C213" s="78">
        <v>0</v>
      </c>
      <c r="D213" s="78">
        <v>0</v>
      </c>
      <c r="E213" s="78">
        <v>0</v>
      </c>
      <c r="F213" s="78">
        <v>0</v>
      </c>
      <c r="G213" s="78">
        <v>0</v>
      </c>
      <c r="H213" s="78">
        <v>0</v>
      </c>
      <c r="I213" s="78">
        <v>1</v>
      </c>
      <c r="J213" s="78">
        <v>0</v>
      </c>
      <c r="K213" s="78">
        <v>0</v>
      </c>
      <c r="L213" s="78">
        <v>0</v>
      </c>
      <c r="M213" s="78">
        <v>0</v>
      </c>
      <c r="N213" s="192">
        <v>0</v>
      </c>
    </row>
    <row r="214" spans="1:14" x14ac:dyDescent="0.35">
      <c r="A214" s="185" t="s">
        <v>337</v>
      </c>
      <c r="B214" s="134">
        <f t="shared" si="34"/>
        <v>3</v>
      </c>
      <c r="C214" s="78">
        <v>3</v>
      </c>
      <c r="D214" s="78">
        <v>0</v>
      </c>
      <c r="E214" s="78">
        <v>0</v>
      </c>
      <c r="F214" s="78">
        <v>0</v>
      </c>
      <c r="G214" s="78">
        <v>0</v>
      </c>
      <c r="H214" s="78">
        <v>0</v>
      </c>
      <c r="I214" s="78">
        <v>0</v>
      </c>
      <c r="J214" s="78">
        <v>0</v>
      </c>
      <c r="K214" s="78">
        <v>0</v>
      </c>
      <c r="L214" s="78">
        <v>0</v>
      </c>
      <c r="M214" s="78">
        <v>0</v>
      </c>
      <c r="N214" s="192">
        <v>0</v>
      </c>
    </row>
    <row r="215" spans="1:14" x14ac:dyDescent="0.35">
      <c r="A215" s="185" t="s">
        <v>317</v>
      </c>
      <c r="B215" s="134">
        <f t="shared" si="34"/>
        <v>1</v>
      </c>
      <c r="C215" s="78">
        <v>0</v>
      </c>
      <c r="D215" s="78">
        <v>0</v>
      </c>
      <c r="E215" s="78">
        <v>0</v>
      </c>
      <c r="F215" s="78">
        <v>0</v>
      </c>
      <c r="G215" s="78">
        <v>0</v>
      </c>
      <c r="H215" s="78">
        <v>0</v>
      </c>
      <c r="I215" s="78">
        <v>1</v>
      </c>
      <c r="J215" s="78">
        <v>0</v>
      </c>
      <c r="K215" s="78">
        <v>0</v>
      </c>
      <c r="L215" s="78">
        <v>0</v>
      </c>
      <c r="M215" s="78">
        <v>0</v>
      </c>
      <c r="N215" s="192">
        <v>0</v>
      </c>
    </row>
    <row r="216" spans="1:14" x14ac:dyDescent="0.35">
      <c r="A216" s="185" t="s">
        <v>318</v>
      </c>
      <c r="B216" s="134">
        <f t="shared" si="34"/>
        <v>26</v>
      </c>
      <c r="C216" s="78">
        <v>2</v>
      </c>
      <c r="D216" s="78">
        <v>1</v>
      </c>
      <c r="E216" s="78">
        <v>0</v>
      </c>
      <c r="F216" s="78">
        <v>10</v>
      </c>
      <c r="G216" s="78">
        <v>8</v>
      </c>
      <c r="H216" s="78">
        <v>3</v>
      </c>
      <c r="I216" s="78">
        <v>0</v>
      </c>
      <c r="J216" s="78">
        <v>0</v>
      </c>
      <c r="K216" s="78">
        <v>0</v>
      </c>
      <c r="L216" s="78">
        <v>0</v>
      </c>
      <c r="M216" s="78">
        <v>2</v>
      </c>
      <c r="N216" s="192">
        <v>0</v>
      </c>
    </row>
    <row r="217" spans="1:14" x14ac:dyDescent="0.35">
      <c r="A217" s="185" t="s">
        <v>345</v>
      </c>
      <c r="B217" s="134">
        <f t="shared" si="34"/>
        <v>1</v>
      </c>
      <c r="C217" s="78">
        <v>0</v>
      </c>
      <c r="D217" s="78">
        <v>0</v>
      </c>
      <c r="E217" s="78">
        <v>0</v>
      </c>
      <c r="F217" s="78">
        <v>0</v>
      </c>
      <c r="G217" s="78">
        <v>0</v>
      </c>
      <c r="H217" s="78">
        <v>0</v>
      </c>
      <c r="I217" s="78">
        <v>0</v>
      </c>
      <c r="J217" s="78">
        <v>0</v>
      </c>
      <c r="K217" s="78">
        <v>0</v>
      </c>
      <c r="L217" s="78">
        <v>0</v>
      </c>
      <c r="M217" s="78">
        <v>0</v>
      </c>
      <c r="N217" s="75">
        <v>1</v>
      </c>
    </row>
    <row r="218" spans="1:14" x14ac:dyDescent="0.35">
      <c r="A218" s="185" t="s">
        <v>341</v>
      </c>
      <c r="B218" s="134">
        <f t="shared" si="34"/>
        <v>6</v>
      </c>
      <c r="C218" s="78">
        <v>3</v>
      </c>
      <c r="D218" s="78">
        <v>0</v>
      </c>
      <c r="E218" s="78">
        <v>0</v>
      </c>
      <c r="F218" s="78">
        <v>0</v>
      </c>
      <c r="G218" s="78">
        <v>0</v>
      </c>
      <c r="H218" s="78">
        <v>1</v>
      </c>
      <c r="I218" s="78">
        <v>2</v>
      </c>
      <c r="J218" s="78">
        <v>0</v>
      </c>
      <c r="K218" s="78">
        <v>0</v>
      </c>
      <c r="L218" s="78">
        <v>0</v>
      </c>
      <c r="M218" s="78">
        <v>0</v>
      </c>
      <c r="N218" s="192">
        <v>0</v>
      </c>
    </row>
    <row r="219" spans="1:14" x14ac:dyDescent="0.35">
      <c r="A219" s="185" t="s">
        <v>346</v>
      </c>
      <c r="B219" s="134">
        <f t="shared" si="34"/>
        <v>3</v>
      </c>
      <c r="C219" s="78">
        <v>0</v>
      </c>
      <c r="D219" s="78">
        <v>0</v>
      </c>
      <c r="E219" s="78">
        <v>0</v>
      </c>
      <c r="F219" s="78">
        <v>0</v>
      </c>
      <c r="G219" s="78">
        <v>0</v>
      </c>
      <c r="H219" s="78">
        <v>2</v>
      </c>
      <c r="I219" s="78">
        <v>0</v>
      </c>
      <c r="J219" s="78">
        <v>0</v>
      </c>
      <c r="K219" s="78">
        <v>1</v>
      </c>
      <c r="L219" s="78">
        <v>0</v>
      </c>
      <c r="M219" s="78">
        <v>0</v>
      </c>
      <c r="N219" s="192">
        <v>0</v>
      </c>
    </row>
    <row r="220" spans="1:14" x14ac:dyDescent="0.35">
      <c r="A220" s="185" t="s">
        <v>299</v>
      </c>
      <c r="B220" s="134">
        <f t="shared" si="34"/>
        <v>2</v>
      </c>
      <c r="C220" s="78">
        <v>0</v>
      </c>
      <c r="D220" s="78">
        <v>0</v>
      </c>
      <c r="E220" s="78">
        <v>0</v>
      </c>
      <c r="F220" s="78">
        <v>0</v>
      </c>
      <c r="G220" s="78">
        <v>0</v>
      </c>
      <c r="H220" s="78">
        <v>1</v>
      </c>
      <c r="I220" s="78">
        <v>0</v>
      </c>
      <c r="J220" s="78">
        <v>0</v>
      </c>
      <c r="K220" s="78">
        <v>0</v>
      </c>
      <c r="L220" s="78">
        <v>0</v>
      </c>
      <c r="M220" s="78">
        <v>0</v>
      </c>
      <c r="N220" s="75">
        <v>1</v>
      </c>
    </row>
    <row r="221" spans="1:14" x14ac:dyDescent="0.35">
      <c r="A221" s="185" t="s">
        <v>324</v>
      </c>
      <c r="B221" s="134">
        <f t="shared" si="34"/>
        <v>2</v>
      </c>
      <c r="C221" s="78">
        <v>0</v>
      </c>
      <c r="D221" s="78">
        <v>0</v>
      </c>
      <c r="E221" s="78">
        <v>0</v>
      </c>
      <c r="F221" s="78">
        <v>0</v>
      </c>
      <c r="G221" s="78">
        <v>0</v>
      </c>
      <c r="H221" s="78">
        <v>1</v>
      </c>
      <c r="I221" s="78">
        <v>0</v>
      </c>
      <c r="J221" s="78">
        <v>0</v>
      </c>
      <c r="K221" s="78">
        <v>1</v>
      </c>
      <c r="L221" s="78">
        <v>0</v>
      </c>
      <c r="M221" s="78">
        <v>0</v>
      </c>
      <c r="N221" s="192">
        <v>0</v>
      </c>
    </row>
    <row r="222" spans="1:14" x14ac:dyDescent="0.35">
      <c r="A222" s="185" t="s">
        <v>298</v>
      </c>
      <c r="B222" s="134">
        <f t="shared" si="34"/>
        <v>773</v>
      </c>
      <c r="C222" s="78">
        <v>79</v>
      </c>
      <c r="D222" s="78">
        <v>158</v>
      </c>
      <c r="E222" s="78">
        <v>115</v>
      </c>
      <c r="F222" s="78">
        <v>65</v>
      </c>
      <c r="G222" s="78">
        <v>74</v>
      </c>
      <c r="H222" s="78">
        <v>80</v>
      </c>
      <c r="I222" s="78">
        <v>70</v>
      </c>
      <c r="J222" s="78">
        <v>6</v>
      </c>
      <c r="K222" s="78">
        <v>16</v>
      </c>
      <c r="L222" s="78">
        <v>1</v>
      </c>
      <c r="M222" s="78">
        <v>47</v>
      </c>
      <c r="N222" s="75">
        <v>62</v>
      </c>
    </row>
    <row r="223" spans="1:14" x14ac:dyDescent="0.35">
      <c r="A223" s="181"/>
      <c r="B223" s="136"/>
      <c r="C223" s="78"/>
      <c r="D223" s="78"/>
      <c r="E223" s="78"/>
      <c r="F223" s="78"/>
      <c r="G223" s="78"/>
      <c r="H223" s="78"/>
      <c r="I223" s="78"/>
      <c r="J223" s="78"/>
      <c r="K223" s="78"/>
      <c r="L223" s="78"/>
      <c r="M223" s="78"/>
    </row>
    <row r="224" spans="1:14" x14ac:dyDescent="0.35">
      <c r="A224" s="184" t="s">
        <v>219</v>
      </c>
      <c r="B224" s="134">
        <f>SUM(B225:B286)</f>
        <v>2608</v>
      </c>
      <c r="C224" s="134">
        <f t="shared" ref="C224:N224" si="35">SUM(C225:C286)</f>
        <v>206</v>
      </c>
      <c r="D224" s="134">
        <f t="shared" si="35"/>
        <v>300</v>
      </c>
      <c r="E224" s="134">
        <f t="shared" si="35"/>
        <v>372</v>
      </c>
      <c r="F224" s="134">
        <f t="shared" si="35"/>
        <v>250</v>
      </c>
      <c r="G224" s="134">
        <f t="shared" si="35"/>
        <v>380</v>
      </c>
      <c r="H224" s="134">
        <f t="shared" si="35"/>
        <v>254</v>
      </c>
      <c r="I224" s="134">
        <f t="shared" si="35"/>
        <v>268</v>
      </c>
      <c r="J224" s="134">
        <f t="shared" si="35"/>
        <v>56</v>
      </c>
      <c r="K224" s="134">
        <f t="shared" si="35"/>
        <v>61</v>
      </c>
      <c r="L224" s="134">
        <f t="shared" si="35"/>
        <v>10</v>
      </c>
      <c r="M224" s="134">
        <f t="shared" si="35"/>
        <v>239</v>
      </c>
      <c r="N224" s="187">
        <f t="shared" si="35"/>
        <v>212</v>
      </c>
    </row>
    <row r="225" spans="1:14" x14ac:dyDescent="0.35">
      <c r="A225" s="185" t="s">
        <v>382</v>
      </c>
      <c r="B225" s="134">
        <f t="shared" ref="B225:B286" si="36">SUM(C225:N225)</f>
        <v>90</v>
      </c>
      <c r="C225" s="78">
        <v>39</v>
      </c>
      <c r="D225" s="78">
        <v>2</v>
      </c>
      <c r="E225" s="78">
        <v>9</v>
      </c>
      <c r="F225" s="78">
        <v>4</v>
      </c>
      <c r="G225" s="78">
        <v>16</v>
      </c>
      <c r="H225" s="78">
        <v>1</v>
      </c>
      <c r="I225" s="78">
        <v>1</v>
      </c>
      <c r="J225" s="78">
        <v>3</v>
      </c>
      <c r="K225" s="78">
        <v>0</v>
      </c>
      <c r="L225" s="78">
        <v>0</v>
      </c>
      <c r="M225" s="78">
        <v>11</v>
      </c>
      <c r="N225" s="75">
        <v>4</v>
      </c>
    </row>
    <row r="226" spans="1:14" x14ac:dyDescent="0.35">
      <c r="A226" s="185" t="s">
        <v>300</v>
      </c>
      <c r="B226" s="134">
        <f t="shared" si="36"/>
        <v>6</v>
      </c>
      <c r="C226" s="78">
        <v>2</v>
      </c>
      <c r="D226" s="78">
        <v>0</v>
      </c>
      <c r="E226" s="78">
        <v>0</v>
      </c>
      <c r="F226" s="78">
        <v>0</v>
      </c>
      <c r="G226" s="78">
        <v>0</v>
      </c>
      <c r="H226" s="78">
        <v>1</v>
      </c>
      <c r="I226" s="78">
        <v>0</v>
      </c>
      <c r="J226" s="78">
        <v>0</v>
      </c>
      <c r="K226" s="78">
        <v>1</v>
      </c>
      <c r="L226" s="78">
        <v>0</v>
      </c>
      <c r="M226" s="78">
        <v>0</v>
      </c>
      <c r="N226" s="75">
        <v>2</v>
      </c>
    </row>
    <row r="227" spans="1:14" x14ac:dyDescent="0.35">
      <c r="A227" s="185" t="s">
        <v>349</v>
      </c>
      <c r="B227" s="134">
        <f t="shared" si="36"/>
        <v>3</v>
      </c>
      <c r="C227" s="78">
        <v>0</v>
      </c>
      <c r="D227" s="78">
        <v>0</v>
      </c>
      <c r="E227" s="78">
        <v>0</v>
      </c>
      <c r="F227" s="78">
        <v>0</v>
      </c>
      <c r="G227" s="78">
        <v>0</v>
      </c>
      <c r="H227" s="78">
        <v>0</v>
      </c>
      <c r="I227" s="78">
        <v>2</v>
      </c>
      <c r="J227" s="78">
        <v>0</v>
      </c>
      <c r="K227" s="78">
        <v>0</v>
      </c>
      <c r="L227" s="78">
        <v>0</v>
      </c>
      <c r="M227" s="78">
        <v>1</v>
      </c>
      <c r="N227" s="75">
        <v>0</v>
      </c>
    </row>
    <row r="228" spans="1:14" x14ac:dyDescent="0.35">
      <c r="A228" s="185" t="s">
        <v>350</v>
      </c>
      <c r="B228" s="134">
        <f t="shared" si="36"/>
        <v>1</v>
      </c>
      <c r="C228" s="78">
        <v>0</v>
      </c>
      <c r="D228" s="78">
        <v>0</v>
      </c>
      <c r="E228" s="78">
        <v>1</v>
      </c>
      <c r="F228" s="78">
        <v>0</v>
      </c>
      <c r="G228" s="78">
        <v>0</v>
      </c>
      <c r="H228" s="78">
        <v>0</v>
      </c>
      <c r="I228" s="78">
        <v>0</v>
      </c>
      <c r="J228" s="78">
        <v>0</v>
      </c>
      <c r="K228" s="78">
        <v>0</v>
      </c>
      <c r="L228" s="78">
        <v>0</v>
      </c>
      <c r="M228" s="78">
        <v>0</v>
      </c>
      <c r="N228" s="192">
        <v>0</v>
      </c>
    </row>
    <row r="229" spans="1:14" x14ac:dyDescent="0.35">
      <c r="A229" s="185" t="s">
        <v>351</v>
      </c>
      <c r="B229" s="134">
        <f t="shared" si="36"/>
        <v>1</v>
      </c>
      <c r="C229" s="78">
        <v>0</v>
      </c>
      <c r="D229" s="78">
        <v>0</v>
      </c>
      <c r="E229" s="78">
        <v>0</v>
      </c>
      <c r="F229" s="78">
        <v>0</v>
      </c>
      <c r="G229" s="78">
        <v>0</v>
      </c>
      <c r="H229" s="78">
        <v>0</v>
      </c>
      <c r="I229" s="78">
        <v>0</v>
      </c>
      <c r="J229" s="78">
        <v>0</v>
      </c>
      <c r="K229" s="78">
        <v>0</v>
      </c>
      <c r="L229" s="78">
        <v>0</v>
      </c>
      <c r="M229" s="78">
        <v>0</v>
      </c>
      <c r="N229" s="75">
        <v>1</v>
      </c>
    </row>
    <row r="230" spans="1:14" x14ac:dyDescent="0.35">
      <c r="A230" s="185" t="s">
        <v>342</v>
      </c>
      <c r="B230" s="134">
        <f t="shared" si="36"/>
        <v>1</v>
      </c>
      <c r="C230" s="78">
        <v>1</v>
      </c>
      <c r="D230" s="78">
        <v>0</v>
      </c>
      <c r="E230" s="78">
        <v>0</v>
      </c>
      <c r="F230" s="78">
        <v>0</v>
      </c>
      <c r="G230" s="78">
        <v>0</v>
      </c>
      <c r="H230" s="78">
        <v>0</v>
      </c>
      <c r="I230" s="78">
        <v>0</v>
      </c>
      <c r="J230" s="78">
        <v>0</v>
      </c>
      <c r="K230" s="78">
        <v>0</v>
      </c>
      <c r="L230" s="78">
        <v>0</v>
      </c>
      <c r="M230" s="78">
        <v>0</v>
      </c>
      <c r="N230" s="192">
        <v>0</v>
      </c>
    </row>
    <row r="231" spans="1:14" x14ac:dyDescent="0.35">
      <c r="A231" s="185" t="s">
        <v>301</v>
      </c>
      <c r="B231" s="134">
        <f t="shared" si="36"/>
        <v>13</v>
      </c>
      <c r="C231" s="78">
        <v>7</v>
      </c>
      <c r="D231" s="78">
        <v>0</v>
      </c>
      <c r="E231" s="78">
        <v>0</v>
      </c>
      <c r="F231" s="78">
        <v>0</v>
      </c>
      <c r="G231" s="78">
        <v>0</v>
      </c>
      <c r="H231" s="78">
        <v>2</v>
      </c>
      <c r="I231" s="78">
        <v>1</v>
      </c>
      <c r="J231" s="78">
        <v>0</v>
      </c>
      <c r="K231" s="78">
        <v>1</v>
      </c>
      <c r="L231" s="78">
        <v>0</v>
      </c>
      <c r="M231" s="78">
        <v>1</v>
      </c>
      <c r="N231" s="75">
        <v>1</v>
      </c>
    </row>
    <row r="232" spans="1:14" x14ac:dyDescent="0.35">
      <c r="A232" s="185" t="s">
        <v>336</v>
      </c>
      <c r="B232" s="134">
        <f t="shared" si="36"/>
        <v>1</v>
      </c>
      <c r="C232" s="78">
        <v>0</v>
      </c>
      <c r="D232" s="78">
        <v>0</v>
      </c>
      <c r="E232" s="78">
        <v>0</v>
      </c>
      <c r="F232" s="78">
        <v>0</v>
      </c>
      <c r="G232" s="78">
        <v>0</v>
      </c>
      <c r="H232" s="78">
        <v>0</v>
      </c>
      <c r="I232" s="78">
        <v>1</v>
      </c>
      <c r="J232" s="78">
        <v>0</v>
      </c>
      <c r="K232" s="78">
        <v>0</v>
      </c>
      <c r="L232" s="78">
        <v>0</v>
      </c>
      <c r="M232" s="78">
        <v>0</v>
      </c>
      <c r="N232" s="192">
        <v>0</v>
      </c>
    </row>
    <row r="233" spans="1:14" x14ac:dyDescent="0.35">
      <c r="A233" s="185" t="s">
        <v>330</v>
      </c>
      <c r="B233" s="134">
        <f t="shared" si="36"/>
        <v>2</v>
      </c>
      <c r="C233" s="78">
        <v>0</v>
      </c>
      <c r="D233" s="78">
        <v>0</v>
      </c>
      <c r="E233" s="78">
        <v>0</v>
      </c>
      <c r="F233" s="78">
        <v>0</v>
      </c>
      <c r="G233" s="78">
        <v>0</v>
      </c>
      <c r="H233" s="78">
        <v>0</v>
      </c>
      <c r="I233" s="78">
        <v>0</v>
      </c>
      <c r="J233" s="78">
        <v>0</v>
      </c>
      <c r="K233" s="78">
        <v>0</v>
      </c>
      <c r="L233" s="78">
        <v>0</v>
      </c>
      <c r="M233" s="78">
        <v>0</v>
      </c>
      <c r="N233" s="75">
        <v>2</v>
      </c>
    </row>
    <row r="234" spans="1:14" x14ac:dyDescent="0.35">
      <c r="A234" s="185" t="s">
        <v>303</v>
      </c>
      <c r="B234" s="134">
        <f t="shared" si="36"/>
        <v>57</v>
      </c>
      <c r="C234" s="78">
        <v>3</v>
      </c>
      <c r="D234" s="78">
        <v>2</v>
      </c>
      <c r="E234" s="78">
        <v>9</v>
      </c>
      <c r="F234" s="78">
        <v>6</v>
      </c>
      <c r="G234" s="78">
        <v>7</v>
      </c>
      <c r="H234" s="78">
        <v>0</v>
      </c>
      <c r="I234" s="78">
        <v>4</v>
      </c>
      <c r="J234" s="78">
        <v>1</v>
      </c>
      <c r="K234" s="78">
        <v>0</v>
      </c>
      <c r="L234" s="78">
        <v>0</v>
      </c>
      <c r="M234" s="78">
        <v>15</v>
      </c>
      <c r="N234" s="75">
        <v>10</v>
      </c>
    </row>
    <row r="235" spans="1:14" x14ac:dyDescent="0.35">
      <c r="A235" s="185" t="s">
        <v>304</v>
      </c>
      <c r="B235" s="134">
        <f t="shared" si="36"/>
        <v>71</v>
      </c>
      <c r="C235" s="78">
        <v>15</v>
      </c>
      <c r="D235" s="78">
        <v>0</v>
      </c>
      <c r="E235" s="78">
        <v>4</v>
      </c>
      <c r="F235" s="78">
        <v>4</v>
      </c>
      <c r="G235" s="78">
        <v>0</v>
      </c>
      <c r="H235" s="78">
        <v>10</v>
      </c>
      <c r="I235" s="78">
        <v>16</v>
      </c>
      <c r="J235" s="78">
        <v>3</v>
      </c>
      <c r="K235" s="78">
        <v>2</v>
      </c>
      <c r="L235" s="78">
        <v>0</v>
      </c>
      <c r="M235" s="78">
        <v>11</v>
      </c>
      <c r="N235" s="75">
        <v>6</v>
      </c>
    </row>
    <row r="236" spans="1:14" x14ac:dyDescent="0.35">
      <c r="A236" s="185" t="s">
        <v>305</v>
      </c>
      <c r="B236" s="134">
        <f t="shared" si="36"/>
        <v>2</v>
      </c>
      <c r="C236" s="78">
        <v>0</v>
      </c>
      <c r="D236" s="78">
        <v>1</v>
      </c>
      <c r="E236" s="78">
        <v>0</v>
      </c>
      <c r="F236" s="78">
        <v>0</v>
      </c>
      <c r="G236" s="78">
        <v>0</v>
      </c>
      <c r="H236" s="78">
        <v>0</v>
      </c>
      <c r="I236" s="78">
        <v>1</v>
      </c>
      <c r="J236" s="78">
        <v>0</v>
      </c>
      <c r="K236" s="78">
        <v>0</v>
      </c>
      <c r="L236" s="78">
        <v>0</v>
      </c>
      <c r="M236" s="78">
        <v>0</v>
      </c>
      <c r="N236" s="192">
        <v>0</v>
      </c>
    </row>
    <row r="237" spans="1:14" x14ac:dyDescent="0.35">
      <c r="A237" s="185" t="s">
        <v>352</v>
      </c>
      <c r="B237" s="134">
        <f t="shared" si="36"/>
        <v>1</v>
      </c>
      <c r="C237" s="78">
        <v>0</v>
      </c>
      <c r="D237" s="78">
        <v>0</v>
      </c>
      <c r="E237" s="78">
        <v>0</v>
      </c>
      <c r="F237" s="78">
        <v>0</v>
      </c>
      <c r="G237" s="78">
        <v>0</v>
      </c>
      <c r="H237" s="78">
        <v>1</v>
      </c>
      <c r="I237" s="78">
        <v>0</v>
      </c>
      <c r="J237" s="78">
        <v>0</v>
      </c>
      <c r="K237" s="78">
        <v>0</v>
      </c>
      <c r="L237" s="78">
        <v>0</v>
      </c>
      <c r="M237" s="78">
        <v>0</v>
      </c>
      <c r="N237" s="192">
        <v>0</v>
      </c>
    </row>
    <row r="238" spans="1:14" x14ac:dyDescent="0.35">
      <c r="A238" s="185" t="s">
        <v>306</v>
      </c>
      <c r="B238" s="134">
        <f t="shared" si="36"/>
        <v>1</v>
      </c>
      <c r="C238" s="78">
        <v>1</v>
      </c>
      <c r="D238" s="78">
        <v>0</v>
      </c>
      <c r="E238" s="78">
        <v>0</v>
      </c>
      <c r="F238" s="78">
        <v>0</v>
      </c>
      <c r="G238" s="78">
        <v>0</v>
      </c>
      <c r="H238" s="78">
        <v>0</v>
      </c>
      <c r="I238" s="78">
        <v>0</v>
      </c>
      <c r="J238" s="78">
        <v>0</v>
      </c>
      <c r="K238" s="78">
        <v>0</v>
      </c>
      <c r="L238" s="78">
        <v>0</v>
      </c>
      <c r="M238" s="78">
        <v>0</v>
      </c>
      <c r="N238" s="192">
        <v>0</v>
      </c>
    </row>
    <row r="239" spans="1:14" x14ac:dyDescent="0.35">
      <c r="A239" s="185" t="s">
        <v>307</v>
      </c>
      <c r="B239" s="134">
        <f t="shared" si="36"/>
        <v>7</v>
      </c>
      <c r="C239" s="78">
        <v>3</v>
      </c>
      <c r="D239" s="78">
        <v>0</v>
      </c>
      <c r="E239" s="78">
        <v>0</v>
      </c>
      <c r="F239" s="78">
        <v>1</v>
      </c>
      <c r="G239" s="78">
        <v>0</v>
      </c>
      <c r="H239" s="78">
        <v>1</v>
      </c>
      <c r="I239" s="78">
        <v>1</v>
      </c>
      <c r="J239" s="78">
        <v>0</v>
      </c>
      <c r="K239" s="78">
        <v>0</v>
      </c>
      <c r="L239" s="78">
        <v>0</v>
      </c>
      <c r="M239" s="78">
        <v>0</v>
      </c>
      <c r="N239" s="75">
        <v>1</v>
      </c>
    </row>
    <row r="240" spans="1:14" x14ac:dyDescent="0.35">
      <c r="A240" s="185" t="s">
        <v>347</v>
      </c>
      <c r="B240" s="134">
        <f t="shared" si="36"/>
        <v>1</v>
      </c>
      <c r="C240" s="78">
        <v>0</v>
      </c>
      <c r="D240" s="78">
        <v>0</v>
      </c>
      <c r="E240" s="78">
        <v>0</v>
      </c>
      <c r="F240" s="78">
        <v>1</v>
      </c>
      <c r="G240" s="78">
        <v>0</v>
      </c>
      <c r="H240" s="78">
        <v>0</v>
      </c>
      <c r="I240" s="78">
        <v>0</v>
      </c>
      <c r="J240" s="78">
        <v>0</v>
      </c>
      <c r="K240" s="78">
        <v>0</v>
      </c>
      <c r="L240" s="78">
        <v>0</v>
      </c>
      <c r="M240" s="78">
        <v>0</v>
      </c>
      <c r="N240" s="192">
        <v>0</v>
      </c>
    </row>
    <row r="241" spans="1:14" x14ac:dyDescent="0.35">
      <c r="A241" s="185" t="s">
        <v>308</v>
      </c>
      <c r="B241" s="134">
        <f t="shared" si="36"/>
        <v>9</v>
      </c>
      <c r="C241" s="78">
        <v>3</v>
      </c>
      <c r="D241" s="78">
        <v>0</v>
      </c>
      <c r="E241" s="78">
        <v>1</v>
      </c>
      <c r="F241" s="78">
        <v>0</v>
      </c>
      <c r="G241" s="78">
        <v>1</v>
      </c>
      <c r="H241" s="78">
        <v>0</v>
      </c>
      <c r="I241" s="78">
        <v>0</v>
      </c>
      <c r="J241" s="78">
        <v>0</v>
      </c>
      <c r="K241" s="78">
        <v>0</v>
      </c>
      <c r="L241" s="78">
        <v>0</v>
      </c>
      <c r="M241" s="78">
        <v>3</v>
      </c>
      <c r="N241" s="75">
        <v>1</v>
      </c>
    </row>
    <row r="242" spans="1:14" x14ac:dyDescent="0.35">
      <c r="A242" s="185" t="s">
        <v>309</v>
      </c>
      <c r="B242" s="134">
        <f t="shared" si="36"/>
        <v>26</v>
      </c>
      <c r="C242" s="78">
        <v>12</v>
      </c>
      <c r="D242" s="78">
        <v>0</v>
      </c>
      <c r="E242" s="78">
        <v>5</v>
      </c>
      <c r="F242" s="78">
        <v>1</v>
      </c>
      <c r="G242" s="78">
        <v>0</v>
      </c>
      <c r="H242" s="78">
        <v>0</v>
      </c>
      <c r="I242" s="78">
        <v>4</v>
      </c>
      <c r="J242" s="78">
        <v>1</v>
      </c>
      <c r="K242" s="78">
        <v>0</v>
      </c>
      <c r="L242" s="78">
        <v>0</v>
      </c>
      <c r="M242" s="78">
        <v>1</v>
      </c>
      <c r="N242" s="75">
        <v>2</v>
      </c>
    </row>
    <row r="243" spans="1:14" x14ac:dyDescent="0.35">
      <c r="A243" s="185" t="s">
        <v>348</v>
      </c>
      <c r="B243" s="134">
        <f t="shared" si="36"/>
        <v>1</v>
      </c>
      <c r="C243" s="78">
        <v>0</v>
      </c>
      <c r="D243" s="78">
        <v>0</v>
      </c>
      <c r="E243" s="78">
        <v>0</v>
      </c>
      <c r="F243" s="78">
        <v>0</v>
      </c>
      <c r="G243" s="78">
        <v>0</v>
      </c>
      <c r="H243" s="78">
        <v>0</v>
      </c>
      <c r="I243" s="78">
        <v>0</v>
      </c>
      <c r="J243" s="78">
        <v>0</v>
      </c>
      <c r="K243" s="78">
        <v>0</v>
      </c>
      <c r="L243" s="78">
        <v>0</v>
      </c>
      <c r="M243" s="78">
        <v>1</v>
      </c>
      <c r="N243" s="192">
        <v>0</v>
      </c>
    </row>
    <row r="244" spans="1:14" x14ac:dyDescent="0.35">
      <c r="A244" s="185" t="s">
        <v>311</v>
      </c>
      <c r="B244" s="134">
        <f t="shared" si="36"/>
        <v>7</v>
      </c>
      <c r="C244" s="78">
        <v>0</v>
      </c>
      <c r="D244" s="78">
        <v>0</v>
      </c>
      <c r="E244" s="78">
        <v>0</v>
      </c>
      <c r="F244" s="78">
        <v>0</v>
      </c>
      <c r="G244" s="78">
        <v>1</v>
      </c>
      <c r="H244" s="78">
        <v>5</v>
      </c>
      <c r="I244" s="78">
        <v>0</v>
      </c>
      <c r="J244" s="78">
        <v>0</v>
      </c>
      <c r="K244" s="78">
        <v>0</v>
      </c>
      <c r="L244" s="78">
        <v>0</v>
      </c>
      <c r="M244" s="78">
        <v>0</v>
      </c>
      <c r="N244" s="75">
        <v>1</v>
      </c>
    </row>
    <row r="245" spans="1:14" x14ac:dyDescent="0.35">
      <c r="A245" s="185" t="s">
        <v>353</v>
      </c>
      <c r="B245" s="134">
        <f t="shared" si="36"/>
        <v>1</v>
      </c>
      <c r="C245" s="78">
        <v>0</v>
      </c>
      <c r="D245" s="78">
        <v>1</v>
      </c>
      <c r="E245" s="78">
        <v>0</v>
      </c>
      <c r="F245" s="78">
        <v>0</v>
      </c>
      <c r="G245" s="78">
        <v>0</v>
      </c>
      <c r="H245" s="78">
        <v>0</v>
      </c>
      <c r="I245" s="78">
        <v>0</v>
      </c>
      <c r="J245" s="78">
        <v>0</v>
      </c>
      <c r="K245" s="78">
        <v>0</v>
      </c>
      <c r="L245" s="78">
        <v>0</v>
      </c>
      <c r="M245" s="78">
        <v>0</v>
      </c>
      <c r="N245" s="192">
        <v>0</v>
      </c>
    </row>
    <row r="246" spans="1:14" x14ac:dyDescent="0.35">
      <c r="A246" s="185" t="s">
        <v>312</v>
      </c>
      <c r="B246" s="134">
        <f t="shared" si="36"/>
        <v>54</v>
      </c>
      <c r="C246" s="78">
        <v>0</v>
      </c>
      <c r="D246" s="78">
        <v>0</v>
      </c>
      <c r="E246" s="78">
        <v>18</v>
      </c>
      <c r="F246" s="78">
        <v>10</v>
      </c>
      <c r="G246" s="78">
        <v>0</v>
      </c>
      <c r="H246" s="78">
        <v>17</v>
      </c>
      <c r="I246" s="78">
        <v>0</v>
      </c>
      <c r="J246" s="78">
        <v>1</v>
      </c>
      <c r="K246" s="78">
        <v>4</v>
      </c>
      <c r="L246" s="78">
        <v>0</v>
      </c>
      <c r="M246" s="78">
        <v>3</v>
      </c>
      <c r="N246" s="75">
        <v>1</v>
      </c>
    </row>
    <row r="247" spans="1:14" x14ac:dyDescent="0.35">
      <c r="A247" s="185" t="s">
        <v>313</v>
      </c>
      <c r="B247" s="134">
        <f t="shared" si="36"/>
        <v>7</v>
      </c>
      <c r="C247" s="78">
        <v>0</v>
      </c>
      <c r="D247" s="78">
        <v>0</v>
      </c>
      <c r="E247" s="78">
        <v>6</v>
      </c>
      <c r="F247" s="78">
        <v>0</v>
      </c>
      <c r="G247" s="78">
        <v>0</v>
      </c>
      <c r="H247" s="78">
        <v>1</v>
      </c>
      <c r="I247" s="78">
        <v>0</v>
      </c>
      <c r="J247" s="78">
        <v>0</v>
      </c>
      <c r="K247" s="78">
        <v>0</v>
      </c>
      <c r="L247" s="78">
        <v>0</v>
      </c>
      <c r="M247" s="78">
        <v>0</v>
      </c>
      <c r="N247" s="192">
        <v>0</v>
      </c>
    </row>
    <row r="248" spans="1:14" x14ac:dyDescent="0.35">
      <c r="A248" s="185" t="s">
        <v>354</v>
      </c>
      <c r="B248" s="134">
        <f t="shared" si="36"/>
        <v>1</v>
      </c>
      <c r="C248" s="78">
        <v>0</v>
      </c>
      <c r="D248" s="78">
        <v>0</v>
      </c>
      <c r="E248" s="78">
        <v>0</v>
      </c>
      <c r="F248" s="78">
        <v>0</v>
      </c>
      <c r="G248" s="78">
        <v>0</v>
      </c>
      <c r="H248" s="78">
        <v>0</v>
      </c>
      <c r="I248" s="78">
        <v>1</v>
      </c>
      <c r="J248" s="78">
        <v>0</v>
      </c>
      <c r="K248" s="78">
        <v>0</v>
      </c>
      <c r="L248" s="78">
        <v>0</v>
      </c>
      <c r="M248" s="78">
        <v>0</v>
      </c>
      <c r="N248" s="192">
        <v>0</v>
      </c>
    </row>
    <row r="249" spans="1:14" x14ac:dyDescent="0.35">
      <c r="A249" s="185" t="s">
        <v>355</v>
      </c>
      <c r="B249" s="134">
        <f t="shared" si="36"/>
        <v>2</v>
      </c>
      <c r="C249" s="78">
        <v>0</v>
      </c>
      <c r="D249" s="78">
        <v>2</v>
      </c>
      <c r="E249" s="78">
        <v>0</v>
      </c>
      <c r="F249" s="78">
        <v>0</v>
      </c>
      <c r="G249" s="78">
        <v>0</v>
      </c>
      <c r="H249" s="78">
        <v>0</v>
      </c>
      <c r="I249" s="78">
        <v>0</v>
      </c>
      <c r="J249" s="78">
        <v>0</v>
      </c>
      <c r="K249" s="78">
        <v>0</v>
      </c>
      <c r="L249" s="78">
        <v>0</v>
      </c>
      <c r="M249" s="78">
        <v>0</v>
      </c>
      <c r="N249" s="192">
        <v>0</v>
      </c>
    </row>
    <row r="250" spans="1:14" x14ac:dyDescent="0.35">
      <c r="A250" s="185" t="s">
        <v>344</v>
      </c>
      <c r="B250" s="134">
        <f t="shared" si="36"/>
        <v>2</v>
      </c>
      <c r="C250" s="78">
        <v>0</v>
      </c>
      <c r="D250" s="78">
        <v>0</v>
      </c>
      <c r="E250" s="78">
        <v>0</v>
      </c>
      <c r="F250" s="78">
        <v>0</v>
      </c>
      <c r="G250" s="78">
        <v>1</v>
      </c>
      <c r="H250" s="78">
        <v>0</v>
      </c>
      <c r="I250" s="78">
        <v>0</v>
      </c>
      <c r="J250" s="78">
        <v>0</v>
      </c>
      <c r="K250" s="78">
        <v>0</v>
      </c>
      <c r="L250" s="78">
        <v>0</v>
      </c>
      <c r="M250" s="78">
        <v>1</v>
      </c>
      <c r="N250" s="192">
        <v>0</v>
      </c>
    </row>
    <row r="251" spans="1:14" x14ac:dyDescent="0.35">
      <c r="A251" s="185" t="s">
        <v>356</v>
      </c>
      <c r="B251" s="134">
        <f t="shared" si="36"/>
        <v>1</v>
      </c>
      <c r="C251" s="78">
        <v>0</v>
      </c>
      <c r="D251" s="78">
        <v>0</v>
      </c>
      <c r="E251" s="78">
        <v>0</v>
      </c>
      <c r="F251" s="78">
        <v>0</v>
      </c>
      <c r="G251" s="78">
        <v>0</v>
      </c>
      <c r="H251" s="78">
        <v>0</v>
      </c>
      <c r="I251" s="78">
        <v>1</v>
      </c>
      <c r="J251" s="78">
        <v>0</v>
      </c>
      <c r="K251" s="78">
        <v>0</v>
      </c>
      <c r="L251" s="78">
        <v>0</v>
      </c>
      <c r="M251" s="78">
        <v>0</v>
      </c>
      <c r="N251" s="192">
        <v>0</v>
      </c>
    </row>
    <row r="252" spans="1:14" x14ac:dyDescent="0.35">
      <c r="A252" s="185" t="s">
        <v>334</v>
      </c>
      <c r="B252" s="134">
        <f t="shared" si="36"/>
        <v>6</v>
      </c>
      <c r="C252" s="78">
        <v>0</v>
      </c>
      <c r="D252" s="78">
        <v>3</v>
      </c>
      <c r="E252" s="78">
        <v>0</v>
      </c>
      <c r="F252" s="78">
        <v>0</v>
      </c>
      <c r="G252" s="78">
        <v>0</v>
      </c>
      <c r="H252" s="78">
        <v>1</v>
      </c>
      <c r="I252" s="78">
        <v>2</v>
      </c>
      <c r="J252" s="78">
        <v>0</v>
      </c>
      <c r="K252" s="78">
        <v>0</v>
      </c>
      <c r="L252" s="78">
        <v>0</v>
      </c>
      <c r="M252" s="78">
        <v>0</v>
      </c>
      <c r="N252" s="192">
        <v>0</v>
      </c>
    </row>
    <row r="253" spans="1:14" x14ac:dyDescent="0.35">
      <c r="A253" s="185" t="s">
        <v>315</v>
      </c>
      <c r="B253" s="134">
        <f t="shared" si="36"/>
        <v>1</v>
      </c>
      <c r="C253" s="78">
        <v>1</v>
      </c>
      <c r="D253" s="78">
        <v>0</v>
      </c>
      <c r="E253" s="78">
        <v>0</v>
      </c>
      <c r="F253" s="78">
        <v>0</v>
      </c>
      <c r="G253" s="78">
        <v>0</v>
      </c>
      <c r="H253" s="78">
        <v>0</v>
      </c>
      <c r="I253" s="78">
        <v>0</v>
      </c>
      <c r="J253" s="78">
        <v>0</v>
      </c>
      <c r="K253" s="78">
        <v>0</v>
      </c>
      <c r="L253" s="78">
        <v>0</v>
      </c>
      <c r="M253" s="78">
        <v>0</v>
      </c>
      <c r="N253" s="192">
        <v>0</v>
      </c>
    </row>
    <row r="254" spans="1:14" x14ac:dyDescent="0.35">
      <c r="A254" s="185" t="s">
        <v>357</v>
      </c>
      <c r="B254" s="134">
        <f t="shared" si="36"/>
        <v>1</v>
      </c>
      <c r="C254" s="78">
        <v>1</v>
      </c>
      <c r="D254" s="78">
        <v>0</v>
      </c>
      <c r="E254" s="78">
        <v>0</v>
      </c>
      <c r="F254" s="78">
        <v>0</v>
      </c>
      <c r="G254" s="78">
        <v>0</v>
      </c>
      <c r="H254" s="78">
        <v>0</v>
      </c>
      <c r="I254" s="78">
        <v>0</v>
      </c>
      <c r="J254" s="78">
        <v>0</v>
      </c>
      <c r="K254" s="78">
        <v>0</v>
      </c>
      <c r="L254" s="78">
        <v>0</v>
      </c>
      <c r="M254" s="78">
        <v>0</v>
      </c>
      <c r="N254" s="192">
        <v>0</v>
      </c>
    </row>
    <row r="255" spans="1:14" x14ac:dyDescent="0.35">
      <c r="A255" s="185" t="s">
        <v>358</v>
      </c>
      <c r="B255" s="134">
        <f t="shared" si="36"/>
        <v>5</v>
      </c>
      <c r="C255" s="78">
        <v>0</v>
      </c>
      <c r="D255" s="78">
        <v>0</v>
      </c>
      <c r="E255" s="78">
        <v>2</v>
      </c>
      <c r="F255" s="78">
        <v>0</v>
      </c>
      <c r="G255" s="78">
        <v>0</v>
      </c>
      <c r="H255" s="78">
        <v>0</v>
      </c>
      <c r="I255" s="78">
        <v>0</v>
      </c>
      <c r="J255" s="78">
        <v>0</v>
      </c>
      <c r="K255" s="78">
        <v>0</v>
      </c>
      <c r="L255" s="78">
        <v>0</v>
      </c>
      <c r="M255" s="78">
        <v>2</v>
      </c>
      <c r="N255" s="75">
        <v>1</v>
      </c>
    </row>
    <row r="256" spans="1:14" x14ac:dyDescent="0.35">
      <c r="A256" s="185" t="s">
        <v>359</v>
      </c>
      <c r="B256" s="134">
        <f t="shared" si="36"/>
        <v>2</v>
      </c>
      <c r="C256" s="78">
        <v>0</v>
      </c>
      <c r="D256" s="78">
        <v>1</v>
      </c>
      <c r="E256" s="78">
        <v>0</v>
      </c>
      <c r="F256" s="78">
        <v>0</v>
      </c>
      <c r="G256" s="78">
        <v>0</v>
      </c>
      <c r="H256" s="78">
        <v>0</v>
      </c>
      <c r="I256" s="78">
        <v>0</v>
      </c>
      <c r="J256" s="78">
        <v>0</v>
      </c>
      <c r="K256" s="78">
        <v>0</v>
      </c>
      <c r="L256" s="78">
        <v>0</v>
      </c>
      <c r="M256" s="78">
        <v>1</v>
      </c>
      <c r="N256" s="192">
        <v>0</v>
      </c>
    </row>
    <row r="257" spans="1:14" x14ac:dyDescent="0.35">
      <c r="A257" s="185" t="s">
        <v>360</v>
      </c>
      <c r="B257" s="134">
        <f t="shared" si="36"/>
        <v>4</v>
      </c>
      <c r="C257" s="78">
        <v>0</v>
      </c>
      <c r="D257" s="78">
        <v>0</v>
      </c>
      <c r="E257" s="78">
        <v>1</v>
      </c>
      <c r="F257" s="78">
        <v>0</v>
      </c>
      <c r="G257" s="78">
        <v>0</v>
      </c>
      <c r="H257" s="78">
        <v>1</v>
      </c>
      <c r="I257" s="78">
        <v>0</v>
      </c>
      <c r="J257" s="78">
        <v>0</v>
      </c>
      <c r="K257" s="78">
        <v>0</v>
      </c>
      <c r="L257" s="78">
        <v>0</v>
      </c>
      <c r="M257" s="78">
        <v>0</v>
      </c>
      <c r="N257" s="75">
        <v>2</v>
      </c>
    </row>
    <row r="258" spans="1:14" x14ac:dyDescent="0.35">
      <c r="A258" s="185" t="s">
        <v>361</v>
      </c>
      <c r="B258" s="134">
        <f t="shared" si="36"/>
        <v>4</v>
      </c>
      <c r="C258" s="78">
        <v>0</v>
      </c>
      <c r="D258" s="78">
        <v>4</v>
      </c>
      <c r="E258" s="78">
        <v>0</v>
      </c>
      <c r="F258" s="78">
        <v>0</v>
      </c>
      <c r="G258" s="78">
        <v>0</v>
      </c>
      <c r="H258" s="78">
        <v>0</v>
      </c>
      <c r="I258" s="78">
        <v>0</v>
      </c>
      <c r="J258" s="78">
        <v>0</v>
      </c>
      <c r="K258" s="78">
        <v>0</v>
      </c>
      <c r="L258" s="78">
        <v>0</v>
      </c>
      <c r="M258" s="78">
        <v>0</v>
      </c>
      <c r="N258" s="192">
        <v>0</v>
      </c>
    </row>
    <row r="259" spans="1:14" x14ac:dyDescent="0.35">
      <c r="A259" s="185" t="s">
        <v>362</v>
      </c>
      <c r="B259" s="134">
        <f t="shared" si="36"/>
        <v>1</v>
      </c>
      <c r="C259" s="78">
        <v>0</v>
      </c>
      <c r="D259" s="78">
        <v>1</v>
      </c>
      <c r="E259" s="78">
        <v>0</v>
      </c>
      <c r="F259" s="78">
        <v>0</v>
      </c>
      <c r="G259" s="78">
        <v>0</v>
      </c>
      <c r="H259" s="78">
        <v>0</v>
      </c>
      <c r="I259" s="78">
        <v>0</v>
      </c>
      <c r="J259" s="78">
        <v>0</v>
      </c>
      <c r="K259" s="78">
        <v>0</v>
      </c>
      <c r="L259" s="78">
        <v>0</v>
      </c>
      <c r="M259" s="78">
        <v>0</v>
      </c>
      <c r="N259" s="192">
        <v>0</v>
      </c>
    </row>
    <row r="260" spans="1:14" x14ac:dyDescent="0.35">
      <c r="A260" s="185" t="s">
        <v>317</v>
      </c>
      <c r="B260" s="134">
        <f t="shared" si="36"/>
        <v>594</v>
      </c>
      <c r="C260" s="78">
        <v>30</v>
      </c>
      <c r="D260" s="78">
        <v>220</v>
      </c>
      <c r="E260" s="78">
        <v>6</v>
      </c>
      <c r="F260" s="78">
        <v>48</v>
      </c>
      <c r="G260" s="78">
        <v>3</v>
      </c>
      <c r="H260" s="78">
        <v>6</v>
      </c>
      <c r="I260" s="78">
        <v>192</v>
      </c>
      <c r="J260" s="78">
        <v>43</v>
      </c>
      <c r="K260" s="78">
        <v>14</v>
      </c>
      <c r="L260" s="78">
        <v>2</v>
      </c>
      <c r="M260" s="78">
        <v>6</v>
      </c>
      <c r="N260" s="75">
        <v>24</v>
      </c>
    </row>
    <row r="261" spans="1:14" x14ac:dyDescent="0.35">
      <c r="A261" s="185" t="s">
        <v>318</v>
      </c>
      <c r="B261" s="134">
        <f t="shared" si="36"/>
        <v>106</v>
      </c>
      <c r="C261" s="78">
        <v>13</v>
      </c>
      <c r="D261" s="78">
        <v>23</v>
      </c>
      <c r="E261" s="78">
        <v>7</v>
      </c>
      <c r="F261" s="78">
        <v>16</v>
      </c>
      <c r="G261" s="78">
        <v>0</v>
      </c>
      <c r="H261" s="78">
        <v>9</v>
      </c>
      <c r="I261" s="78">
        <v>10</v>
      </c>
      <c r="J261" s="78">
        <v>0</v>
      </c>
      <c r="K261" s="78">
        <v>9</v>
      </c>
      <c r="L261" s="78">
        <v>1</v>
      </c>
      <c r="M261" s="78">
        <v>13</v>
      </c>
      <c r="N261" s="75">
        <v>5</v>
      </c>
    </row>
    <row r="262" spans="1:14" x14ac:dyDescent="0.35">
      <c r="A262" s="185" t="s">
        <v>345</v>
      </c>
      <c r="B262" s="134">
        <f t="shared" si="36"/>
        <v>2</v>
      </c>
      <c r="C262" s="78">
        <v>0</v>
      </c>
      <c r="D262" s="78">
        <v>1</v>
      </c>
      <c r="E262" s="78">
        <v>0</v>
      </c>
      <c r="F262" s="78">
        <v>0</v>
      </c>
      <c r="G262" s="78">
        <v>0</v>
      </c>
      <c r="H262" s="78">
        <v>0</v>
      </c>
      <c r="I262" s="78">
        <v>1</v>
      </c>
      <c r="J262" s="78">
        <v>0</v>
      </c>
      <c r="K262" s="78">
        <v>0</v>
      </c>
      <c r="L262" s="78">
        <v>0</v>
      </c>
      <c r="M262" s="78">
        <v>0</v>
      </c>
      <c r="N262" s="192">
        <v>0</v>
      </c>
    </row>
    <row r="263" spans="1:14" x14ac:dyDescent="0.35">
      <c r="A263" s="185" t="s">
        <v>319</v>
      </c>
      <c r="B263" s="134">
        <f t="shared" si="36"/>
        <v>56</v>
      </c>
      <c r="C263" s="78">
        <v>0</v>
      </c>
      <c r="D263" s="78">
        <v>11</v>
      </c>
      <c r="E263" s="78">
        <v>4</v>
      </c>
      <c r="F263" s="78">
        <v>0</v>
      </c>
      <c r="G263" s="78">
        <v>0</v>
      </c>
      <c r="H263" s="78">
        <v>23</v>
      </c>
      <c r="I263" s="78">
        <v>1</v>
      </c>
      <c r="J263" s="78">
        <v>0</v>
      </c>
      <c r="K263" s="78">
        <v>3</v>
      </c>
      <c r="L263" s="78">
        <v>0</v>
      </c>
      <c r="M263" s="78">
        <v>1</v>
      </c>
      <c r="N263" s="75">
        <v>13</v>
      </c>
    </row>
    <row r="264" spans="1:14" x14ac:dyDescent="0.35">
      <c r="A264" s="185" t="s">
        <v>341</v>
      </c>
      <c r="B264" s="134">
        <f t="shared" si="36"/>
        <v>13</v>
      </c>
      <c r="C264" s="78">
        <v>1</v>
      </c>
      <c r="D264" s="78">
        <v>2</v>
      </c>
      <c r="E264" s="78">
        <v>0</v>
      </c>
      <c r="F264" s="78">
        <v>0</v>
      </c>
      <c r="G264" s="78">
        <v>0</v>
      </c>
      <c r="H264" s="78">
        <v>5</v>
      </c>
      <c r="I264" s="78">
        <v>0</v>
      </c>
      <c r="J264" s="78">
        <v>0</v>
      </c>
      <c r="K264" s="78">
        <v>1</v>
      </c>
      <c r="L264" s="78">
        <v>0</v>
      </c>
      <c r="M264" s="78">
        <v>1</v>
      </c>
      <c r="N264" s="75">
        <v>3</v>
      </c>
    </row>
    <row r="265" spans="1:14" x14ac:dyDescent="0.35">
      <c r="A265" s="185" t="s">
        <v>343</v>
      </c>
      <c r="B265" s="134">
        <f t="shared" si="36"/>
        <v>15</v>
      </c>
      <c r="C265" s="78">
        <v>0</v>
      </c>
      <c r="D265" s="78">
        <v>0</v>
      </c>
      <c r="E265" s="78">
        <v>1</v>
      </c>
      <c r="F265" s="78">
        <v>3</v>
      </c>
      <c r="G265" s="78">
        <v>0</v>
      </c>
      <c r="H265" s="78">
        <v>4</v>
      </c>
      <c r="I265" s="78">
        <v>3</v>
      </c>
      <c r="J265" s="78">
        <v>0</v>
      </c>
      <c r="K265" s="78">
        <v>2</v>
      </c>
      <c r="L265" s="78">
        <v>0</v>
      </c>
      <c r="M265" s="78">
        <v>1</v>
      </c>
      <c r="N265" s="75">
        <v>1</v>
      </c>
    </row>
    <row r="266" spans="1:14" x14ac:dyDescent="0.35">
      <c r="A266" s="185" t="s">
        <v>296</v>
      </c>
      <c r="B266" s="134">
        <f t="shared" si="36"/>
        <v>3</v>
      </c>
      <c r="C266" s="78">
        <v>0</v>
      </c>
      <c r="D266" s="78">
        <v>0</v>
      </c>
      <c r="E266" s="78">
        <v>3</v>
      </c>
      <c r="F266" s="78">
        <v>0</v>
      </c>
      <c r="G266" s="78">
        <v>0</v>
      </c>
      <c r="H266" s="78">
        <v>0</v>
      </c>
      <c r="I266" s="78">
        <v>0</v>
      </c>
      <c r="J266" s="78">
        <v>0</v>
      </c>
      <c r="K266" s="78">
        <v>0</v>
      </c>
      <c r="L266" s="78">
        <v>0</v>
      </c>
      <c r="M266" s="78">
        <v>0</v>
      </c>
      <c r="N266" s="192">
        <v>0</v>
      </c>
    </row>
    <row r="267" spans="1:14" x14ac:dyDescent="0.35">
      <c r="A267" s="185" t="s">
        <v>297</v>
      </c>
      <c r="B267" s="134">
        <f t="shared" si="36"/>
        <v>4</v>
      </c>
      <c r="C267" s="78">
        <v>0</v>
      </c>
      <c r="D267" s="78">
        <v>0</v>
      </c>
      <c r="E267" s="78">
        <v>0</v>
      </c>
      <c r="F267" s="78">
        <v>0</v>
      </c>
      <c r="G267" s="78">
        <v>0</v>
      </c>
      <c r="H267" s="78">
        <v>0</v>
      </c>
      <c r="I267" s="78">
        <v>1</v>
      </c>
      <c r="J267" s="78">
        <v>0</v>
      </c>
      <c r="K267" s="78">
        <v>0</v>
      </c>
      <c r="L267" s="78">
        <v>0</v>
      </c>
      <c r="M267" s="78">
        <v>2</v>
      </c>
      <c r="N267" s="75">
        <v>1</v>
      </c>
    </row>
    <row r="268" spans="1:14" x14ac:dyDescent="0.35">
      <c r="A268" s="185" t="s">
        <v>320</v>
      </c>
      <c r="B268" s="134">
        <f t="shared" si="36"/>
        <v>1</v>
      </c>
      <c r="C268" s="78">
        <v>0</v>
      </c>
      <c r="D268" s="78">
        <v>0</v>
      </c>
      <c r="E268" s="78">
        <v>0</v>
      </c>
      <c r="F268" s="78">
        <v>0</v>
      </c>
      <c r="G268" s="78">
        <v>0</v>
      </c>
      <c r="H268" s="78">
        <v>0</v>
      </c>
      <c r="I268" s="78">
        <v>0</v>
      </c>
      <c r="J268" s="78">
        <v>0</v>
      </c>
      <c r="K268" s="78">
        <v>0</v>
      </c>
      <c r="L268" s="78">
        <v>0</v>
      </c>
      <c r="M268" s="78">
        <v>0</v>
      </c>
      <c r="N268" s="75">
        <v>1</v>
      </c>
    </row>
    <row r="269" spans="1:14" x14ac:dyDescent="0.35">
      <c r="A269" s="185" t="s">
        <v>321</v>
      </c>
      <c r="B269" s="134">
        <f t="shared" si="36"/>
        <v>24</v>
      </c>
      <c r="C269" s="78">
        <v>0</v>
      </c>
      <c r="D269" s="78">
        <v>5</v>
      </c>
      <c r="E269" s="78">
        <v>0</v>
      </c>
      <c r="F269" s="78">
        <v>5</v>
      </c>
      <c r="G269" s="78">
        <v>1</v>
      </c>
      <c r="H269" s="78">
        <v>0</v>
      </c>
      <c r="I269" s="78">
        <v>4</v>
      </c>
      <c r="J269" s="78">
        <v>0</v>
      </c>
      <c r="K269" s="78">
        <v>0</v>
      </c>
      <c r="L269" s="78">
        <v>0</v>
      </c>
      <c r="M269" s="78">
        <v>0</v>
      </c>
      <c r="N269" s="75">
        <v>9</v>
      </c>
    </row>
    <row r="270" spans="1:14" x14ac:dyDescent="0.35">
      <c r="A270" s="185" t="s">
        <v>363</v>
      </c>
      <c r="B270" s="134">
        <f t="shared" si="36"/>
        <v>1</v>
      </c>
      <c r="C270" s="78">
        <v>0</v>
      </c>
      <c r="D270" s="78">
        <v>1</v>
      </c>
      <c r="E270" s="78">
        <v>0</v>
      </c>
      <c r="F270" s="78">
        <v>0</v>
      </c>
      <c r="G270" s="78">
        <v>0</v>
      </c>
      <c r="H270" s="78">
        <v>0</v>
      </c>
      <c r="I270" s="78">
        <v>0</v>
      </c>
      <c r="J270" s="78">
        <v>0</v>
      </c>
      <c r="K270" s="78">
        <v>0</v>
      </c>
      <c r="L270" s="78">
        <v>0</v>
      </c>
      <c r="M270" s="78">
        <v>0</v>
      </c>
      <c r="N270" s="192">
        <v>0</v>
      </c>
    </row>
    <row r="271" spans="1:14" x14ac:dyDescent="0.35">
      <c r="A271" s="185" t="s">
        <v>322</v>
      </c>
      <c r="B271" s="134">
        <f t="shared" si="36"/>
        <v>2</v>
      </c>
      <c r="C271" s="78">
        <v>0</v>
      </c>
      <c r="D271" s="78">
        <v>0</v>
      </c>
      <c r="E271" s="78">
        <v>0</v>
      </c>
      <c r="F271" s="78">
        <v>0</v>
      </c>
      <c r="G271" s="78">
        <v>0</v>
      </c>
      <c r="H271" s="78">
        <v>0</v>
      </c>
      <c r="I271" s="78">
        <v>0</v>
      </c>
      <c r="J271" s="78">
        <v>0</v>
      </c>
      <c r="K271" s="78">
        <v>0</v>
      </c>
      <c r="L271" s="78">
        <v>0</v>
      </c>
      <c r="M271" s="78">
        <v>1</v>
      </c>
      <c r="N271" s="75">
        <v>1</v>
      </c>
    </row>
    <row r="272" spans="1:14" x14ac:dyDescent="0.35">
      <c r="A272" s="185" t="s">
        <v>364</v>
      </c>
      <c r="B272" s="134">
        <f t="shared" si="36"/>
        <v>1</v>
      </c>
      <c r="C272" s="78">
        <v>0</v>
      </c>
      <c r="D272" s="78">
        <v>0</v>
      </c>
      <c r="E272" s="78">
        <v>0</v>
      </c>
      <c r="F272" s="78">
        <v>0</v>
      </c>
      <c r="G272" s="78">
        <v>0</v>
      </c>
      <c r="H272" s="78">
        <v>0</v>
      </c>
      <c r="I272" s="78">
        <v>0</v>
      </c>
      <c r="J272" s="78">
        <v>0</v>
      </c>
      <c r="K272" s="78">
        <v>0</v>
      </c>
      <c r="L272" s="78">
        <v>0</v>
      </c>
      <c r="M272" s="78">
        <v>1</v>
      </c>
      <c r="N272" s="192">
        <v>0</v>
      </c>
    </row>
    <row r="273" spans="1:14" x14ac:dyDescent="0.35">
      <c r="A273" s="185" t="s">
        <v>365</v>
      </c>
      <c r="B273" s="134">
        <f t="shared" si="36"/>
        <v>1</v>
      </c>
      <c r="C273" s="78">
        <v>0</v>
      </c>
      <c r="D273" s="78">
        <v>0</v>
      </c>
      <c r="E273" s="78">
        <v>1</v>
      </c>
      <c r="F273" s="78">
        <v>0</v>
      </c>
      <c r="G273" s="78">
        <v>0</v>
      </c>
      <c r="H273" s="78">
        <v>0</v>
      </c>
      <c r="I273" s="78">
        <v>0</v>
      </c>
      <c r="J273" s="78">
        <v>0</v>
      </c>
      <c r="K273" s="78">
        <v>0</v>
      </c>
      <c r="L273" s="78">
        <v>0</v>
      </c>
      <c r="M273" s="78">
        <v>0</v>
      </c>
      <c r="N273" s="192">
        <v>0</v>
      </c>
    </row>
    <row r="274" spans="1:14" x14ac:dyDescent="0.35">
      <c r="A274" s="185" t="s">
        <v>366</v>
      </c>
      <c r="B274" s="134">
        <f t="shared" si="36"/>
        <v>1</v>
      </c>
      <c r="C274" s="78">
        <v>0</v>
      </c>
      <c r="D274" s="78">
        <v>0</v>
      </c>
      <c r="E274" s="78">
        <v>0</v>
      </c>
      <c r="F274" s="78">
        <v>0</v>
      </c>
      <c r="G274" s="78">
        <v>0</v>
      </c>
      <c r="H274" s="78">
        <v>0</v>
      </c>
      <c r="I274" s="78">
        <v>0</v>
      </c>
      <c r="J274" s="78">
        <v>0</v>
      </c>
      <c r="K274" s="78">
        <v>0</v>
      </c>
      <c r="L274" s="78">
        <v>0</v>
      </c>
      <c r="M274" s="78">
        <v>0</v>
      </c>
      <c r="N274" s="75">
        <v>1</v>
      </c>
    </row>
    <row r="275" spans="1:14" x14ac:dyDescent="0.35">
      <c r="A275" s="185" t="s">
        <v>299</v>
      </c>
      <c r="B275" s="134">
        <f t="shared" si="36"/>
        <v>1194</v>
      </c>
      <c r="C275" s="78">
        <v>12</v>
      </c>
      <c r="D275" s="78">
        <v>12</v>
      </c>
      <c r="E275" s="78">
        <v>260</v>
      </c>
      <c r="F275" s="78">
        <v>143</v>
      </c>
      <c r="G275" s="78">
        <v>327</v>
      </c>
      <c r="H275" s="78">
        <v>147</v>
      </c>
      <c r="I275" s="78">
        <v>14</v>
      </c>
      <c r="J275" s="78">
        <v>4</v>
      </c>
      <c r="K275" s="78">
        <v>17</v>
      </c>
      <c r="L275" s="78">
        <v>7</v>
      </c>
      <c r="M275" s="78">
        <v>158</v>
      </c>
      <c r="N275" s="75">
        <v>93</v>
      </c>
    </row>
    <row r="276" spans="1:14" x14ac:dyDescent="0.35">
      <c r="A276" s="185" t="s">
        <v>324</v>
      </c>
      <c r="B276" s="134">
        <f t="shared" si="36"/>
        <v>16</v>
      </c>
      <c r="C276" s="78">
        <v>0</v>
      </c>
      <c r="D276" s="78">
        <v>0</v>
      </c>
      <c r="E276" s="78">
        <v>0</v>
      </c>
      <c r="F276" s="78">
        <v>0</v>
      </c>
      <c r="G276" s="78">
        <v>13</v>
      </c>
      <c r="H276" s="78">
        <v>1</v>
      </c>
      <c r="I276" s="78">
        <v>0</v>
      </c>
      <c r="J276" s="78">
        <v>0</v>
      </c>
      <c r="K276" s="78">
        <v>0</v>
      </c>
      <c r="L276" s="78">
        <v>0</v>
      </c>
      <c r="M276" s="78">
        <v>0</v>
      </c>
      <c r="N276" s="75">
        <v>2</v>
      </c>
    </row>
    <row r="277" spans="1:14" x14ac:dyDescent="0.35">
      <c r="A277" s="185" t="s">
        <v>298</v>
      </c>
      <c r="B277" s="134">
        <f t="shared" si="36"/>
        <v>164</v>
      </c>
      <c r="C277" s="78">
        <v>59</v>
      </c>
      <c r="D277" s="78">
        <v>5</v>
      </c>
      <c r="E277" s="78">
        <v>34</v>
      </c>
      <c r="F277" s="78">
        <v>1</v>
      </c>
      <c r="G277" s="78">
        <v>8</v>
      </c>
      <c r="H277" s="78">
        <v>17</v>
      </c>
      <c r="I277" s="78">
        <v>6</v>
      </c>
      <c r="J277" s="78">
        <v>0</v>
      </c>
      <c r="K277" s="78">
        <v>7</v>
      </c>
      <c r="L277" s="78">
        <v>0</v>
      </c>
      <c r="M277" s="78">
        <v>4</v>
      </c>
      <c r="N277" s="75">
        <v>23</v>
      </c>
    </row>
    <row r="278" spans="1:14" x14ac:dyDescent="0.35">
      <c r="A278" s="185" t="s">
        <v>367</v>
      </c>
      <c r="B278" s="134">
        <f t="shared" si="36"/>
        <v>2</v>
      </c>
      <c r="C278" s="78">
        <v>0</v>
      </c>
      <c r="D278" s="78">
        <v>1</v>
      </c>
      <c r="E278" s="78">
        <v>0</v>
      </c>
      <c r="F278" s="78">
        <v>0</v>
      </c>
      <c r="G278" s="78">
        <v>1</v>
      </c>
      <c r="H278" s="78">
        <v>0</v>
      </c>
      <c r="I278" s="78">
        <v>0</v>
      </c>
      <c r="J278" s="78">
        <v>0</v>
      </c>
      <c r="K278" s="78">
        <v>0</v>
      </c>
      <c r="L278" s="78">
        <v>0</v>
      </c>
      <c r="M278" s="78">
        <v>0</v>
      </c>
      <c r="N278" s="192">
        <v>0</v>
      </c>
    </row>
    <row r="279" spans="1:14" x14ac:dyDescent="0.35">
      <c r="A279" s="185" t="s">
        <v>339</v>
      </c>
      <c r="B279" s="134">
        <f t="shared" si="36"/>
        <v>1</v>
      </c>
      <c r="C279" s="78">
        <v>0</v>
      </c>
      <c r="D279" s="78">
        <v>0</v>
      </c>
      <c r="E279" s="78">
        <v>0</v>
      </c>
      <c r="F279" s="78">
        <v>0</v>
      </c>
      <c r="G279" s="78">
        <v>0</v>
      </c>
      <c r="H279" s="78">
        <v>1</v>
      </c>
      <c r="I279" s="78">
        <v>0</v>
      </c>
      <c r="J279" s="78">
        <v>0</v>
      </c>
      <c r="K279" s="78">
        <v>0</v>
      </c>
      <c r="L279" s="78">
        <v>0</v>
      </c>
      <c r="M279" s="78">
        <v>0</v>
      </c>
      <c r="N279" s="192">
        <v>0</v>
      </c>
    </row>
    <row r="280" spans="1:14" x14ac:dyDescent="0.35">
      <c r="A280" s="185" t="s">
        <v>340</v>
      </c>
      <c r="B280" s="134">
        <f t="shared" si="36"/>
        <v>1</v>
      </c>
      <c r="C280" s="78">
        <v>0</v>
      </c>
      <c r="D280" s="78">
        <v>1</v>
      </c>
      <c r="E280" s="78">
        <v>0</v>
      </c>
      <c r="F280" s="78">
        <v>0</v>
      </c>
      <c r="G280" s="78">
        <v>0</v>
      </c>
      <c r="H280" s="78">
        <v>0</v>
      </c>
      <c r="I280" s="78">
        <v>0</v>
      </c>
      <c r="J280" s="78">
        <v>0</v>
      </c>
      <c r="K280" s="78">
        <v>0</v>
      </c>
      <c r="L280" s="78">
        <v>0</v>
      </c>
      <c r="M280" s="78">
        <v>0</v>
      </c>
      <c r="N280" s="192">
        <v>0</v>
      </c>
    </row>
    <row r="281" spans="1:14" x14ac:dyDescent="0.35">
      <c r="A281" s="185" t="s">
        <v>325</v>
      </c>
      <c r="B281" s="134">
        <f t="shared" si="36"/>
        <v>1</v>
      </c>
      <c r="C281" s="78">
        <v>0</v>
      </c>
      <c r="D281" s="78">
        <v>0</v>
      </c>
      <c r="E281" s="78">
        <v>0</v>
      </c>
      <c r="F281" s="78">
        <v>0</v>
      </c>
      <c r="G281" s="78">
        <v>1</v>
      </c>
      <c r="H281" s="78">
        <v>0</v>
      </c>
      <c r="I281" s="78">
        <v>0</v>
      </c>
      <c r="J281" s="78">
        <v>0</v>
      </c>
      <c r="K281" s="78">
        <v>0</v>
      </c>
      <c r="L281" s="78">
        <v>0</v>
      </c>
      <c r="M281" s="78">
        <v>0</v>
      </c>
      <c r="N281" s="192">
        <v>0</v>
      </c>
    </row>
    <row r="282" spans="1:14" x14ac:dyDescent="0.35">
      <c r="A282" s="185" t="s">
        <v>326</v>
      </c>
      <c r="B282" s="134">
        <f t="shared" si="36"/>
        <v>1</v>
      </c>
      <c r="C282" s="78">
        <v>0</v>
      </c>
      <c r="D282" s="78">
        <v>0</v>
      </c>
      <c r="E282" s="78">
        <v>0</v>
      </c>
      <c r="F282" s="78">
        <v>1</v>
      </c>
      <c r="G282" s="78">
        <v>0</v>
      </c>
      <c r="H282" s="78">
        <v>0</v>
      </c>
      <c r="I282" s="78">
        <v>0</v>
      </c>
      <c r="J282" s="78">
        <v>0</v>
      </c>
      <c r="K282" s="78">
        <v>0</v>
      </c>
      <c r="L282" s="78">
        <v>0</v>
      </c>
      <c r="M282" s="78">
        <v>0</v>
      </c>
      <c r="N282" s="192">
        <v>0</v>
      </c>
    </row>
    <row r="283" spans="1:14" x14ac:dyDescent="0.35">
      <c r="A283" s="185" t="s">
        <v>368</v>
      </c>
      <c r="B283" s="134">
        <f t="shared" si="36"/>
        <v>5</v>
      </c>
      <c r="C283" s="78">
        <v>0</v>
      </c>
      <c r="D283" s="78">
        <v>0</v>
      </c>
      <c r="E283" s="78">
        <v>0</v>
      </c>
      <c r="F283" s="78">
        <v>4</v>
      </c>
      <c r="G283" s="78">
        <v>0</v>
      </c>
      <c r="H283" s="78">
        <v>0</v>
      </c>
      <c r="I283" s="78">
        <v>1</v>
      </c>
      <c r="J283" s="78">
        <v>0</v>
      </c>
      <c r="K283" s="78">
        <v>0</v>
      </c>
      <c r="L283" s="78">
        <v>0</v>
      </c>
      <c r="M283" s="78">
        <v>0</v>
      </c>
      <c r="N283" s="192">
        <v>0</v>
      </c>
    </row>
    <row r="284" spans="1:14" x14ac:dyDescent="0.35">
      <c r="A284" s="185" t="s">
        <v>369</v>
      </c>
      <c r="B284" s="134">
        <f t="shared" si="36"/>
        <v>1</v>
      </c>
      <c r="C284" s="78">
        <v>0</v>
      </c>
      <c r="D284" s="78">
        <v>1</v>
      </c>
      <c r="E284" s="78">
        <v>0</v>
      </c>
      <c r="F284" s="78">
        <v>0</v>
      </c>
      <c r="G284" s="78">
        <v>0</v>
      </c>
      <c r="H284" s="78">
        <v>0</v>
      </c>
      <c r="I284" s="78">
        <v>0</v>
      </c>
      <c r="J284" s="78">
        <v>0</v>
      </c>
      <c r="K284" s="78">
        <v>0</v>
      </c>
      <c r="L284" s="78">
        <v>0</v>
      </c>
      <c r="M284" s="78">
        <v>0</v>
      </c>
      <c r="N284" s="192">
        <v>0</v>
      </c>
    </row>
    <row r="285" spans="1:14" x14ac:dyDescent="0.35">
      <c r="A285" s="185" t="s">
        <v>327</v>
      </c>
      <c r="B285" s="134">
        <f t="shared" si="36"/>
        <v>2</v>
      </c>
      <c r="C285" s="78">
        <v>0</v>
      </c>
      <c r="D285" s="78">
        <v>0</v>
      </c>
      <c r="E285" s="78">
        <v>0</v>
      </c>
      <c r="F285" s="78">
        <v>2</v>
      </c>
      <c r="G285" s="78">
        <v>0</v>
      </c>
      <c r="H285" s="78">
        <v>0</v>
      </c>
      <c r="I285" s="78">
        <v>0</v>
      </c>
      <c r="J285" s="78">
        <v>0</v>
      </c>
      <c r="K285" s="78">
        <v>0</v>
      </c>
      <c r="L285" s="78">
        <v>0</v>
      </c>
      <c r="M285" s="78">
        <v>0</v>
      </c>
      <c r="N285" s="192">
        <v>0</v>
      </c>
    </row>
    <row r="286" spans="1:14" x14ac:dyDescent="0.35">
      <c r="A286" s="185" t="s">
        <v>370</v>
      </c>
      <c r="B286" s="134">
        <f t="shared" si="36"/>
        <v>3</v>
      </c>
      <c r="C286" s="78">
        <v>3</v>
      </c>
      <c r="D286" s="78">
        <v>0</v>
      </c>
      <c r="E286" s="78">
        <v>0</v>
      </c>
      <c r="F286" s="78">
        <v>0</v>
      </c>
      <c r="G286" s="78">
        <v>0</v>
      </c>
      <c r="H286" s="78">
        <v>0</v>
      </c>
      <c r="I286" s="78">
        <v>0</v>
      </c>
      <c r="J286" s="78">
        <v>0</v>
      </c>
      <c r="K286" s="78">
        <v>0</v>
      </c>
      <c r="L286" s="78">
        <v>0</v>
      </c>
      <c r="M286" s="78">
        <v>0</v>
      </c>
      <c r="N286" s="192">
        <v>0</v>
      </c>
    </row>
    <row r="287" spans="1:14" x14ac:dyDescent="0.35">
      <c r="A287" s="181"/>
      <c r="B287" s="136"/>
      <c r="C287" s="78"/>
      <c r="D287" s="78"/>
      <c r="E287" s="78"/>
      <c r="F287" s="78"/>
      <c r="G287" s="78"/>
      <c r="H287" s="78"/>
      <c r="I287" s="78"/>
      <c r="J287" s="78"/>
      <c r="K287" s="78"/>
      <c r="L287" s="78"/>
      <c r="M287" s="78"/>
    </row>
    <row r="288" spans="1:14" x14ac:dyDescent="0.35">
      <c r="A288" s="184" t="s">
        <v>288</v>
      </c>
      <c r="B288" s="134">
        <f>SUM(B289:B310)</f>
        <v>41</v>
      </c>
      <c r="C288" s="134">
        <f t="shared" ref="C288:N288" si="37">SUM(C289:C310)</f>
        <v>2</v>
      </c>
      <c r="D288" s="134">
        <f t="shared" si="37"/>
        <v>5</v>
      </c>
      <c r="E288" s="134">
        <f t="shared" si="37"/>
        <v>0</v>
      </c>
      <c r="F288" s="134">
        <f t="shared" si="37"/>
        <v>5</v>
      </c>
      <c r="G288" s="134">
        <f t="shared" si="37"/>
        <v>0</v>
      </c>
      <c r="H288" s="134">
        <f t="shared" si="37"/>
        <v>9</v>
      </c>
      <c r="I288" s="134">
        <f t="shared" si="37"/>
        <v>0</v>
      </c>
      <c r="J288" s="134">
        <f t="shared" si="37"/>
        <v>0</v>
      </c>
      <c r="K288" s="134">
        <f t="shared" si="37"/>
        <v>10</v>
      </c>
      <c r="L288" s="134">
        <f t="shared" si="37"/>
        <v>0</v>
      </c>
      <c r="M288" s="134">
        <f t="shared" si="37"/>
        <v>2</v>
      </c>
      <c r="N288" s="187">
        <f t="shared" si="37"/>
        <v>8</v>
      </c>
    </row>
    <row r="289" spans="1:14" x14ac:dyDescent="0.35">
      <c r="A289" s="185" t="s">
        <v>300</v>
      </c>
      <c r="B289" s="134">
        <f t="shared" ref="B289:B310" si="38">SUM(C289:N289)</f>
        <v>1</v>
      </c>
      <c r="C289" s="78">
        <v>0</v>
      </c>
      <c r="D289" s="78">
        <v>0</v>
      </c>
      <c r="E289" s="78">
        <v>0</v>
      </c>
      <c r="F289" s="78">
        <v>0</v>
      </c>
      <c r="G289" s="78">
        <v>0</v>
      </c>
      <c r="H289" s="78">
        <v>1</v>
      </c>
      <c r="I289" s="78">
        <v>0</v>
      </c>
      <c r="J289" s="78">
        <v>0</v>
      </c>
      <c r="K289" s="78">
        <v>0</v>
      </c>
      <c r="L289" s="78">
        <v>0</v>
      </c>
      <c r="M289" s="78">
        <v>0</v>
      </c>
      <c r="N289" s="192">
        <v>0</v>
      </c>
    </row>
    <row r="290" spans="1:14" x14ac:dyDescent="0.35">
      <c r="A290" s="185" t="s">
        <v>304</v>
      </c>
      <c r="B290" s="134">
        <f t="shared" si="38"/>
        <v>2</v>
      </c>
      <c r="C290" s="78">
        <v>1</v>
      </c>
      <c r="D290" s="78">
        <v>0</v>
      </c>
      <c r="E290" s="78">
        <v>0</v>
      </c>
      <c r="F290" s="78">
        <v>0</v>
      </c>
      <c r="G290" s="78">
        <v>0</v>
      </c>
      <c r="H290" s="78">
        <v>1</v>
      </c>
      <c r="I290" s="78">
        <v>0</v>
      </c>
      <c r="J290" s="78">
        <v>0</v>
      </c>
      <c r="K290" s="78">
        <v>0</v>
      </c>
      <c r="L290" s="78">
        <v>0</v>
      </c>
      <c r="M290" s="78">
        <v>0</v>
      </c>
      <c r="N290" s="192">
        <v>0</v>
      </c>
    </row>
    <row r="291" spans="1:14" x14ac:dyDescent="0.35">
      <c r="A291" s="185" t="s">
        <v>352</v>
      </c>
      <c r="B291" s="134">
        <f t="shared" si="38"/>
        <v>1</v>
      </c>
      <c r="C291" s="78">
        <v>0</v>
      </c>
      <c r="D291" s="78">
        <v>0</v>
      </c>
      <c r="E291" s="78">
        <v>0</v>
      </c>
      <c r="F291" s="78">
        <v>0</v>
      </c>
      <c r="G291" s="78">
        <v>0</v>
      </c>
      <c r="H291" s="78">
        <v>0</v>
      </c>
      <c r="I291" s="78">
        <v>0</v>
      </c>
      <c r="J291" s="78">
        <v>0</v>
      </c>
      <c r="K291" s="78">
        <v>0</v>
      </c>
      <c r="L291" s="78">
        <v>0</v>
      </c>
      <c r="M291" s="78">
        <v>0</v>
      </c>
      <c r="N291" s="75">
        <v>1</v>
      </c>
    </row>
    <row r="292" spans="1:14" x14ac:dyDescent="0.35">
      <c r="A292" s="185" t="s">
        <v>347</v>
      </c>
      <c r="B292" s="134">
        <f t="shared" si="38"/>
        <v>1</v>
      </c>
      <c r="C292" s="78">
        <v>0</v>
      </c>
      <c r="D292" s="78">
        <v>0</v>
      </c>
      <c r="E292" s="78">
        <v>0</v>
      </c>
      <c r="F292" s="78">
        <v>0</v>
      </c>
      <c r="G292" s="78">
        <v>0</v>
      </c>
      <c r="H292" s="78">
        <v>0</v>
      </c>
      <c r="I292" s="78">
        <v>0</v>
      </c>
      <c r="J292" s="78">
        <v>0</v>
      </c>
      <c r="K292" s="78">
        <v>1</v>
      </c>
      <c r="L292" s="78">
        <v>0</v>
      </c>
      <c r="M292" s="78">
        <v>0</v>
      </c>
      <c r="N292" s="192">
        <v>0</v>
      </c>
    </row>
    <row r="293" spans="1:14" x14ac:dyDescent="0.35">
      <c r="A293" s="185" t="s">
        <v>308</v>
      </c>
      <c r="B293" s="134">
        <f t="shared" si="38"/>
        <v>3</v>
      </c>
      <c r="C293" s="78">
        <v>0</v>
      </c>
      <c r="D293" s="78">
        <v>2</v>
      </c>
      <c r="E293" s="78">
        <v>0</v>
      </c>
      <c r="F293" s="78">
        <v>0</v>
      </c>
      <c r="G293" s="78">
        <v>0</v>
      </c>
      <c r="H293" s="78">
        <v>1</v>
      </c>
      <c r="I293" s="78">
        <v>0</v>
      </c>
      <c r="J293" s="78">
        <v>0</v>
      </c>
      <c r="K293" s="78">
        <v>0</v>
      </c>
      <c r="L293" s="78">
        <v>0</v>
      </c>
      <c r="M293" s="78">
        <v>0</v>
      </c>
      <c r="N293" s="192">
        <v>0</v>
      </c>
    </row>
    <row r="294" spans="1:14" x14ac:dyDescent="0.35">
      <c r="A294" s="185" t="s">
        <v>309</v>
      </c>
      <c r="B294" s="134">
        <f t="shared" si="38"/>
        <v>3</v>
      </c>
      <c r="C294" s="78">
        <v>0</v>
      </c>
      <c r="D294" s="78">
        <v>1</v>
      </c>
      <c r="E294" s="78">
        <v>0</v>
      </c>
      <c r="F294" s="78">
        <v>2</v>
      </c>
      <c r="G294" s="78">
        <v>0</v>
      </c>
      <c r="H294" s="78">
        <v>0</v>
      </c>
      <c r="I294" s="78">
        <v>0</v>
      </c>
      <c r="J294" s="78">
        <v>0</v>
      </c>
      <c r="K294" s="78">
        <v>0</v>
      </c>
      <c r="L294" s="78">
        <v>0</v>
      </c>
      <c r="M294" s="78">
        <v>0</v>
      </c>
      <c r="N294" s="192">
        <v>0</v>
      </c>
    </row>
    <row r="295" spans="1:14" x14ac:dyDescent="0.35">
      <c r="A295" s="185" t="s">
        <v>312</v>
      </c>
      <c r="B295" s="134">
        <f t="shared" si="38"/>
        <v>2</v>
      </c>
      <c r="C295" s="78">
        <v>0</v>
      </c>
      <c r="D295" s="78">
        <v>0</v>
      </c>
      <c r="E295" s="78">
        <v>0</v>
      </c>
      <c r="F295" s="78">
        <v>0</v>
      </c>
      <c r="G295" s="78">
        <v>0</v>
      </c>
      <c r="H295" s="78">
        <v>2</v>
      </c>
      <c r="I295" s="78">
        <v>0</v>
      </c>
      <c r="J295" s="78">
        <v>0</v>
      </c>
      <c r="K295" s="78">
        <v>0</v>
      </c>
      <c r="L295" s="78">
        <v>0</v>
      </c>
      <c r="M295" s="78">
        <v>0</v>
      </c>
      <c r="N295" s="192">
        <v>0</v>
      </c>
    </row>
    <row r="296" spans="1:14" x14ac:dyDescent="0.35">
      <c r="A296" s="185" t="s">
        <v>313</v>
      </c>
      <c r="B296" s="134">
        <f t="shared" si="38"/>
        <v>3</v>
      </c>
      <c r="C296" s="78">
        <v>0</v>
      </c>
      <c r="D296" s="78">
        <v>0</v>
      </c>
      <c r="E296" s="78">
        <v>0</v>
      </c>
      <c r="F296" s="78">
        <v>0</v>
      </c>
      <c r="G296" s="78">
        <v>0</v>
      </c>
      <c r="H296" s="78">
        <v>0</v>
      </c>
      <c r="I296" s="78">
        <v>0</v>
      </c>
      <c r="J296" s="78">
        <v>0</v>
      </c>
      <c r="K296" s="78">
        <v>3</v>
      </c>
      <c r="L296" s="78">
        <v>0</v>
      </c>
      <c r="M296" s="78">
        <v>0</v>
      </c>
      <c r="N296" s="192">
        <v>0</v>
      </c>
    </row>
    <row r="297" spans="1:14" x14ac:dyDescent="0.35">
      <c r="A297" s="185" t="s">
        <v>355</v>
      </c>
      <c r="B297" s="134">
        <f t="shared" si="38"/>
        <v>1</v>
      </c>
      <c r="C297" s="78">
        <v>0</v>
      </c>
      <c r="D297" s="78">
        <v>0</v>
      </c>
      <c r="E297" s="78">
        <v>0</v>
      </c>
      <c r="F297" s="78">
        <v>0</v>
      </c>
      <c r="G297" s="78">
        <v>0</v>
      </c>
      <c r="H297" s="78">
        <v>1</v>
      </c>
      <c r="I297" s="78">
        <v>0</v>
      </c>
      <c r="J297" s="78">
        <v>0</v>
      </c>
      <c r="K297" s="78">
        <v>0</v>
      </c>
      <c r="L297" s="78">
        <v>0</v>
      </c>
      <c r="M297" s="78">
        <v>0</v>
      </c>
      <c r="N297" s="192">
        <v>0</v>
      </c>
    </row>
    <row r="298" spans="1:14" x14ac:dyDescent="0.35">
      <c r="A298" s="185" t="s">
        <v>356</v>
      </c>
      <c r="B298" s="134">
        <f t="shared" si="38"/>
        <v>2</v>
      </c>
      <c r="C298" s="78">
        <v>0</v>
      </c>
      <c r="D298" s="78">
        <v>1</v>
      </c>
      <c r="E298" s="78">
        <v>0</v>
      </c>
      <c r="F298" s="78">
        <v>0</v>
      </c>
      <c r="G298" s="78">
        <v>0</v>
      </c>
      <c r="H298" s="78">
        <v>0</v>
      </c>
      <c r="I298" s="78">
        <v>0</v>
      </c>
      <c r="J298" s="78">
        <v>0</v>
      </c>
      <c r="K298" s="78">
        <v>1</v>
      </c>
      <c r="L298" s="78">
        <v>0</v>
      </c>
      <c r="M298" s="78">
        <v>0</v>
      </c>
      <c r="N298" s="192">
        <v>0</v>
      </c>
    </row>
    <row r="299" spans="1:14" x14ac:dyDescent="0.35">
      <c r="A299" s="185" t="s">
        <v>334</v>
      </c>
      <c r="B299" s="134">
        <f t="shared" si="38"/>
        <v>1</v>
      </c>
      <c r="C299" s="78">
        <v>0</v>
      </c>
      <c r="D299" s="78">
        <v>0</v>
      </c>
      <c r="E299" s="78">
        <v>0</v>
      </c>
      <c r="F299" s="78">
        <v>0</v>
      </c>
      <c r="G299" s="78">
        <v>0</v>
      </c>
      <c r="H299" s="78">
        <v>1</v>
      </c>
      <c r="I299" s="78">
        <v>0</v>
      </c>
      <c r="J299" s="78">
        <v>0</v>
      </c>
      <c r="K299" s="78">
        <v>0</v>
      </c>
      <c r="L299" s="78">
        <v>0</v>
      </c>
      <c r="M299" s="78">
        <v>0</v>
      </c>
      <c r="N299" s="192">
        <v>0</v>
      </c>
    </row>
    <row r="300" spans="1:14" x14ac:dyDescent="0.35">
      <c r="A300" s="185" t="s">
        <v>371</v>
      </c>
      <c r="B300" s="134">
        <f t="shared" si="38"/>
        <v>4</v>
      </c>
      <c r="C300" s="78">
        <v>0</v>
      </c>
      <c r="D300" s="78">
        <v>0</v>
      </c>
      <c r="E300" s="78">
        <v>0</v>
      </c>
      <c r="F300" s="78">
        <v>0</v>
      </c>
      <c r="G300" s="78">
        <v>0</v>
      </c>
      <c r="H300" s="78">
        <v>0</v>
      </c>
      <c r="I300" s="78">
        <v>0</v>
      </c>
      <c r="J300" s="78">
        <v>0</v>
      </c>
      <c r="K300" s="78">
        <v>4</v>
      </c>
      <c r="L300" s="78">
        <v>0</v>
      </c>
      <c r="M300" s="78">
        <v>0</v>
      </c>
      <c r="N300" s="192">
        <v>0</v>
      </c>
    </row>
    <row r="301" spans="1:14" x14ac:dyDescent="0.35">
      <c r="A301" s="185" t="s">
        <v>372</v>
      </c>
      <c r="B301" s="134">
        <f t="shared" si="38"/>
        <v>1</v>
      </c>
      <c r="C301" s="78">
        <v>0</v>
      </c>
      <c r="D301" s="78">
        <v>0</v>
      </c>
      <c r="E301" s="78">
        <v>0</v>
      </c>
      <c r="F301" s="78">
        <v>0</v>
      </c>
      <c r="G301" s="78">
        <v>0</v>
      </c>
      <c r="H301" s="78">
        <v>0</v>
      </c>
      <c r="I301" s="78">
        <v>0</v>
      </c>
      <c r="J301" s="78">
        <v>0</v>
      </c>
      <c r="K301" s="78">
        <v>1</v>
      </c>
      <c r="L301" s="78">
        <v>0</v>
      </c>
      <c r="M301" s="78">
        <v>0</v>
      </c>
      <c r="N301" s="192">
        <v>0</v>
      </c>
    </row>
    <row r="302" spans="1:14" x14ac:dyDescent="0.35">
      <c r="A302" s="185" t="s">
        <v>341</v>
      </c>
      <c r="B302" s="134">
        <f t="shared" si="38"/>
        <v>6</v>
      </c>
      <c r="C302" s="78">
        <v>0</v>
      </c>
      <c r="D302" s="78">
        <v>0</v>
      </c>
      <c r="E302" s="78">
        <v>0</v>
      </c>
      <c r="F302" s="78">
        <v>0</v>
      </c>
      <c r="G302" s="78">
        <v>0</v>
      </c>
      <c r="H302" s="78">
        <v>0</v>
      </c>
      <c r="I302" s="78">
        <v>0</v>
      </c>
      <c r="J302" s="78">
        <v>0</v>
      </c>
      <c r="K302" s="78">
        <v>0</v>
      </c>
      <c r="L302" s="78">
        <v>0</v>
      </c>
      <c r="M302" s="78">
        <v>0</v>
      </c>
      <c r="N302" s="75">
        <v>6</v>
      </c>
    </row>
    <row r="303" spans="1:14" x14ac:dyDescent="0.35">
      <c r="A303" s="185" t="s">
        <v>343</v>
      </c>
      <c r="B303" s="134">
        <f t="shared" si="38"/>
        <v>1</v>
      </c>
      <c r="C303" s="78">
        <v>0</v>
      </c>
      <c r="D303" s="78">
        <v>1</v>
      </c>
      <c r="E303" s="78">
        <v>0</v>
      </c>
      <c r="F303" s="78">
        <v>0</v>
      </c>
      <c r="G303" s="78">
        <v>0</v>
      </c>
      <c r="H303" s="78">
        <v>0</v>
      </c>
      <c r="I303" s="78">
        <v>0</v>
      </c>
      <c r="J303" s="78">
        <v>0</v>
      </c>
      <c r="K303" s="78">
        <v>0</v>
      </c>
      <c r="L303" s="78">
        <v>0</v>
      </c>
      <c r="M303" s="78">
        <v>0</v>
      </c>
      <c r="N303" s="192">
        <v>0</v>
      </c>
    </row>
    <row r="304" spans="1:14" x14ac:dyDescent="0.35">
      <c r="A304" s="185" t="s">
        <v>296</v>
      </c>
      <c r="B304" s="134">
        <f t="shared" si="38"/>
        <v>1</v>
      </c>
      <c r="C304" s="78">
        <v>0</v>
      </c>
      <c r="D304" s="78">
        <v>0</v>
      </c>
      <c r="E304" s="78">
        <v>0</v>
      </c>
      <c r="F304" s="78">
        <v>0</v>
      </c>
      <c r="G304" s="78">
        <v>0</v>
      </c>
      <c r="H304" s="78">
        <v>0</v>
      </c>
      <c r="I304" s="78">
        <v>0</v>
      </c>
      <c r="J304" s="78">
        <v>0</v>
      </c>
      <c r="K304" s="78">
        <v>0</v>
      </c>
      <c r="L304" s="78">
        <v>0</v>
      </c>
      <c r="M304" s="78">
        <v>1</v>
      </c>
      <c r="N304" s="192">
        <v>0</v>
      </c>
    </row>
    <row r="305" spans="1:14" x14ac:dyDescent="0.35">
      <c r="A305" s="185" t="s">
        <v>346</v>
      </c>
      <c r="B305" s="134">
        <f t="shared" si="38"/>
        <v>1</v>
      </c>
      <c r="C305" s="78">
        <v>0</v>
      </c>
      <c r="D305" s="78">
        <v>0</v>
      </c>
      <c r="E305" s="78">
        <v>0</v>
      </c>
      <c r="F305" s="78">
        <v>1</v>
      </c>
      <c r="G305" s="78">
        <v>0</v>
      </c>
      <c r="H305" s="78">
        <v>0</v>
      </c>
      <c r="I305" s="78">
        <v>0</v>
      </c>
      <c r="J305" s="78">
        <v>0</v>
      </c>
      <c r="K305" s="78">
        <v>0</v>
      </c>
      <c r="L305" s="78">
        <v>0</v>
      </c>
      <c r="M305" s="78">
        <v>0</v>
      </c>
      <c r="N305" s="192">
        <v>0</v>
      </c>
    </row>
    <row r="306" spans="1:14" x14ac:dyDescent="0.35">
      <c r="A306" s="185" t="s">
        <v>299</v>
      </c>
      <c r="B306" s="134">
        <f t="shared" si="38"/>
        <v>1</v>
      </c>
      <c r="C306" s="78">
        <v>0</v>
      </c>
      <c r="D306" s="78">
        <v>0</v>
      </c>
      <c r="E306" s="78">
        <v>0</v>
      </c>
      <c r="F306" s="78">
        <v>0</v>
      </c>
      <c r="G306" s="78">
        <v>0</v>
      </c>
      <c r="H306" s="78">
        <v>0</v>
      </c>
      <c r="I306" s="78">
        <v>0</v>
      </c>
      <c r="J306" s="78">
        <v>0</v>
      </c>
      <c r="K306" s="78">
        <v>0</v>
      </c>
      <c r="L306" s="78">
        <v>0</v>
      </c>
      <c r="M306" s="78">
        <v>0</v>
      </c>
      <c r="N306" s="75">
        <v>1</v>
      </c>
    </row>
    <row r="307" spans="1:14" x14ac:dyDescent="0.35">
      <c r="A307" s="185" t="s">
        <v>324</v>
      </c>
      <c r="B307" s="134">
        <f t="shared" si="38"/>
        <v>2</v>
      </c>
      <c r="C307" s="78">
        <v>0</v>
      </c>
      <c r="D307" s="78">
        <v>0</v>
      </c>
      <c r="E307" s="78">
        <v>0</v>
      </c>
      <c r="F307" s="78">
        <v>0</v>
      </c>
      <c r="G307" s="78">
        <v>0</v>
      </c>
      <c r="H307" s="78">
        <v>2</v>
      </c>
      <c r="I307" s="78">
        <v>0</v>
      </c>
      <c r="J307" s="78">
        <v>0</v>
      </c>
      <c r="K307" s="78">
        <v>0</v>
      </c>
      <c r="L307" s="78">
        <v>0</v>
      </c>
      <c r="M307" s="78">
        <v>0</v>
      </c>
      <c r="N307" s="192">
        <v>0</v>
      </c>
    </row>
    <row r="308" spans="1:14" x14ac:dyDescent="0.35">
      <c r="A308" s="185" t="s">
        <v>326</v>
      </c>
      <c r="B308" s="134">
        <f t="shared" si="38"/>
        <v>2</v>
      </c>
      <c r="C308" s="78">
        <v>1</v>
      </c>
      <c r="D308" s="78">
        <v>0</v>
      </c>
      <c r="E308" s="78">
        <v>0</v>
      </c>
      <c r="F308" s="78">
        <v>1</v>
      </c>
      <c r="G308" s="78">
        <v>0</v>
      </c>
      <c r="H308" s="78">
        <v>0</v>
      </c>
      <c r="I308" s="78">
        <v>0</v>
      </c>
      <c r="J308" s="78">
        <v>0</v>
      </c>
      <c r="K308" s="78">
        <v>0</v>
      </c>
      <c r="L308" s="78">
        <v>0</v>
      </c>
      <c r="M308" s="78">
        <v>0</v>
      </c>
      <c r="N308" s="192">
        <v>0</v>
      </c>
    </row>
    <row r="309" spans="1:14" x14ac:dyDescent="0.35">
      <c r="A309" s="185" t="s">
        <v>369</v>
      </c>
      <c r="B309" s="134">
        <f t="shared" si="38"/>
        <v>1</v>
      </c>
      <c r="C309" s="78">
        <v>0</v>
      </c>
      <c r="D309" s="78">
        <v>0</v>
      </c>
      <c r="E309" s="78">
        <v>0</v>
      </c>
      <c r="F309" s="78">
        <v>0</v>
      </c>
      <c r="G309" s="78">
        <v>0</v>
      </c>
      <c r="H309" s="78">
        <v>0</v>
      </c>
      <c r="I309" s="78">
        <v>0</v>
      </c>
      <c r="J309" s="78">
        <v>0</v>
      </c>
      <c r="K309" s="78">
        <v>0</v>
      </c>
      <c r="L309" s="78">
        <v>0</v>
      </c>
      <c r="M309" s="78">
        <v>1</v>
      </c>
      <c r="N309" s="192">
        <v>0</v>
      </c>
    </row>
    <row r="310" spans="1:14" x14ac:dyDescent="0.35">
      <c r="A310" s="185" t="s">
        <v>329</v>
      </c>
      <c r="B310" s="134">
        <f t="shared" si="38"/>
        <v>1</v>
      </c>
      <c r="C310" s="78">
        <v>0</v>
      </c>
      <c r="D310" s="78">
        <v>0</v>
      </c>
      <c r="E310" s="78">
        <v>0</v>
      </c>
      <c r="F310" s="78">
        <v>1</v>
      </c>
      <c r="G310" s="78">
        <v>0</v>
      </c>
      <c r="H310" s="78">
        <v>0</v>
      </c>
      <c r="I310" s="78">
        <v>0</v>
      </c>
      <c r="J310" s="78">
        <v>0</v>
      </c>
      <c r="K310" s="78">
        <v>0</v>
      </c>
      <c r="L310" s="78">
        <v>0</v>
      </c>
      <c r="M310" s="78">
        <v>0</v>
      </c>
      <c r="N310" s="192">
        <v>0</v>
      </c>
    </row>
    <row r="311" spans="1:14" x14ac:dyDescent="0.35">
      <c r="A311" s="181"/>
      <c r="B311" s="136"/>
      <c r="C311" s="78"/>
      <c r="D311" s="78"/>
      <c r="E311" s="78"/>
      <c r="F311" s="78"/>
      <c r="G311" s="78"/>
      <c r="H311" s="78"/>
      <c r="I311" s="78"/>
      <c r="J311" s="78"/>
      <c r="K311" s="78"/>
      <c r="L311" s="78"/>
      <c r="M311" s="78"/>
    </row>
    <row r="312" spans="1:14" x14ac:dyDescent="0.35">
      <c r="A312" s="184" t="s">
        <v>287</v>
      </c>
      <c r="B312" s="134">
        <f>SUM(B313:B331)</f>
        <v>70</v>
      </c>
      <c r="C312" s="134">
        <f t="shared" ref="C312:N312" si="39">SUM(C313:C331)</f>
        <v>19</v>
      </c>
      <c r="D312" s="134">
        <f t="shared" si="39"/>
        <v>1</v>
      </c>
      <c r="E312" s="134">
        <f t="shared" si="39"/>
        <v>3</v>
      </c>
      <c r="F312" s="134">
        <f t="shared" si="39"/>
        <v>13</v>
      </c>
      <c r="G312" s="134">
        <f t="shared" si="39"/>
        <v>2</v>
      </c>
      <c r="H312" s="134">
        <f t="shared" si="39"/>
        <v>23</v>
      </c>
      <c r="I312" s="134">
        <f t="shared" si="39"/>
        <v>0</v>
      </c>
      <c r="J312" s="134">
        <f t="shared" si="39"/>
        <v>0</v>
      </c>
      <c r="K312" s="134">
        <f t="shared" si="39"/>
        <v>5</v>
      </c>
      <c r="L312" s="134">
        <f t="shared" si="39"/>
        <v>4</v>
      </c>
      <c r="M312" s="134">
        <f t="shared" si="39"/>
        <v>0</v>
      </c>
      <c r="N312" s="187">
        <f t="shared" si="39"/>
        <v>0</v>
      </c>
    </row>
    <row r="313" spans="1:14" x14ac:dyDescent="0.35">
      <c r="A313" s="185" t="s">
        <v>373</v>
      </c>
      <c r="B313" s="134">
        <f t="shared" ref="B313:B331" si="40">SUM(C313:N313)</f>
        <v>1</v>
      </c>
      <c r="C313" s="78">
        <v>1</v>
      </c>
      <c r="D313" s="78">
        <v>0</v>
      </c>
      <c r="E313" s="78">
        <v>0</v>
      </c>
      <c r="F313" s="78">
        <v>0</v>
      </c>
      <c r="G313" s="78">
        <v>0</v>
      </c>
      <c r="H313" s="78">
        <v>0</v>
      </c>
      <c r="I313" s="78">
        <v>0</v>
      </c>
      <c r="J313" s="78">
        <v>0</v>
      </c>
      <c r="K313" s="78">
        <v>0</v>
      </c>
      <c r="L313" s="78">
        <v>0</v>
      </c>
      <c r="M313" s="78">
        <v>0</v>
      </c>
      <c r="N313" s="192">
        <v>0</v>
      </c>
    </row>
    <row r="314" spans="1:14" x14ac:dyDescent="0.35">
      <c r="A314" s="185" t="s">
        <v>302</v>
      </c>
      <c r="B314" s="134">
        <f t="shared" si="40"/>
        <v>1</v>
      </c>
      <c r="C314" s="78">
        <v>0</v>
      </c>
      <c r="D314" s="78">
        <v>0</v>
      </c>
      <c r="E314" s="78">
        <v>0</v>
      </c>
      <c r="F314" s="78">
        <v>0</v>
      </c>
      <c r="G314" s="78">
        <v>0</v>
      </c>
      <c r="H314" s="78">
        <v>0</v>
      </c>
      <c r="I314" s="78">
        <v>0</v>
      </c>
      <c r="J314" s="78">
        <v>0</v>
      </c>
      <c r="K314" s="78">
        <v>1</v>
      </c>
      <c r="L314" s="78">
        <v>0</v>
      </c>
      <c r="M314" s="78">
        <v>0</v>
      </c>
      <c r="N314" s="192">
        <v>0</v>
      </c>
    </row>
    <row r="315" spans="1:14" x14ac:dyDescent="0.35">
      <c r="A315" s="185" t="s">
        <v>305</v>
      </c>
      <c r="B315" s="134">
        <f t="shared" si="40"/>
        <v>19</v>
      </c>
      <c r="C315" s="78">
        <v>6</v>
      </c>
      <c r="D315" s="78">
        <v>0</v>
      </c>
      <c r="E315" s="78">
        <v>1</v>
      </c>
      <c r="F315" s="78">
        <v>11</v>
      </c>
      <c r="G315" s="78">
        <v>0</v>
      </c>
      <c r="H315" s="78">
        <v>0</v>
      </c>
      <c r="I315" s="78">
        <v>0</v>
      </c>
      <c r="J315" s="78">
        <v>0</v>
      </c>
      <c r="K315" s="78">
        <v>0</v>
      </c>
      <c r="L315" s="78">
        <v>1</v>
      </c>
      <c r="M315" s="78">
        <v>0</v>
      </c>
      <c r="N315" s="192">
        <v>0</v>
      </c>
    </row>
    <row r="316" spans="1:14" x14ac:dyDescent="0.35">
      <c r="A316" s="185" t="s">
        <v>352</v>
      </c>
      <c r="B316" s="134">
        <f t="shared" si="40"/>
        <v>1</v>
      </c>
      <c r="C316" s="78">
        <v>0</v>
      </c>
      <c r="D316" s="78">
        <v>0</v>
      </c>
      <c r="E316" s="78">
        <v>0</v>
      </c>
      <c r="F316" s="78">
        <v>0</v>
      </c>
      <c r="G316" s="78">
        <v>0</v>
      </c>
      <c r="H316" s="78">
        <v>1</v>
      </c>
      <c r="I316" s="78">
        <v>0</v>
      </c>
      <c r="J316" s="78">
        <v>0</v>
      </c>
      <c r="K316" s="78">
        <v>0</v>
      </c>
      <c r="L316" s="78">
        <v>0</v>
      </c>
      <c r="M316" s="78">
        <v>0</v>
      </c>
      <c r="N316" s="192">
        <v>0</v>
      </c>
    </row>
    <row r="317" spans="1:14" x14ac:dyDescent="0.35">
      <c r="A317" s="185" t="s">
        <v>306</v>
      </c>
      <c r="B317" s="134">
        <f t="shared" si="40"/>
        <v>1</v>
      </c>
      <c r="C317" s="78">
        <v>0</v>
      </c>
      <c r="D317" s="78">
        <v>0</v>
      </c>
      <c r="E317" s="78">
        <v>0</v>
      </c>
      <c r="F317" s="78">
        <v>0</v>
      </c>
      <c r="G317" s="78">
        <v>1</v>
      </c>
      <c r="H317" s="78">
        <v>0</v>
      </c>
      <c r="I317" s="78">
        <v>0</v>
      </c>
      <c r="J317" s="78">
        <v>0</v>
      </c>
      <c r="K317" s="78">
        <v>0</v>
      </c>
      <c r="L317" s="78">
        <v>0</v>
      </c>
      <c r="M317" s="78">
        <v>0</v>
      </c>
      <c r="N317" s="192">
        <v>0</v>
      </c>
    </row>
    <row r="318" spans="1:14" x14ac:dyDescent="0.35">
      <c r="A318" s="185" t="s">
        <v>312</v>
      </c>
      <c r="B318" s="134">
        <f t="shared" si="40"/>
        <v>8</v>
      </c>
      <c r="C318" s="78">
        <v>0</v>
      </c>
      <c r="D318" s="78">
        <v>0</v>
      </c>
      <c r="E318" s="78">
        <v>0</v>
      </c>
      <c r="F318" s="78">
        <v>0</v>
      </c>
      <c r="G318" s="78">
        <v>0</v>
      </c>
      <c r="H318" s="78">
        <v>7</v>
      </c>
      <c r="I318" s="78">
        <v>0</v>
      </c>
      <c r="J318" s="78">
        <v>0</v>
      </c>
      <c r="K318" s="78">
        <v>1</v>
      </c>
      <c r="L318" s="78">
        <v>0</v>
      </c>
      <c r="M318" s="78">
        <v>0</v>
      </c>
      <c r="N318" s="192">
        <v>0</v>
      </c>
    </row>
    <row r="319" spans="1:14" x14ac:dyDescent="0.35">
      <c r="A319" s="185" t="s">
        <v>358</v>
      </c>
      <c r="B319" s="134">
        <f t="shared" si="40"/>
        <v>1</v>
      </c>
      <c r="C319" s="78">
        <v>1</v>
      </c>
      <c r="D319" s="78">
        <v>0</v>
      </c>
      <c r="E319" s="78">
        <v>0</v>
      </c>
      <c r="F319" s="78">
        <v>0</v>
      </c>
      <c r="G319" s="78">
        <v>0</v>
      </c>
      <c r="H319" s="78">
        <v>0</v>
      </c>
      <c r="I319" s="78">
        <v>0</v>
      </c>
      <c r="J319" s="78">
        <v>0</v>
      </c>
      <c r="K319" s="78">
        <v>0</v>
      </c>
      <c r="L319" s="78">
        <v>0</v>
      </c>
      <c r="M319" s="78">
        <v>0</v>
      </c>
      <c r="N319" s="192">
        <v>0</v>
      </c>
    </row>
    <row r="320" spans="1:14" x14ac:dyDescent="0.35">
      <c r="A320" s="185" t="s">
        <v>359</v>
      </c>
      <c r="B320" s="134">
        <f t="shared" si="40"/>
        <v>1</v>
      </c>
      <c r="C320" s="78">
        <v>0</v>
      </c>
      <c r="D320" s="78">
        <v>0</v>
      </c>
      <c r="E320" s="78">
        <v>0</v>
      </c>
      <c r="F320" s="78">
        <v>0</v>
      </c>
      <c r="G320" s="78">
        <v>0</v>
      </c>
      <c r="H320" s="78">
        <v>1</v>
      </c>
      <c r="I320" s="78">
        <v>0</v>
      </c>
      <c r="J320" s="78">
        <v>0</v>
      </c>
      <c r="K320" s="78">
        <v>0</v>
      </c>
      <c r="L320" s="78">
        <v>0</v>
      </c>
      <c r="M320" s="78">
        <v>0</v>
      </c>
      <c r="N320" s="192">
        <v>0</v>
      </c>
    </row>
    <row r="321" spans="1:14" x14ac:dyDescent="0.35">
      <c r="A321" s="185" t="s">
        <v>361</v>
      </c>
      <c r="B321" s="134">
        <f t="shared" si="40"/>
        <v>7</v>
      </c>
      <c r="C321" s="78">
        <v>7</v>
      </c>
      <c r="D321" s="78">
        <v>0</v>
      </c>
      <c r="E321" s="78">
        <v>0</v>
      </c>
      <c r="F321" s="78">
        <v>0</v>
      </c>
      <c r="G321" s="78">
        <v>0</v>
      </c>
      <c r="H321" s="78">
        <v>0</v>
      </c>
      <c r="I321" s="78">
        <v>0</v>
      </c>
      <c r="J321" s="78">
        <v>0</v>
      </c>
      <c r="K321" s="78">
        <v>0</v>
      </c>
      <c r="L321" s="78">
        <v>0</v>
      </c>
      <c r="M321" s="78">
        <v>0</v>
      </c>
      <c r="N321" s="192">
        <v>0</v>
      </c>
    </row>
    <row r="322" spans="1:14" x14ac:dyDescent="0.35">
      <c r="A322" s="185" t="s">
        <v>374</v>
      </c>
      <c r="B322" s="134">
        <f t="shared" si="40"/>
        <v>1</v>
      </c>
      <c r="C322" s="78">
        <v>0</v>
      </c>
      <c r="D322" s="78">
        <v>0</v>
      </c>
      <c r="E322" s="78">
        <v>0</v>
      </c>
      <c r="F322" s="78">
        <v>0</v>
      </c>
      <c r="G322" s="78">
        <v>1</v>
      </c>
      <c r="H322" s="78">
        <v>0</v>
      </c>
      <c r="I322" s="78">
        <v>0</v>
      </c>
      <c r="J322" s="78">
        <v>0</v>
      </c>
      <c r="K322" s="78">
        <v>0</v>
      </c>
      <c r="L322" s="78">
        <v>0</v>
      </c>
      <c r="M322" s="78">
        <v>0</v>
      </c>
      <c r="N322" s="192">
        <v>0</v>
      </c>
    </row>
    <row r="323" spans="1:14" x14ac:dyDescent="0.35">
      <c r="A323" s="185" t="s">
        <v>341</v>
      </c>
      <c r="B323" s="134">
        <f t="shared" si="40"/>
        <v>1</v>
      </c>
      <c r="C323" s="78">
        <v>0</v>
      </c>
      <c r="D323" s="78">
        <v>0</v>
      </c>
      <c r="E323" s="78">
        <v>0</v>
      </c>
      <c r="F323" s="78">
        <v>0</v>
      </c>
      <c r="G323" s="78">
        <v>0</v>
      </c>
      <c r="H323" s="78">
        <v>1</v>
      </c>
      <c r="I323" s="78">
        <v>0</v>
      </c>
      <c r="J323" s="78">
        <v>0</v>
      </c>
      <c r="K323" s="78">
        <v>0</v>
      </c>
      <c r="L323" s="78">
        <v>0</v>
      </c>
      <c r="M323" s="78">
        <v>0</v>
      </c>
      <c r="N323" s="192">
        <v>0</v>
      </c>
    </row>
    <row r="324" spans="1:14" x14ac:dyDescent="0.35">
      <c r="A324" s="185" t="s">
        <v>363</v>
      </c>
      <c r="B324" s="134">
        <f t="shared" si="40"/>
        <v>1</v>
      </c>
      <c r="C324" s="78">
        <v>0</v>
      </c>
      <c r="D324" s="78">
        <v>0</v>
      </c>
      <c r="E324" s="78">
        <v>0</v>
      </c>
      <c r="F324" s="78">
        <v>0</v>
      </c>
      <c r="G324" s="78">
        <v>0</v>
      </c>
      <c r="H324" s="78">
        <v>0</v>
      </c>
      <c r="I324" s="78">
        <v>0</v>
      </c>
      <c r="J324" s="78">
        <v>0</v>
      </c>
      <c r="K324" s="78">
        <v>0</v>
      </c>
      <c r="L324" s="78">
        <v>1</v>
      </c>
      <c r="M324" s="78">
        <v>0</v>
      </c>
      <c r="N324" s="192">
        <v>0</v>
      </c>
    </row>
    <row r="325" spans="1:14" x14ac:dyDescent="0.35">
      <c r="A325" s="185" t="s">
        <v>375</v>
      </c>
      <c r="B325" s="134">
        <f t="shared" si="40"/>
        <v>2</v>
      </c>
      <c r="C325" s="78">
        <v>2</v>
      </c>
      <c r="D325" s="78">
        <v>0</v>
      </c>
      <c r="E325" s="78">
        <v>0</v>
      </c>
      <c r="F325" s="78">
        <v>0</v>
      </c>
      <c r="G325" s="78">
        <v>0</v>
      </c>
      <c r="H325" s="78">
        <v>0</v>
      </c>
      <c r="I325" s="78">
        <v>0</v>
      </c>
      <c r="J325" s="78">
        <v>0</v>
      </c>
      <c r="K325" s="78">
        <v>0</v>
      </c>
      <c r="L325" s="78">
        <v>0</v>
      </c>
      <c r="M325" s="78">
        <v>0</v>
      </c>
      <c r="N325" s="192">
        <v>0</v>
      </c>
    </row>
    <row r="326" spans="1:14" x14ac:dyDescent="0.35">
      <c r="A326" s="185" t="s">
        <v>322</v>
      </c>
      <c r="B326" s="134">
        <f t="shared" si="40"/>
        <v>5</v>
      </c>
      <c r="C326" s="78">
        <v>1</v>
      </c>
      <c r="D326" s="78">
        <v>0</v>
      </c>
      <c r="E326" s="78">
        <v>0</v>
      </c>
      <c r="F326" s="78">
        <v>2</v>
      </c>
      <c r="G326" s="78">
        <v>0</v>
      </c>
      <c r="H326" s="78">
        <v>0</v>
      </c>
      <c r="I326" s="78">
        <v>0</v>
      </c>
      <c r="J326" s="78">
        <v>0</v>
      </c>
      <c r="K326" s="78">
        <v>0</v>
      </c>
      <c r="L326" s="78">
        <v>2</v>
      </c>
      <c r="M326" s="78">
        <v>0</v>
      </c>
      <c r="N326" s="192">
        <v>0</v>
      </c>
    </row>
    <row r="327" spans="1:14" x14ac:dyDescent="0.35">
      <c r="A327" s="185" t="s">
        <v>364</v>
      </c>
      <c r="B327" s="134">
        <f t="shared" si="40"/>
        <v>1</v>
      </c>
      <c r="C327" s="78">
        <v>1</v>
      </c>
      <c r="D327" s="78">
        <v>0</v>
      </c>
      <c r="E327" s="78">
        <v>0</v>
      </c>
      <c r="F327" s="78">
        <v>0</v>
      </c>
      <c r="G327" s="78">
        <v>0</v>
      </c>
      <c r="H327" s="78">
        <v>0</v>
      </c>
      <c r="I327" s="78">
        <v>0</v>
      </c>
      <c r="J327" s="78">
        <v>0</v>
      </c>
      <c r="K327" s="78">
        <v>0</v>
      </c>
      <c r="L327" s="78">
        <v>0</v>
      </c>
      <c r="M327" s="78">
        <v>0</v>
      </c>
      <c r="N327" s="192">
        <v>0</v>
      </c>
    </row>
    <row r="328" spans="1:14" x14ac:dyDescent="0.35">
      <c r="A328" s="185" t="s">
        <v>346</v>
      </c>
      <c r="B328" s="134">
        <f t="shared" si="40"/>
        <v>12</v>
      </c>
      <c r="C328" s="78">
        <v>0</v>
      </c>
      <c r="D328" s="78">
        <v>0</v>
      </c>
      <c r="E328" s="78">
        <v>0</v>
      </c>
      <c r="F328" s="78">
        <v>0</v>
      </c>
      <c r="G328" s="78">
        <v>0</v>
      </c>
      <c r="H328" s="78">
        <v>10</v>
      </c>
      <c r="I328" s="78">
        <v>0</v>
      </c>
      <c r="J328" s="78">
        <v>0</v>
      </c>
      <c r="K328" s="78">
        <v>2</v>
      </c>
      <c r="L328" s="78">
        <v>0</v>
      </c>
      <c r="M328" s="78">
        <v>0</v>
      </c>
      <c r="N328" s="192">
        <v>0</v>
      </c>
    </row>
    <row r="329" spans="1:14" x14ac:dyDescent="0.35">
      <c r="A329" s="185" t="s">
        <v>299</v>
      </c>
      <c r="B329" s="134">
        <f t="shared" si="40"/>
        <v>2</v>
      </c>
      <c r="C329" s="78">
        <v>0</v>
      </c>
      <c r="D329" s="78">
        <v>0</v>
      </c>
      <c r="E329" s="78">
        <v>2</v>
      </c>
      <c r="F329" s="78">
        <v>0</v>
      </c>
      <c r="G329" s="78">
        <v>0</v>
      </c>
      <c r="H329" s="78">
        <v>0</v>
      </c>
      <c r="I329" s="78">
        <v>0</v>
      </c>
      <c r="J329" s="78">
        <v>0</v>
      </c>
      <c r="K329" s="78">
        <v>0</v>
      </c>
      <c r="L329" s="78">
        <v>0</v>
      </c>
      <c r="M329" s="78">
        <v>0</v>
      </c>
      <c r="N329" s="192">
        <v>0</v>
      </c>
    </row>
    <row r="330" spans="1:14" x14ac:dyDescent="0.35">
      <c r="A330" s="185" t="s">
        <v>324</v>
      </c>
      <c r="B330" s="134">
        <f t="shared" si="40"/>
        <v>4</v>
      </c>
      <c r="C330" s="78">
        <v>0</v>
      </c>
      <c r="D330" s="78">
        <v>0</v>
      </c>
      <c r="E330" s="78">
        <v>0</v>
      </c>
      <c r="F330" s="78">
        <v>0</v>
      </c>
      <c r="G330" s="78">
        <v>0</v>
      </c>
      <c r="H330" s="78">
        <v>3</v>
      </c>
      <c r="I330" s="78">
        <v>0</v>
      </c>
      <c r="J330" s="78">
        <v>0</v>
      </c>
      <c r="K330" s="78">
        <v>1</v>
      </c>
      <c r="L330" s="78">
        <v>0</v>
      </c>
      <c r="M330" s="78">
        <v>0</v>
      </c>
      <c r="N330" s="192">
        <v>0</v>
      </c>
    </row>
    <row r="331" spans="1:14" x14ac:dyDescent="0.35">
      <c r="A331" s="185" t="s">
        <v>298</v>
      </c>
      <c r="B331" s="134">
        <f t="shared" si="40"/>
        <v>1</v>
      </c>
      <c r="C331" s="78">
        <v>0</v>
      </c>
      <c r="D331" s="78">
        <v>1</v>
      </c>
      <c r="E331" s="78">
        <v>0</v>
      </c>
      <c r="F331" s="78">
        <v>0</v>
      </c>
      <c r="G331" s="78">
        <v>0</v>
      </c>
      <c r="H331" s="78">
        <v>0</v>
      </c>
      <c r="I331" s="78">
        <v>0</v>
      </c>
      <c r="J331" s="78">
        <v>0</v>
      </c>
      <c r="K331" s="78">
        <v>0</v>
      </c>
      <c r="L331" s="78">
        <v>0</v>
      </c>
      <c r="M331" s="78">
        <v>0</v>
      </c>
      <c r="N331" s="192">
        <v>0</v>
      </c>
    </row>
    <row r="332" spans="1:14" x14ac:dyDescent="0.35">
      <c r="A332" s="181"/>
      <c r="B332" s="136"/>
      <c r="C332" s="78"/>
      <c r="D332" s="78"/>
      <c r="E332" s="78"/>
      <c r="F332" s="78"/>
      <c r="G332" s="78"/>
      <c r="H332" s="78"/>
      <c r="I332" s="78"/>
      <c r="J332" s="78"/>
      <c r="K332" s="78"/>
      <c r="L332" s="78"/>
      <c r="M332" s="78"/>
    </row>
    <row r="333" spans="1:14" x14ac:dyDescent="0.35">
      <c r="A333" s="184" t="s">
        <v>289</v>
      </c>
      <c r="B333" s="134">
        <f>SUM(B334:B341)</f>
        <v>12</v>
      </c>
      <c r="C333" s="134">
        <f t="shared" ref="C333:N333" si="41">SUM(C334:C341)</f>
        <v>9</v>
      </c>
      <c r="D333" s="134">
        <f t="shared" si="41"/>
        <v>0</v>
      </c>
      <c r="E333" s="134">
        <f t="shared" si="41"/>
        <v>0</v>
      </c>
      <c r="F333" s="134">
        <f t="shared" si="41"/>
        <v>0</v>
      </c>
      <c r="G333" s="134">
        <f t="shared" si="41"/>
        <v>1</v>
      </c>
      <c r="H333" s="134">
        <f t="shared" si="41"/>
        <v>1</v>
      </c>
      <c r="I333" s="134">
        <f t="shared" si="41"/>
        <v>1</v>
      </c>
      <c r="J333" s="134">
        <f t="shared" si="41"/>
        <v>0</v>
      </c>
      <c r="K333" s="134">
        <f t="shared" si="41"/>
        <v>0</v>
      </c>
      <c r="L333" s="134">
        <f t="shared" si="41"/>
        <v>0</v>
      </c>
      <c r="M333" s="134">
        <f t="shared" si="41"/>
        <v>0</v>
      </c>
      <c r="N333" s="187">
        <f t="shared" si="41"/>
        <v>0</v>
      </c>
    </row>
    <row r="334" spans="1:14" x14ac:dyDescent="0.35">
      <c r="A334" s="185" t="s">
        <v>300</v>
      </c>
      <c r="B334" s="134">
        <f t="shared" ref="B334:B341" si="42">SUM(C334:N334)</f>
        <v>1</v>
      </c>
      <c r="C334" s="78">
        <v>0</v>
      </c>
      <c r="D334" s="78">
        <v>0</v>
      </c>
      <c r="E334" s="78">
        <v>0</v>
      </c>
      <c r="F334" s="78">
        <v>0</v>
      </c>
      <c r="G334" s="78">
        <v>1</v>
      </c>
      <c r="H334" s="78">
        <v>0</v>
      </c>
      <c r="I334" s="78">
        <v>0</v>
      </c>
      <c r="J334" s="78">
        <v>0</v>
      </c>
      <c r="K334" s="78">
        <v>0</v>
      </c>
      <c r="L334" s="78">
        <v>0</v>
      </c>
      <c r="M334" s="78">
        <v>0</v>
      </c>
      <c r="N334" s="192">
        <v>0</v>
      </c>
    </row>
    <row r="335" spans="1:14" x14ac:dyDescent="0.35">
      <c r="A335" s="185" t="s">
        <v>376</v>
      </c>
      <c r="B335" s="134">
        <f t="shared" si="42"/>
        <v>1</v>
      </c>
      <c r="C335" s="78">
        <v>1</v>
      </c>
      <c r="D335" s="78">
        <v>0</v>
      </c>
      <c r="E335" s="78">
        <v>0</v>
      </c>
      <c r="F335" s="78">
        <v>0</v>
      </c>
      <c r="G335" s="78">
        <v>0</v>
      </c>
      <c r="H335" s="78">
        <v>0</v>
      </c>
      <c r="I335" s="78">
        <v>0</v>
      </c>
      <c r="J335" s="78">
        <v>0</v>
      </c>
      <c r="K335" s="78">
        <v>0</v>
      </c>
      <c r="L335" s="78">
        <v>0</v>
      </c>
      <c r="M335" s="78">
        <v>0</v>
      </c>
      <c r="N335" s="192">
        <v>0</v>
      </c>
    </row>
    <row r="336" spans="1:14" x14ac:dyDescent="0.35">
      <c r="A336" s="185" t="s">
        <v>303</v>
      </c>
      <c r="B336" s="134">
        <f t="shared" si="42"/>
        <v>2</v>
      </c>
      <c r="C336" s="78">
        <v>1</v>
      </c>
      <c r="D336" s="78">
        <v>0</v>
      </c>
      <c r="E336" s="78">
        <v>0</v>
      </c>
      <c r="F336" s="78">
        <v>0</v>
      </c>
      <c r="G336" s="78">
        <v>0</v>
      </c>
      <c r="H336" s="78">
        <v>0</v>
      </c>
      <c r="I336" s="78">
        <v>1</v>
      </c>
      <c r="J336" s="78">
        <v>0</v>
      </c>
      <c r="K336" s="78">
        <v>0</v>
      </c>
      <c r="L336" s="78">
        <v>0</v>
      </c>
      <c r="M336" s="78">
        <v>0</v>
      </c>
      <c r="N336" s="192">
        <v>0</v>
      </c>
    </row>
    <row r="337" spans="1:14" x14ac:dyDescent="0.35">
      <c r="A337" s="185" t="s">
        <v>309</v>
      </c>
      <c r="B337" s="134">
        <f t="shared" si="42"/>
        <v>2</v>
      </c>
      <c r="C337" s="78">
        <v>2</v>
      </c>
      <c r="D337" s="78">
        <v>0</v>
      </c>
      <c r="E337" s="78">
        <v>0</v>
      </c>
      <c r="F337" s="78">
        <v>0</v>
      </c>
      <c r="G337" s="78">
        <v>0</v>
      </c>
      <c r="H337" s="78">
        <v>0</v>
      </c>
      <c r="I337" s="78">
        <v>0</v>
      </c>
      <c r="J337" s="78">
        <v>0</v>
      </c>
      <c r="K337" s="78">
        <v>0</v>
      </c>
      <c r="L337" s="78">
        <v>0</v>
      </c>
      <c r="M337" s="78">
        <v>0</v>
      </c>
      <c r="N337" s="192">
        <v>0</v>
      </c>
    </row>
    <row r="338" spans="1:14" x14ac:dyDescent="0.35">
      <c r="A338" s="185" t="s">
        <v>354</v>
      </c>
      <c r="B338" s="134">
        <f t="shared" si="42"/>
        <v>1</v>
      </c>
      <c r="C338" s="78">
        <v>1</v>
      </c>
      <c r="D338" s="78">
        <v>0</v>
      </c>
      <c r="E338" s="78">
        <v>0</v>
      </c>
      <c r="F338" s="78">
        <v>0</v>
      </c>
      <c r="G338" s="78">
        <v>0</v>
      </c>
      <c r="H338" s="78">
        <v>0</v>
      </c>
      <c r="I338" s="78">
        <v>0</v>
      </c>
      <c r="J338" s="78">
        <v>0</v>
      </c>
      <c r="K338" s="78">
        <v>0</v>
      </c>
      <c r="L338" s="78">
        <v>0</v>
      </c>
      <c r="M338" s="78">
        <v>0</v>
      </c>
      <c r="N338" s="192">
        <v>0</v>
      </c>
    </row>
    <row r="339" spans="1:14" x14ac:dyDescent="0.35">
      <c r="A339" s="185" t="s">
        <v>337</v>
      </c>
      <c r="B339" s="134">
        <f t="shared" si="42"/>
        <v>1</v>
      </c>
      <c r="C339" s="78">
        <v>1</v>
      </c>
      <c r="D339" s="78">
        <v>0</v>
      </c>
      <c r="E339" s="78">
        <v>0</v>
      </c>
      <c r="F339" s="78">
        <v>0</v>
      </c>
      <c r="G339" s="78">
        <v>0</v>
      </c>
      <c r="H339" s="78">
        <v>0</v>
      </c>
      <c r="I339" s="78">
        <v>0</v>
      </c>
      <c r="J339" s="78">
        <v>0</v>
      </c>
      <c r="K339" s="78">
        <v>0</v>
      </c>
      <c r="L339" s="78">
        <v>0</v>
      </c>
      <c r="M339" s="78">
        <v>0</v>
      </c>
      <c r="N339" s="192">
        <v>0</v>
      </c>
    </row>
    <row r="340" spans="1:14" x14ac:dyDescent="0.35">
      <c r="A340" s="185" t="s">
        <v>334</v>
      </c>
      <c r="B340" s="134">
        <f t="shared" si="42"/>
        <v>3</v>
      </c>
      <c r="C340" s="78">
        <v>3</v>
      </c>
      <c r="D340" s="78">
        <v>0</v>
      </c>
      <c r="E340" s="78">
        <v>0</v>
      </c>
      <c r="F340" s="78">
        <v>0</v>
      </c>
      <c r="G340" s="78">
        <v>0</v>
      </c>
      <c r="H340" s="78">
        <v>0</v>
      </c>
      <c r="I340" s="78">
        <v>0</v>
      </c>
      <c r="J340" s="78">
        <v>0</v>
      </c>
      <c r="K340" s="78">
        <v>0</v>
      </c>
      <c r="L340" s="78">
        <v>0</v>
      </c>
      <c r="M340" s="78">
        <v>0</v>
      </c>
      <c r="N340" s="192">
        <v>0</v>
      </c>
    </row>
    <row r="341" spans="1:14" x14ac:dyDescent="0.35">
      <c r="A341" s="185" t="s">
        <v>343</v>
      </c>
      <c r="B341" s="134">
        <f t="shared" si="42"/>
        <v>1</v>
      </c>
      <c r="C341" s="78">
        <v>0</v>
      </c>
      <c r="D341" s="78">
        <v>0</v>
      </c>
      <c r="E341" s="78">
        <v>0</v>
      </c>
      <c r="F341" s="78">
        <v>0</v>
      </c>
      <c r="G341" s="78">
        <v>0</v>
      </c>
      <c r="H341" s="78">
        <v>1</v>
      </c>
      <c r="I341" s="78">
        <v>0</v>
      </c>
      <c r="J341" s="78">
        <v>0</v>
      </c>
      <c r="K341" s="78">
        <v>0</v>
      </c>
      <c r="L341" s="78">
        <v>0</v>
      </c>
      <c r="M341" s="78">
        <v>0</v>
      </c>
      <c r="N341" s="192">
        <v>0</v>
      </c>
    </row>
    <row r="342" spans="1:14" x14ac:dyDescent="0.35">
      <c r="A342" s="188"/>
      <c r="B342" s="189"/>
      <c r="C342" s="190"/>
      <c r="D342" s="190"/>
      <c r="E342" s="190"/>
      <c r="F342" s="190"/>
      <c r="G342" s="190"/>
      <c r="H342" s="190"/>
      <c r="I342" s="190"/>
      <c r="J342" s="190"/>
      <c r="K342" s="190"/>
      <c r="L342" s="190"/>
      <c r="M342" s="190"/>
      <c r="N342" s="191"/>
    </row>
    <row r="343" spans="1:14" x14ac:dyDescent="0.35">
      <c r="A343" s="3" t="s">
        <v>389</v>
      </c>
    </row>
    <row r="344" spans="1:14" x14ac:dyDescent="0.35">
      <c r="A344" s="118" t="s">
        <v>47</v>
      </c>
    </row>
  </sheetData>
  <mergeCells count="4">
    <mergeCell ref="A3:N3"/>
    <mergeCell ref="A4:N4"/>
    <mergeCell ref="A5:N5"/>
    <mergeCell ref="A6:N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CB1C8C-2D9B-4895-9A7A-96A7B80E42E6}">
  <dimension ref="A1:AA198"/>
  <sheetViews>
    <sheetView workbookViewId="0">
      <selection activeCell="A199" sqref="A199:XFD1048576"/>
    </sheetView>
  </sheetViews>
  <sheetFormatPr baseColWidth="10" defaultColWidth="0" defaultRowHeight="15.5" zeroHeight="1" x14ac:dyDescent="0.35"/>
  <cols>
    <col min="1" max="1" width="64.54296875" style="193" bestFit="1" customWidth="1"/>
    <col min="2" max="2" width="14.81640625" style="193" customWidth="1"/>
    <col min="3" max="13" width="14.81640625" style="3" customWidth="1"/>
    <col min="14" max="14" width="18.1796875" style="3" customWidth="1"/>
    <col min="15" max="15" width="16.54296875" style="3" customWidth="1"/>
    <col min="16" max="23" width="14.81640625" style="3" customWidth="1"/>
    <col min="24" max="27" width="0" style="3" hidden="1" customWidth="1"/>
    <col min="28" max="16384" width="14.81640625" style="3" hidden="1"/>
  </cols>
  <sheetData>
    <row r="1" spans="1:23" x14ac:dyDescent="0.35">
      <c r="A1" s="85" t="s">
        <v>386</v>
      </c>
      <c r="B1" s="85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23" x14ac:dyDescent="0.35">
      <c r="A2" s="93"/>
      <c r="B2" s="93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</row>
    <row r="3" spans="1:23" ht="15.65" customHeight="1" x14ac:dyDescent="0.35">
      <c r="A3" s="238" t="s">
        <v>198</v>
      </c>
      <c r="B3" s="238"/>
      <c r="C3" s="238"/>
      <c r="D3" s="238"/>
      <c r="E3" s="238"/>
      <c r="F3" s="238"/>
      <c r="G3" s="238"/>
      <c r="H3" s="238"/>
      <c r="I3" s="238"/>
      <c r="J3" s="238"/>
      <c r="K3" s="238"/>
      <c r="L3" s="238"/>
      <c r="M3" s="238"/>
      <c r="N3" s="238"/>
      <c r="O3" s="238"/>
      <c r="P3" s="238"/>
      <c r="Q3" s="238"/>
      <c r="R3" s="238"/>
      <c r="S3" s="238"/>
      <c r="T3" s="238"/>
      <c r="U3" s="238"/>
      <c r="V3" s="238"/>
      <c r="W3" s="238"/>
    </row>
    <row r="4" spans="1:23" ht="15.65" customHeight="1" x14ac:dyDescent="0.35">
      <c r="A4" s="238" t="s">
        <v>387</v>
      </c>
      <c r="B4" s="238"/>
      <c r="C4" s="238"/>
      <c r="D4" s="238"/>
      <c r="E4" s="238"/>
      <c r="F4" s="238"/>
      <c r="G4" s="238"/>
      <c r="H4" s="238"/>
      <c r="I4" s="238"/>
      <c r="J4" s="238"/>
      <c r="K4" s="238"/>
      <c r="L4" s="238"/>
      <c r="M4" s="238"/>
      <c r="N4" s="238"/>
      <c r="O4" s="238"/>
      <c r="P4" s="238"/>
      <c r="Q4" s="238"/>
      <c r="R4" s="238"/>
      <c r="S4" s="238"/>
      <c r="T4" s="238"/>
      <c r="U4" s="238"/>
      <c r="V4" s="238"/>
      <c r="W4" s="238"/>
    </row>
    <row r="5" spans="1:23" x14ac:dyDescent="0.35">
      <c r="A5" s="238" t="s">
        <v>388</v>
      </c>
      <c r="B5" s="238"/>
      <c r="C5" s="238"/>
      <c r="D5" s="238"/>
      <c r="E5" s="238"/>
      <c r="F5" s="238"/>
      <c r="G5" s="238"/>
      <c r="H5" s="238"/>
      <c r="I5" s="238"/>
      <c r="J5" s="238"/>
      <c r="K5" s="238"/>
      <c r="L5" s="238"/>
      <c r="M5" s="238"/>
      <c r="N5" s="238"/>
      <c r="O5" s="238"/>
      <c r="P5" s="238"/>
      <c r="Q5" s="238"/>
      <c r="R5" s="238"/>
      <c r="S5" s="238"/>
      <c r="T5" s="238"/>
      <c r="U5" s="238"/>
      <c r="V5" s="238"/>
      <c r="W5" s="238"/>
    </row>
    <row r="6" spans="1:23" x14ac:dyDescent="0.35">
      <c r="A6" s="238" t="s">
        <v>234</v>
      </c>
      <c r="B6" s="238"/>
      <c r="C6" s="238"/>
      <c r="D6" s="238"/>
      <c r="E6" s="238"/>
      <c r="F6" s="238"/>
      <c r="G6" s="238"/>
      <c r="H6" s="238"/>
      <c r="I6" s="238"/>
      <c r="J6" s="238"/>
      <c r="K6" s="238"/>
      <c r="L6" s="238"/>
      <c r="M6" s="238"/>
      <c r="N6" s="238"/>
      <c r="O6" s="238"/>
      <c r="P6" s="238"/>
      <c r="Q6" s="238"/>
      <c r="R6" s="238"/>
      <c r="S6" s="238"/>
      <c r="T6" s="238"/>
      <c r="U6" s="238"/>
      <c r="V6" s="238"/>
      <c r="W6" s="238"/>
    </row>
    <row r="7" spans="1:23" x14ac:dyDescent="0.35"/>
    <row r="8" spans="1:23" x14ac:dyDescent="0.35">
      <c r="A8" s="247" t="s">
        <v>384</v>
      </c>
      <c r="B8" s="248" t="s">
        <v>4</v>
      </c>
      <c r="C8" s="251" t="s">
        <v>385</v>
      </c>
      <c r="D8" s="252"/>
      <c r="E8" s="252"/>
      <c r="F8" s="252"/>
      <c r="G8" s="252"/>
      <c r="H8" s="252"/>
      <c r="I8" s="252"/>
      <c r="J8" s="252"/>
      <c r="K8" s="252"/>
      <c r="L8" s="252"/>
      <c r="M8" s="252"/>
      <c r="N8" s="252"/>
      <c r="O8" s="252"/>
      <c r="P8" s="252"/>
      <c r="Q8" s="252"/>
      <c r="R8" s="252"/>
      <c r="S8" s="252"/>
      <c r="T8" s="252"/>
      <c r="U8" s="252"/>
      <c r="V8" s="252"/>
      <c r="W8" s="252"/>
    </row>
    <row r="9" spans="1:23" x14ac:dyDescent="0.35">
      <c r="A9" s="247"/>
      <c r="B9" s="248"/>
      <c r="C9" s="245" t="s">
        <v>383</v>
      </c>
      <c r="D9" s="245" t="s">
        <v>202</v>
      </c>
      <c r="E9" s="245" t="s">
        <v>204</v>
      </c>
      <c r="F9" s="245" t="s">
        <v>205</v>
      </c>
      <c r="G9" s="245" t="s">
        <v>206</v>
      </c>
      <c r="H9" s="245" t="s">
        <v>207</v>
      </c>
      <c r="I9" s="245" t="s">
        <v>208</v>
      </c>
      <c r="J9" s="245" t="s">
        <v>287</v>
      </c>
      <c r="K9" s="245" t="s">
        <v>209</v>
      </c>
      <c r="L9" s="245" t="s">
        <v>210</v>
      </c>
      <c r="M9" s="245" t="s">
        <v>288</v>
      </c>
      <c r="N9" s="245" t="s">
        <v>211</v>
      </c>
      <c r="O9" s="245" t="s">
        <v>212</v>
      </c>
      <c r="P9" s="245" t="s">
        <v>213</v>
      </c>
      <c r="Q9" s="245" t="s">
        <v>214</v>
      </c>
      <c r="R9" s="245" t="s">
        <v>215</v>
      </c>
      <c r="S9" s="245" t="s">
        <v>289</v>
      </c>
      <c r="T9" s="245" t="s">
        <v>216</v>
      </c>
      <c r="U9" s="245" t="s">
        <v>217</v>
      </c>
      <c r="V9" s="245" t="s">
        <v>218</v>
      </c>
      <c r="W9" s="249" t="s">
        <v>219</v>
      </c>
    </row>
    <row r="10" spans="1:23" ht="69" customHeight="1" x14ac:dyDescent="0.35">
      <c r="A10" s="247"/>
      <c r="B10" s="248"/>
      <c r="C10" s="246"/>
      <c r="D10" s="246"/>
      <c r="E10" s="246"/>
      <c r="F10" s="246"/>
      <c r="G10" s="246"/>
      <c r="H10" s="246"/>
      <c r="I10" s="246"/>
      <c r="J10" s="246"/>
      <c r="K10" s="246"/>
      <c r="L10" s="246"/>
      <c r="M10" s="246"/>
      <c r="N10" s="246"/>
      <c r="O10" s="246"/>
      <c r="P10" s="246"/>
      <c r="Q10" s="246"/>
      <c r="R10" s="246"/>
      <c r="S10" s="246"/>
      <c r="T10" s="246"/>
      <c r="U10" s="246"/>
      <c r="V10" s="246"/>
      <c r="W10" s="250"/>
    </row>
    <row r="11" spans="1:23" x14ac:dyDescent="0.35">
      <c r="A11" s="194"/>
      <c r="B11" s="199"/>
      <c r="C11" s="204"/>
      <c r="D11" s="204"/>
      <c r="E11" s="204"/>
      <c r="F11" s="204"/>
      <c r="G11" s="204"/>
      <c r="H11" s="204"/>
      <c r="I11" s="204"/>
      <c r="J11" s="204"/>
      <c r="K11" s="204"/>
      <c r="L11" s="204"/>
      <c r="M11" s="204"/>
      <c r="N11" s="204"/>
      <c r="O11" s="204"/>
      <c r="P11" s="204"/>
      <c r="Q11" s="204"/>
      <c r="R11" s="204"/>
      <c r="S11" s="204"/>
      <c r="T11" s="204"/>
      <c r="U11" s="204"/>
      <c r="V11" s="204"/>
      <c r="W11" s="206"/>
    </row>
    <row r="12" spans="1:23" x14ac:dyDescent="0.35">
      <c r="A12" s="195" t="s">
        <v>4</v>
      </c>
      <c r="B12" s="200">
        <f>B14+B17+B64+B112+B115+B126+B137+B147+B167</f>
        <v>19569</v>
      </c>
      <c r="C12" s="200">
        <f t="shared" ref="C12:W12" si="0">C14+C17+C64+C112+C115+C126+C137+C147+C167</f>
        <v>23</v>
      </c>
      <c r="D12" s="200">
        <f t="shared" si="0"/>
        <v>3</v>
      </c>
      <c r="E12" s="200">
        <f t="shared" si="0"/>
        <v>1252</v>
      </c>
      <c r="F12" s="200">
        <f t="shared" si="0"/>
        <v>4</v>
      </c>
      <c r="G12" s="200">
        <f t="shared" si="0"/>
        <v>82</v>
      </c>
      <c r="H12" s="200">
        <f t="shared" si="0"/>
        <v>7706</v>
      </c>
      <c r="I12" s="200">
        <f t="shared" si="0"/>
        <v>215</v>
      </c>
      <c r="J12" s="200">
        <f t="shared" si="0"/>
        <v>70</v>
      </c>
      <c r="K12" s="200">
        <f t="shared" si="0"/>
        <v>2</v>
      </c>
      <c r="L12" s="200">
        <f t="shared" si="0"/>
        <v>2774</v>
      </c>
      <c r="M12" s="200">
        <f t="shared" si="0"/>
        <v>41</v>
      </c>
      <c r="N12" s="200">
        <f t="shared" si="0"/>
        <v>56</v>
      </c>
      <c r="O12" s="200">
        <f t="shared" si="0"/>
        <v>105</v>
      </c>
      <c r="P12" s="200">
        <f t="shared" si="0"/>
        <v>2412</v>
      </c>
      <c r="Q12" s="200">
        <f t="shared" si="0"/>
        <v>707</v>
      </c>
      <c r="R12" s="200">
        <f t="shared" si="0"/>
        <v>37</v>
      </c>
      <c r="S12" s="200">
        <f t="shared" si="0"/>
        <v>12</v>
      </c>
      <c r="T12" s="200">
        <f t="shared" si="0"/>
        <v>235</v>
      </c>
      <c r="U12" s="200">
        <f t="shared" si="0"/>
        <v>294</v>
      </c>
      <c r="V12" s="200">
        <f t="shared" si="0"/>
        <v>931</v>
      </c>
      <c r="W12" s="207">
        <f t="shared" si="0"/>
        <v>2608</v>
      </c>
    </row>
    <row r="13" spans="1:23" x14ac:dyDescent="0.35">
      <c r="A13" s="194"/>
      <c r="B13" s="199"/>
      <c r="C13" s="200"/>
      <c r="D13" s="200"/>
      <c r="E13" s="200"/>
      <c r="F13" s="200"/>
      <c r="G13" s="200"/>
      <c r="H13" s="200"/>
      <c r="I13" s="200"/>
      <c r="J13" s="200"/>
      <c r="K13" s="200"/>
      <c r="L13" s="200"/>
      <c r="M13" s="200"/>
      <c r="N13" s="200"/>
      <c r="O13" s="200"/>
      <c r="P13" s="200"/>
      <c r="Q13" s="200"/>
      <c r="R13" s="200"/>
      <c r="S13" s="200"/>
      <c r="T13" s="200"/>
      <c r="U13" s="200"/>
      <c r="V13" s="200"/>
      <c r="W13" s="207"/>
    </row>
    <row r="14" spans="1:23" x14ac:dyDescent="0.35">
      <c r="A14" s="194" t="s">
        <v>224</v>
      </c>
      <c r="B14" s="200">
        <f>SUM(B15)</f>
        <v>2</v>
      </c>
      <c r="C14" s="200">
        <f t="shared" ref="C14:W14" si="1">SUM(C15)</f>
        <v>0</v>
      </c>
      <c r="D14" s="200">
        <f t="shared" si="1"/>
        <v>0</v>
      </c>
      <c r="E14" s="200">
        <f t="shared" si="1"/>
        <v>0</v>
      </c>
      <c r="F14" s="200">
        <f t="shared" si="1"/>
        <v>0</v>
      </c>
      <c r="G14" s="200">
        <f t="shared" si="1"/>
        <v>0</v>
      </c>
      <c r="H14" s="200">
        <f t="shared" si="1"/>
        <v>0</v>
      </c>
      <c r="I14" s="200">
        <f t="shared" si="1"/>
        <v>0</v>
      </c>
      <c r="J14" s="200">
        <f t="shared" si="1"/>
        <v>1</v>
      </c>
      <c r="K14" s="200">
        <f t="shared" si="1"/>
        <v>0</v>
      </c>
      <c r="L14" s="200">
        <f t="shared" si="1"/>
        <v>0</v>
      </c>
      <c r="M14" s="200">
        <f t="shared" si="1"/>
        <v>0</v>
      </c>
      <c r="N14" s="200">
        <f t="shared" si="1"/>
        <v>0</v>
      </c>
      <c r="O14" s="200">
        <f t="shared" si="1"/>
        <v>0</v>
      </c>
      <c r="P14" s="200">
        <f t="shared" si="1"/>
        <v>0</v>
      </c>
      <c r="Q14" s="200">
        <f t="shared" si="1"/>
        <v>0</v>
      </c>
      <c r="R14" s="200">
        <f t="shared" si="1"/>
        <v>0</v>
      </c>
      <c r="S14" s="200">
        <f t="shared" si="1"/>
        <v>0</v>
      </c>
      <c r="T14" s="200">
        <f t="shared" si="1"/>
        <v>0</v>
      </c>
      <c r="U14" s="200">
        <f t="shared" si="1"/>
        <v>0</v>
      </c>
      <c r="V14" s="200">
        <f t="shared" si="1"/>
        <v>0</v>
      </c>
      <c r="W14" s="207">
        <f t="shared" si="1"/>
        <v>1</v>
      </c>
    </row>
    <row r="15" spans="1:23" x14ac:dyDescent="0.35">
      <c r="A15" s="196" t="s">
        <v>364</v>
      </c>
      <c r="B15" s="201">
        <f>SUM(C15:W15)</f>
        <v>2</v>
      </c>
      <c r="C15" s="205">
        <v>0</v>
      </c>
      <c r="D15" s="205">
        <v>0</v>
      </c>
      <c r="E15" s="205">
        <v>0</v>
      </c>
      <c r="F15" s="205">
        <v>0</v>
      </c>
      <c r="G15" s="205">
        <v>0</v>
      </c>
      <c r="H15" s="205">
        <v>0</v>
      </c>
      <c r="I15" s="205">
        <v>0</v>
      </c>
      <c r="J15" s="205">
        <v>1</v>
      </c>
      <c r="K15" s="205">
        <v>0</v>
      </c>
      <c r="L15" s="205">
        <v>0</v>
      </c>
      <c r="M15" s="205">
        <v>0</v>
      </c>
      <c r="N15" s="205">
        <v>0</v>
      </c>
      <c r="O15" s="205">
        <v>0</v>
      </c>
      <c r="P15" s="205">
        <v>0</v>
      </c>
      <c r="Q15" s="205">
        <v>0</v>
      </c>
      <c r="R15" s="205">
        <v>0</v>
      </c>
      <c r="S15" s="205">
        <v>0</v>
      </c>
      <c r="T15" s="205">
        <v>0</v>
      </c>
      <c r="U15" s="205">
        <v>0</v>
      </c>
      <c r="V15" s="205">
        <v>0</v>
      </c>
      <c r="W15" s="208">
        <v>1</v>
      </c>
    </row>
    <row r="16" spans="1:23" x14ac:dyDescent="0.35">
      <c r="A16" s="197"/>
      <c r="B16" s="202"/>
      <c r="C16" s="205"/>
      <c r="D16" s="205"/>
      <c r="E16" s="205"/>
      <c r="F16" s="205"/>
      <c r="G16" s="205"/>
      <c r="H16" s="205"/>
      <c r="I16" s="205"/>
      <c r="J16" s="205"/>
      <c r="K16" s="205"/>
      <c r="L16" s="205"/>
      <c r="M16" s="205"/>
      <c r="N16" s="205"/>
      <c r="O16" s="205"/>
      <c r="P16" s="205"/>
      <c r="Q16" s="205"/>
      <c r="R16" s="205"/>
      <c r="S16" s="205"/>
      <c r="T16" s="205"/>
      <c r="U16" s="205"/>
      <c r="V16" s="205"/>
      <c r="W16" s="208"/>
    </row>
    <row r="17" spans="1:23" x14ac:dyDescent="0.35">
      <c r="A17" s="194" t="s">
        <v>225</v>
      </c>
      <c r="B17" s="200">
        <f>SUM(B18:B62)</f>
        <v>1271</v>
      </c>
      <c r="C17" s="200">
        <f t="shared" ref="C17:W17" si="2">SUM(C18:C62)</f>
        <v>0</v>
      </c>
      <c r="D17" s="200">
        <f t="shared" si="2"/>
        <v>0</v>
      </c>
      <c r="E17" s="200">
        <f t="shared" si="2"/>
        <v>88</v>
      </c>
      <c r="F17" s="200">
        <f t="shared" si="2"/>
        <v>1</v>
      </c>
      <c r="G17" s="200">
        <f t="shared" si="2"/>
        <v>50</v>
      </c>
      <c r="H17" s="200">
        <f t="shared" si="2"/>
        <v>165</v>
      </c>
      <c r="I17" s="200">
        <f t="shared" si="2"/>
        <v>0</v>
      </c>
      <c r="J17" s="200">
        <f t="shared" si="2"/>
        <v>52</v>
      </c>
      <c r="K17" s="200">
        <f t="shared" si="2"/>
        <v>0</v>
      </c>
      <c r="L17" s="200">
        <f t="shared" si="2"/>
        <v>434</v>
      </c>
      <c r="M17" s="200">
        <f t="shared" si="2"/>
        <v>8</v>
      </c>
      <c r="N17" s="200">
        <f t="shared" si="2"/>
        <v>0</v>
      </c>
      <c r="O17" s="200">
        <f t="shared" si="2"/>
        <v>0</v>
      </c>
      <c r="P17" s="200">
        <f t="shared" si="2"/>
        <v>126</v>
      </c>
      <c r="Q17" s="200">
        <f t="shared" si="2"/>
        <v>19</v>
      </c>
      <c r="R17" s="200">
        <f t="shared" si="2"/>
        <v>20</v>
      </c>
      <c r="S17" s="200">
        <f t="shared" si="2"/>
        <v>6</v>
      </c>
      <c r="T17" s="200">
        <f t="shared" si="2"/>
        <v>46</v>
      </c>
      <c r="U17" s="200">
        <f t="shared" si="2"/>
        <v>30</v>
      </c>
      <c r="V17" s="200">
        <f t="shared" si="2"/>
        <v>81</v>
      </c>
      <c r="W17" s="207">
        <f t="shared" si="2"/>
        <v>145</v>
      </c>
    </row>
    <row r="18" spans="1:23" ht="18.5" x14ac:dyDescent="0.35">
      <c r="A18" s="185" t="s">
        <v>379</v>
      </c>
      <c r="B18" s="201">
        <f>SUM(C18:W18)</f>
        <v>1</v>
      </c>
      <c r="C18" s="205">
        <v>0</v>
      </c>
      <c r="D18" s="205">
        <v>0</v>
      </c>
      <c r="E18" s="205">
        <v>0</v>
      </c>
      <c r="F18" s="205">
        <v>0</v>
      </c>
      <c r="G18" s="205">
        <v>0</v>
      </c>
      <c r="H18" s="205">
        <v>0</v>
      </c>
      <c r="I18" s="205">
        <v>0</v>
      </c>
      <c r="J18" s="205">
        <v>0</v>
      </c>
      <c r="K18" s="205">
        <v>0</v>
      </c>
      <c r="L18" s="205">
        <v>0</v>
      </c>
      <c r="M18" s="205">
        <v>0</v>
      </c>
      <c r="N18" s="205">
        <v>0</v>
      </c>
      <c r="O18" s="205">
        <v>0</v>
      </c>
      <c r="P18" s="205">
        <v>0</v>
      </c>
      <c r="Q18" s="205">
        <v>0</v>
      </c>
      <c r="R18" s="205">
        <v>0</v>
      </c>
      <c r="S18" s="205">
        <v>0</v>
      </c>
      <c r="T18" s="205">
        <v>0</v>
      </c>
      <c r="U18" s="205">
        <v>0</v>
      </c>
      <c r="V18" s="205">
        <v>0</v>
      </c>
      <c r="W18" s="208">
        <v>1</v>
      </c>
    </row>
    <row r="19" spans="1:23" x14ac:dyDescent="0.35">
      <c r="A19" s="196" t="s">
        <v>300</v>
      </c>
      <c r="B19" s="201">
        <f t="shared" ref="B19:B62" si="3">SUM(C19:W19)</f>
        <v>24</v>
      </c>
      <c r="C19" s="205">
        <v>0</v>
      </c>
      <c r="D19" s="205">
        <v>0</v>
      </c>
      <c r="E19" s="205">
        <v>1</v>
      </c>
      <c r="F19" s="205">
        <v>0</v>
      </c>
      <c r="G19" s="205">
        <v>0</v>
      </c>
      <c r="H19" s="205">
        <v>0</v>
      </c>
      <c r="I19" s="205">
        <v>0</v>
      </c>
      <c r="J19" s="205">
        <v>0</v>
      </c>
      <c r="K19" s="205">
        <v>0</v>
      </c>
      <c r="L19" s="205">
        <v>17</v>
      </c>
      <c r="M19" s="205">
        <v>0</v>
      </c>
      <c r="N19" s="205">
        <v>0</v>
      </c>
      <c r="O19" s="205">
        <v>0</v>
      </c>
      <c r="P19" s="205">
        <v>0</v>
      </c>
      <c r="Q19" s="205">
        <v>0</v>
      </c>
      <c r="R19" s="205">
        <v>0</v>
      </c>
      <c r="S19" s="205">
        <v>0</v>
      </c>
      <c r="T19" s="205">
        <v>2</v>
      </c>
      <c r="U19" s="205">
        <v>1</v>
      </c>
      <c r="V19" s="205">
        <v>1</v>
      </c>
      <c r="W19" s="208">
        <v>2</v>
      </c>
    </row>
    <row r="20" spans="1:23" x14ac:dyDescent="0.35">
      <c r="A20" s="196" t="s">
        <v>342</v>
      </c>
      <c r="B20" s="201">
        <f t="shared" si="3"/>
        <v>6</v>
      </c>
      <c r="C20" s="205">
        <v>0</v>
      </c>
      <c r="D20" s="205">
        <v>0</v>
      </c>
      <c r="E20" s="205">
        <v>0</v>
      </c>
      <c r="F20" s="205">
        <v>0</v>
      </c>
      <c r="G20" s="205">
        <v>0</v>
      </c>
      <c r="H20" s="205">
        <v>0</v>
      </c>
      <c r="I20" s="205">
        <v>0</v>
      </c>
      <c r="J20" s="205">
        <v>0</v>
      </c>
      <c r="K20" s="205">
        <v>0</v>
      </c>
      <c r="L20" s="205">
        <v>0</v>
      </c>
      <c r="M20" s="205">
        <v>0</v>
      </c>
      <c r="N20" s="205">
        <v>0</v>
      </c>
      <c r="O20" s="205">
        <v>0</v>
      </c>
      <c r="P20" s="205">
        <v>0</v>
      </c>
      <c r="Q20" s="205">
        <v>0</v>
      </c>
      <c r="R20" s="205">
        <v>0</v>
      </c>
      <c r="S20" s="205">
        <v>0</v>
      </c>
      <c r="T20" s="205">
        <v>5</v>
      </c>
      <c r="U20" s="205">
        <v>0</v>
      </c>
      <c r="V20" s="205">
        <v>1</v>
      </c>
      <c r="W20" s="208">
        <v>0</v>
      </c>
    </row>
    <row r="21" spans="1:23" x14ac:dyDescent="0.35">
      <c r="A21" s="196" t="s">
        <v>301</v>
      </c>
      <c r="B21" s="201">
        <f t="shared" si="3"/>
        <v>22</v>
      </c>
      <c r="C21" s="205">
        <v>0</v>
      </c>
      <c r="D21" s="205">
        <v>0</v>
      </c>
      <c r="E21" s="205">
        <v>3</v>
      </c>
      <c r="F21" s="205">
        <v>0</v>
      </c>
      <c r="G21" s="205">
        <v>0</v>
      </c>
      <c r="H21" s="205">
        <v>0</v>
      </c>
      <c r="I21" s="205">
        <v>0</v>
      </c>
      <c r="J21" s="205">
        <v>0</v>
      </c>
      <c r="K21" s="205">
        <v>0</v>
      </c>
      <c r="L21" s="205">
        <v>0</v>
      </c>
      <c r="M21" s="205">
        <v>0</v>
      </c>
      <c r="N21" s="205">
        <v>0</v>
      </c>
      <c r="O21" s="205">
        <v>0</v>
      </c>
      <c r="P21" s="205">
        <v>0</v>
      </c>
      <c r="Q21" s="205">
        <v>0</v>
      </c>
      <c r="R21" s="205">
        <v>0</v>
      </c>
      <c r="S21" s="205">
        <v>0</v>
      </c>
      <c r="T21" s="205">
        <v>12</v>
      </c>
      <c r="U21" s="205">
        <v>4</v>
      </c>
      <c r="V21" s="205">
        <v>1</v>
      </c>
      <c r="W21" s="208">
        <v>2</v>
      </c>
    </row>
    <row r="22" spans="1:23" x14ac:dyDescent="0.35">
      <c r="A22" s="196" t="s">
        <v>376</v>
      </c>
      <c r="B22" s="201">
        <f t="shared" si="3"/>
        <v>1</v>
      </c>
      <c r="C22" s="205">
        <v>0</v>
      </c>
      <c r="D22" s="205">
        <v>0</v>
      </c>
      <c r="E22" s="205">
        <v>0</v>
      </c>
      <c r="F22" s="205">
        <v>0</v>
      </c>
      <c r="G22" s="205">
        <v>0</v>
      </c>
      <c r="H22" s="205">
        <v>0</v>
      </c>
      <c r="I22" s="205">
        <v>0</v>
      </c>
      <c r="J22" s="205">
        <v>0</v>
      </c>
      <c r="K22" s="205">
        <v>0</v>
      </c>
      <c r="L22" s="205">
        <v>0</v>
      </c>
      <c r="M22" s="205">
        <v>0</v>
      </c>
      <c r="N22" s="205">
        <v>0</v>
      </c>
      <c r="O22" s="205">
        <v>0</v>
      </c>
      <c r="P22" s="205">
        <v>0</v>
      </c>
      <c r="Q22" s="205">
        <v>0</v>
      </c>
      <c r="R22" s="205">
        <v>0</v>
      </c>
      <c r="S22" s="205">
        <v>1</v>
      </c>
      <c r="T22" s="205">
        <v>0</v>
      </c>
      <c r="U22" s="205">
        <v>0</v>
      </c>
      <c r="V22" s="205">
        <v>0</v>
      </c>
      <c r="W22" s="208">
        <v>0</v>
      </c>
    </row>
    <row r="23" spans="1:23" x14ac:dyDescent="0.35">
      <c r="A23" s="196" t="s">
        <v>335</v>
      </c>
      <c r="B23" s="201">
        <f t="shared" si="3"/>
        <v>1</v>
      </c>
      <c r="C23" s="205">
        <v>0</v>
      </c>
      <c r="D23" s="205">
        <v>0</v>
      </c>
      <c r="E23" s="205">
        <v>0</v>
      </c>
      <c r="F23" s="205">
        <v>0</v>
      </c>
      <c r="G23" s="205">
        <v>0</v>
      </c>
      <c r="H23" s="205">
        <v>0</v>
      </c>
      <c r="I23" s="205">
        <v>0</v>
      </c>
      <c r="J23" s="205">
        <v>0</v>
      </c>
      <c r="K23" s="205">
        <v>0</v>
      </c>
      <c r="L23" s="205">
        <v>1</v>
      </c>
      <c r="M23" s="205">
        <v>0</v>
      </c>
      <c r="N23" s="205">
        <v>0</v>
      </c>
      <c r="O23" s="205">
        <v>0</v>
      </c>
      <c r="P23" s="205">
        <v>0</v>
      </c>
      <c r="Q23" s="205">
        <v>0</v>
      </c>
      <c r="R23" s="205">
        <v>0</v>
      </c>
      <c r="S23" s="205">
        <v>0</v>
      </c>
      <c r="T23" s="205">
        <v>0</v>
      </c>
      <c r="U23" s="205">
        <v>0</v>
      </c>
      <c r="V23" s="205">
        <v>0</v>
      </c>
      <c r="W23" s="208">
        <v>0</v>
      </c>
    </row>
    <row r="24" spans="1:23" x14ac:dyDescent="0.35">
      <c r="A24" s="196" t="s">
        <v>336</v>
      </c>
      <c r="B24" s="201">
        <f t="shared" si="3"/>
        <v>3</v>
      </c>
      <c r="C24" s="205">
        <v>0</v>
      </c>
      <c r="D24" s="205">
        <v>0</v>
      </c>
      <c r="E24" s="205">
        <v>0</v>
      </c>
      <c r="F24" s="205">
        <v>0</v>
      </c>
      <c r="G24" s="205">
        <v>0</v>
      </c>
      <c r="H24" s="205">
        <v>0</v>
      </c>
      <c r="I24" s="205">
        <v>0</v>
      </c>
      <c r="J24" s="205">
        <v>0</v>
      </c>
      <c r="K24" s="205">
        <v>0</v>
      </c>
      <c r="L24" s="205">
        <v>3</v>
      </c>
      <c r="M24" s="205">
        <v>0</v>
      </c>
      <c r="N24" s="205">
        <v>0</v>
      </c>
      <c r="O24" s="205">
        <v>0</v>
      </c>
      <c r="P24" s="205">
        <v>0</v>
      </c>
      <c r="Q24" s="205">
        <v>0</v>
      </c>
      <c r="R24" s="205">
        <v>0</v>
      </c>
      <c r="S24" s="205">
        <v>0</v>
      </c>
      <c r="T24" s="205">
        <v>0</v>
      </c>
      <c r="U24" s="205">
        <v>0</v>
      </c>
      <c r="V24" s="205">
        <v>0</v>
      </c>
      <c r="W24" s="208">
        <v>0</v>
      </c>
    </row>
    <row r="25" spans="1:23" x14ac:dyDescent="0.35">
      <c r="A25" s="196" t="s">
        <v>373</v>
      </c>
      <c r="B25" s="201">
        <f t="shared" si="3"/>
        <v>1</v>
      </c>
      <c r="C25" s="205">
        <v>0</v>
      </c>
      <c r="D25" s="205">
        <v>0</v>
      </c>
      <c r="E25" s="205">
        <v>0</v>
      </c>
      <c r="F25" s="205">
        <v>0</v>
      </c>
      <c r="G25" s="205">
        <v>0</v>
      </c>
      <c r="H25" s="205">
        <v>0</v>
      </c>
      <c r="I25" s="205">
        <v>0</v>
      </c>
      <c r="J25" s="205">
        <v>1</v>
      </c>
      <c r="K25" s="205">
        <v>0</v>
      </c>
      <c r="L25" s="205">
        <v>0</v>
      </c>
      <c r="M25" s="205">
        <v>0</v>
      </c>
      <c r="N25" s="205">
        <v>0</v>
      </c>
      <c r="O25" s="205">
        <v>0</v>
      </c>
      <c r="P25" s="205">
        <v>0</v>
      </c>
      <c r="Q25" s="205">
        <v>0</v>
      </c>
      <c r="R25" s="205">
        <v>0</v>
      </c>
      <c r="S25" s="205">
        <v>0</v>
      </c>
      <c r="T25" s="205">
        <v>0</v>
      </c>
      <c r="U25" s="205">
        <v>0</v>
      </c>
      <c r="V25" s="205">
        <v>0</v>
      </c>
      <c r="W25" s="208">
        <v>0</v>
      </c>
    </row>
    <row r="26" spans="1:23" x14ac:dyDescent="0.35">
      <c r="A26" s="196" t="s">
        <v>302</v>
      </c>
      <c r="B26" s="201">
        <f t="shared" si="3"/>
        <v>4</v>
      </c>
      <c r="C26" s="205">
        <v>0</v>
      </c>
      <c r="D26" s="205">
        <v>0</v>
      </c>
      <c r="E26" s="205">
        <v>1</v>
      </c>
      <c r="F26" s="205">
        <v>0</v>
      </c>
      <c r="G26" s="205">
        <v>0</v>
      </c>
      <c r="H26" s="205">
        <v>0</v>
      </c>
      <c r="I26" s="205">
        <v>0</v>
      </c>
      <c r="J26" s="205">
        <v>0</v>
      </c>
      <c r="K26" s="205">
        <v>0</v>
      </c>
      <c r="L26" s="205">
        <v>3</v>
      </c>
      <c r="M26" s="205">
        <v>0</v>
      </c>
      <c r="N26" s="205">
        <v>0</v>
      </c>
      <c r="O26" s="205">
        <v>0</v>
      </c>
      <c r="P26" s="205">
        <v>0</v>
      </c>
      <c r="Q26" s="205">
        <v>0</v>
      </c>
      <c r="R26" s="205">
        <v>0</v>
      </c>
      <c r="S26" s="205">
        <v>0</v>
      </c>
      <c r="T26" s="205">
        <v>0</v>
      </c>
      <c r="U26" s="205">
        <v>0</v>
      </c>
      <c r="V26" s="205">
        <v>0</v>
      </c>
      <c r="W26" s="208">
        <v>0</v>
      </c>
    </row>
    <row r="27" spans="1:23" x14ac:dyDescent="0.35">
      <c r="A27" s="196" t="s">
        <v>330</v>
      </c>
      <c r="B27" s="201">
        <f t="shared" si="3"/>
        <v>3</v>
      </c>
      <c r="C27" s="205">
        <v>0</v>
      </c>
      <c r="D27" s="205">
        <v>0</v>
      </c>
      <c r="E27" s="205">
        <v>0</v>
      </c>
      <c r="F27" s="205">
        <v>0</v>
      </c>
      <c r="G27" s="205">
        <v>0</v>
      </c>
      <c r="H27" s="205">
        <v>0</v>
      </c>
      <c r="I27" s="205">
        <v>0</v>
      </c>
      <c r="J27" s="205">
        <v>0</v>
      </c>
      <c r="K27" s="205">
        <v>0</v>
      </c>
      <c r="L27" s="205">
        <v>3</v>
      </c>
      <c r="M27" s="205">
        <v>0</v>
      </c>
      <c r="N27" s="205">
        <v>0</v>
      </c>
      <c r="O27" s="205">
        <v>0</v>
      </c>
      <c r="P27" s="205">
        <v>0</v>
      </c>
      <c r="Q27" s="205">
        <v>0</v>
      </c>
      <c r="R27" s="205">
        <v>0</v>
      </c>
      <c r="S27" s="205">
        <v>0</v>
      </c>
      <c r="T27" s="205">
        <v>0</v>
      </c>
      <c r="U27" s="205">
        <v>0</v>
      </c>
      <c r="V27" s="205">
        <v>0</v>
      </c>
      <c r="W27" s="208">
        <v>0</v>
      </c>
    </row>
    <row r="28" spans="1:23" x14ac:dyDescent="0.35">
      <c r="A28" s="196" t="s">
        <v>303</v>
      </c>
      <c r="B28" s="201">
        <f t="shared" si="3"/>
        <v>422</v>
      </c>
      <c r="C28" s="205">
        <v>0</v>
      </c>
      <c r="D28" s="205">
        <v>0</v>
      </c>
      <c r="E28" s="205">
        <v>47</v>
      </c>
      <c r="F28" s="205">
        <v>1</v>
      </c>
      <c r="G28" s="205">
        <v>0</v>
      </c>
      <c r="H28" s="205">
        <v>98</v>
      </c>
      <c r="I28" s="205">
        <v>0</v>
      </c>
      <c r="J28" s="205">
        <v>0</v>
      </c>
      <c r="K28" s="205">
        <v>0</v>
      </c>
      <c r="L28" s="205">
        <v>190</v>
      </c>
      <c r="M28" s="205">
        <v>0</v>
      </c>
      <c r="N28" s="205">
        <v>0</v>
      </c>
      <c r="O28" s="205">
        <v>0</v>
      </c>
      <c r="P28" s="205">
        <v>33</v>
      </c>
      <c r="Q28" s="205">
        <v>0</v>
      </c>
      <c r="R28" s="205">
        <v>6</v>
      </c>
      <c r="S28" s="205">
        <v>0</v>
      </c>
      <c r="T28" s="205">
        <v>3</v>
      </c>
      <c r="U28" s="205">
        <v>10</v>
      </c>
      <c r="V28" s="205">
        <v>6</v>
      </c>
      <c r="W28" s="208">
        <v>28</v>
      </c>
    </row>
    <row r="29" spans="1:23" x14ac:dyDescent="0.35">
      <c r="A29" s="196" t="s">
        <v>304</v>
      </c>
      <c r="B29" s="201">
        <f t="shared" si="3"/>
        <v>215</v>
      </c>
      <c r="C29" s="205">
        <v>0</v>
      </c>
      <c r="D29" s="205">
        <v>0</v>
      </c>
      <c r="E29" s="205">
        <v>3</v>
      </c>
      <c r="F29" s="205">
        <v>0</v>
      </c>
      <c r="G29" s="205">
        <v>0</v>
      </c>
      <c r="H29" s="205">
        <v>57</v>
      </c>
      <c r="I29" s="205">
        <v>0</v>
      </c>
      <c r="J29" s="205">
        <v>0</v>
      </c>
      <c r="K29" s="205">
        <v>0</v>
      </c>
      <c r="L29" s="205">
        <v>78</v>
      </c>
      <c r="M29" s="205">
        <v>0</v>
      </c>
      <c r="N29" s="205">
        <v>0</v>
      </c>
      <c r="O29" s="205">
        <v>0</v>
      </c>
      <c r="P29" s="205">
        <v>21</v>
      </c>
      <c r="Q29" s="205">
        <v>0</v>
      </c>
      <c r="R29" s="205">
        <v>4</v>
      </c>
      <c r="S29" s="205">
        <v>0</v>
      </c>
      <c r="T29" s="205">
        <v>20</v>
      </c>
      <c r="U29" s="205">
        <v>4</v>
      </c>
      <c r="V29" s="205">
        <v>0</v>
      </c>
      <c r="W29" s="208">
        <v>28</v>
      </c>
    </row>
    <row r="30" spans="1:23" x14ac:dyDescent="0.35">
      <c r="A30" s="196" t="s">
        <v>305</v>
      </c>
      <c r="B30" s="201">
        <f t="shared" si="3"/>
        <v>26</v>
      </c>
      <c r="C30" s="205">
        <v>0</v>
      </c>
      <c r="D30" s="205">
        <v>0</v>
      </c>
      <c r="E30" s="205">
        <v>2</v>
      </c>
      <c r="F30" s="205">
        <v>0</v>
      </c>
      <c r="G30" s="205">
        <v>5</v>
      </c>
      <c r="H30" s="205">
        <v>0</v>
      </c>
      <c r="I30" s="205">
        <v>0</v>
      </c>
      <c r="J30" s="205">
        <v>18</v>
      </c>
      <c r="K30" s="205">
        <v>0</v>
      </c>
      <c r="L30" s="205">
        <v>0</v>
      </c>
      <c r="M30" s="205">
        <v>0</v>
      </c>
      <c r="N30" s="205">
        <v>0</v>
      </c>
      <c r="O30" s="205">
        <v>0</v>
      </c>
      <c r="P30" s="205">
        <v>0</v>
      </c>
      <c r="Q30" s="205">
        <v>0</v>
      </c>
      <c r="R30" s="205">
        <v>0</v>
      </c>
      <c r="S30" s="205">
        <v>0</v>
      </c>
      <c r="T30" s="205">
        <v>0</v>
      </c>
      <c r="U30" s="205">
        <v>0</v>
      </c>
      <c r="V30" s="205">
        <v>0</v>
      </c>
      <c r="W30" s="208">
        <v>1</v>
      </c>
    </row>
    <row r="31" spans="1:23" x14ac:dyDescent="0.35">
      <c r="A31" s="196" t="s">
        <v>352</v>
      </c>
      <c r="B31" s="201">
        <f t="shared" si="3"/>
        <v>2</v>
      </c>
      <c r="C31" s="205">
        <v>0</v>
      </c>
      <c r="D31" s="205">
        <v>0</v>
      </c>
      <c r="E31" s="205">
        <v>0</v>
      </c>
      <c r="F31" s="205">
        <v>0</v>
      </c>
      <c r="G31" s="205">
        <v>0</v>
      </c>
      <c r="H31" s="205">
        <v>0</v>
      </c>
      <c r="I31" s="205">
        <v>0</v>
      </c>
      <c r="J31" s="205">
        <v>1</v>
      </c>
      <c r="K31" s="205">
        <v>0</v>
      </c>
      <c r="L31" s="205">
        <v>0</v>
      </c>
      <c r="M31" s="205">
        <v>1</v>
      </c>
      <c r="N31" s="205">
        <v>0</v>
      </c>
      <c r="O31" s="205">
        <v>0</v>
      </c>
      <c r="P31" s="205">
        <v>0</v>
      </c>
      <c r="Q31" s="205">
        <v>0</v>
      </c>
      <c r="R31" s="205">
        <v>0</v>
      </c>
      <c r="S31" s="205">
        <v>0</v>
      </c>
      <c r="T31" s="205">
        <v>0</v>
      </c>
      <c r="U31" s="205">
        <v>0</v>
      </c>
      <c r="V31" s="205">
        <v>0</v>
      </c>
      <c r="W31" s="208">
        <v>0</v>
      </c>
    </row>
    <row r="32" spans="1:23" x14ac:dyDescent="0.35">
      <c r="A32" s="196" t="s">
        <v>306</v>
      </c>
      <c r="B32" s="201">
        <f t="shared" si="3"/>
        <v>3</v>
      </c>
      <c r="C32" s="205">
        <v>0</v>
      </c>
      <c r="D32" s="205">
        <v>0</v>
      </c>
      <c r="E32" s="205">
        <v>1</v>
      </c>
      <c r="F32" s="205">
        <v>0</v>
      </c>
      <c r="G32" s="205">
        <v>0</v>
      </c>
      <c r="H32" s="205">
        <v>0</v>
      </c>
      <c r="I32" s="205">
        <v>0</v>
      </c>
      <c r="J32" s="205">
        <v>1</v>
      </c>
      <c r="K32" s="205">
        <v>0</v>
      </c>
      <c r="L32" s="205">
        <v>0</v>
      </c>
      <c r="M32" s="205">
        <v>0</v>
      </c>
      <c r="N32" s="205">
        <v>0</v>
      </c>
      <c r="O32" s="205">
        <v>0</v>
      </c>
      <c r="P32" s="205">
        <v>0</v>
      </c>
      <c r="Q32" s="205">
        <v>0</v>
      </c>
      <c r="R32" s="205">
        <v>0</v>
      </c>
      <c r="S32" s="205">
        <v>0</v>
      </c>
      <c r="T32" s="205">
        <v>0</v>
      </c>
      <c r="U32" s="205">
        <v>0</v>
      </c>
      <c r="V32" s="205">
        <v>0</v>
      </c>
      <c r="W32" s="208">
        <v>1</v>
      </c>
    </row>
    <row r="33" spans="1:23" x14ac:dyDescent="0.35">
      <c r="A33" s="196" t="s">
        <v>307</v>
      </c>
      <c r="B33" s="201">
        <f t="shared" si="3"/>
        <v>4</v>
      </c>
      <c r="C33" s="205">
        <v>0</v>
      </c>
      <c r="D33" s="205">
        <v>0</v>
      </c>
      <c r="E33" s="205">
        <v>0</v>
      </c>
      <c r="F33" s="205">
        <v>0</v>
      </c>
      <c r="G33" s="205">
        <v>0</v>
      </c>
      <c r="H33" s="205">
        <v>0</v>
      </c>
      <c r="I33" s="205">
        <v>0</v>
      </c>
      <c r="J33" s="205">
        <v>0</v>
      </c>
      <c r="K33" s="205">
        <v>0</v>
      </c>
      <c r="L33" s="205">
        <v>0</v>
      </c>
      <c r="M33" s="205">
        <v>0</v>
      </c>
      <c r="N33" s="205">
        <v>0</v>
      </c>
      <c r="O33" s="205">
        <v>0</v>
      </c>
      <c r="P33" s="205">
        <v>0</v>
      </c>
      <c r="Q33" s="205">
        <v>0</v>
      </c>
      <c r="R33" s="205">
        <v>0</v>
      </c>
      <c r="S33" s="205">
        <v>0</v>
      </c>
      <c r="T33" s="205">
        <v>1</v>
      </c>
      <c r="U33" s="205">
        <v>0</v>
      </c>
      <c r="V33" s="205">
        <v>3</v>
      </c>
      <c r="W33" s="208"/>
    </row>
    <row r="34" spans="1:23" x14ac:dyDescent="0.35">
      <c r="A34" s="196" t="s">
        <v>347</v>
      </c>
      <c r="B34" s="201">
        <f t="shared" si="3"/>
        <v>5</v>
      </c>
      <c r="C34" s="205">
        <v>0</v>
      </c>
      <c r="D34" s="205">
        <v>0</v>
      </c>
      <c r="E34" s="205">
        <v>0</v>
      </c>
      <c r="F34" s="205">
        <v>0</v>
      </c>
      <c r="G34" s="205">
        <v>0</v>
      </c>
      <c r="H34" s="205">
        <v>0</v>
      </c>
      <c r="I34" s="205">
        <v>0</v>
      </c>
      <c r="J34" s="205">
        <v>0</v>
      </c>
      <c r="K34" s="205">
        <v>0</v>
      </c>
      <c r="L34" s="205">
        <v>0</v>
      </c>
      <c r="M34" s="205">
        <v>1</v>
      </c>
      <c r="N34" s="205">
        <v>0</v>
      </c>
      <c r="O34" s="205">
        <v>0</v>
      </c>
      <c r="P34" s="205">
        <v>0</v>
      </c>
      <c r="Q34" s="205">
        <v>0</v>
      </c>
      <c r="R34" s="205">
        <v>0</v>
      </c>
      <c r="S34" s="205">
        <v>0</v>
      </c>
      <c r="T34" s="205">
        <v>0</v>
      </c>
      <c r="U34" s="205">
        <v>0</v>
      </c>
      <c r="V34" s="205">
        <v>3</v>
      </c>
      <c r="W34" s="208">
        <v>1</v>
      </c>
    </row>
    <row r="35" spans="1:23" x14ac:dyDescent="0.35">
      <c r="A35" s="196" t="s">
        <v>308</v>
      </c>
      <c r="B35" s="201">
        <f t="shared" si="3"/>
        <v>33</v>
      </c>
      <c r="C35" s="205">
        <v>0</v>
      </c>
      <c r="D35" s="205">
        <v>0</v>
      </c>
      <c r="E35" s="205">
        <v>0</v>
      </c>
      <c r="F35" s="205">
        <v>0</v>
      </c>
      <c r="G35" s="205">
        <v>1</v>
      </c>
      <c r="H35" s="205">
        <v>0</v>
      </c>
      <c r="I35" s="205">
        <v>0</v>
      </c>
      <c r="J35" s="205">
        <v>0</v>
      </c>
      <c r="K35" s="205">
        <v>0</v>
      </c>
      <c r="L35" s="205">
        <v>0</v>
      </c>
      <c r="M35" s="205">
        <v>0</v>
      </c>
      <c r="N35" s="205">
        <v>0</v>
      </c>
      <c r="O35" s="205">
        <v>0</v>
      </c>
      <c r="P35" s="205">
        <v>0</v>
      </c>
      <c r="Q35" s="205">
        <v>0</v>
      </c>
      <c r="R35" s="205">
        <v>5</v>
      </c>
      <c r="S35" s="205">
        <v>0</v>
      </c>
      <c r="T35" s="205">
        <v>0</v>
      </c>
      <c r="U35" s="205">
        <v>0</v>
      </c>
      <c r="V35" s="205">
        <v>22</v>
      </c>
      <c r="W35" s="208">
        <v>5</v>
      </c>
    </row>
    <row r="36" spans="1:23" x14ac:dyDescent="0.35">
      <c r="A36" s="196" t="s">
        <v>309</v>
      </c>
      <c r="B36" s="201">
        <f t="shared" si="3"/>
        <v>52</v>
      </c>
      <c r="C36" s="205">
        <v>0</v>
      </c>
      <c r="D36" s="205">
        <v>0</v>
      </c>
      <c r="E36" s="205">
        <v>2</v>
      </c>
      <c r="F36" s="205">
        <v>0</v>
      </c>
      <c r="G36" s="205">
        <v>3</v>
      </c>
      <c r="H36" s="205">
        <v>0</v>
      </c>
      <c r="I36" s="205">
        <v>0</v>
      </c>
      <c r="J36" s="205">
        <v>0</v>
      </c>
      <c r="K36" s="205">
        <v>0</v>
      </c>
      <c r="L36" s="205">
        <v>0</v>
      </c>
      <c r="M36" s="205">
        <v>0</v>
      </c>
      <c r="N36" s="205">
        <v>0</v>
      </c>
      <c r="O36" s="205">
        <v>0</v>
      </c>
      <c r="P36" s="205">
        <v>0</v>
      </c>
      <c r="Q36" s="205">
        <v>0</v>
      </c>
      <c r="R36" s="205">
        <v>3</v>
      </c>
      <c r="S36" s="205">
        <v>2</v>
      </c>
      <c r="T36" s="205">
        <v>0</v>
      </c>
      <c r="U36" s="205">
        <v>1</v>
      </c>
      <c r="V36" s="205">
        <v>34</v>
      </c>
      <c r="W36" s="208">
        <v>7</v>
      </c>
    </row>
    <row r="37" spans="1:23" x14ac:dyDescent="0.35">
      <c r="A37" s="196" t="s">
        <v>348</v>
      </c>
      <c r="B37" s="201">
        <f t="shared" si="3"/>
        <v>1</v>
      </c>
      <c r="C37" s="205">
        <v>0</v>
      </c>
      <c r="D37" s="205">
        <v>0</v>
      </c>
      <c r="E37" s="205">
        <v>0</v>
      </c>
      <c r="F37" s="205">
        <v>0</v>
      </c>
      <c r="G37" s="205">
        <v>0</v>
      </c>
      <c r="H37" s="205">
        <v>0</v>
      </c>
      <c r="I37" s="205">
        <v>0</v>
      </c>
      <c r="J37" s="205">
        <v>0</v>
      </c>
      <c r="K37" s="205">
        <v>0</v>
      </c>
      <c r="L37" s="205">
        <v>0</v>
      </c>
      <c r="M37" s="205">
        <v>0</v>
      </c>
      <c r="N37" s="205">
        <v>0</v>
      </c>
      <c r="O37" s="205">
        <v>0</v>
      </c>
      <c r="P37" s="205">
        <v>0</v>
      </c>
      <c r="Q37" s="205">
        <v>0</v>
      </c>
      <c r="R37" s="205">
        <v>0</v>
      </c>
      <c r="S37" s="205">
        <v>0</v>
      </c>
      <c r="T37" s="205">
        <v>0</v>
      </c>
      <c r="U37" s="205">
        <v>0</v>
      </c>
      <c r="V37" s="205">
        <v>1</v>
      </c>
      <c r="W37" s="208">
        <v>0</v>
      </c>
    </row>
    <row r="38" spans="1:23" x14ac:dyDescent="0.35">
      <c r="A38" s="196" t="s">
        <v>310</v>
      </c>
      <c r="B38" s="201">
        <f t="shared" si="3"/>
        <v>1</v>
      </c>
      <c r="C38" s="205">
        <v>0</v>
      </c>
      <c r="D38" s="205">
        <v>0</v>
      </c>
      <c r="E38" s="205">
        <v>0</v>
      </c>
      <c r="F38" s="205">
        <v>0</v>
      </c>
      <c r="G38" s="205">
        <v>0</v>
      </c>
      <c r="H38" s="205">
        <v>0</v>
      </c>
      <c r="I38" s="205">
        <v>0</v>
      </c>
      <c r="J38" s="205">
        <v>0</v>
      </c>
      <c r="K38" s="205">
        <v>0</v>
      </c>
      <c r="L38" s="205">
        <v>1</v>
      </c>
      <c r="M38" s="205">
        <v>0</v>
      </c>
      <c r="N38" s="205">
        <v>0</v>
      </c>
      <c r="O38" s="205">
        <v>0</v>
      </c>
      <c r="P38" s="205">
        <v>0</v>
      </c>
      <c r="Q38" s="205">
        <v>0</v>
      </c>
      <c r="R38" s="205">
        <v>0</v>
      </c>
      <c r="S38" s="205">
        <v>0</v>
      </c>
      <c r="T38" s="205">
        <v>0</v>
      </c>
      <c r="U38" s="205">
        <v>0</v>
      </c>
      <c r="V38" s="205">
        <v>0</v>
      </c>
      <c r="W38" s="208">
        <v>0</v>
      </c>
    </row>
    <row r="39" spans="1:23" x14ac:dyDescent="0.35">
      <c r="A39" s="196" t="s">
        <v>311</v>
      </c>
      <c r="B39" s="201">
        <f t="shared" si="3"/>
        <v>1</v>
      </c>
      <c r="C39" s="205">
        <v>0</v>
      </c>
      <c r="D39" s="205">
        <v>0</v>
      </c>
      <c r="E39" s="205">
        <v>0</v>
      </c>
      <c r="F39" s="205">
        <v>0</v>
      </c>
      <c r="G39" s="205">
        <v>0</v>
      </c>
      <c r="H39" s="205">
        <v>0</v>
      </c>
      <c r="I39" s="205">
        <v>0</v>
      </c>
      <c r="J39" s="205">
        <v>0</v>
      </c>
      <c r="K39" s="205">
        <v>0</v>
      </c>
      <c r="L39" s="205">
        <v>0</v>
      </c>
      <c r="M39" s="205">
        <v>0</v>
      </c>
      <c r="N39" s="205">
        <v>0</v>
      </c>
      <c r="O39" s="205">
        <v>0</v>
      </c>
      <c r="P39" s="205">
        <v>0</v>
      </c>
      <c r="Q39" s="205">
        <v>0</v>
      </c>
      <c r="R39" s="205">
        <v>0</v>
      </c>
      <c r="S39" s="205">
        <v>0</v>
      </c>
      <c r="T39" s="205">
        <v>0</v>
      </c>
      <c r="U39" s="205">
        <v>0</v>
      </c>
      <c r="V39" s="205">
        <v>0</v>
      </c>
      <c r="W39" s="208">
        <v>1</v>
      </c>
    </row>
    <row r="40" spans="1:23" x14ac:dyDescent="0.35">
      <c r="A40" s="196" t="s">
        <v>312</v>
      </c>
      <c r="B40" s="201">
        <f t="shared" si="3"/>
        <v>56</v>
      </c>
      <c r="C40" s="205">
        <v>0</v>
      </c>
      <c r="D40" s="205">
        <v>0</v>
      </c>
      <c r="E40" s="205">
        <v>5</v>
      </c>
      <c r="F40" s="205">
        <v>0</v>
      </c>
      <c r="G40" s="205">
        <v>41</v>
      </c>
      <c r="H40" s="205">
        <v>0</v>
      </c>
      <c r="I40" s="205">
        <v>0</v>
      </c>
      <c r="J40" s="205">
        <v>1</v>
      </c>
      <c r="K40" s="205">
        <v>0</v>
      </c>
      <c r="L40" s="205">
        <v>0</v>
      </c>
      <c r="M40" s="205">
        <v>1</v>
      </c>
      <c r="N40" s="205">
        <v>0</v>
      </c>
      <c r="O40" s="205">
        <v>0</v>
      </c>
      <c r="P40" s="205">
        <v>0</v>
      </c>
      <c r="Q40" s="205">
        <v>0</v>
      </c>
      <c r="R40" s="205">
        <v>0</v>
      </c>
      <c r="S40" s="205">
        <v>0</v>
      </c>
      <c r="T40" s="205">
        <v>0</v>
      </c>
      <c r="U40" s="205">
        <v>0</v>
      </c>
      <c r="V40" s="205">
        <v>0</v>
      </c>
      <c r="W40" s="208">
        <v>8</v>
      </c>
    </row>
    <row r="41" spans="1:23" x14ac:dyDescent="0.35">
      <c r="A41" s="196" t="s">
        <v>313</v>
      </c>
      <c r="B41" s="201">
        <f t="shared" si="3"/>
        <v>2</v>
      </c>
      <c r="C41" s="205">
        <v>0</v>
      </c>
      <c r="D41" s="205">
        <v>0</v>
      </c>
      <c r="E41" s="205">
        <v>1</v>
      </c>
      <c r="F41" s="205">
        <v>0</v>
      </c>
      <c r="G41" s="205">
        <v>0</v>
      </c>
      <c r="H41" s="205">
        <v>0</v>
      </c>
      <c r="I41" s="205">
        <v>0</v>
      </c>
      <c r="J41" s="205">
        <v>0</v>
      </c>
      <c r="K41" s="205">
        <v>0</v>
      </c>
      <c r="L41" s="205">
        <v>0</v>
      </c>
      <c r="M41" s="205">
        <v>0</v>
      </c>
      <c r="N41" s="205">
        <v>0</v>
      </c>
      <c r="O41" s="205">
        <v>0</v>
      </c>
      <c r="P41" s="205">
        <v>0</v>
      </c>
      <c r="Q41" s="205">
        <v>0</v>
      </c>
      <c r="R41" s="205">
        <v>0</v>
      </c>
      <c r="S41" s="205">
        <v>0</v>
      </c>
      <c r="T41" s="205">
        <v>0</v>
      </c>
      <c r="U41" s="205">
        <v>0</v>
      </c>
      <c r="V41" s="205">
        <v>0</v>
      </c>
      <c r="W41" s="208">
        <v>1</v>
      </c>
    </row>
    <row r="42" spans="1:23" x14ac:dyDescent="0.35">
      <c r="A42" s="196" t="s">
        <v>354</v>
      </c>
      <c r="B42" s="201">
        <f t="shared" si="3"/>
        <v>1</v>
      </c>
      <c r="C42" s="205">
        <v>0</v>
      </c>
      <c r="D42" s="205">
        <v>0</v>
      </c>
      <c r="E42" s="205">
        <v>0</v>
      </c>
      <c r="F42" s="205">
        <v>0</v>
      </c>
      <c r="G42" s="205">
        <v>0</v>
      </c>
      <c r="H42" s="205">
        <v>0</v>
      </c>
      <c r="I42" s="205">
        <v>0</v>
      </c>
      <c r="J42" s="205">
        <v>0</v>
      </c>
      <c r="K42" s="205">
        <v>0</v>
      </c>
      <c r="L42" s="205">
        <v>0</v>
      </c>
      <c r="M42" s="205">
        <v>0</v>
      </c>
      <c r="N42" s="205">
        <v>0</v>
      </c>
      <c r="O42" s="205">
        <v>0</v>
      </c>
      <c r="P42" s="205">
        <v>0</v>
      </c>
      <c r="Q42" s="205">
        <v>0</v>
      </c>
      <c r="R42" s="205">
        <v>0</v>
      </c>
      <c r="S42" s="205">
        <v>1</v>
      </c>
      <c r="T42" s="205">
        <v>0</v>
      </c>
      <c r="U42" s="205">
        <v>0</v>
      </c>
      <c r="V42" s="205">
        <v>0</v>
      </c>
      <c r="W42" s="208">
        <v>0</v>
      </c>
    </row>
    <row r="43" spans="1:23" x14ac:dyDescent="0.35">
      <c r="A43" s="196" t="s">
        <v>314</v>
      </c>
      <c r="B43" s="201">
        <f t="shared" si="3"/>
        <v>1</v>
      </c>
      <c r="C43" s="205">
        <v>0</v>
      </c>
      <c r="D43" s="205">
        <v>0</v>
      </c>
      <c r="E43" s="205">
        <v>1</v>
      </c>
      <c r="F43" s="205">
        <v>0</v>
      </c>
      <c r="G43" s="205">
        <v>0</v>
      </c>
      <c r="H43" s="205">
        <v>0</v>
      </c>
      <c r="I43" s="205">
        <v>0</v>
      </c>
      <c r="J43" s="205">
        <v>0</v>
      </c>
      <c r="K43" s="205">
        <v>0</v>
      </c>
      <c r="L43" s="205">
        <v>0</v>
      </c>
      <c r="M43" s="205">
        <v>0</v>
      </c>
      <c r="N43" s="205">
        <v>0</v>
      </c>
      <c r="O43" s="205">
        <v>0</v>
      </c>
      <c r="P43" s="205">
        <v>0</v>
      </c>
      <c r="Q43" s="205">
        <v>0</v>
      </c>
      <c r="R43" s="205">
        <v>0</v>
      </c>
      <c r="S43" s="205">
        <v>0</v>
      </c>
      <c r="T43" s="205">
        <v>0</v>
      </c>
      <c r="U43" s="205">
        <v>0</v>
      </c>
      <c r="V43" s="205">
        <v>0</v>
      </c>
      <c r="W43" s="208">
        <v>0</v>
      </c>
    </row>
    <row r="44" spans="1:23" x14ac:dyDescent="0.35">
      <c r="A44" s="196" t="s">
        <v>334</v>
      </c>
      <c r="B44" s="201">
        <f t="shared" si="3"/>
        <v>3</v>
      </c>
      <c r="C44" s="205">
        <v>0</v>
      </c>
      <c r="D44" s="205">
        <v>0</v>
      </c>
      <c r="E44" s="205">
        <v>0</v>
      </c>
      <c r="F44" s="205">
        <v>0</v>
      </c>
      <c r="G44" s="205">
        <v>0</v>
      </c>
      <c r="H44" s="205">
        <v>0</v>
      </c>
      <c r="I44" s="205">
        <v>0</v>
      </c>
      <c r="J44" s="205">
        <v>0</v>
      </c>
      <c r="K44" s="205">
        <v>0</v>
      </c>
      <c r="L44" s="205">
        <v>0</v>
      </c>
      <c r="M44" s="205">
        <v>1</v>
      </c>
      <c r="N44" s="205">
        <v>0</v>
      </c>
      <c r="O44" s="205">
        <v>0</v>
      </c>
      <c r="P44" s="205">
        <v>0</v>
      </c>
      <c r="Q44" s="205">
        <v>0</v>
      </c>
      <c r="R44" s="205">
        <v>0</v>
      </c>
      <c r="S44" s="205">
        <v>2</v>
      </c>
      <c r="T44" s="205">
        <v>0</v>
      </c>
      <c r="U44" s="205">
        <v>0</v>
      </c>
      <c r="V44" s="205">
        <v>0</v>
      </c>
      <c r="W44" s="208">
        <v>0</v>
      </c>
    </row>
    <row r="45" spans="1:23" x14ac:dyDescent="0.35">
      <c r="A45" s="196" t="s">
        <v>315</v>
      </c>
      <c r="B45" s="201">
        <f t="shared" si="3"/>
        <v>1</v>
      </c>
      <c r="C45" s="205">
        <v>0</v>
      </c>
      <c r="D45" s="205">
        <v>0</v>
      </c>
      <c r="E45" s="205">
        <v>1</v>
      </c>
      <c r="F45" s="205">
        <v>0</v>
      </c>
      <c r="G45" s="205">
        <v>0</v>
      </c>
      <c r="H45" s="205">
        <v>0</v>
      </c>
      <c r="I45" s="205">
        <v>0</v>
      </c>
      <c r="J45" s="205">
        <v>0</v>
      </c>
      <c r="K45" s="205">
        <v>0</v>
      </c>
      <c r="L45" s="205">
        <v>0</v>
      </c>
      <c r="M45" s="205">
        <v>0</v>
      </c>
      <c r="N45" s="205">
        <v>0</v>
      </c>
      <c r="O45" s="205">
        <v>0</v>
      </c>
      <c r="P45" s="205">
        <v>0</v>
      </c>
      <c r="Q45" s="205">
        <v>0</v>
      </c>
      <c r="R45" s="205">
        <v>0</v>
      </c>
      <c r="S45" s="205">
        <v>0</v>
      </c>
      <c r="T45" s="205">
        <v>0</v>
      </c>
      <c r="U45" s="205">
        <v>0</v>
      </c>
      <c r="V45" s="205">
        <v>0</v>
      </c>
      <c r="W45" s="208">
        <v>0</v>
      </c>
    </row>
    <row r="46" spans="1:23" x14ac:dyDescent="0.35">
      <c r="A46" s="196" t="s">
        <v>358</v>
      </c>
      <c r="B46" s="201">
        <f t="shared" si="3"/>
        <v>2</v>
      </c>
      <c r="C46" s="205">
        <v>0</v>
      </c>
      <c r="D46" s="205">
        <v>0</v>
      </c>
      <c r="E46" s="205">
        <v>0</v>
      </c>
      <c r="F46" s="205">
        <v>0</v>
      </c>
      <c r="G46" s="205">
        <v>0</v>
      </c>
      <c r="H46" s="205">
        <v>0</v>
      </c>
      <c r="I46" s="205">
        <v>0</v>
      </c>
      <c r="J46" s="205">
        <v>1</v>
      </c>
      <c r="K46" s="205">
        <v>0</v>
      </c>
      <c r="L46" s="205">
        <v>0</v>
      </c>
      <c r="M46" s="205">
        <v>0</v>
      </c>
      <c r="N46" s="205">
        <v>0</v>
      </c>
      <c r="O46" s="205">
        <v>0</v>
      </c>
      <c r="P46" s="205">
        <v>0</v>
      </c>
      <c r="Q46" s="205">
        <v>0</v>
      </c>
      <c r="R46" s="205">
        <v>0</v>
      </c>
      <c r="S46" s="205">
        <v>0</v>
      </c>
      <c r="T46" s="205">
        <v>0</v>
      </c>
      <c r="U46" s="205">
        <v>0</v>
      </c>
      <c r="V46" s="205">
        <v>0</v>
      </c>
      <c r="W46" s="208">
        <v>1</v>
      </c>
    </row>
    <row r="47" spans="1:23" x14ac:dyDescent="0.35">
      <c r="A47" s="196" t="s">
        <v>359</v>
      </c>
      <c r="B47" s="201">
        <f t="shared" si="3"/>
        <v>2</v>
      </c>
      <c r="C47" s="205">
        <v>0</v>
      </c>
      <c r="D47" s="205">
        <v>0</v>
      </c>
      <c r="E47" s="205">
        <v>0</v>
      </c>
      <c r="F47" s="205">
        <v>0</v>
      </c>
      <c r="G47" s="205">
        <v>0</v>
      </c>
      <c r="H47" s="205">
        <v>0</v>
      </c>
      <c r="I47" s="205">
        <v>0</v>
      </c>
      <c r="J47" s="205">
        <v>1</v>
      </c>
      <c r="K47" s="205">
        <v>0</v>
      </c>
      <c r="L47" s="205">
        <v>0</v>
      </c>
      <c r="M47" s="205">
        <v>0</v>
      </c>
      <c r="N47" s="205">
        <v>0</v>
      </c>
      <c r="O47" s="205">
        <v>0</v>
      </c>
      <c r="P47" s="205">
        <v>0</v>
      </c>
      <c r="Q47" s="205">
        <v>0</v>
      </c>
      <c r="R47" s="205">
        <v>0</v>
      </c>
      <c r="S47" s="205">
        <v>0</v>
      </c>
      <c r="T47" s="205">
        <v>0</v>
      </c>
      <c r="U47" s="205">
        <v>0</v>
      </c>
      <c r="V47" s="205">
        <v>0</v>
      </c>
      <c r="W47" s="208">
        <v>1</v>
      </c>
    </row>
    <row r="48" spans="1:23" x14ac:dyDescent="0.35">
      <c r="A48" s="196" t="s">
        <v>360</v>
      </c>
      <c r="B48" s="201">
        <f t="shared" si="3"/>
        <v>2</v>
      </c>
      <c r="C48" s="205">
        <v>0</v>
      </c>
      <c r="D48" s="205">
        <v>0</v>
      </c>
      <c r="E48" s="205">
        <v>0</v>
      </c>
      <c r="F48" s="205">
        <v>0</v>
      </c>
      <c r="G48" s="205">
        <v>0</v>
      </c>
      <c r="H48" s="205">
        <v>0</v>
      </c>
      <c r="I48" s="205">
        <v>0</v>
      </c>
      <c r="J48" s="205">
        <v>0</v>
      </c>
      <c r="K48" s="205">
        <v>0</v>
      </c>
      <c r="L48" s="205">
        <v>0</v>
      </c>
      <c r="M48" s="205">
        <v>0</v>
      </c>
      <c r="N48" s="205">
        <v>0</v>
      </c>
      <c r="O48" s="205">
        <v>0</v>
      </c>
      <c r="P48" s="205">
        <v>0</v>
      </c>
      <c r="Q48" s="205">
        <v>0</v>
      </c>
      <c r="R48" s="205">
        <v>0</v>
      </c>
      <c r="S48" s="205">
        <v>0</v>
      </c>
      <c r="T48" s="205">
        <v>0</v>
      </c>
      <c r="U48" s="205">
        <v>0</v>
      </c>
      <c r="V48" s="205">
        <v>0</v>
      </c>
      <c r="W48" s="208">
        <v>2</v>
      </c>
    </row>
    <row r="49" spans="1:23" x14ac:dyDescent="0.35">
      <c r="A49" s="196" t="s">
        <v>361</v>
      </c>
      <c r="B49" s="201">
        <f t="shared" si="3"/>
        <v>7</v>
      </c>
      <c r="C49" s="205">
        <v>0</v>
      </c>
      <c r="D49" s="205">
        <v>0</v>
      </c>
      <c r="E49" s="205">
        <v>0</v>
      </c>
      <c r="F49" s="205">
        <v>0</v>
      </c>
      <c r="G49" s="205">
        <v>0</v>
      </c>
      <c r="H49" s="205">
        <v>0</v>
      </c>
      <c r="I49" s="205">
        <v>0</v>
      </c>
      <c r="J49" s="205">
        <v>7</v>
      </c>
      <c r="K49" s="205">
        <v>0</v>
      </c>
      <c r="L49" s="205">
        <v>0</v>
      </c>
      <c r="M49" s="205">
        <v>0</v>
      </c>
      <c r="N49" s="205">
        <v>0</v>
      </c>
      <c r="O49" s="205">
        <v>0</v>
      </c>
      <c r="P49" s="205">
        <v>0</v>
      </c>
      <c r="Q49" s="205">
        <v>0</v>
      </c>
      <c r="R49" s="205">
        <v>0</v>
      </c>
      <c r="S49" s="205">
        <v>0</v>
      </c>
      <c r="T49" s="205">
        <v>0</v>
      </c>
      <c r="U49" s="205">
        <v>0</v>
      </c>
      <c r="V49" s="205">
        <v>0</v>
      </c>
      <c r="W49" s="208">
        <v>0</v>
      </c>
    </row>
    <row r="50" spans="1:23" x14ac:dyDescent="0.35">
      <c r="A50" s="196" t="s">
        <v>374</v>
      </c>
      <c r="B50" s="201">
        <f t="shared" si="3"/>
        <v>1</v>
      </c>
      <c r="C50" s="205">
        <v>0</v>
      </c>
      <c r="D50" s="205">
        <v>0</v>
      </c>
      <c r="E50" s="205">
        <v>0</v>
      </c>
      <c r="F50" s="205">
        <v>0</v>
      </c>
      <c r="G50" s="205">
        <v>0</v>
      </c>
      <c r="H50" s="205">
        <v>0</v>
      </c>
      <c r="I50" s="205">
        <v>0</v>
      </c>
      <c r="J50" s="205">
        <v>1</v>
      </c>
      <c r="K50" s="205">
        <v>0</v>
      </c>
      <c r="L50" s="205">
        <v>0</v>
      </c>
      <c r="M50" s="205">
        <v>0</v>
      </c>
      <c r="N50" s="205">
        <v>0</v>
      </c>
      <c r="O50" s="205">
        <v>0</v>
      </c>
      <c r="P50" s="205">
        <v>0</v>
      </c>
      <c r="Q50" s="205">
        <v>0</v>
      </c>
      <c r="R50" s="205">
        <v>0</v>
      </c>
      <c r="S50" s="205">
        <v>0</v>
      </c>
      <c r="T50" s="205">
        <v>0</v>
      </c>
      <c r="U50" s="205">
        <v>0</v>
      </c>
      <c r="V50" s="205">
        <v>0</v>
      </c>
      <c r="W50" s="208">
        <v>0</v>
      </c>
    </row>
    <row r="51" spans="1:23" x14ac:dyDescent="0.35">
      <c r="A51" s="196" t="s">
        <v>345</v>
      </c>
      <c r="B51" s="201">
        <f t="shared" si="3"/>
        <v>4</v>
      </c>
      <c r="C51" s="205">
        <v>0</v>
      </c>
      <c r="D51" s="205">
        <v>0</v>
      </c>
      <c r="E51" s="205">
        <v>0</v>
      </c>
      <c r="F51" s="205">
        <v>0</v>
      </c>
      <c r="G51" s="205">
        <v>0</v>
      </c>
      <c r="H51" s="205">
        <v>0</v>
      </c>
      <c r="I51" s="205">
        <v>0</v>
      </c>
      <c r="J51" s="205">
        <v>0</v>
      </c>
      <c r="K51" s="205">
        <v>0</v>
      </c>
      <c r="L51" s="205">
        <v>0</v>
      </c>
      <c r="M51" s="205">
        <v>0</v>
      </c>
      <c r="N51" s="205">
        <v>0</v>
      </c>
      <c r="O51" s="205">
        <v>0</v>
      </c>
      <c r="P51" s="205">
        <v>0</v>
      </c>
      <c r="Q51" s="205">
        <v>0</v>
      </c>
      <c r="R51" s="205">
        <v>0</v>
      </c>
      <c r="S51" s="205">
        <v>0</v>
      </c>
      <c r="T51" s="205">
        <v>0</v>
      </c>
      <c r="U51" s="205">
        <v>2</v>
      </c>
      <c r="V51" s="205">
        <v>1</v>
      </c>
      <c r="W51" s="208">
        <v>1</v>
      </c>
    </row>
    <row r="52" spans="1:23" x14ac:dyDescent="0.35">
      <c r="A52" s="196" t="s">
        <v>319</v>
      </c>
      <c r="B52" s="201">
        <f t="shared" si="3"/>
        <v>271</v>
      </c>
      <c r="C52" s="205">
        <v>0</v>
      </c>
      <c r="D52" s="205">
        <v>0</v>
      </c>
      <c r="E52" s="205">
        <v>18</v>
      </c>
      <c r="F52" s="205">
        <v>0</v>
      </c>
      <c r="G52" s="205">
        <v>0</v>
      </c>
      <c r="H52" s="205">
        <v>9</v>
      </c>
      <c r="I52" s="205">
        <v>0</v>
      </c>
      <c r="J52" s="205">
        <v>0</v>
      </c>
      <c r="K52" s="205">
        <v>0</v>
      </c>
      <c r="L52" s="205">
        <v>137</v>
      </c>
      <c r="M52" s="205">
        <v>0</v>
      </c>
      <c r="N52" s="205">
        <v>0</v>
      </c>
      <c r="O52" s="205">
        <v>0</v>
      </c>
      <c r="P52" s="205">
        <v>71</v>
      </c>
      <c r="Q52" s="205">
        <v>5</v>
      </c>
      <c r="R52" s="205">
        <v>0</v>
      </c>
      <c r="S52" s="205">
        <v>0</v>
      </c>
      <c r="T52" s="205">
        <v>1</v>
      </c>
      <c r="U52" s="205">
        <v>5</v>
      </c>
      <c r="V52" s="205">
        <v>0</v>
      </c>
      <c r="W52" s="208">
        <v>25</v>
      </c>
    </row>
    <row r="53" spans="1:23" x14ac:dyDescent="0.35">
      <c r="A53" s="196" t="s">
        <v>341</v>
      </c>
      <c r="B53" s="201">
        <f t="shared" si="3"/>
        <v>29</v>
      </c>
      <c r="C53" s="205">
        <v>0</v>
      </c>
      <c r="D53" s="205">
        <v>0</v>
      </c>
      <c r="E53" s="205">
        <v>0</v>
      </c>
      <c r="F53" s="205">
        <v>0</v>
      </c>
      <c r="G53" s="205">
        <v>0</v>
      </c>
      <c r="H53" s="205">
        <v>0</v>
      </c>
      <c r="I53" s="205">
        <v>0</v>
      </c>
      <c r="J53" s="205">
        <v>1</v>
      </c>
      <c r="K53" s="205">
        <v>0</v>
      </c>
      <c r="L53" s="205">
        <v>0</v>
      </c>
      <c r="M53" s="205">
        <v>2</v>
      </c>
      <c r="N53" s="205">
        <v>0</v>
      </c>
      <c r="O53" s="205">
        <v>0</v>
      </c>
      <c r="P53" s="205">
        <v>0</v>
      </c>
      <c r="Q53" s="205">
        <v>14</v>
      </c>
      <c r="R53" s="205">
        <v>0</v>
      </c>
      <c r="S53" s="205">
        <v>0</v>
      </c>
      <c r="T53" s="205">
        <v>0</v>
      </c>
      <c r="U53" s="205">
        <v>0</v>
      </c>
      <c r="V53" s="205">
        <v>5</v>
      </c>
      <c r="W53" s="208">
        <v>7</v>
      </c>
    </row>
    <row r="54" spans="1:23" x14ac:dyDescent="0.35">
      <c r="A54" s="196" t="s">
        <v>343</v>
      </c>
      <c r="B54" s="201">
        <f t="shared" si="3"/>
        <v>13</v>
      </c>
      <c r="C54" s="205">
        <v>0</v>
      </c>
      <c r="D54" s="205">
        <v>0</v>
      </c>
      <c r="E54" s="205">
        <v>0</v>
      </c>
      <c r="F54" s="205">
        <v>0</v>
      </c>
      <c r="G54" s="205">
        <v>0</v>
      </c>
      <c r="H54" s="205">
        <v>0</v>
      </c>
      <c r="I54" s="205">
        <v>0</v>
      </c>
      <c r="J54" s="205">
        <v>0</v>
      </c>
      <c r="K54" s="205">
        <v>0</v>
      </c>
      <c r="L54" s="205">
        <v>0</v>
      </c>
      <c r="M54" s="205">
        <v>1</v>
      </c>
      <c r="N54" s="205">
        <v>0</v>
      </c>
      <c r="O54" s="205">
        <v>0</v>
      </c>
      <c r="P54" s="205">
        <v>0</v>
      </c>
      <c r="Q54" s="205">
        <v>0</v>
      </c>
      <c r="R54" s="205">
        <v>0</v>
      </c>
      <c r="S54" s="205">
        <v>0</v>
      </c>
      <c r="T54" s="205">
        <v>2</v>
      </c>
      <c r="U54" s="205">
        <v>2</v>
      </c>
      <c r="V54" s="205">
        <v>0</v>
      </c>
      <c r="W54" s="208">
        <v>8</v>
      </c>
    </row>
    <row r="55" spans="1:23" x14ac:dyDescent="0.35">
      <c r="A55" s="196" t="s">
        <v>321</v>
      </c>
      <c r="B55" s="201">
        <f t="shared" si="3"/>
        <v>16</v>
      </c>
      <c r="C55" s="205">
        <v>0</v>
      </c>
      <c r="D55" s="205">
        <v>0</v>
      </c>
      <c r="E55" s="205">
        <v>1</v>
      </c>
      <c r="F55" s="205">
        <v>0</v>
      </c>
      <c r="G55" s="205">
        <v>0</v>
      </c>
      <c r="H55" s="205">
        <v>1</v>
      </c>
      <c r="I55" s="205">
        <v>0</v>
      </c>
      <c r="J55" s="205">
        <v>0</v>
      </c>
      <c r="K55" s="205">
        <v>0</v>
      </c>
      <c r="L55" s="205">
        <v>0</v>
      </c>
      <c r="M55" s="205">
        <v>0</v>
      </c>
      <c r="N55" s="205">
        <v>0</v>
      </c>
      <c r="O55" s="205">
        <v>0</v>
      </c>
      <c r="P55" s="205">
        <v>1</v>
      </c>
      <c r="Q55" s="205">
        <v>0</v>
      </c>
      <c r="R55" s="205">
        <v>2</v>
      </c>
      <c r="S55" s="205">
        <v>0</v>
      </c>
      <c r="T55" s="205">
        <v>0</v>
      </c>
      <c r="U55" s="205">
        <v>1</v>
      </c>
      <c r="V55" s="205">
        <v>0</v>
      </c>
      <c r="W55" s="208">
        <v>10</v>
      </c>
    </row>
    <row r="56" spans="1:23" x14ac:dyDescent="0.35">
      <c r="A56" s="196" t="s">
        <v>375</v>
      </c>
      <c r="B56" s="201">
        <f t="shared" si="3"/>
        <v>2</v>
      </c>
      <c r="C56" s="205">
        <v>0</v>
      </c>
      <c r="D56" s="205">
        <v>0</v>
      </c>
      <c r="E56" s="205">
        <v>0</v>
      </c>
      <c r="F56" s="205">
        <v>0</v>
      </c>
      <c r="G56" s="205">
        <v>0</v>
      </c>
      <c r="H56" s="205">
        <v>0</v>
      </c>
      <c r="I56" s="205">
        <v>0</v>
      </c>
      <c r="J56" s="205">
        <v>2</v>
      </c>
      <c r="K56" s="205">
        <v>0</v>
      </c>
      <c r="L56" s="205">
        <v>0</v>
      </c>
      <c r="M56" s="205">
        <v>0</v>
      </c>
      <c r="N56" s="205">
        <v>0</v>
      </c>
      <c r="O56" s="205">
        <v>0</v>
      </c>
      <c r="P56" s="205">
        <v>0</v>
      </c>
      <c r="Q56" s="205">
        <v>0</v>
      </c>
      <c r="R56" s="205">
        <v>0</v>
      </c>
      <c r="S56" s="205">
        <v>0</v>
      </c>
      <c r="T56" s="205">
        <v>0</v>
      </c>
      <c r="U56" s="205">
        <v>0</v>
      </c>
      <c r="V56" s="205">
        <v>0</v>
      </c>
      <c r="W56" s="208">
        <v>0</v>
      </c>
    </row>
    <row r="57" spans="1:23" x14ac:dyDescent="0.35">
      <c r="A57" s="196" t="s">
        <v>322</v>
      </c>
      <c r="B57" s="201">
        <f t="shared" si="3"/>
        <v>7</v>
      </c>
      <c r="C57" s="205">
        <v>0</v>
      </c>
      <c r="D57" s="205">
        <v>0</v>
      </c>
      <c r="E57" s="205">
        <v>0</v>
      </c>
      <c r="F57" s="205">
        <v>0</v>
      </c>
      <c r="G57" s="205">
        <v>0</v>
      </c>
      <c r="H57" s="205">
        <v>0</v>
      </c>
      <c r="I57" s="205">
        <v>0</v>
      </c>
      <c r="J57" s="205">
        <v>5</v>
      </c>
      <c r="K57" s="205">
        <v>0</v>
      </c>
      <c r="L57" s="205">
        <v>0</v>
      </c>
      <c r="M57" s="205">
        <v>0</v>
      </c>
      <c r="N57" s="205">
        <v>0</v>
      </c>
      <c r="O57" s="205">
        <v>0</v>
      </c>
      <c r="P57" s="205">
        <v>0</v>
      </c>
      <c r="Q57" s="205">
        <v>0</v>
      </c>
      <c r="R57" s="205">
        <v>0</v>
      </c>
      <c r="S57" s="205">
        <v>0</v>
      </c>
      <c r="T57" s="205">
        <v>0</v>
      </c>
      <c r="U57" s="205">
        <v>0</v>
      </c>
      <c r="V57" s="205">
        <v>0</v>
      </c>
      <c r="W57" s="208">
        <v>2</v>
      </c>
    </row>
    <row r="58" spans="1:23" x14ac:dyDescent="0.35">
      <c r="A58" s="196" t="s">
        <v>346</v>
      </c>
      <c r="B58" s="201">
        <f t="shared" si="3"/>
        <v>16</v>
      </c>
      <c r="C58" s="205">
        <v>0</v>
      </c>
      <c r="D58" s="205">
        <v>0</v>
      </c>
      <c r="E58" s="205">
        <v>0</v>
      </c>
      <c r="F58" s="205">
        <v>0</v>
      </c>
      <c r="G58" s="205">
        <v>0</v>
      </c>
      <c r="H58" s="205">
        <v>0</v>
      </c>
      <c r="I58" s="205">
        <v>0</v>
      </c>
      <c r="J58" s="205">
        <v>12</v>
      </c>
      <c r="K58" s="205">
        <v>0</v>
      </c>
      <c r="L58" s="205">
        <v>0</v>
      </c>
      <c r="M58" s="205">
        <v>1</v>
      </c>
      <c r="N58" s="205">
        <v>0</v>
      </c>
      <c r="O58" s="205">
        <v>0</v>
      </c>
      <c r="P58" s="205">
        <v>0</v>
      </c>
      <c r="Q58" s="205">
        <v>0</v>
      </c>
      <c r="R58" s="205">
        <v>0</v>
      </c>
      <c r="S58" s="205">
        <v>0</v>
      </c>
      <c r="T58" s="205">
        <v>0</v>
      </c>
      <c r="U58" s="205">
        <v>0</v>
      </c>
      <c r="V58" s="205">
        <v>3</v>
      </c>
      <c r="W58" s="208">
        <v>0</v>
      </c>
    </row>
    <row r="59" spans="1:23" x14ac:dyDescent="0.35">
      <c r="A59" s="196" t="s">
        <v>366</v>
      </c>
      <c r="B59" s="201">
        <f t="shared" si="3"/>
        <v>1</v>
      </c>
      <c r="C59" s="205">
        <v>0</v>
      </c>
      <c r="D59" s="205">
        <v>0</v>
      </c>
      <c r="E59" s="205">
        <v>0</v>
      </c>
      <c r="F59" s="205">
        <v>0</v>
      </c>
      <c r="G59" s="205">
        <v>0</v>
      </c>
      <c r="H59" s="205">
        <v>0</v>
      </c>
      <c r="I59" s="205">
        <v>0</v>
      </c>
      <c r="J59" s="205">
        <v>0</v>
      </c>
      <c r="K59" s="205">
        <v>0</v>
      </c>
      <c r="L59" s="205">
        <v>0</v>
      </c>
      <c r="M59" s="205">
        <v>0</v>
      </c>
      <c r="N59" s="205">
        <v>0</v>
      </c>
      <c r="O59" s="205">
        <v>0</v>
      </c>
      <c r="P59" s="205">
        <v>0</v>
      </c>
      <c r="Q59" s="205">
        <v>0</v>
      </c>
      <c r="R59" s="205">
        <v>0</v>
      </c>
      <c r="S59" s="205">
        <v>0</v>
      </c>
      <c r="T59" s="205">
        <v>0</v>
      </c>
      <c r="U59" s="205">
        <v>0</v>
      </c>
      <c r="V59" s="205">
        <v>0</v>
      </c>
      <c r="W59" s="208">
        <v>1</v>
      </c>
    </row>
    <row r="60" spans="1:23" x14ac:dyDescent="0.35">
      <c r="A60" s="196" t="s">
        <v>367</v>
      </c>
      <c r="B60" s="201">
        <f t="shared" si="3"/>
        <v>1</v>
      </c>
      <c r="C60" s="205">
        <v>0</v>
      </c>
      <c r="D60" s="205">
        <v>0</v>
      </c>
      <c r="E60" s="205">
        <v>0</v>
      </c>
      <c r="F60" s="205">
        <v>0</v>
      </c>
      <c r="G60" s="205">
        <v>0</v>
      </c>
      <c r="H60" s="205">
        <v>0</v>
      </c>
      <c r="I60" s="205">
        <v>0</v>
      </c>
      <c r="J60" s="205">
        <v>0</v>
      </c>
      <c r="K60" s="205">
        <v>0</v>
      </c>
      <c r="L60" s="205">
        <v>0</v>
      </c>
      <c r="M60" s="205">
        <v>0</v>
      </c>
      <c r="N60" s="205">
        <v>0</v>
      </c>
      <c r="O60" s="205">
        <v>0</v>
      </c>
      <c r="P60" s="205">
        <v>0</v>
      </c>
      <c r="Q60" s="205">
        <v>0</v>
      </c>
      <c r="R60" s="205">
        <v>0</v>
      </c>
      <c r="S60" s="205">
        <v>0</v>
      </c>
      <c r="T60" s="205">
        <v>0</v>
      </c>
      <c r="U60" s="205">
        <v>0</v>
      </c>
      <c r="V60" s="205">
        <v>0</v>
      </c>
      <c r="W60" s="208">
        <v>1</v>
      </c>
    </row>
    <row r="61" spans="1:23" x14ac:dyDescent="0.35">
      <c r="A61" s="196" t="s">
        <v>340</v>
      </c>
      <c r="B61" s="201">
        <f t="shared" si="3"/>
        <v>1</v>
      </c>
      <c r="C61" s="205">
        <v>0</v>
      </c>
      <c r="D61" s="205">
        <v>0</v>
      </c>
      <c r="E61" s="205">
        <v>0</v>
      </c>
      <c r="F61" s="205">
        <v>0</v>
      </c>
      <c r="G61" s="205">
        <v>0</v>
      </c>
      <c r="H61" s="205">
        <v>0</v>
      </c>
      <c r="I61" s="205">
        <v>0</v>
      </c>
      <c r="J61" s="205">
        <v>0</v>
      </c>
      <c r="K61" s="205">
        <v>0</v>
      </c>
      <c r="L61" s="205">
        <v>1</v>
      </c>
      <c r="M61" s="205">
        <v>0</v>
      </c>
      <c r="N61" s="205">
        <v>0</v>
      </c>
      <c r="O61" s="205">
        <v>0</v>
      </c>
      <c r="P61" s="205">
        <v>0</v>
      </c>
      <c r="Q61" s="205">
        <v>0</v>
      </c>
      <c r="R61" s="205">
        <v>0</v>
      </c>
      <c r="S61" s="205">
        <v>0</v>
      </c>
      <c r="T61" s="205">
        <v>0</v>
      </c>
      <c r="U61" s="205">
        <v>0</v>
      </c>
      <c r="V61" s="205">
        <v>0</v>
      </c>
      <c r="W61" s="208">
        <v>0</v>
      </c>
    </row>
    <row r="62" spans="1:23" x14ac:dyDescent="0.35">
      <c r="A62" s="196" t="s">
        <v>325</v>
      </c>
      <c r="B62" s="201">
        <f t="shared" si="3"/>
        <v>1</v>
      </c>
      <c r="C62" s="205">
        <v>0</v>
      </c>
      <c r="D62" s="205">
        <v>0</v>
      </c>
      <c r="E62" s="205">
        <v>1</v>
      </c>
      <c r="F62" s="205">
        <v>0</v>
      </c>
      <c r="G62" s="205">
        <v>0</v>
      </c>
      <c r="H62" s="205">
        <v>0</v>
      </c>
      <c r="I62" s="205">
        <v>0</v>
      </c>
      <c r="J62" s="205">
        <v>0</v>
      </c>
      <c r="K62" s="205">
        <v>0</v>
      </c>
      <c r="L62" s="205">
        <v>0</v>
      </c>
      <c r="M62" s="205">
        <v>0</v>
      </c>
      <c r="N62" s="205">
        <v>0</v>
      </c>
      <c r="O62" s="205">
        <v>0</v>
      </c>
      <c r="P62" s="205">
        <v>0</v>
      </c>
      <c r="Q62" s="205">
        <v>0</v>
      </c>
      <c r="R62" s="205">
        <v>0</v>
      </c>
      <c r="S62" s="205">
        <v>0</v>
      </c>
      <c r="T62" s="205">
        <v>0</v>
      </c>
      <c r="U62" s="205">
        <v>0</v>
      </c>
      <c r="V62" s="205">
        <v>0</v>
      </c>
      <c r="W62" s="208">
        <v>0</v>
      </c>
    </row>
    <row r="63" spans="1:23" x14ac:dyDescent="0.35">
      <c r="A63" s="197"/>
      <c r="B63" s="202"/>
      <c r="C63" s="205"/>
      <c r="D63" s="205"/>
      <c r="E63" s="205"/>
      <c r="F63" s="205"/>
      <c r="G63" s="205"/>
      <c r="H63" s="205"/>
      <c r="I63" s="205"/>
      <c r="J63" s="205"/>
      <c r="K63" s="205"/>
      <c r="L63" s="205"/>
      <c r="M63" s="205"/>
      <c r="N63" s="205"/>
      <c r="O63" s="205"/>
      <c r="P63" s="205"/>
      <c r="Q63" s="205"/>
      <c r="R63" s="205"/>
      <c r="S63" s="205"/>
      <c r="T63" s="205"/>
      <c r="U63" s="205"/>
      <c r="V63" s="205"/>
      <c r="W63" s="208"/>
    </row>
    <row r="64" spans="1:23" x14ac:dyDescent="0.35">
      <c r="A64" s="194" t="s">
        <v>226</v>
      </c>
      <c r="B64" s="200">
        <f>SUM(B65:B110)</f>
        <v>562</v>
      </c>
      <c r="C64" s="200">
        <f t="shared" ref="C64:W64" si="4">SUM(C65:C110)</f>
        <v>0</v>
      </c>
      <c r="D64" s="200">
        <f t="shared" si="4"/>
        <v>0</v>
      </c>
      <c r="E64" s="200">
        <f t="shared" si="4"/>
        <v>68</v>
      </c>
      <c r="F64" s="200">
        <f t="shared" si="4"/>
        <v>0</v>
      </c>
      <c r="G64" s="200">
        <f t="shared" si="4"/>
        <v>17</v>
      </c>
      <c r="H64" s="200">
        <f t="shared" si="4"/>
        <v>133</v>
      </c>
      <c r="I64" s="200">
        <f t="shared" si="4"/>
        <v>1</v>
      </c>
      <c r="J64" s="200">
        <f t="shared" si="4"/>
        <v>8</v>
      </c>
      <c r="K64" s="200">
        <f t="shared" si="4"/>
        <v>0</v>
      </c>
      <c r="L64" s="200">
        <f t="shared" si="4"/>
        <v>42</v>
      </c>
      <c r="M64" s="200">
        <f t="shared" si="4"/>
        <v>20</v>
      </c>
      <c r="N64" s="200">
        <f t="shared" si="4"/>
        <v>1</v>
      </c>
      <c r="O64" s="200">
        <f t="shared" si="4"/>
        <v>0</v>
      </c>
      <c r="P64" s="200">
        <f t="shared" si="4"/>
        <v>33</v>
      </c>
      <c r="Q64" s="200">
        <f t="shared" si="4"/>
        <v>0</v>
      </c>
      <c r="R64" s="200">
        <f t="shared" si="4"/>
        <v>0</v>
      </c>
      <c r="S64" s="200">
        <f t="shared" si="4"/>
        <v>5</v>
      </c>
      <c r="T64" s="200">
        <f t="shared" si="4"/>
        <v>8</v>
      </c>
      <c r="U64" s="200">
        <f t="shared" si="4"/>
        <v>10</v>
      </c>
      <c r="V64" s="200">
        <f t="shared" si="4"/>
        <v>16</v>
      </c>
      <c r="W64" s="207">
        <f t="shared" si="4"/>
        <v>200</v>
      </c>
    </row>
    <row r="65" spans="1:23" ht="18.5" x14ac:dyDescent="0.35">
      <c r="A65" s="185" t="s">
        <v>379</v>
      </c>
      <c r="B65" s="201">
        <f t="shared" ref="B65:B110" si="5">SUM(C65:W65)</f>
        <v>2</v>
      </c>
      <c r="C65" s="205">
        <v>0</v>
      </c>
      <c r="D65" s="205">
        <v>0</v>
      </c>
      <c r="E65" s="205">
        <v>0</v>
      </c>
      <c r="F65" s="205">
        <v>0</v>
      </c>
      <c r="G65" s="205">
        <v>0</v>
      </c>
      <c r="H65" s="205">
        <v>0</v>
      </c>
      <c r="I65" s="205">
        <v>0</v>
      </c>
      <c r="J65" s="205">
        <v>0</v>
      </c>
      <c r="K65" s="205">
        <v>0</v>
      </c>
      <c r="L65" s="205">
        <v>0</v>
      </c>
      <c r="M65" s="205">
        <v>0</v>
      </c>
      <c r="N65" s="205">
        <v>0</v>
      </c>
      <c r="O65" s="205">
        <v>0</v>
      </c>
      <c r="P65" s="205">
        <v>0</v>
      </c>
      <c r="Q65" s="205">
        <v>0</v>
      </c>
      <c r="R65" s="205">
        <v>0</v>
      </c>
      <c r="S65" s="205">
        <v>0</v>
      </c>
      <c r="T65" s="205">
        <v>0</v>
      </c>
      <c r="U65" s="205">
        <v>0</v>
      </c>
      <c r="V65" s="205">
        <v>0</v>
      </c>
      <c r="W65" s="208">
        <v>2</v>
      </c>
    </row>
    <row r="66" spans="1:23" x14ac:dyDescent="0.35">
      <c r="A66" s="196" t="s">
        <v>300</v>
      </c>
      <c r="B66" s="201">
        <f t="shared" si="5"/>
        <v>6</v>
      </c>
      <c r="C66" s="205">
        <v>0</v>
      </c>
      <c r="D66" s="205">
        <v>0</v>
      </c>
      <c r="E66" s="205">
        <v>1</v>
      </c>
      <c r="F66" s="205">
        <v>0</v>
      </c>
      <c r="G66" s="205">
        <v>0</v>
      </c>
      <c r="H66" s="205">
        <v>0</v>
      </c>
      <c r="I66" s="205">
        <v>0</v>
      </c>
      <c r="J66" s="205">
        <v>0</v>
      </c>
      <c r="K66" s="205">
        <v>0</v>
      </c>
      <c r="L66" s="205">
        <v>2</v>
      </c>
      <c r="M66" s="205">
        <v>0</v>
      </c>
      <c r="N66" s="205">
        <v>0</v>
      </c>
      <c r="O66" s="205">
        <v>0</v>
      </c>
      <c r="P66" s="205">
        <v>0</v>
      </c>
      <c r="Q66" s="205">
        <v>0</v>
      </c>
      <c r="R66" s="205">
        <v>0</v>
      </c>
      <c r="S66" s="205">
        <v>1</v>
      </c>
      <c r="T66" s="205">
        <v>0</v>
      </c>
      <c r="U66" s="205">
        <v>0</v>
      </c>
      <c r="V66" s="205">
        <v>0</v>
      </c>
      <c r="W66" s="208">
        <v>2</v>
      </c>
    </row>
    <row r="67" spans="1:23" x14ac:dyDescent="0.35">
      <c r="A67" s="196" t="s">
        <v>332</v>
      </c>
      <c r="B67" s="201">
        <f t="shared" si="5"/>
        <v>2</v>
      </c>
      <c r="C67" s="205">
        <v>0</v>
      </c>
      <c r="D67" s="205">
        <v>0</v>
      </c>
      <c r="E67" s="205">
        <v>0</v>
      </c>
      <c r="F67" s="205">
        <v>0</v>
      </c>
      <c r="G67" s="205">
        <v>0</v>
      </c>
      <c r="H67" s="205">
        <v>2</v>
      </c>
      <c r="I67" s="205">
        <v>0</v>
      </c>
      <c r="J67" s="205">
        <v>0</v>
      </c>
      <c r="K67" s="205">
        <v>0</v>
      </c>
      <c r="L67" s="205">
        <v>0</v>
      </c>
      <c r="M67" s="205">
        <v>0</v>
      </c>
      <c r="N67" s="205">
        <v>0</v>
      </c>
      <c r="O67" s="205">
        <v>0</v>
      </c>
      <c r="P67" s="205">
        <v>0</v>
      </c>
      <c r="Q67" s="205">
        <v>0</v>
      </c>
      <c r="R67" s="205">
        <v>0</v>
      </c>
      <c r="S67" s="205">
        <v>0</v>
      </c>
      <c r="T67" s="205">
        <v>0</v>
      </c>
      <c r="U67" s="205">
        <v>0</v>
      </c>
      <c r="V67" s="205">
        <v>0</v>
      </c>
      <c r="W67" s="208">
        <v>0</v>
      </c>
    </row>
    <row r="68" spans="1:23" x14ac:dyDescent="0.35">
      <c r="A68" s="196" t="s">
        <v>342</v>
      </c>
      <c r="B68" s="201">
        <f t="shared" si="5"/>
        <v>4</v>
      </c>
      <c r="C68" s="205">
        <v>0</v>
      </c>
      <c r="D68" s="205">
        <v>0</v>
      </c>
      <c r="E68" s="205">
        <v>0</v>
      </c>
      <c r="F68" s="205">
        <v>0</v>
      </c>
      <c r="G68" s="205">
        <v>0</v>
      </c>
      <c r="H68" s="205">
        <v>0</v>
      </c>
      <c r="I68" s="205">
        <v>0</v>
      </c>
      <c r="J68" s="205">
        <v>0</v>
      </c>
      <c r="K68" s="205">
        <v>0</v>
      </c>
      <c r="L68" s="205">
        <v>0</v>
      </c>
      <c r="M68" s="205">
        <v>0</v>
      </c>
      <c r="N68" s="205">
        <v>0</v>
      </c>
      <c r="O68" s="205">
        <v>0</v>
      </c>
      <c r="P68" s="205">
        <v>0</v>
      </c>
      <c r="Q68" s="205">
        <v>0</v>
      </c>
      <c r="R68" s="205">
        <v>0</v>
      </c>
      <c r="S68" s="205">
        <v>0</v>
      </c>
      <c r="T68" s="205">
        <v>2</v>
      </c>
      <c r="U68" s="205">
        <v>1</v>
      </c>
      <c r="V68" s="205">
        <v>0</v>
      </c>
      <c r="W68" s="208">
        <v>1</v>
      </c>
    </row>
    <row r="69" spans="1:23" x14ac:dyDescent="0.35">
      <c r="A69" s="196" t="s">
        <v>301</v>
      </c>
      <c r="B69" s="201">
        <f t="shared" si="5"/>
        <v>12</v>
      </c>
      <c r="C69" s="205">
        <v>0</v>
      </c>
      <c r="D69" s="205">
        <v>0</v>
      </c>
      <c r="E69" s="205">
        <v>2</v>
      </c>
      <c r="F69" s="205">
        <v>0</v>
      </c>
      <c r="G69" s="205">
        <v>0</v>
      </c>
      <c r="H69" s="205">
        <v>0</v>
      </c>
      <c r="I69" s="205">
        <v>0</v>
      </c>
      <c r="J69" s="205">
        <v>0</v>
      </c>
      <c r="K69" s="205">
        <v>0</v>
      </c>
      <c r="L69" s="205">
        <v>0</v>
      </c>
      <c r="M69" s="205">
        <v>0</v>
      </c>
      <c r="N69" s="205">
        <v>0</v>
      </c>
      <c r="O69" s="205">
        <v>0</v>
      </c>
      <c r="P69" s="205">
        <v>0</v>
      </c>
      <c r="Q69" s="205">
        <v>0</v>
      </c>
      <c r="R69" s="205">
        <v>0</v>
      </c>
      <c r="S69" s="205">
        <v>0</v>
      </c>
      <c r="T69" s="205">
        <v>1</v>
      </c>
      <c r="U69" s="205">
        <v>0</v>
      </c>
      <c r="V69" s="205">
        <v>0</v>
      </c>
      <c r="W69" s="208">
        <v>9</v>
      </c>
    </row>
    <row r="70" spans="1:23" x14ac:dyDescent="0.35">
      <c r="A70" s="196" t="s">
        <v>302</v>
      </c>
      <c r="B70" s="201">
        <f t="shared" si="5"/>
        <v>2</v>
      </c>
      <c r="C70" s="205">
        <v>0</v>
      </c>
      <c r="D70" s="205">
        <v>0</v>
      </c>
      <c r="E70" s="205">
        <v>1</v>
      </c>
      <c r="F70" s="205">
        <v>0</v>
      </c>
      <c r="G70" s="205">
        <v>0</v>
      </c>
      <c r="H70" s="205">
        <v>0</v>
      </c>
      <c r="I70" s="205">
        <v>0</v>
      </c>
      <c r="J70" s="205">
        <v>1</v>
      </c>
      <c r="K70" s="205">
        <v>0</v>
      </c>
      <c r="L70" s="205">
        <v>0</v>
      </c>
      <c r="M70" s="205">
        <v>0</v>
      </c>
      <c r="N70" s="205">
        <v>0</v>
      </c>
      <c r="O70" s="205">
        <v>0</v>
      </c>
      <c r="P70" s="205">
        <v>0</v>
      </c>
      <c r="Q70" s="205">
        <v>0</v>
      </c>
      <c r="R70" s="205">
        <v>0</v>
      </c>
      <c r="S70" s="205">
        <v>0</v>
      </c>
      <c r="T70" s="205">
        <v>0</v>
      </c>
      <c r="U70" s="205">
        <v>0</v>
      </c>
      <c r="V70" s="205">
        <v>0</v>
      </c>
      <c r="W70" s="208">
        <v>0</v>
      </c>
    </row>
    <row r="71" spans="1:23" x14ac:dyDescent="0.35">
      <c r="A71" s="196" t="s">
        <v>330</v>
      </c>
      <c r="B71" s="201">
        <f t="shared" si="5"/>
        <v>5</v>
      </c>
      <c r="C71" s="205">
        <v>0</v>
      </c>
      <c r="D71" s="205">
        <v>0</v>
      </c>
      <c r="E71" s="205">
        <v>0</v>
      </c>
      <c r="F71" s="205">
        <v>0</v>
      </c>
      <c r="G71" s="205">
        <v>1</v>
      </c>
      <c r="H71" s="205">
        <v>0</v>
      </c>
      <c r="I71" s="205">
        <v>0</v>
      </c>
      <c r="J71" s="205">
        <v>0</v>
      </c>
      <c r="K71" s="205">
        <v>0</v>
      </c>
      <c r="L71" s="205">
        <v>0</v>
      </c>
      <c r="M71" s="205">
        <v>0</v>
      </c>
      <c r="N71" s="205">
        <v>0</v>
      </c>
      <c r="O71" s="205">
        <v>0</v>
      </c>
      <c r="P71" s="205">
        <v>0</v>
      </c>
      <c r="Q71" s="205">
        <v>0</v>
      </c>
      <c r="R71" s="205">
        <v>0</v>
      </c>
      <c r="S71" s="205">
        <v>0</v>
      </c>
      <c r="T71" s="205">
        <v>0</v>
      </c>
      <c r="U71" s="205">
        <v>2</v>
      </c>
      <c r="V71" s="205">
        <v>0</v>
      </c>
      <c r="W71" s="208">
        <v>2</v>
      </c>
    </row>
    <row r="72" spans="1:23" x14ac:dyDescent="0.35">
      <c r="A72" s="196" t="s">
        <v>303</v>
      </c>
      <c r="B72" s="201">
        <f t="shared" si="5"/>
        <v>113</v>
      </c>
      <c r="C72" s="205">
        <v>0</v>
      </c>
      <c r="D72" s="205">
        <v>0</v>
      </c>
      <c r="E72" s="205">
        <v>5</v>
      </c>
      <c r="F72" s="205">
        <v>0</v>
      </c>
      <c r="G72" s="205">
        <v>0</v>
      </c>
      <c r="H72" s="205">
        <v>58</v>
      </c>
      <c r="I72" s="205">
        <v>0</v>
      </c>
      <c r="J72" s="205">
        <v>0</v>
      </c>
      <c r="K72" s="205">
        <v>0</v>
      </c>
      <c r="L72" s="205">
        <v>10</v>
      </c>
      <c r="M72" s="205">
        <v>0</v>
      </c>
      <c r="N72" s="205">
        <v>0</v>
      </c>
      <c r="O72" s="205">
        <v>0</v>
      </c>
      <c r="P72" s="205">
        <v>13</v>
      </c>
      <c r="Q72" s="205">
        <v>0</v>
      </c>
      <c r="R72" s="205">
        <v>0</v>
      </c>
      <c r="S72" s="205">
        <v>2</v>
      </c>
      <c r="T72" s="205">
        <v>0</v>
      </c>
      <c r="U72" s="205">
        <v>1</v>
      </c>
      <c r="V72" s="205">
        <v>1</v>
      </c>
      <c r="W72" s="208">
        <v>23</v>
      </c>
    </row>
    <row r="73" spans="1:23" x14ac:dyDescent="0.35">
      <c r="A73" s="196" t="s">
        <v>304</v>
      </c>
      <c r="B73" s="201">
        <f t="shared" si="5"/>
        <v>126</v>
      </c>
      <c r="C73" s="205">
        <v>0</v>
      </c>
      <c r="D73" s="205">
        <v>0</v>
      </c>
      <c r="E73" s="205">
        <v>10</v>
      </c>
      <c r="F73" s="205">
        <v>0</v>
      </c>
      <c r="G73" s="205">
        <v>0</v>
      </c>
      <c r="H73" s="205">
        <v>65</v>
      </c>
      <c r="I73" s="205">
        <v>0</v>
      </c>
      <c r="J73" s="205">
        <v>0</v>
      </c>
      <c r="K73" s="205">
        <v>0</v>
      </c>
      <c r="L73" s="205">
        <v>5</v>
      </c>
      <c r="M73" s="205">
        <v>2</v>
      </c>
      <c r="N73" s="205">
        <v>0</v>
      </c>
      <c r="O73" s="205">
        <v>0</v>
      </c>
      <c r="P73" s="205">
        <v>7</v>
      </c>
      <c r="Q73" s="205">
        <v>0</v>
      </c>
      <c r="R73" s="205">
        <v>0</v>
      </c>
      <c r="S73" s="205">
        <v>0</v>
      </c>
      <c r="T73" s="205">
        <v>5</v>
      </c>
      <c r="U73" s="205">
        <v>4</v>
      </c>
      <c r="V73" s="205">
        <v>0</v>
      </c>
      <c r="W73" s="208">
        <v>28</v>
      </c>
    </row>
    <row r="74" spans="1:23" x14ac:dyDescent="0.35">
      <c r="A74" s="196" t="s">
        <v>305</v>
      </c>
      <c r="B74" s="201">
        <f t="shared" si="5"/>
        <v>3</v>
      </c>
      <c r="C74" s="205">
        <v>0</v>
      </c>
      <c r="D74" s="205">
        <v>0</v>
      </c>
      <c r="E74" s="205">
        <v>0</v>
      </c>
      <c r="F74" s="205">
        <v>0</v>
      </c>
      <c r="G74" s="205">
        <v>0</v>
      </c>
      <c r="H74" s="205">
        <v>0</v>
      </c>
      <c r="I74" s="205">
        <v>0</v>
      </c>
      <c r="J74" s="205">
        <v>1</v>
      </c>
      <c r="K74" s="205">
        <v>0</v>
      </c>
      <c r="L74" s="205">
        <v>0</v>
      </c>
      <c r="M74" s="205">
        <v>0</v>
      </c>
      <c r="N74" s="205">
        <v>0</v>
      </c>
      <c r="O74" s="205">
        <v>0</v>
      </c>
      <c r="P74" s="205">
        <v>0</v>
      </c>
      <c r="Q74" s="205">
        <v>0</v>
      </c>
      <c r="R74" s="205">
        <v>0</v>
      </c>
      <c r="S74" s="205">
        <v>0</v>
      </c>
      <c r="T74" s="205">
        <v>0</v>
      </c>
      <c r="U74" s="205">
        <v>0</v>
      </c>
      <c r="V74" s="205">
        <v>1</v>
      </c>
      <c r="W74" s="208">
        <v>1</v>
      </c>
    </row>
    <row r="75" spans="1:23" x14ac:dyDescent="0.35">
      <c r="A75" s="196" t="s">
        <v>352</v>
      </c>
      <c r="B75" s="201">
        <f t="shared" si="5"/>
        <v>1</v>
      </c>
      <c r="C75" s="205">
        <v>0</v>
      </c>
      <c r="D75" s="205">
        <v>0</v>
      </c>
      <c r="E75" s="205">
        <v>0</v>
      </c>
      <c r="F75" s="205">
        <v>0</v>
      </c>
      <c r="G75" s="205">
        <v>0</v>
      </c>
      <c r="H75" s="205">
        <v>0</v>
      </c>
      <c r="I75" s="205">
        <v>0</v>
      </c>
      <c r="J75" s="205">
        <v>0</v>
      </c>
      <c r="K75" s="205">
        <v>0</v>
      </c>
      <c r="L75" s="205">
        <v>0</v>
      </c>
      <c r="M75" s="205">
        <v>0</v>
      </c>
      <c r="N75" s="205">
        <v>0</v>
      </c>
      <c r="O75" s="205">
        <v>0</v>
      </c>
      <c r="P75" s="205">
        <v>0</v>
      </c>
      <c r="Q75" s="205">
        <v>0</v>
      </c>
      <c r="R75" s="205">
        <v>0</v>
      </c>
      <c r="S75" s="205">
        <v>0</v>
      </c>
      <c r="T75" s="205">
        <v>0</v>
      </c>
      <c r="U75" s="205">
        <v>0</v>
      </c>
      <c r="V75" s="205">
        <v>0</v>
      </c>
      <c r="W75" s="208">
        <v>1</v>
      </c>
    </row>
    <row r="76" spans="1:23" x14ac:dyDescent="0.35">
      <c r="A76" s="196" t="s">
        <v>307</v>
      </c>
      <c r="B76" s="201">
        <f t="shared" si="5"/>
        <v>10</v>
      </c>
      <c r="C76" s="205">
        <v>0</v>
      </c>
      <c r="D76" s="205">
        <v>0</v>
      </c>
      <c r="E76" s="205">
        <v>4</v>
      </c>
      <c r="F76" s="205">
        <v>0</v>
      </c>
      <c r="G76" s="205">
        <v>0</v>
      </c>
      <c r="H76" s="205">
        <v>0</v>
      </c>
      <c r="I76" s="205">
        <v>0</v>
      </c>
      <c r="J76" s="205">
        <v>0</v>
      </c>
      <c r="K76" s="205">
        <v>0</v>
      </c>
      <c r="L76" s="205">
        <v>0</v>
      </c>
      <c r="M76" s="205">
        <v>0</v>
      </c>
      <c r="N76" s="205">
        <v>0</v>
      </c>
      <c r="O76" s="205">
        <v>0</v>
      </c>
      <c r="P76" s="205">
        <v>0</v>
      </c>
      <c r="Q76" s="205">
        <v>0</v>
      </c>
      <c r="R76" s="205">
        <v>0</v>
      </c>
      <c r="S76" s="205">
        <v>0</v>
      </c>
      <c r="T76" s="205">
        <v>0</v>
      </c>
      <c r="U76" s="205">
        <v>0</v>
      </c>
      <c r="V76" s="205">
        <v>0</v>
      </c>
      <c r="W76" s="208">
        <v>6</v>
      </c>
    </row>
    <row r="77" spans="1:23" x14ac:dyDescent="0.35">
      <c r="A77" s="196" t="s">
        <v>308</v>
      </c>
      <c r="B77" s="201">
        <f t="shared" si="5"/>
        <v>12</v>
      </c>
      <c r="C77" s="205">
        <v>0</v>
      </c>
      <c r="D77" s="205">
        <v>0</v>
      </c>
      <c r="E77" s="205">
        <v>1</v>
      </c>
      <c r="F77" s="205">
        <v>0</v>
      </c>
      <c r="G77" s="205">
        <v>0</v>
      </c>
      <c r="H77" s="205">
        <v>0</v>
      </c>
      <c r="I77" s="205">
        <v>0</v>
      </c>
      <c r="J77" s="205">
        <v>0</v>
      </c>
      <c r="K77" s="205">
        <v>0</v>
      </c>
      <c r="L77" s="205">
        <v>0</v>
      </c>
      <c r="M77" s="205">
        <v>3</v>
      </c>
      <c r="N77" s="205">
        <v>0</v>
      </c>
      <c r="O77" s="205">
        <v>0</v>
      </c>
      <c r="P77" s="205">
        <v>0</v>
      </c>
      <c r="Q77" s="205">
        <v>0</v>
      </c>
      <c r="R77" s="205">
        <v>0</v>
      </c>
      <c r="S77" s="205">
        <v>0</v>
      </c>
      <c r="T77" s="205">
        <v>0</v>
      </c>
      <c r="U77" s="205">
        <v>0</v>
      </c>
      <c r="V77" s="205">
        <v>5</v>
      </c>
      <c r="W77" s="208">
        <v>3</v>
      </c>
    </row>
    <row r="78" spans="1:23" x14ac:dyDescent="0.35">
      <c r="A78" s="196" t="s">
        <v>309</v>
      </c>
      <c r="B78" s="201">
        <f t="shared" si="5"/>
        <v>24</v>
      </c>
      <c r="C78" s="205">
        <v>0</v>
      </c>
      <c r="D78" s="205">
        <v>0</v>
      </c>
      <c r="E78" s="205">
        <v>0</v>
      </c>
      <c r="F78" s="205">
        <v>0</v>
      </c>
      <c r="G78" s="205">
        <v>0</v>
      </c>
      <c r="H78" s="205">
        <v>0</v>
      </c>
      <c r="I78" s="205">
        <v>0</v>
      </c>
      <c r="J78" s="205">
        <v>0</v>
      </c>
      <c r="K78" s="205">
        <v>0</v>
      </c>
      <c r="L78" s="205">
        <v>0</v>
      </c>
      <c r="M78" s="205">
        <v>3</v>
      </c>
      <c r="N78" s="205">
        <v>0</v>
      </c>
      <c r="O78" s="205">
        <v>0</v>
      </c>
      <c r="P78" s="205">
        <v>0</v>
      </c>
      <c r="Q78" s="205">
        <v>0</v>
      </c>
      <c r="R78" s="205">
        <v>0</v>
      </c>
      <c r="S78" s="205">
        <v>0</v>
      </c>
      <c r="T78" s="205">
        <v>0</v>
      </c>
      <c r="U78" s="205">
        <v>0</v>
      </c>
      <c r="V78" s="205">
        <v>8</v>
      </c>
      <c r="W78" s="208">
        <v>13</v>
      </c>
    </row>
    <row r="79" spans="1:23" x14ac:dyDescent="0.35">
      <c r="A79" s="196" t="s">
        <v>310</v>
      </c>
      <c r="B79" s="201">
        <f t="shared" si="5"/>
        <v>1</v>
      </c>
      <c r="C79" s="205">
        <v>0</v>
      </c>
      <c r="D79" s="205">
        <v>0</v>
      </c>
      <c r="E79" s="205">
        <v>1</v>
      </c>
      <c r="F79" s="205">
        <v>0</v>
      </c>
      <c r="G79" s="205">
        <v>0</v>
      </c>
      <c r="H79" s="205">
        <v>0</v>
      </c>
      <c r="I79" s="205">
        <v>0</v>
      </c>
      <c r="J79" s="205">
        <v>0</v>
      </c>
      <c r="K79" s="205">
        <v>0</v>
      </c>
      <c r="L79" s="205">
        <v>0</v>
      </c>
      <c r="M79" s="205">
        <v>0</v>
      </c>
      <c r="N79" s="205">
        <v>0</v>
      </c>
      <c r="O79" s="205">
        <v>0</v>
      </c>
      <c r="P79" s="205">
        <v>0</v>
      </c>
      <c r="Q79" s="205">
        <v>0</v>
      </c>
      <c r="R79" s="205">
        <v>0</v>
      </c>
      <c r="S79" s="205">
        <v>0</v>
      </c>
      <c r="T79" s="205">
        <v>0</v>
      </c>
      <c r="U79" s="205">
        <v>0</v>
      </c>
      <c r="V79" s="205">
        <v>0</v>
      </c>
      <c r="W79" s="208">
        <v>0</v>
      </c>
    </row>
    <row r="80" spans="1:23" x14ac:dyDescent="0.35">
      <c r="A80" s="196" t="s">
        <v>311</v>
      </c>
      <c r="B80" s="201">
        <f t="shared" si="5"/>
        <v>4</v>
      </c>
      <c r="C80" s="205">
        <v>0</v>
      </c>
      <c r="D80" s="205">
        <v>0</v>
      </c>
      <c r="E80" s="205">
        <v>0</v>
      </c>
      <c r="F80" s="205">
        <v>0</v>
      </c>
      <c r="G80" s="205">
        <v>0</v>
      </c>
      <c r="H80" s="205">
        <v>0</v>
      </c>
      <c r="I80" s="205">
        <v>0</v>
      </c>
      <c r="J80" s="205">
        <v>0</v>
      </c>
      <c r="K80" s="205">
        <v>0</v>
      </c>
      <c r="L80" s="205">
        <v>0</v>
      </c>
      <c r="M80" s="205">
        <v>0</v>
      </c>
      <c r="N80" s="205">
        <v>0</v>
      </c>
      <c r="O80" s="205">
        <v>0</v>
      </c>
      <c r="P80" s="205">
        <v>0</v>
      </c>
      <c r="Q80" s="205">
        <v>0</v>
      </c>
      <c r="R80" s="205">
        <v>0</v>
      </c>
      <c r="S80" s="205">
        <v>0</v>
      </c>
      <c r="T80" s="205">
        <v>0</v>
      </c>
      <c r="U80" s="205">
        <v>0</v>
      </c>
      <c r="V80" s="205">
        <v>0</v>
      </c>
      <c r="W80" s="208">
        <v>4</v>
      </c>
    </row>
    <row r="81" spans="1:23" x14ac:dyDescent="0.35">
      <c r="A81" s="196" t="s">
        <v>312</v>
      </c>
      <c r="B81" s="201">
        <f t="shared" si="5"/>
        <v>43</v>
      </c>
      <c r="C81" s="205">
        <v>0</v>
      </c>
      <c r="D81" s="205">
        <v>0</v>
      </c>
      <c r="E81" s="205">
        <v>7</v>
      </c>
      <c r="F81" s="205">
        <v>0</v>
      </c>
      <c r="G81" s="205">
        <v>12</v>
      </c>
      <c r="H81" s="205">
        <v>0</v>
      </c>
      <c r="I81" s="205">
        <v>0</v>
      </c>
      <c r="J81" s="205">
        <v>5</v>
      </c>
      <c r="K81" s="205">
        <v>0</v>
      </c>
      <c r="L81" s="205">
        <v>0</v>
      </c>
      <c r="M81" s="205">
        <v>0</v>
      </c>
      <c r="N81" s="205">
        <v>0</v>
      </c>
      <c r="O81" s="205">
        <v>0</v>
      </c>
      <c r="P81" s="205">
        <v>0</v>
      </c>
      <c r="Q81" s="205">
        <v>0</v>
      </c>
      <c r="R81" s="205">
        <v>0</v>
      </c>
      <c r="S81" s="205">
        <v>0</v>
      </c>
      <c r="T81" s="205">
        <v>0</v>
      </c>
      <c r="U81" s="205">
        <v>0</v>
      </c>
      <c r="V81" s="205">
        <v>0</v>
      </c>
      <c r="W81" s="208">
        <v>19</v>
      </c>
    </row>
    <row r="82" spans="1:23" x14ac:dyDescent="0.35">
      <c r="A82" s="196" t="s">
        <v>313</v>
      </c>
      <c r="B82" s="201">
        <f t="shared" si="5"/>
        <v>5</v>
      </c>
      <c r="C82" s="205">
        <v>0</v>
      </c>
      <c r="D82" s="205">
        <v>0</v>
      </c>
      <c r="E82" s="205">
        <v>0</v>
      </c>
      <c r="F82" s="205">
        <v>0</v>
      </c>
      <c r="G82" s="205">
        <v>0</v>
      </c>
      <c r="H82" s="205">
        <v>0</v>
      </c>
      <c r="I82" s="205">
        <v>0</v>
      </c>
      <c r="J82" s="205">
        <v>0</v>
      </c>
      <c r="K82" s="205">
        <v>0</v>
      </c>
      <c r="L82" s="205">
        <v>0</v>
      </c>
      <c r="M82" s="205">
        <v>3</v>
      </c>
      <c r="N82" s="205">
        <v>0</v>
      </c>
      <c r="O82" s="205">
        <v>0</v>
      </c>
      <c r="P82" s="205">
        <v>0</v>
      </c>
      <c r="Q82" s="205">
        <v>0</v>
      </c>
      <c r="R82" s="205">
        <v>0</v>
      </c>
      <c r="S82" s="205">
        <v>0</v>
      </c>
      <c r="T82" s="205">
        <v>0</v>
      </c>
      <c r="U82" s="205">
        <v>0</v>
      </c>
      <c r="V82" s="205">
        <v>0</v>
      </c>
      <c r="W82" s="208">
        <v>2</v>
      </c>
    </row>
    <row r="83" spans="1:23" x14ac:dyDescent="0.35">
      <c r="A83" s="196" t="s">
        <v>354</v>
      </c>
      <c r="B83" s="201">
        <f t="shared" si="5"/>
        <v>1</v>
      </c>
      <c r="C83" s="205">
        <v>0</v>
      </c>
      <c r="D83" s="205">
        <v>0</v>
      </c>
      <c r="E83" s="205">
        <v>0</v>
      </c>
      <c r="F83" s="205">
        <v>0</v>
      </c>
      <c r="G83" s="205">
        <v>0</v>
      </c>
      <c r="H83" s="205">
        <v>0</v>
      </c>
      <c r="I83" s="205">
        <v>0</v>
      </c>
      <c r="J83" s="205">
        <v>0</v>
      </c>
      <c r="K83" s="205">
        <v>0</v>
      </c>
      <c r="L83" s="205">
        <v>0</v>
      </c>
      <c r="M83" s="205">
        <v>0</v>
      </c>
      <c r="N83" s="205">
        <v>0</v>
      </c>
      <c r="O83" s="205">
        <v>0</v>
      </c>
      <c r="P83" s="205">
        <v>0</v>
      </c>
      <c r="Q83" s="205">
        <v>0</v>
      </c>
      <c r="R83" s="205">
        <v>0</v>
      </c>
      <c r="S83" s="205">
        <v>0</v>
      </c>
      <c r="T83" s="205">
        <v>0</v>
      </c>
      <c r="U83" s="205">
        <v>0</v>
      </c>
      <c r="V83" s="205">
        <v>0</v>
      </c>
      <c r="W83" s="208">
        <v>1</v>
      </c>
    </row>
    <row r="84" spans="1:23" x14ac:dyDescent="0.35">
      <c r="A84" s="196" t="s">
        <v>355</v>
      </c>
      <c r="B84" s="201">
        <f t="shared" si="5"/>
        <v>2</v>
      </c>
      <c r="C84" s="205">
        <v>0</v>
      </c>
      <c r="D84" s="205">
        <v>0</v>
      </c>
      <c r="E84" s="205">
        <v>0</v>
      </c>
      <c r="F84" s="205">
        <v>0</v>
      </c>
      <c r="G84" s="205">
        <v>0</v>
      </c>
      <c r="H84" s="205">
        <v>0</v>
      </c>
      <c r="I84" s="205">
        <v>0</v>
      </c>
      <c r="J84" s="205">
        <v>0</v>
      </c>
      <c r="K84" s="205">
        <v>0</v>
      </c>
      <c r="L84" s="205">
        <v>0</v>
      </c>
      <c r="M84" s="205">
        <v>1</v>
      </c>
      <c r="N84" s="205">
        <v>0</v>
      </c>
      <c r="O84" s="205">
        <v>0</v>
      </c>
      <c r="P84" s="205">
        <v>0</v>
      </c>
      <c r="Q84" s="205">
        <v>0</v>
      </c>
      <c r="R84" s="205">
        <v>0</v>
      </c>
      <c r="S84" s="205">
        <v>0</v>
      </c>
      <c r="T84" s="205">
        <v>0</v>
      </c>
      <c r="U84" s="205">
        <v>0</v>
      </c>
      <c r="V84" s="205">
        <v>0</v>
      </c>
      <c r="W84" s="208">
        <v>1</v>
      </c>
    </row>
    <row r="85" spans="1:23" x14ac:dyDescent="0.35">
      <c r="A85" s="196" t="s">
        <v>356</v>
      </c>
      <c r="B85" s="201">
        <f t="shared" si="5"/>
        <v>2</v>
      </c>
      <c r="C85" s="205">
        <v>0</v>
      </c>
      <c r="D85" s="205">
        <v>0</v>
      </c>
      <c r="E85" s="205">
        <v>0</v>
      </c>
      <c r="F85" s="205">
        <v>0</v>
      </c>
      <c r="G85" s="205">
        <v>0</v>
      </c>
      <c r="H85" s="205">
        <v>0</v>
      </c>
      <c r="I85" s="205">
        <v>0</v>
      </c>
      <c r="J85" s="205">
        <v>0</v>
      </c>
      <c r="K85" s="205">
        <v>0</v>
      </c>
      <c r="L85" s="205">
        <v>0</v>
      </c>
      <c r="M85" s="205">
        <v>2</v>
      </c>
      <c r="N85" s="205">
        <v>0</v>
      </c>
      <c r="O85" s="205">
        <v>0</v>
      </c>
      <c r="P85" s="205">
        <v>0</v>
      </c>
      <c r="Q85" s="205">
        <v>0</v>
      </c>
      <c r="R85" s="205">
        <v>0</v>
      </c>
      <c r="S85" s="205">
        <v>0</v>
      </c>
      <c r="T85" s="205">
        <v>0</v>
      </c>
      <c r="U85" s="205">
        <v>0</v>
      </c>
      <c r="V85" s="205">
        <v>0</v>
      </c>
      <c r="W85" s="208">
        <v>0</v>
      </c>
    </row>
    <row r="86" spans="1:23" x14ac:dyDescent="0.35">
      <c r="A86" s="196" t="s">
        <v>334</v>
      </c>
      <c r="B86" s="201">
        <f t="shared" si="5"/>
        <v>9</v>
      </c>
      <c r="C86" s="205">
        <v>0</v>
      </c>
      <c r="D86" s="205">
        <v>0</v>
      </c>
      <c r="E86" s="205">
        <v>0</v>
      </c>
      <c r="F86" s="205">
        <v>0</v>
      </c>
      <c r="G86" s="205">
        <v>0</v>
      </c>
      <c r="H86" s="205">
        <v>1</v>
      </c>
      <c r="I86" s="205">
        <v>0</v>
      </c>
      <c r="J86" s="205">
        <v>0</v>
      </c>
      <c r="K86" s="205">
        <v>0</v>
      </c>
      <c r="L86" s="205">
        <v>0</v>
      </c>
      <c r="M86" s="205">
        <v>0</v>
      </c>
      <c r="N86" s="205">
        <v>0</v>
      </c>
      <c r="O86" s="205">
        <v>0</v>
      </c>
      <c r="P86" s="205">
        <v>1</v>
      </c>
      <c r="Q86" s="205">
        <v>0</v>
      </c>
      <c r="R86" s="205">
        <v>0</v>
      </c>
      <c r="S86" s="205">
        <v>1</v>
      </c>
      <c r="T86" s="205">
        <v>0</v>
      </c>
      <c r="U86" s="205">
        <v>0</v>
      </c>
      <c r="V86" s="205">
        <v>0</v>
      </c>
      <c r="W86" s="208">
        <v>6</v>
      </c>
    </row>
    <row r="87" spans="1:23" x14ac:dyDescent="0.35">
      <c r="A87" s="196" t="s">
        <v>338</v>
      </c>
      <c r="B87" s="201">
        <f t="shared" si="5"/>
        <v>1</v>
      </c>
      <c r="C87" s="205">
        <v>0</v>
      </c>
      <c r="D87" s="205">
        <v>0</v>
      </c>
      <c r="E87" s="205">
        <v>0</v>
      </c>
      <c r="F87" s="205">
        <v>0</v>
      </c>
      <c r="G87" s="205">
        <v>0</v>
      </c>
      <c r="H87" s="205">
        <v>0</v>
      </c>
      <c r="I87" s="205">
        <v>0</v>
      </c>
      <c r="J87" s="205">
        <v>0</v>
      </c>
      <c r="K87" s="205">
        <v>0</v>
      </c>
      <c r="L87" s="205">
        <v>1</v>
      </c>
      <c r="M87" s="205">
        <v>0</v>
      </c>
      <c r="N87" s="205">
        <v>0</v>
      </c>
      <c r="O87" s="205">
        <v>0</v>
      </c>
      <c r="P87" s="205">
        <v>0</v>
      </c>
      <c r="Q87" s="205">
        <v>0</v>
      </c>
      <c r="R87" s="205">
        <v>0</v>
      </c>
      <c r="S87" s="205">
        <v>0</v>
      </c>
      <c r="T87" s="205">
        <v>0</v>
      </c>
      <c r="U87" s="205">
        <v>0</v>
      </c>
      <c r="V87" s="205">
        <v>0</v>
      </c>
      <c r="W87" s="208">
        <v>0</v>
      </c>
    </row>
    <row r="88" spans="1:23" x14ac:dyDescent="0.35">
      <c r="A88" s="196" t="s">
        <v>315</v>
      </c>
      <c r="B88" s="201">
        <f t="shared" si="5"/>
        <v>1</v>
      </c>
      <c r="C88" s="205">
        <v>0</v>
      </c>
      <c r="D88" s="205">
        <v>0</v>
      </c>
      <c r="E88" s="205">
        <v>0</v>
      </c>
      <c r="F88" s="205">
        <v>0</v>
      </c>
      <c r="G88" s="205">
        <v>0</v>
      </c>
      <c r="H88" s="205">
        <v>0</v>
      </c>
      <c r="I88" s="205">
        <v>0</v>
      </c>
      <c r="J88" s="205">
        <v>0</v>
      </c>
      <c r="K88" s="205">
        <v>0</v>
      </c>
      <c r="L88" s="205">
        <v>0</v>
      </c>
      <c r="M88" s="205">
        <v>0</v>
      </c>
      <c r="N88" s="205">
        <v>0</v>
      </c>
      <c r="O88" s="205">
        <v>0</v>
      </c>
      <c r="P88" s="205">
        <v>0</v>
      </c>
      <c r="Q88" s="205">
        <v>0</v>
      </c>
      <c r="R88" s="205">
        <v>0</v>
      </c>
      <c r="S88" s="205">
        <v>0</v>
      </c>
      <c r="T88" s="205">
        <v>0</v>
      </c>
      <c r="U88" s="205">
        <v>0</v>
      </c>
      <c r="V88" s="205">
        <v>0</v>
      </c>
      <c r="W88" s="208">
        <v>1</v>
      </c>
    </row>
    <row r="89" spans="1:23" x14ac:dyDescent="0.35">
      <c r="A89" s="196" t="s">
        <v>357</v>
      </c>
      <c r="B89" s="201">
        <f t="shared" si="5"/>
        <v>1</v>
      </c>
      <c r="C89" s="205">
        <v>0</v>
      </c>
      <c r="D89" s="205">
        <v>0</v>
      </c>
      <c r="E89" s="205">
        <v>0</v>
      </c>
      <c r="F89" s="205">
        <v>0</v>
      </c>
      <c r="G89" s="205">
        <v>0</v>
      </c>
      <c r="H89" s="205">
        <v>0</v>
      </c>
      <c r="I89" s="205">
        <v>0</v>
      </c>
      <c r="J89" s="205">
        <v>0</v>
      </c>
      <c r="K89" s="205">
        <v>0</v>
      </c>
      <c r="L89" s="205">
        <v>0</v>
      </c>
      <c r="M89" s="205">
        <v>0</v>
      </c>
      <c r="N89" s="205">
        <v>0</v>
      </c>
      <c r="O89" s="205">
        <v>0</v>
      </c>
      <c r="P89" s="205">
        <v>0</v>
      </c>
      <c r="Q89" s="205">
        <v>0</v>
      </c>
      <c r="R89" s="205">
        <v>0</v>
      </c>
      <c r="S89" s="205">
        <v>0</v>
      </c>
      <c r="T89" s="205">
        <v>0</v>
      </c>
      <c r="U89" s="205">
        <v>0</v>
      </c>
      <c r="V89" s="205">
        <v>0</v>
      </c>
      <c r="W89" s="208">
        <v>1</v>
      </c>
    </row>
    <row r="90" spans="1:23" x14ac:dyDescent="0.35">
      <c r="A90" s="196" t="s">
        <v>359</v>
      </c>
      <c r="B90" s="201">
        <f t="shared" si="5"/>
        <v>1</v>
      </c>
      <c r="C90" s="205">
        <v>0</v>
      </c>
      <c r="D90" s="205">
        <v>0</v>
      </c>
      <c r="E90" s="205">
        <v>0</v>
      </c>
      <c r="F90" s="205">
        <v>0</v>
      </c>
      <c r="G90" s="205">
        <v>0</v>
      </c>
      <c r="H90" s="205">
        <v>0</v>
      </c>
      <c r="I90" s="205">
        <v>0</v>
      </c>
      <c r="J90" s="205">
        <v>0</v>
      </c>
      <c r="K90" s="205">
        <v>0</v>
      </c>
      <c r="L90" s="205">
        <v>0</v>
      </c>
      <c r="M90" s="205">
        <v>0</v>
      </c>
      <c r="N90" s="205">
        <v>0</v>
      </c>
      <c r="O90" s="205">
        <v>0</v>
      </c>
      <c r="P90" s="205">
        <v>0</v>
      </c>
      <c r="Q90" s="205">
        <v>0</v>
      </c>
      <c r="R90" s="205">
        <v>0</v>
      </c>
      <c r="S90" s="205">
        <v>0</v>
      </c>
      <c r="T90" s="205">
        <v>0</v>
      </c>
      <c r="U90" s="205">
        <v>0</v>
      </c>
      <c r="V90" s="205">
        <v>0</v>
      </c>
      <c r="W90" s="208">
        <v>1</v>
      </c>
    </row>
    <row r="91" spans="1:23" x14ac:dyDescent="0.35">
      <c r="A91" s="196" t="s">
        <v>360</v>
      </c>
      <c r="B91" s="201">
        <f t="shared" si="5"/>
        <v>2</v>
      </c>
      <c r="C91" s="205">
        <v>0</v>
      </c>
      <c r="D91" s="205">
        <v>0</v>
      </c>
      <c r="E91" s="205">
        <v>0</v>
      </c>
      <c r="F91" s="205">
        <v>0</v>
      </c>
      <c r="G91" s="205">
        <v>0</v>
      </c>
      <c r="H91" s="205">
        <v>0</v>
      </c>
      <c r="I91" s="205">
        <v>0</v>
      </c>
      <c r="J91" s="205">
        <v>0</v>
      </c>
      <c r="K91" s="205">
        <v>0</v>
      </c>
      <c r="L91" s="205">
        <v>0</v>
      </c>
      <c r="M91" s="205">
        <v>0</v>
      </c>
      <c r="N91" s="205">
        <v>0</v>
      </c>
      <c r="O91" s="205">
        <v>0</v>
      </c>
      <c r="P91" s="205">
        <v>0</v>
      </c>
      <c r="Q91" s="205">
        <v>0</v>
      </c>
      <c r="R91" s="205">
        <v>0</v>
      </c>
      <c r="S91" s="205">
        <v>0</v>
      </c>
      <c r="T91" s="205">
        <v>0</v>
      </c>
      <c r="U91" s="205">
        <v>0</v>
      </c>
      <c r="V91" s="205">
        <v>0</v>
      </c>
      <c r="W91" s="208">
        <v>2</v>
      </c>
    </row>
    <row r="92" spans="1:23" x14ac:dyDescent="0.35">
      <c r="A92" s="196" t="s">
        <v>362</v>
      </c>
      <c r="B92" s="201">
        <f t="shared" si="5"/>
        <v>1</v>
      </c>
      <c r="C92" s="205">
        <v>0</v>
      </c>
      <c r="D92" s="205">
        <v>0</v>
      </c>
      <c r="E92" s="205">
        <v>0</v>
      </c>
      <c r="F92" s="205">
        <v>0</v>
      </c>
      <c r="G92" s="205">
        <v>0</v>
      </c>
      <c r="H92" s="205">
        <v>0</v>
      </c>
      <c r="I92" s="205">
        <v>0</v>
      </c>
      <c r="J92" s="205">
        <v>0</v>
      </c>
      <c r="K92" s="205">
        <v>0</v>
      </c>
      <c r="L92" s="205">
        <v>0</v>
      </c>
      <c r="M92" s="205">
        <v>0</v>
      </c>
      <c r="N92" s="205">
        <v>0</v>
      </c>
      <c r="O92" s="205">
        <v>0</v>
      </c>
      <c r="P92" s="205">
        <v>0</v>
      </c>
      <c r="Q92" s="205">
        <v>0</v>
      </c>
      <c r="R92" s="205">
        <v>0</v>
      </c>
      <c r="S92" s="205">
        <v>0</v>
      </c>
      <c r="T92" s="205">
        <v>0</v>
      </c>
      <c r="U92" s="205">
        <v>0</v>
      </c>
      <c r="V92" s="205">
        <v>0</v>
      </c>
      <c r="W92" s="208">
        <v>1</v>
      </c>
    </row>
    <row r="93" spans="1:23" x14ac:dyDescent="0.35">
      <c r="A93" s="196" t="s">
        <v>345</v>
      </c>
      <c r="B93" s="201">
        <f t="shared" si="5"/>
        <v>1</v>
      </c>
      <c r="C93" s="205">
        <v>0</v>
      </c>
      <c r="D93" s="205">
        <v>0</v>
      </c>
      <c r="E93" s="205">
        <v>0</v>
      </c>
      <c r="F93" s="205">
        <v>0</v>
      </c>
      <c r="G93" s="205">
        <v>0</v>
      </c>
      <c r="H93" s="205">
        <v>0</v>
      </c>
      <c r="I93" s="205">
        <v>0</v>
      </c>
      <c r="J93" s="205">
        <v>0</v>
      </c>
      <c r="K93" s="205">
        <v>0</v>
      </c>
      <c r="L93" s="205">
        <v>0</v>
      </c>
      <c r="M93" s="205">
        <v>0</v>
      </c>
      <c r="N93" s="205">
        <v>0</v>
      </c>
      <c r="O93" s="205">
        <v>0</v>
      </c>
      <c r="P93" s="205">
        <v>0</v>
      </c>
      <c r="Q93" s="205">
        <v>0</v>
      </c>
      <c r="R93" s="205">
        <v>0</v>
      </c>
      <c r="S93" s="205">
        <v>0</v>
      </c>
      <c r="T93" s="205">
        <v>0</v>
      </c>
      <c r="U93" s="205">
        <v>0</v>
      </c>
      <c r="V93" s="205">
        <v>0</v>
      </c>
      <c r="W93" s="208">
        <v>1</v>
      </c>
    </row>
    <row r="94" spans="1:23" x14ac:dyDescent="0.35">
      <c r="A94" s="196" t="s">
        <v>319</v>
      </c>
      <c r="B94" s="201">
        <f t="shared" si="5"/>
        <v>102</v>
      </c>
      <c r="C94" s="205">
        <v>0</v>
      </c>
      <c r="D94" s="205">
        <v>0</v>
      </c>
      <c r="E94" s="205">
        <v>26</v>
      </c>
      <c r="F94" s="205">
        <v>0</v>
      </c>
      <c r="G94" s="205">
        <v>0</v>
      </c>
      <c r="H94" s="205">
        <v>7</v>
      </c>
      <c r="I94" s="205">
        <v>1</v>
      </c>
      <c r="J94" s="205">
        <v>0</v>
      </c>
      <c r="K94" s="205">
        <v>0</v>
      </c>
      <c r="L94" s="205">
        <v>23</v>
      </c>
      <c r="M94" s="205">
        <v>0</v>
      </c>
      <c r="N94" s="205">
        <v>1</v>
      </c>
      <c r="O94" s="205">
        <v>0</v>
      </c>
      <c r="P94" s="205">
        <v>11</v>
      </c>
      <c r="Q94" s="205">
        <v>0</v>
      </c>
      <c r="R94" s="205">
        <v>0</v>
      </c>
      <c r="S94" s="205">
        <v>0</v>
      </c>
      <c r="T94" s="205">
        <v>0</v>
      </c>
      <c r="U94" s="205">
        <v>2</v>
      </c>
      <c r="V94" s="205">
        <v>0</v>
      </c>
      <c r="W94" s="208">
        <v>31</v>
      </c>
    </row>
    <row r="95" spans="1:23" x14ac:dyDescent="0.35">
      <c r="A95" s="196" t="s">
        <v>341</v>
      </c>
      <c r="B95" s="201">
        <f t="shared" si="5"/>
        <v>11</v>
      </c>
      <c r="C95" s="205">
        <v>0</v>
      </c>
      <c r="D95" s="205">
        <v>0</v>
      </c>
      <c r="E95" s="205">
        <v>0</v>
      </c>
      <c r="F95" s="205">
        <v>0</v>
      </c>
      <c r="G95" s="205">
        <v>0</v>
      </c>
      <c r="H95" s="205">
        <v>0</v>
      </c>
      <c r="I95" s="205">
        <v>0</v>
      </c>
      <c r="J95" s="205">
        <v>0</v>
      </c>
      <c r="K95" s="205">
        <v>0</v>
      </c>
      <c r="L95" s="205">
        <v>0</v>
      </c>
      <c r="M95" s="205">
        <v>4</v>
      </c>
      <c r="N95" s="205">
        <v>0</v>
      </c>
      <c r="O95" s="205">
        <v>0</v>
      </c>
      <c r="P95" s="205">
        <v>0</v>
      </c>
      <c r="Q95" s="205">
        <v>0</v>
      </c>
      <c r="R95" s="205">
        <v>0</v>
      </c>
      <c r="S95" s="205">
        <v>0</v>
      </c>
      <c r="T95" s="205">
        <v>0</v>
      </c>
      <c r="U95" s="205">
        <v>0</v>
      </c>
      <c r="V95" s="205">
        <v>1</v>
      </c>
      <c r="W95" s="208">
        <v>6</v>
      </c>
    </row>
    <row r="96" spans="1:23" x14ac:dyDescent="0.35">
      <c r="A96" s="196" t="s">
        <v>343</v>
      </c>
      <c r="B96" s="201">
        <f t="shared" si="5"/>
        <v>8</v>
      </c>
      <c r="C96" s="205">
        <v>0</v>
      </c>
      <c r="D96" s="205">
        <v>0</v>
      </c>
      <c r="E96" s="205">
        <v>0</v>
      </c>
      <c r="F96" s="205">
        <v>0</v>
      </c>
      <c r="G96" s="205">
        <v>0</v>
      </c>
      <c r="H96" s="205">
        <v>0</v>
      </c>
      <c r="I96" s="205">
        <v>0</v>
      </c>
      <c r="J96" s="205">
        <v>0</v>
      </c>
      <c r="K96" s="205">
        <v>0</v>
      </c>
      <c r="L96" s="205">
        <v>0</v>
      </c>
      <c r="M96" s="205">
        <v>0</v>
      </c>
      <c r="N96" s="205">
        <v>0</v>
      </c>
      <c r="O96" s="205">
        <v>0</v>
      </c>
      <c r="P96" s="205">
        <v>0</v>
      </c>
      <c r="Q96" s="205">
        <v>0</v>
      </c>
      <c r="R96" s="205">
        <v>0</v>
      </c>
      <c r="S96" s="205">
        <v>1</v>
      </c>
      <c r="T96" s="205">
        <v>0</v>
      </c>
      <c r="U96" s="205">
        <v>0</v>
      </c>
      <c r="V96" s="205">
        <v>0</v>
      </c>
      <c r="W96" s="208">
        <v>7</v>
      </c>
    </row>
    <row r="97" spans="1:23" x14ac:dyDescent="0.35">
      <c r="A97" s="196" t="s">
        <v>321</v>
      </c>
      <c r="B97" s="201">
        <f t="shared" si="5"/>
        <v>23</v>
      </c>
      <c r="C97" s="205">
        <v>0</v>
      </c>
      <c r="D97" s="205">
        <v>0</v>
      </c>
      <c r="E97" s="205">
        <v>8</v>
      </c>
      <c r="F97" s="205">
        <v>0</v>
      </c>
      <c r="G97" s="205">
        <v>4</v>
      </c>
      <c r="H97" s="205">
        <v>0</v>
      </c>
      <c r="I97" s="205">
        <v>0</v>
      </c>
      <c r="J97" s="205">
        <v>0</v>
      </c>
      <c r="K97" s="205">
        <v>0</v>
      </c>
      <c r="L97" s="205">
        <v>0</v>
      </c>
      <c r="M97" s="205">
        <v>0</v>
      </c>
      <c r="N97" s="205">
        <v>0</v>
      </c>
      <c r="O97" s="205">
        <v>0</v>
      </c>
      <c r="P97" s="205">
        <v>1</v>
      </c>
      <c r="Q97" s="205">
        <v>0</v>
      </c>
      <c r="R97" s="205">
        <v>0</v>
      </c>
      <c r="S97" s="205">
        <v>0</v>
      </c>
      <c r="T97" s="205">
        <v>0</v>
      </c>
      <c r="U97" s="205">
        <v>0</v>
      </c>
      <c r="V97" s="205">
        <v>0</v>
      </c>
      <c r="W97" s="208">
        <v>10</v>
      </c>
    </row>
    <row r="98" spans="1:23" x14ac:dyDescent="0.35">
      <c r="A98" s="196" t="s">
        <v>363</v>
      </c>
      <c r="B98" s="201">
        <f t="shared" si="5"/>
        <v>1</v>
      </c>
      <c r="C98" s="205">
        <v>0</v>
      </c>
      <c r="D98" s="205">
        <v>0</v>
      </c>
      <c r="E98" s="205">
        <v>0</v>
      </c>
      <c r="F98" s="205">
        <v>0</v>
      </c>
      <c r="G98" s="205">
        <v>0</v>
      </c>
      <c r="H98" s="205">
        <v>0</v>
      </c>
      <c r="I98" s="205">
        <v>0</v>
      </c>
      <c r="J98" s="205">
        <v>1</v>
      </c>
      <c r="K98" s="205">
        <v>0</v>
      </c>
      <c r="L98" s="205">
        <v>0</v>
      </c>
      <c r="M98" s="205">
        <v>0</v>
      </c>
      <c r="N98" s="205">
        <v>0</v>
      </c>
      <c r="O98" s="205">
        <v>0</v>
      </c>
      <c r="P98" s="205">
        <v>0</v>
      </c>
      <c r="Q98" s="205">
        <v>0</v>
      </c>
      <c r="R98" s="205">
        <v>0</v>
      </c>
      <c r="S98" s="205">
        <v>0</v>
      </c>
      <c r="T98" s="205">
        <v>0</v>
      </c>
      <c r="U98" s="205">
        <v>0</v>
      </c>
      <c r="V98" s="205">
        <v>0</v>
      </c>
      <c r="W98" s="208">
        <v>0</v>
      </c>
    </row>
    <row r="99" spans="1:23" x14ac:dyDescent="0.35">
      <c r="A99" s="196" t="s">
        <v>322</v>
      </c>
      <c r="B99" s="201">
        <f t="shared" si="5"/>
        <v>1</v>
      </c>
      <c r="C99" s="205">
        <v>0</v>
      </c>
      <c r="D99" s="205">
        <v>0</v>
      </c>
      <c r="E99" s="205">
        <v>1</v>
      </c>
      <c r="F99" s="205">
        <v>0</v>
      </c>
      <c r="G99" s="205">
        <v>0</v>
      </c>
      <c r="H99" s="205">
        <v>0</v>
      </c>
      <c r="I99" s="205">
        <v>0</v>
      </c>
      <c r="J99" s="205">
        <v>0</v>
      </c>
      <c r="K99" s="205">
        <v>0</v>
      </c>
      <c r="L99" s="205">
        <v>0</v>
      </c>
      <c r="M99" s="205">
        <v>0</v>
      </c>
      <c r="N99" s="205">
        <v>0</v>
      </c>
      <c r="O99" s="205">
        <v>0</v>
      </c>
      <c r="P99" s="205">
        <v>0</v>
      </c>
      <c r="Q99" s="205">
        <v>0</v>
      </c>
      <c r="R99" s="205">
        <v>0</v>
      </c>
      <c r="S99" s="205">
        <v>0</v>
      </c>
      <c r="T99" s="205">
        <v>0</v>
      </c>
      <c r="U99" s="205">
        <v>0</v>
      </c>
      <c r="V99" s="205">
        <v>0</v>
      </c>
      <c r="W99" s="208">
        <v>0</v>
      </c>
    </row>
    <row r="100" spans="1:23" x14ac:dyDescent="0.35">
      <c r="A100" s="196" t="s">
        <v>365</v>
      </c>
      <c r="B100" s="201">
        <f t="shared" si="5"/>
        <v>1</v>
      </c>
      <c r="C100" s="205">
        <v>0</v>
      </c>
      <c r="D100" s="205">
        <v>0</v>
      </c>
      <c r="E100" s="205">
        <v>0</v>
      </c>
      <c r="F100" s="205">
        <v>0</v>
      </c>
      <c r="G100" s="205">
        <v>0</v>
      </c>
      <c r="H100" s="205">
        <v>0</v>
      </c>
      <c r="I100" s="205">
        <v>0</v>
      </c>
      <c r="J100" s="205">
        <v>0</v>
      </c>
      <c r="K100" s="205">
        <v>0</v>
      </c>
      <c r="L100" s="205">
        <v>0</v>
      </c>
      <c r="M100" s="205">
        <v>0</v>
      </c>
      <c r="N100" s="205">
        <v>0</v>
      </c>
      <c r="O100" s="205">
        <v>0</v>
      </c>
      <c r="P100" s="205">
        <v>0</v>
      </c>
      <c r="Q100" s="205">
        <v>0</v>
      </c>
      <c r="R100" s="205">
        <v>0</v>
      </c>
      <c r="S100" s="205">
        <v>0</v>
      </c>
      <c r="T100" s="205">
        <v>0</v>
      </c>
      <c r="U100" s="205">
        <v>0</v>
      </c>
      <c r="V100" s="205">
        <v>0</v>
      </c>
      <c r="W100" s="208">
        <v>1</v>
      </c>
    </row>
    <row r="101" spans="1:23" x14ac:dyDescent="0.35">
      <c r="A101" s="196" t="s">
        <v>367</v>
      </c>
      <c r="B101" s="201">
        <f t="shared" si="5"/>
        <v>1</v>
      </c>
      <c r="C101" s="205">
        <v>0</v>
      </c>
      <c r="D101" s="205">
        <v>0</v>
      </c>
      <c r="E101" s="205">
        <v>0</v>
      </c>
      <c r="F101" s="205">
        <v>0</v>
      </c>
      <c r="G101" s="205">
        <v>0</v>
      </c>
      <c r="H101" s="205">
        <v>0</v>
      </c>
      <c r="I101" s="205">
        <v>0</v>
      </c>
      <c r="J101" s="205">
        <v>0</v>
      </c>
      <c r="K101" s="205">
        <v>0</v>
      </c>
      <c r="L101" s="205">
        <v>0</v>
      </c>
      <c r="M101" s="205">
        <v>0</v>
      </c>
      <c r="N101" s="205">
        <v>0</v>
      </c>
      <c r="O101" s="205">
        <v>0</v>
      </c>
      <c r="P101" s="205">
        <v>0</v>
      </c>
      <c r="Q101" s="205">
        <v>0</v>
      </c>
      <c r="R101" s="205">
        <v>0</v>
      </c>
      <c r="S101" s="205">
        <v>0</v>
      </c>
      <c r="T101" s="205">
        <v>0</v>
      </c>
      <c r="U101" s="205">
        <v>0</v>
      </c>
      <c r="V101" s="205">
        <v>0</v>
      </c>
      <c r="W101" s="208">
        <v>1</v>
      </c>
    </row>
    <row r="102" spans="1:23" x14ac:dyDescent="0.35">
      <c r="A102" s="196" t="s">
        <v>339</v>
      </c>
      <c r="B102" s="201">
        <f t="shared" si="5"/>
        <v>2</v>
      </c>
      <c r="C102" s="205">
        <v>0</v>
      </c>
      <c r="D102" s="205">
        <v>0</v>
      </c>
      <c r="E102" s="205">
        <v>0</v>
      </c>
      <c r="F102" s="205">
        <v>0</v>
      </c>
      <c r="G102" s="205">
        <v>0</v>
      </c>
      <c r="H102" s="205">
        <v>0</v>
      </c>
      <c r="I102" s="205">
        <v>0</v>
      </c>
      <c r="J102" s="205">
        <v>0</v>
      </c>
      <c r="K102" s="205">
        <v>0</v>
      </c>
      <c r="L102" s="205">
        <v>1</v>
      </c>
      <c r="M102" s="205">
        <v>0</v>
      </c>
      <c r="N102" s="205">
        <v>0</v>
      </c>
      <c r="O102" s="205">
        <v>0</v>
      </c>
      <c r="P102" s="205">
        <v>0</v>
      </c>
      <c r="Q102" s="205">
        <v>0</v>
      </c>
      <c r="R102" s="205">
        <v>0</v>
      </c>
      <c r="S102" s="205">
        <v>0</v>
      </c>
      <c r="T102" s="205">
        <v>0</v>
      </c>
      <c r="U102" s="205">
        <v>0</v>
      </c>
      <c r="V102" s="205">
        <v>0</v>
      </c>
      <c r="W102" s="208">
        <v>1</v>
      </c>
    </row>
    <row r="103" spans="1:23" x14ac:dyDescent="0.35">
      <c r="A103" s="196" t="s">
        <v>340</v>
      </c>
      <c r="B103" s="201">
        <f t="shared" si="5"/>
        <v>1</v>
      </c>
      <c r="C103" s="205">
        <v>0</v>
      </c>
      <c r="D103" s="205">
        <v>0</v>
      </c>
      <c r="E103" s="205">
        <v>0</v>
      </c>
      <c r="F103" s="205">
        <v>0</v>
      </c>
      <c r="G103" s="205">
        <v>0</v>
      </c>
      <c r="H103" s="205">
        <v>0</v>
      </c>
      <c r="I103" s="205">
        <v>0</v>
      </c>
      <c r="J103" s="205">
        <v>0</v>
      </c>
      <c r="K103" s="205">
        <v>0</v>
      </c>
      <c r="L103" s="205">
        <v>0</v>
      </c>
      <c r="M103" s="205">
        <v>0</v>
      </c>
      <c r="N103" s="205">
        <v>0</v>
      </c>
      <c r="O103" s="205">
        <v>0</v>
      </c>
      <c r="P103" s="205">
        <v>0</v>
      </c>
      <c r="Q103" s="205">
        <v>0</v>
      </c>
      <c r="R103" s="205">
        <v>0</v>
      </c>
      <c r="S103" s="205">
        <v>0</v>
      </c>
      <c r="T103" s="205">
        <v>0</v>
      </c>
      <c r="U103" s="205">
        <v>0</v>
      </c>
      <c r="V103" s="205">
        <v>0</v>
      </c>
      <c r="W103" s="208">
        <v>1</v>
      </c>
    </row>
    <row r="104" spans="1:23" x14ac:dyDescent="0.35">
      <c r="A104" s="196" t="s">
        <v>325</v>
      </c>
      <c r="B104" s="201">
        <f t="shared" si="5"/>
        <v>1</v>
      </c>
      <c r="C104" s="205">
        <v>0</v>
      </c>
      <c r="D104" s="205">
        <v>0</v>
      </c>
      <c r="E104" s="205">
        <v>1</v>
      </c>
      <c r="F104" s="205">
        <v>0</v>
      </c>
      <c r="G104" s="205">
        <v>0</v>
      </c>
      <c r="H104" s="205">
        <v>0</v>
      </c>
      <c r="I104" s="205">
        <v>0</v>
      </c>
      <c r="J104" s="205">
        <v>0</v>
      </c>
      <c r="K104" s="205">
        <v>0</v>
      </c>
      <c r="L104" s="205">
        <v>0</v>
      </c>
      <c r="M104" s="205">
        <v>0</v>
      </c>
      <c r="N104" s="205">
        <v>0</v>
      </c>
      <c r="O104" s="205">
        <v>0</v>
      </c>
      <c r="P104" s="205">
        <v>0</v>
      </c>
      <c r="Q104" s="205">
        <v>0</v>
      </c>
      <c r="R104" s="205">
        <v>0</v>
      </c>
      <c r="S104" s="205">
        <v>0</v>
      </c>
      <c r="T104" s="205">
        <v>0</v>
      </c>
      <c r="U104" s="205">
        <v>0</v>
      </c>
      <c r="V104" s="205">
        <v>0</v>
      </c>
      <c r="W104" s="208">
        <v>0</v>
      </c>
    </row>
    <row r="105" spans="1:23" x14ac:dyDescent="0.35">
      <c r="A105" s="196" t="s">
        <v>326</v>
      </c>
      <c r="B105" s="201">
        <f t="shared" si="5"/>
        <v>2</v>
      </c>
      <c r="C105" s="205">
        <v>0</v>
      </c>
      <c r="D105" s="205">
        <v>0</v>
      </c>
      <c r="E105" s="205">
        <v>0</v>
      </c>
      <c r="F105" s="205">
        <v>0</v>
      </c>
      <c r="G105" s="205">
        <v>0</v>
      </c>
      <c r="H105" s="205">
        <v>0</v>
      </c>
      <c r="I105" s="205">
        <v>0</v>
      </c>
      <c r="J105" s="205">
        <v>0</v>
      </c>
      <c r="K105" s="205">
        <v>0</v>
      </c>
      <c r="L105" s="205">
        <v>0</v>
      </c>
      <c r="M105" s="205">
        <v>1</v>
      </c>
      <c r="N105" s="205">
        <v>0</v>
      </c>
      <c r="O105" s="205">
        <v>0</v>
      </c>
      <c r="P105" s="205">
        <v>0</v>
      </c>
      <c r="Q105" s="205">
        <v>0</v>
      </c>
      <c r="R105" s="205">
        <v>0</v>
      </c>
      <c r="S105" s="205">
        <v>0</v>
      </c>
      <c r="T105" s="205">
        <v>0</v>
      </c>
      <c r="U105" s="205">
        <v>0</v>
      </c>
      <c r="V105" s="205">
        <v>0</v>
      </c>
      <c r="W105" s="208">
        <v>1</v>
      </c>
    </row>
    <row r="106" spans="1:23" x14ac:dyDescent="0.35">
      <c r="A106" s="196" t="s">
        <v>368</v>
      </c>
      <c r="B106" s="201">
        <f t="shared" si="5"/>
        <v>5</v>
      </c>
      <c r="C106" s="205">
        <v>0</v>
      </c>
      <c r="D106" s="205">
        <v>0</v>
      </c>
      <c r="E106" s="205">
        <v>0</v>
      </c>
      <c r="F106" s="205">
        <v>0</v>
      </c>
      <c r="G106" s="205">
        <v>0</v>
      </c>
      <c r="H106" s="205">
        <v>0</v>
      </c>
      <c r="I106" s="205">
        <v>0</v>
      </c>
      <c r="J106" s="205">
        <v>0</v>
      </c>
      <c r="K106" s="205">
        <v>0</v>
      </c>
      <c r="L106" s="205">
        <v>0</v>
      </c>
      <c r="M106" s="205">
        <v>0</v>
      </c>
      <c r="N106" s="205">
        <v>0</v>
      </c>
      <c r="O106" s="205">
        <v>0</v>
      </c>
      <c r="P106" s="205">
        <v>0</v>
      </c>
      <c r="Q106" s="205">
        <v>0</v>
      </c>
      <c r="R106" s="205">
        <v>0</v>
      </c>
      <c r="S106" s="205">
        <v>0</v>
      </c>
      <c r="T106" s="205">
        <v>0</v>
      </c>
      <c r="U106" s="205">
        <v>0</v>
      </c>
      <c r="V106" s="205">
        <v>0</v>
      </c>
      <c r="W106" s="208">
        <v>5</v>
      </c>
    </row>
    <row r="107" spans="1:23" x14ac:dyDescent="0.35">
      <c r="A107" s="196" t="s">
        <v>369</v>
      </c>
      <c r="B107" s="201">
        <f t="shared" si="5"/>
        <v>1</v>
      </c>
      <c r="C107" s="205">
        <v>0</v>
      </c>
      <c r="D107" s="205">
        <v>0</v>
      </c>
      <c r="E107" s="205">
        <v>0</v>
      </c>
      <c r="F107" s="205">
        <v>0</v>
      </c>
      <c r="G107" s="205">
        <v>0</v>
      </c>
      <c r="H107" s="205">
        <v>0</v>
      </c>
      <c r="I107" s="205">
        <v>0</v>
      </c>
      <c r="J107" s="205">
        <v>0</v>
      </c>
      <c r="K107" s="205">
        <v>0</v>
      </c>
      <c r="L107" s="205">
        <v>0</v>
      </c>
      <c r="M107" s="205">
        <v>0</v>
      </c>
      <c r="N107" s="205">
        <v>0</v>
      </c>
      <c r="O107" s="205">
        <v>0</v>
      </c>
      <c r="P107" s="205">
        <v>0</v>
      </c>
      <c r="Q107" s="205">
        <v>0</v>
      </c>
      <c r="R107" s="205">
        <v>0</v>
      </c>
      <c r="S107" s="205">
        <v>0</v>
      </c>
      <c r="T107" s="205">
        <v>0</v>
      </c>
      <c r="U107" s="205">
        <v>0</v>
      </c>
      <c r="V107" s="205">
        <v>0</v>
      </c>
      <c r="W107" s="208">
        <v>1</v>
      </c>
    </row>
    <row r="108" spans="1:23" x14ac:dyDescent="0.35">
      <c r="A108" s="196" t="s">
        <v>327</v>
      </c>
      <c r="B108" s="201">
        <f t="shared" si="5"/>
        <v>1</v>
      </c>
      <c r="C108" s="205">
        <v>0</v>
      </c>
      <c r="D108" s="205">
        <v>0</v>
      </c>
      <c r="E108" s="205">
        <v>0</v>
      </c>
      <c r="F108" s="205">
        <v>0</v>
      </c>
      <c r="G108" s="205">
        <v>0</v>
      </c>
      <c r="H108" s="205">
        <v>0</v>
      </c>
      <c r="I108" s="205">
        <v>0</v>
      </c>
      <c r="J108" s="205">
        <v>0</v>
      </c>
      <c r="K108" s="205">
        <v>0</v>
      </c>
      <c r="L108" s="205">
        <v>0</v>
      </c>
      <c r="M108" s="205">
        <v>0</v>
      </c>
      <c r="N108" s="205">
        <v>0</v>
      </c>
      <c r="O108" s="205">
        <v>0</v>
      </c>
      <c r="P108" s="205">
        <v>0</v>
      </c>
      <c r="Q108" s="205">
        <v>0</v>
      </c>
      <c r="R108" s="205">
        <v>0</v>
      </c>
      <c r="S108" s="205">
        <v>0</v>
      </c>
      <c r="T108" s="205">
        <v>0</v>
      </c>
      <c r="U108" s="205">
        <v>0</v>
      </c>
      <c r="V108" s="205">
        <v>0</v>
      </c>
      <c r="W108" s="208">
        <v>1</v>
      </c>
    </row>
    <row r="109" spans="1:23" x14ac:dyDescent="0.35">
      <c r="A109" s="196" t="s">
        <v>370</v>
      </c>
      <c r="B109" s="201">
        <f t="shared" si="5"/>
        <v>3</v>
      </c>
      <c r="C109" s="205">
        <v>0</v>
      </c>
      <c r="D109" s="205">
        <v>0</v>
      </c>
      <c r="E109" s="205">
        <v>0</v>
      </c>
      <c r="F109" s="205">
        <v>0</v>
      </c>
      <c r="G109" s="205">
        <v>0</v>
      </c>
      <c r="H109" s="205">
        <v>0</v>
      </c>
      <c r="I109" s="205">
        <v>0</v>
      </c>
      <c r="J109" s="205">
        <v>0</v>
      </c>
      <c r="K109" s="205">
        <v>0</v>
      </c>
      <c r="L109" s="205">
        <v>0</v>
      </c>
      <c r="M109" s="205">
        <v>0</v>
      </c>
      <c r="N109" s="205">
        <v>0</v>
      </c>
      <c r="O109" s="205">
        <v>0</v>
      </c>
      <c r="P109" s="205">
        <v>0</v>
      </c>
      <c r="Q109" s="205">
        <v>0</v>
      </c>
      <c r="R109" s="205">
        <v>0</v>
      </c>
      <c r="S109" s="205">
        <v>0</v>
      </c>
      <c r="T109" s="205">
        <v>0</v>
      </c>
      <c r="U109" s="205">
        <v>0</v>
      </c>
      <c r="V109" s="205">
        <v>0</v>
      </c>
      <c r="W109" s="208">
        <v>3</v>
      </c>
    </row>
    <row r="110" spans="1:23" x14ac:dyDescent="0.35">
      <c r="A110" s="196" t="s">
        <v>329</v>
      </c>
      <c r="B110" s="201">
        <f t="shared" si="5"/>
        <v>1</v>
      </c>
      <c r="C110" s="205">
        <v>0</v>
      </c>
      <c r="D110" s="205">
        <v>0</v>
      </c>
      <c r="E110" s="205">
        <v>0</v>
      </c>
      <c r="F110" s="205">
        <v>0</v>
      </c>
      <c r="G110" s="205">
        <v>0</v>
      </c>
      <c r="H110" s="205">
        <v>0</v>
      </c>
      <c r="I110" s="205">
        <v>0</v>
      </c>
      <c r="J110" s="205">
        <v>0</v>
      </c>
      <c r="K110" s="205">
        <v>0</v>
      </c>
      <c r="L110" s="205">
        <v>0</v>
      </c>
      <c r="M110" s="205">
        <v>1</v>
      </c>
      <c r="N110" s="205">
        <v>0</v>
      </c>
      <c r="O110" s="205">
        <v>0</v>
      </c>
      <c r="P110" s="205">
        <v>0</v>
      </c>
      <c r="Q110" s="205">
        <v>0</v>
      </c>
      <c r="R110" s="205">
        <v>0</v>
      </c>
      <c r="S110" s="205">
        <v>0</v>
      </c>
      <c r="T110" s="205">
        <v>0</v>
      </c>
      <c r="U110" s="205">
        <v>0</v>
      </c>
      <c r="V110" s="205">
        <v>0</v>
      </c>
      <c r="W110" s="208">
        <v>0</v>
      </c>
    </row>
    <row r="111" spans="1:23" x14ac:dyDescent="0.35">
      <c r="A111" s="197"/>
      <c r="B111" s="202"/>
      <c r="C111" s="205"/>
      <c r="D111" s="205"/>
      <c r="E111" s="205"/>
      <c r="F111" s="205"/>
      <c r="G111" s="205"/>
      <c r="H111" s="205"/>
      <c r="I111" s="205"/>
      <c r="J111" s="205"/>
      <c r="K111" s="205"/>
      <c r="L111" s="205"/>
      <c r="M111" s="205"/>
      <c r="N111" s="205"/>
      <c r="O111" s="205"/>
      <c r="P111" s="205"/>
      <c r="Q111" s="205"/>
      <c r="R111" s="205"/>
      <c r="S111" s="205"/>
      <c r="T111" s="205"/>
      <c r="U111" s="205"/>
      <c r="V111" s="205"/>
      <c r="W111" s="208"/>
    </row>
    <row r="112" spans="1:23" x14ac:dyDescent="0.35">
      <c r="A112" s="194" t="s">
        <v>227</v>
      </c>
      <c r="B112" s="200">
        <f>SUM(B113)</f>
        <v>580</v>
      </c>
      <c r="C112" s="200">
        <f t="shared" ref="C112:W112" si="6">SUM(C113)</f>
        <v>7</v>
      </c>
      <c r="D112" s="200">
        <f t="shared" si="6"/>
        <v>1</v>
      </c>
      <c r="E112" s="200">
        <f t="shared" si="6"/>
        <v>102</v>
      </c>
      <c r="F112" s="200">
        <f t="shared" si="6"/>
        <v>1</v>
      </c>
      <c r="G112" s="200">
        <f t="shared" si="6"/>
        <v>0</v>
      </c>
      <c r="H112" s="200">
        <f t="shared" si="6"/>
        <v>285</v>
      </c>
      <c r="I112" s="200">
        <f t="shared" si="6"/>
        <v>4</v>
      </c>
      <c r="J112" s="200">
        <f t="shared" si="6"/>
        <v>0</v>
      </c>
      <c r="K112" s="200">
        <f t="shared" si="6"/>
        <v>0</v>
      </c>
      <c r="L112" s="200">
        <f t="shared" si="6"/>
        <v>57</v>
      </c>
      <c r="M112" s="200">
        <f t="shared" si="6"/>
        <v>0</v>
      </c>
      <c r="N112" s="200">
        <f t="shared" si="6"/>
        <v>0</v>
      </c>
      <c r="O112" s="200">
        <f t="shared" si="6"/>
        <v>1</v>
      </c>
      <c r="P112" s="200">
        <f t="shared" si="6"/>
        <v>19</v>
      </c>
      <c r="Q112" s="200">
        <f t="shared" si="6"/>
        <v>4</v>
      </c>
      <c r="R112" s="200">
        <f t="shared" si="6"/>
        <v>0</v>
      </c>
      <c r="S112" s="200">
        <f t="shared" si="6"/>
        <v>0</v>
      </c>
      <c r="T112" s="200">
        <f t="shared" si="6"/>
        <v>7</v>
      </c>
      <c r="U112" s="200">
        <f t="shared" si="6"/>
        <v>7</v>
      </c>
      <c r="V112" s="200">
        <f t="shared" si="6"/>
        <v>22</v>
      </c>
      <c r="W112" s="207">
        <f t="shared" si="6"/>
        <v>63</v>
      </c>
    </row>
    <row r="113" spans="1:23" ht="18.5" x14ac:dyDescent="0.35">
      <c r="A113" s="185" t="s">
        <v>379</v>
      </c>
      <c r="B113" s="201">
        <f t="shared" ref="B113" si="7">SUM(C113:W113)</f>
        <v>580</v>
      </c>
      <c r="C113" s="205">
        <v>7</v>
      </c>
      <c r="D113" s="205">
        <v>1</v>
      </c>
      <c r="E113" s="205">
        <v>102</v>
      </c>
      <c r="F113" s="205">
        <v>1</v>
      </c>
      <c r="G113" s="205">
        <v>0</v>
      </c>
      <c r="H113" s="205">
        <v>285</v>
      </c>
      <c r="I113" s="205">
        <v>4</v>
      </c>
      <c r="J113" s="205">
        <v>0</v>
      </c>
      <c r="K113" s="205">
        <v>0</v>
      </c>
      <c r="L113" s="205">
        <v>57</v>
      </c>
      <c r="M113" s="205">
        <v>0</v>
      </c>
      <c r="N113" s="205">
        <v>0</v>
      </c>
      <c r="O113" s="205">
        <v>1</v>
      </c>
      <c r="P113" s="205">
        <v>19</v>
      </c>
      <c r="Q113" s="205">
        <v>4</v>
      </c>
      <c r="R113" s="205">
        <v>0</v>
      </c>
      <c r="S113" s="205">
        <v>0</v>
      </c>
      <c r="T113" s="205">
        <v>7</v>
      </c>
      <c r="U113" s="205">
        <v>7</v>
      </c>
      <c r="V113" s="205">
        <v>22</v>
      </c>
      <c r="W113" s="208">
        <v>63</v>
      </c>
    </row>
    <row r="114" spans="1:23" x14ac:dyDescent="0.35">
      <c r="A114" s="197"/>
      <c r="B114" s="202"/>
      <c r="C114" s="205"/>
      <c r="D114" s="205"/>
      <c r="E114" s="205"/>
      <c r="F114" s="205"/>
      <c r="G114" s="205"/>
      <c r="H114" s="205"/>
      <c r="I114" s="205"/>
      <c r="J114" s="205"/>
      <c r="K114" s="205"/>
      <c r="L114" s="205"/>
      <c r="M114" s="205"/>
      <c r="N114" s="205"/>
      <c r="O114" s="205"/>
      <c r="P114" s="205"/>
      <c r="Q114" s="205"/>
      <c r="R114" s="205"/>
      <c r="S114" s="205"/>
      <c r="T114" s="205"/>
      <c r="U114" s="205"/>
      <c r="V114" s="205"/>
      <c r="W114" s="208"/>
    </row>
    <row r="115" spans="1:23" x14ac:dyDescent="0.35">
      <c r="A115" s="194" t="s">
        <v>228</v>
      </c>
      <c r="B115" s="200">
        <f>SUM(B116:B124)</f>
        <v>6348</v>
      </c>
      <c r="C115" s="200">
        <f t="shared" ref="C115:W115" si="8">SUM(C116:C124)</f>
        <v>4</v>
      </c>
      <c r="D115" s="200">
        <f t="shared" si="8"/>
        <v>0</v>
      </c>
      <c r="E115" s="200">
        <f t="shared" si="8"/>
        <v>259</v>
      </c>
      <c r="F115" s="200">
        <f t="shared" si="8"/>
        <v>2</v>
      </c>
      <c r="G115" s="200">
        <f t="shared" si="8"/>
        <v>0</v>
      </c>
      <c r="H115" s="200">
        <f t="shared" si="8"/>
        <v>1190</v>
      </c>
      <c r="I115" s="200">
        <f t="shared" si="8"/>
        <v>26</v>
      </c>
      <c r="J115" s="200">
        <f t="shared" si="8"/>
        <v>4</v>
      </c>
      <c r="K115" s="200">
        <f t="shared" si="8"/>
        <v>2</v>
      </c>
      <c r="L115" s="200">
        <f t="shared" si="8"/>
        <v>1319</v>
      </c>
      <c r="M115" s="200">
        <f t="shared" si="8"/>
        <v>0</v>
      </c>
      <c r="N115" s="200">
        <f t="shared" si="8"/>
        <v>18</v>
      </c>
      <c r="O115" s="200">
        <f t="shared" si="8"/>
        <v>50</v>
      </c>
      <c r="P115" s="200">
        <f t="shared" si="8"/>
        <v>1535</v>
      </c>
      <c r="Q115" s="200">
        <f t="shared" si="8"/>
        <v>363</v>
      </c>
      <c r="R115" s="200">
        <f t="shared" si="8"/>
        <v>8</v>
      </c>
      <c r="S115" s="200">
        <f t="shared" si="8"/>
        <v>0</v>
      </c>
      <c r="T115" s="200">
        <f t="shared" si="8"/>
        <v>82</v>
      </c>
      <c r="U115" s="200">
        <f t="shared" si="8"/>
        <v>143</v>
      </c>
      <c r="V115" s="200">
        <f t="shared" si="8"/>
        <v>331</v>
      </c>
      <c r="W115" s="207">
        <f t="shared" si="8"/>
        <v>1012</v>
      </c>
    </row>
    <row r="116" spans="1:23" ht="18.5" x14ac:dyDescent="0.35">
      <c r="A116" s="185" t="s">
        <v>379</v>
      </c>
      <c r="B116" s="201">
        <f t="shared" ref="B116:B124" si="9">SUM(C116:W116)</f>
        <v>1</v>
      </c>
      <c r="C116" s="205">
        <v>0</v>
      </c>
      <c r="D116" s="205">
        <v>0</v>
      </c>
      <c r="E116" s="205">
        <v>0</v>
      </c>
      <c r="F116" s="205">
        <v>0</v>
      </c>
      <c r="G116" s="205">
        <v>0</v>
      </c>
      <c r="H116" s="205">
        <v>0</v>
      </c>
      <c r="I116" s="205">
        <v>0</v>
      </c>
      <c r="J116" s="205">
        <v>0</v>
      </c>
      <c r="K116" s="205">
        <v>0</v>
      </c>
      <c r="L116" s="205">
        <v>0</v>
      </c>
      <c r="M116" s="205">
        <v>0</v>
      </c>
      <c r="N116" s="205">
        <v>0</v>
      </c>
      <c r="O116" s="205">
        <v>0</v>
      </c>
      <c r="P116" s="205">
        <v>0</v>
      </c>
      <c r="Q116" s="205">
        <v>0</v>
      </c>
      <c r="R116" s="205">
        <v>0</v>
      </c>
      <c r="S116" s="205">
        <v>0</v>
      </c>
      <c r="T116" s="205">
        <v>0</v>
      </c>
      <c r="U116" s="205">
        <v>0</v>
      </c>
      <c r="V116" s="205">
        <v>0</v>
      </c>
      <c r="W116" s="208">
        <v>1</v>
      </c>
    </row>
    <row r="117" spans="1:23" x14ac:dyDescent="0.35">
      <c r="A117" s="196" t="s">
        <v>317</v>
      </c>
      <c r="B117" s="201">
        <f t="shared" si="9"/>
        <v>282</v>
      </c>
      <c r="C117" s="205">
        <v>0</v>
      </c>
      <c r="D117" s="205">
        <v>0</v>
      </c>
      <c r="E117" s="205">
        <v>3</v>
      </c>
      <c r="F117" s="205">
        <v>0</v>
      </c>
      <c r="G117" s="205">
        <v>0</v>
      </c>
      <c r="H117" s="205">
        <v>0</v>
      </c>
      <c r="I117" s="205">
        <v>0</v>
      </c>
      <c r="J117" s="205">
        <v>0</v>
      </c>
      <c r="K117" s="205">
        <v>0</v>
      </c>
      <c r="L117" s="205">
        <v>83</v>
      </c>
      <c r="M117" s="205">
        <v>0</v>
      </c>
      <c r="N117" s="205">
        <v>0</v>
      </c>
      <c r="O117" s="205">
        <v>0</v>
      </c>
      <c r="P117" s="205">
        <v>0</v>
      </c>
      <c r="Q117" s="205">
        <v>0</v>
      </c>
      <c r="R117" s="205">
        <v>1</v>
      </c>
      <c r="S117" s="205">
        <v>0</v>
      </c>
      <c r="T117" s="205">
        <v>0</v>
      </c>
      <c r="U117" s="205">
        <v>0</v>
      </c>
      <c r="V117" s="205">
        <v>1</v>
      </c>
      <c r="W117" s="208">
        <v>194</v>
      </c>
    </row>
    <row r="118" spans="1:23" x14ac:dyDescent="0.35">
      <c r="A118" s="196" t="s">
        <v>318</v>
      </c>
      <c r="B118" s="201">
        <f t="shared" si="9"/>
        <v>164</v>
      </c>
      <c r="C118" s="205">
        <v>0</v>
      </c>
      <c r="D118" s="205">
        <v>0</v>
      </c>
      <c r="E118" s="205">
        <v>1</v>
      </c>
      <c r="F118" s="205">
        <v>0</v>
      </c>
      <c r="G118" s="205">
        <v>0</v>
      </c>
      <c r="H118" s="205">
        <v>15</v>
      </c>
      <c r="I118" s="205">
        <v>2</v>
      </c>
      <c r="J118" s="205">
        <v>0</v>
      </c>
      <c r="K118" s="205">
        <v>0</v>
      </c>
      <c r="L118" s="205">
        <v>57</v>
      </c>
      <c r="M118" s="205">
        <v>0</v>
      </c>
      <c r="N118" s="205">
        <v>0</v>
      </c>
      <c r="O118" s="205">
        <v>1</v>
      </c>
      <c r="P118" s="205">
        <v>25</v>
      </c>
      <c r="Q118" s="205">
        <v>0</v>
      </c>
      <c r="R118" s="205">
        <v>7</v>
      </c>
      <c r="S118" s="205">
        <v>0</v>
      </c>
      <c r="T118" s="205">
        <v>0</v>
      </c>
      <c r="U118" s="205">
        <v>2</v>
      </c>
      <c r="V118" s="205">
        <v>8</v>
      </c>
      <c r="W118" s="208">
        <v>46</v>
      </c>
    </row>
    <row r="119" spans="1:23" x14ac:dyDescent="0.35">
      <c r="A119" s="196" t="s">
        <v>296</v>
      </c>
      <c r="B119" s="201">
        <f t="shared" si="9"/>
        <v>113</v>
      </c>
      <c r="C119" s="205">
        <v>0</v>
      </c>
      <c r="D119" s="205">
        <v>0</v>
      </c>
      <c r="E119" s="205">
        <v>112</v>
      </c>
      <c r="F119" s="205">
        <v>0</v>
      </c>
      <c r="G119" s="205">
        <v>0</v>
      </c>
      <c r="H119" s="205">
        <v>0</v>
      </c>
      <c r="I119" s="205">
        <v>0</v>
      </c>
      <c r="J119" s="205">
        <v>0</v>
      </c>
      <c r="K119" s="205">
        <v>0</v>
      </c>
      <c r="L119" s="205">
        <v>0</v>
      </c>
      <c r="M119" s="205">
        <v>0</v>
      </c>
      <c r="N119" s="205">
        <v>0</v>
      </c>
      <c r="O119" s="205">
        <v>0</v>
      </c>
      <c r="P119" s="205">
        <v>0</v>
      </c>
      <c r="Q119" s="205">
        <v>0</v>
      </c>
      <c r="R119" s="205">
        <v>0</v>
      </c>
      <c r="S119" s="205">
        <v>0</v>
      </c>
      <c r="T119" s="205">
        <v>0</v>
      </c>
      <c r="U119" s="205">
        <v>0</v>
      </c>
      <c r="V119" s="205">
        <v>0</v>
      </c>
      <c r="W119" s="208">
        <v>1</v>
      </c>
    </row>
    <row r="120" spans="1:23" x14ac:dyDescent="0.35">
      <c r="A120" s="196" t="s">
        <v>297</v>
      </c>
      <c r="B120" s="201">
        <f t="shared" si="9"/>
        <v>82</v>
      </c>
      <c r="C120" s="205">
        <v>0</v>
      </c>
      <c r="D120" s="205">
        <v>0</v>
      </c>
      <c r="E120" s="205">
        <v>79</v>
      </c>
      <c r="F120" s="205">
        <v>0</v>
      </c>
      <c r="G120" s="205">
        <v>0</v>
      </c>
      <c r="H120" s="205">
        <v>0</v>
      </c>
      <c r="I120" s="205">
        <v>0</v>
      </c>
      <c r="J120" s="205">
        <v>0</v>
      </c>
      <c r="K120" s="205">
        <v>0</v>
      </c>
      <c r="L120" s="205">
        <v>0</v>
      </c>
      <c r="M120" s="205">
        <v>0</v>
      </c>
      <c r="N120" s="205">
        <v>0</v>
      </c>
      <c r="O120" s="205">
        <v>0</v>
      </c>
      <c r="P120" s="205">
        <v>0</v>
      </c>
      <c r="Q120" s="205">
        <v>0</v>
      </c>
      <c r="R120" s="205">
        <v>0</v>
      </c>
      <c r="S120" s="205">
        <v>0</v>
      </c>
      <c r="T120" s="205">
        <v>0</v>
      </c>
      <c r="U120" s="205">
        <v>0</v>
      </c>
      <c r="V120" s="205">
        <v>0</v>
      </c>
      <c r="W120" s="208">
        <v>3</v>
      </c>
    </row>
    <row r="121" spans="1:23" x14ac:dyDescent="0.35">
      <c r="A121" s="196" t="s">
        <v>320</v>
      </c>
      <c r="B121" s="201">
        <f t="shared" si="9"/>
        <v>32</v>
      </c>
      <c r="C121" s="205">
        <v>0</v>
      </c>
      <c r="D121" s="205">
        <v>0</v>
      </c>
      <c r="E121" s="205">
        <v>32</v>
      </c>
      <c r="F121" s="205">
        <v>0</v>
      </c>
      <c r="G121" s="205">
        <v>0</v>
      </c>
      <c r="H121" s="205">
        <v>0</v>
      </c>
      <c r="I121" s="205">
        <v>0</v>
      </c>
      <c r="J121" s="205">
        <v>0</v>
      </c>
      <c r="K121" s="205">
        <v>0</v>
      </c>
      <c r="L121" s="205">
        <v>0</v>
      </c>
      <c r="M121" s="205">
        <v>0</v>
      </c>
      <c r="N121" s="205">
        <v>0</v>
      </c>
      <c r="O121" s="205">
        <v>0</v>
      </c>
      <c r="P121" s="205">
        <v>0</v>
      </c>
      <c r="Q121" s="205">
        <v>0</v>
      </c>
      <c r="R121" s="205">
        <v>0</v>
      </c>
      <c r="S121" s="205">
        <v>0</v>
      </c>
      <c r="T121" s="205">
        <v>0</v>
      </c>
      <c r="U121" s="205">
        <v>0</v>
      </c>
      <c r="V121" s="205">
        <v>0</v>
      </c>
      <c r="W121" s="208">
        <v>0</v>
      </c>
    </row>
    <row r="122" spans="1:23" x14ac:dyDescent="0.35">
      <c r="A122" s="196" t="s">
        <v>299</v>
      </c>
      <c r="B122" s="201">
        <f t="shared" si="9"/>
        <v>705</v>
      </c>
      <c r="C122" s="205">
        <v>0</v>
      </c>
      <c r="D122" s="205">
        <v>0</v>
      </c>
      <c r="E122" s="205">
        <v>3</v>
      </c>
      <c r="F122" s="205">
        <v>0</v>
      </c>
      <c r="G122" s="205">
        <v>0</v>
      </c>
      <c r="H122" s="205">
        <v>0</v>
      </c>
      <c r="I122" s="205">
        <v>0</v>
      </c>
      <c r="J122" s="205">
        <v>2</v>
      </c>
      <c r="K122" s="205">
        <v>0</v>
      </c>
      <c r="L122" s="205">
        <v>0</v>
      </c>
      <c r="M122" s="205">
        <v>0</v>
      </c>
      <c r="N122" s="205">
        <v>0</v>
      </c>
      <c r="O122" s="205">
        <v>0</v>
      </c>
      <c r="P122" s="205">
        <v>0</v>
      </c>
      <c r="Q122" s="205">
        <v>0</v>
      </c>
      <c r="R122" s="205">
        <v>0</v>
      </c>
      <c r="S122" s="205">
        <v>0</v>
      </c>
      <c r="T122" s="205">
        <v>0</v>
      </c>
      <c r="U122" s="205">
        <v>0</v>
      </c>
      <c r="V122" s="205">
        <v>2</v>
      </c>
      <c r="W122" s="208">
        <v>698</v>
      </c>
    </row>
    <row r="123" spans="1:23" x14ac:dyDescent="0.35">
      <c r="A123" s="196" t="s">
        <v>324</v>
      </c>
      <c r="B123" s="201">
        <f t="shared" si="9"/>
        <v>22</v>
      </c>
      <c r="C123" s="205">
        <v>0</v>
      </c>
      <c r="D123" s="205">
        <v>0</v>
      </c>
      <c r="E123" s="205">
        <v>0</v>
      </c>
      <c r="F123" s="205">
        <v>0</v>
      </c>
      <c r="G123" s="205">
        <v>0</v>
      </c>
      <c r="H123" s="205">
        <v>1</v>
      </c>
      <c r="I123" s="205">
        <v>0</v>
      </c>
      <c r="J123" s="205">
        <v>2</v>
      </c>
      <c r="K123" s="205">
        <v>0</v>
      </c>
      <c r="L123" s="205">
        <v>0</v>
      </c>
      <c r="M123" s="205">
        <v>0</v>
      </c>
      <c r="N123" s="205">
        <v>0</v>
      </c>
      <c r="O123" s="205">
        <v>0</v>
      </c>
      <c r="P123" s="205">
        <v>4</v>
      </c>
      <c r="Q123" s="205">
        <v>0</v>
      </c>
      <c r="R123" s="205">
        <v>0</v>
      </c>
      <c r="S123" s="205">
        <v>0</v>
      </c>
      <c r="T123" s="205">
        <v>1</v>
      </c>
      <c r="U123" s="205">
        <v>0</v>
      </c>
      <c r="V123" s="205">
        <v>0</v>
      </c>
      <c r="W123" s="208">
        <v>14</v>
      </c>
    </row>
    <row r="124" spans="1:23" x14ac:dyDescent="0.35">
      <c r="A124" s="196" t="s">
        <v>298</v>
      </c>
      <c r="B124" s="201">
        <f t="shared" si="9"/>
        <v>4947</v>
      </c>
      <c r="C124" s="205">
        <v>4</v>
      </c>
      <c r="D124" s="205">
        <v>0</v>
      </c>
      <c r="E124" s="205">
        <v>29</v>
      </c>
      <c r="F124" s="205">
        <v>2</v>
      </c>
      <c r="G124" s="205">
        <v>0</v>
      </c>
      <c r="H124" s="205">
        <v>1174</v>
      </c>
      <c r="I124" s="205">
        <v>24</v>
      </c>
      <c r="J124" s="205">
        <v>0</v>
      </c>
      <c r="K124" s="205">
        <v>2</v>
      </c>
      <c r="L124" s="205">
        <v>1179</v>
      </c>
      <c r="M124" s="205">
        <v>0</v>
      </c>
      <c r="N124" s="205">
        <v>18</v>
      </c>
      <c r="O124" s="205">
        <v>49</v>
      </c>
      <c r="P124" s="205">
        <v>1506</v>
      </c>
      <c r="Q124" s="205">
        <v>363</v>
      </c>
      <c r="R124" s="205">
        <v>0</v>
      </c>
      <c r="S124" s="205">
        <v>0</v>
      </c>
      <c r="T124" s="205">
        <v>81</v>
      </c>
      <c r="U124" s="205">
        <v>141</v>
      </c>
      <c r="V124" s="205">
        <v>320</v>
      </c>
      <c r="W124" s="208">
        <v>55</v>
      </c>
    </row>
    <row r="125" spans="1:23" x14ac:dyDescent="0.35">
      <c r="A125" s="197"/>
      <c r="B125" s="202"/>
      <c r="C125" s="205"/>
      <c r="D125" s="205"/>
      <c r="E125" s="205"/>
      <c r="F125" s="205"/>
      <c r="G125" s="205"/>
      <c r="H125" s="205"/>
      <c r="I125" s="205"/>
      <c r="J125" s="205"/>
      <c r="K125" s="205"/>
      <c r="L125" s="205"/>
      <c r="M125" s="205"/>
      <c r="N125" s="205"/>
      <c r="O125" s="205"/>
      <c r="P125" s="205"/>
      <c r="Q125" s="205"/>
      <c r="R125" s="205"/>
      <c r="S125" s="205"/>
      <c r="T125" s="205"/>
      <c r="U125" s="205"/>
      <c r="V125" s="205"/>
      <c r="W125" s="208"/>
    </row>
    <row r="126" spans="1:23" x14ac:dyDescent="0.35">
      <c r="A126" s="194" t="s">
        <v>229</v>
      </c>
      <c r="B126" s="200">
        <f>SUM(B127:B135)</f>
        <v>10523</v>
      </c>
      <c r="C126" s="200">
        <f t="shared" ref="C126:W126" si="10">SUM(C127:C135)</f>
        <v>12</v>
      </c>
      <c r="D126" s="200">
        <f t="shared" si="10"/>
        <v>2</v>
      </c>
      <c r="E126" s="200">
        <f t="shared" si="10"/>
        <v>698</v>
      </c>
      <c r="F126" s="200">
        <f t="shared" si="10"/>
        <v>0</v>
      </c>
      <c r="G126" s="200">
        <f t="shared" si="10"/>
        <v>2</v>
      </c>
      <c r="H126" s="200">
        <f t="shared" si="10"/>
        <v>5829</v>
      </c>
      <c r="I126" s="200">
        <f t="shared" si="10"/>
        <v>184</v>
      </c>
      <c r="J126" s="200">
        <f t="shared" si="10"/>
        <v>3</v>
      </c>
      <c r="K126" s="200">
        <f t="shared" si="10"/>
        <v>0</v>
      </c>
      <c r="L126" s="200">
        <f t="shared" si="10"/>
        <v>915</v>
      </c>
      <c r="M126" s="200">
        <f t="shared" si="10"/>
        <v>4</v>
      </c>
      <c r="N126" s="200">
        <f t="shared" si="10"/>
        <v>37</v>
      </c>
      <c r="O126" s="200">
        <f t="shared" si="10"/>
        <v>54</v>
      </c>
      <c r="P126" s="200">
        <f t="shared" si="10"/>
        <v>698</v>
      </c>
      <c r="Q126" s="200">
        <f t="shared" si="10"/>
        <v>321</v>
      </c>
      <c r="R126" s="200">
        <f t="shared" si="10"/>
        <v>7</v>
      </c>
      <c r="S126" s="200">
        <f t="shared" si="10"/>
        <v>0</v>
      </c>
      <c r="T126" s="200">
        <f t="shared" si="10"/>
        <v>92</v>
      </c>
      <c r="U126" s="200">
        <f t="shared" si="10"/>
        <v>98</v>
      </c>
      <c r="V126" s="200">
        <f t="shared" si="10"/>
        <v>473</v>
      </c>
      <c r="W126" s="207">
        <f t="shared" si="10"/>
        <v>1094</v>
      </c>
    </row>
    <row r="127" spans="1:23" ht="18.5" x14ac:dyDescent="0.35">
      <c r="A127" s="185" t="s">
        <v>379</v>
      </c>
      <c r="B127" s="201">
        <f t="shared" ref="B127:B135" si="11">SUM(C127:W127)</f>
        <v>39</v>
      </c>
      <c r="C127" s="205">
        <v>0</v>
      </c>
      <c r="D127" s="205">
        <v>0</v>
      </c>
      <c r="E127" s="205">
        <v>16</v>
      </c>
      <c r="F127" s="205">
        <v>0</v>
      </c>
      <c r="G127" s="205">
        <v>0</v>
      </c>
      <c r="H127" s="205">
        <v>0</v>
      </c>
      <c r="I127" s="205">
        <v>0</v>
      </c>
      <c r="J127" s="205">
        <v>0</v>
      </c>
      <c r="K127" s="205">
        <v>0</v>
      </c>
      <c r="L127" s="205">
        <v>0</v>
      </c>
      <c r="M127" s="205">
        <v>0</v>
      </c>
      <c r="N127" s="205">
        <v>0</v>
      </c>
      <c r="O127" s="205">
        <v>0</v>
      </c>
      <c r="P127" s="205">
        <v>0</v>
      </c>
      <c r="Q127" s="205">
        <v>0</v>
      </c>
      <c r="R127" s="205">
        <v>0</v>
      </c>
      <c r="S127" s="205">
        <v>0</v>
      </c>
      <c r="T127" s="205">
        <v>0</v>
      </c>
      <c r="U127" s="205">
        <v>0</v>
      </c>
      <c r="V127" s="205">
        <v>0</v>
      </c>
      <c r="W127" s="208">
        <v>23</v>
      </c>
    </row>
    <row r="128" spans="1:23" x14ac:dyDescent="0.35">
      <c r="A128" s="196" t="s">
        <v>317</v>
      </c>
      <c r="B128" s="201">
        <f t="shared" si="11"/>
        <v>478</v>
      </c>
      <c r="C128" s="205">
        <v>0</v>
      </c>
      <c r="D128" s="205">
        <v>0</v>
      </c>
      <c r="E128" s="205">
        <v>2</v>
      </c>
      <c r="F128" s="205">
        <v>0</v>
      </c>
      <c r="G128" s="205">
        <v>0</v>
      </c>
      <c r="H128" s="205">
        <v>0</v>
      </c>
      <c r="I128" s="205">
        <v>0</v>
      </c>
      <c r="J128" s="205">
        <v>0</v>
      </c>
      <c r="K128" s="205">
        <v>0</v>
      </c>
      <c r="L128" s="205">
        <v>67</v>
      </c>
      <c r="M128" s="205">
        <v>0</v>
      </c>
      <c r="N128" s="205">
        <v>0</v>
      </c>
      <c r="O128" s="205">
        <v>0</v>
      </c>
      <c r="P128" s="205">
        <v>9</v>
      </c>
      <c r="Q128" s="205">
        <v>0</v>
      </c>
      <c r="R128" s="205">
        <v>0</v>
      </c>
      <c r="S128" s="205">
        <v>0</v>
      </c>
      <c r="T128" s="205">
        <v>0</v>
      </c>
      <c r="U128" s="205">
        <v>0</v>
      </c>
      <c r="V128" s="205">
        <v>0</v>
      </c>
      <c r="W128" s="208">
        <v>400</v>
      </c>
    </row>
    <row r="129" spans="1:23" x14ac:dyDescent="0.35">
      <c r="A129" s="196" t="s">
        <v>318</v>
      </c>
      <c r="B129" s="201">
        <f t="shared" si="11"/>
        <v>208</v>
      </c>
      <c r="C129" s="205">
        <v>0</v>
      </c>
      <c r="D129" s="205">
        <v>0</v>
      </c>
      <c r="E129" s="205">
        <v>4</v>
      </c>
      <c r="F129" s="205">
        <v>0</v>
      </c>
      <c r="G129" s="205">
        <v>2</v>
      </c>
      <c r="H129" s="205">
        <v>70</v>
      </c>
      <c r="I129" s="205">
        <v>0</v>
      </c>
      <c r="J129" s="205">
        <v>0</v>
      </c>
      <c r="K129" s="205">
        <v>0</v>
      </c>
      <c r="L129" s="205">
        <v>34</v>
      </c>
      <c r="M129" s="205">
        <v>0</v>
      </c>
      <c r="N129" s="205">
        <v>0</v>
      </c>
      <c r="O129" s="205">
        <v>0</v>
      </c>
      <c r="P129" s="205">
        <v>9</v>
      </c>
      <c r="Q129" s="205">
        <v>0</v>
      </c>
      <c r="R129" s="205">
        <v>6</v>
      </c>
      <c r="S129" s="205">
        <v>0</v>
      </c>
      <c r="T129" s="205">
        <v>2</v>
      </c>
      <c r="U129" s="205">
        <v>3</v>
      </c>
      <c r="V129" s="205">
        <v>18</v>
      </c>
      <c r="W129" s="208">
        <v>60</v>
      </c>
    </row>
    <row r="130" spans="1:23" x14ac:dyDescent="0.35">
      <c r="A130" s="196" t="s">
        <v>296</v>
      </c>
      <c r="B130" s="201">
        <f t="shared" si="11"/>
        <v>356</v>
      </c>
      <c r="C130" s="205">
        <v>5</v>
      </c>
      <c r="D130" s="205">
        <v>1</v>
      </c>
      <c r="E130" s="205">
        <v>346</v>
      </c>
      <c r="F130" s="205">
        <v>0</v>
      </c>
      <c r="G130" s="205">
        <v>0</v>
      </c>
      <c r="H130" s="205">
        <v>1</v>
      </c>
      <c r="I130" s="205">
        <v>0</v>
      </c>
      <c r="J130" s="205">
        <v>0</v>
      </c>
      <c r="K130" s="205">
        <v>0</v>
      </c>
      <c r="L130" s="205">
        <v>0</v>
      </c>
      <c r="M130" s="205">
        <v>1</v>
      </c>
      <c r="N130" s="205">
        <v>0</v>
      </c>
      <c r="O130" s="205">
        <v>0</v>
      </c>
      <c r="P130" s="205">
        <v>0</v>
      </c>
      <c r="Q130" s="205">
        <v>0</v>
      </c>
      <c r="R130" s="205">
        <v>0</v>
      </c>
      <c r="S130" s="205">
        <v>0</v>
      </c>
      <c r="T130" s="205">
        <v>0</v>
      </c>
      <c r="U130" s="205">
        <v>0</v>
      </c>
      <c r="V130" s="205">
        <v>0</v>
      </c>
      <c r="W130" s="208">
        <v>2</v>
      </c>
    </row>
    <row r="131" spans="1:23" x14ac:dyDescent="0.35">
      <c r="A131" s="196" t="s">
        <v>297</v>
      </c>
      <c r="B131" s="201">
        <f t="shared" si="11"/>
        <v>122</v>
      </c>
      <c r="C131" s="205">
        <v>1</v>
      </c>
      <c r="D131" s="205">
        <v>0</v>
      </c>
      <c r="E131" s="205">
        <v>120</v>
      </c>
      <c r="F131" s="205">
        <v>0</v>
      </c>
      <c r="G131" s="205">
        <v>0</v>
      </c>
      <c r="H131" s="205">
        <v>0</v>
      </c>
      <c r="I131" s="205">
        <v>0</v>
      </c>
      <c r="J131" s="205">
        <v>0</v>
      </c>
      <c r="K131" s="205">
        <v>0</v>
      </c>
      <c r="L131" s="205">
        <v>0</v>
      </c>
      <c r="M131" s="205">
        <v>0</v>
      </c>
      <c r="N131" s="205">
        <v>0</v>
      </c>
      <c r="O131" s="205">
        <v>0</v>
      </c>
      <c r="P131" s="205">
        <v>0</v>
      </c>
      <c r="Q131" s="205">
        <v>0</v>
      </c>
      <c r="R131" s="205">
        <v>0</v>
      </c>
      <c r="S131" s="205">
        <v>0</v>
      </c>
      <c r="T131" s="205">
        <v>0</v>
      </c>
      <c r="U131" s="205">
        <v>0</v>
      </c>
      <c r="V131" s="205">
        <v>0</v>
      </c>
      <c r="W131" s="208">
        <v>1</v>
      </c>
    </row>
    <row r="132" spans="1:23" x14ac:dyDescent="0.35">
      <c r="A132" s="196" t="s">
        <v>320</v>
      </c>
      <c r="B132" s="201">
        <f t="shared" si="11"/>
        <v>72</v>
      </c>
      <c r="C132" s="205">
        <v>0</v>
      </c>
      <c r="D132" s="205">
        <v>0</v>
      </c>
      <c r="E132" s="205">
        <v>71</v>
      </c>
      <c r="F132" s="205">
        <v>0</v>
      </c>
      <c r="G132" s="205">
        <v>0</v>
      </c>
      <c r="H132" s="205">
        <v>0</v>
      </c>
      <c r="I132" s="205">
        <v>0</v>
      </c>
      <c r="J132" s="205">
        <v>0</v>
      </c>
      <c r="K132" s="205">
        <v>0</v>
      </c>
      <c r="L132" s="205">
        <v>0</v>
      </c>
      <c r="M132" s="205">
        <v>0</v>
      </c>
      <c r="N132" s="205">
        <v>0</v>
      </c>
      <c r="O132" s="205">
        <v>0</v>
      </c>
      <c r="P132" s="205">
        <v>0</v>
      </c>
      <c r="Q132" s="205">
        <v>0</v>
      </c>
      <c r="R132" s="205">
        <v>0</v>
      </c>
      <c r="S132" s="205">
        <v>0</v>
      </c>
      <c r="T132" s="205">
        <v>0</v>
      </c>
      <c r="U132" s="205">
        <v>0</v>
      </c>
      <c r="V132" s="205">
        <v>0</v>
      </c>
      <c r="W132" s="208">
        <v>1</v>
      </c>
    </row>
    <row r="133" spans="1:23" x14ac:dyDescent="0.35">
      <c r="A133" s="196" t="s">
        <v>299</v>
      </c>
      <c r="B133" s="201">
        <f t="shared" si="11"/>
        <v>502</v>
      </c>
      <c r="C133" s="205">
        <v>0</v>
      </c>
      <c r="D133" s="205">
        <v>1</v>
      </c>
      <c r="E133" s="205">
        <v>1</v>
      </c>
      <c r="F133" s="205">
        <v>0</v>
      </c>
      <c r="G133" s="205">
        <v>0</v>
      </c>
      <c r="H133" s="205">
        <v>2</v>
      </c>
      <c r="I133" s="205">
        <v>0</v>
      </c>
      <c r="J133" s="205">
        <v>0</v>
      </c>
      <c r="K133" s="205">
        <v>0</v>
      </c>
      <c r="L133" s="205">
        <v>1</v>
      </c>
      <c r="M133" s="205">
        <v>1</v>
      </c>
      <c r="N133" s="205">
        <v>0</v>
      </c>
      <c r="O133" s="205">
        <v>0</v>
      </c>
      <c r="P133" s="205">
        <v>0</v>
      </c>
      <c r="Q133" s="205">
        <v>0</v>
      </c>
      <c r="R133" s="205">
        <v>0</v>
      </c>
      <c r="S133" s="205">
        <v>0</v>
      </c>
      <c r="T133" s="205">
        <v>0</v>
      </c>
      <c r="U133" s="205">
        <v>0</v>
      </c>
      <c r="V133" s="205">
        <v>0</v>
      </c>
      <c r="W133" s="208">
        <v>496</v>
      </c>
    </row>
    <row r="134" spans="1:23" x14ac:dyDescent="0.35">
      <c r="A134" s="196" t="s">
        <v>324</v>
      </c>
      <c r="B134" s="201">
        <f t="shared" si="11"/>
        <v>14</v>
      </c>
      <c r="C134" s="205">
        <v>0</v>
      </c>
      <c r="D134" s="205">
        <v>0</v>
      </c>
      <c r="E134" s="205">
        <v>1</v>
      </c>
      <c r="F134" s="205">
        <v>0</v>
      </c>
      <c r="G134" s="205">
        <v>0</v>
      </c>
      <c r="H134" s="205">
        <v>4</v>
      </c>
      <c r="I134" s="205">
        <v>0</v>
      </c>
      <c r="J134" s="205">
        <v>2</v>
      </c>
      <c r="K134" s="205">
        <v>0</v>
      </c>
      <c r="L134" s="205">
        <v>0</v>
      </c>
      <c r="M134" s="205">
        <v>2</v>
      </c>
      <c r="N134" s="205">
        <v>0</v>
      </c>
      <c r="O134" s="205">
        <v>0</v>
      </c>
      <c r="P134" s="205">
        <v>0</v>
      </c>
      <c r="Q134" s="205">
        <v>0</v>
      </c>
      <c r="R134" s="205">
        <v>1</v>
      </c>
      <c r="S134" s="205">
        <v>0</v>
      </c>
      <c r="T134" s="205">
        <v>0</v>
      </c>
      <c r="U134" s="205">
        <v>0</v>
      </c>
      <c r="V134" s="205">
        <v>2</v>
      </c>
      <c r="W134" s="208">
        <v>2</v>
      </c>
    </row>
    <row r="135" spans="1:23" x14ac:dyDescent="0.35">
      <c r="A135" s="196" t="s">
        <v>298</v>
      </c>
      <c r="B135" s="201">
        <f t="shared" si="11"/>
        <v>8732</v>
      </c>
      <c r="C135" s="205">
        <v>6</v>
      </c>
      <c r="D135" s="205">
        <v>0</v>
      </c>
      <c r="E135" s="205">
        <v>137</v>
      </c>
      <c r="F135" s="205">
        <v>0</v>
      </c>
      <c r="G135" s="205">
        <v>0</v>
      </c>
      <c r="H135" s="205">
        <v>5752</v>
      </c>
      <c r="I135" s="205">
        <v>184</v>
      </c>
      <c r="J135" s="205">
        <v>1</v>
      </c>
      <c r="K135" s="205">
        <v>0</v>
      </c>
      <c r="L135" s="205">
        <v>813</v>
      </c>
      <c r="M135" s="205">
        <v>0</v>
      </c>
      <c r="N135" s="205">
        <v>37</v>
      </c>
      <c r="O135" s="205">
        <v>54</v>
      </c>
      <c r="P135" s="205">
        <v>680</v>
      </c>
      <c r="Q135" s="205">
        <v>321</v>
      </c>
      <c r="R135" s="205">
        <v>0</v>
      </c>
      <c r="S135" s="205">
        <v>0</v>
      </c>
      <c r="T135" s="205">
        <v>90</v>
      </c>
      <c r="U135" s="205">
        <v>95</v>
      </c>
      <c r="V135" s="205">
        <v>453</v>
      </c>
      <c r="W135" s="208">
        <v>109</v>
      </c>
    </row>
    <row r="136" spans="1:23" x14ac:dyDescent="0.35">
      <c r="A136" s="197"/>
      <c r="B136" s="202"/>
      <c r="C136" s="205"/>
      <c r="D136" s="205"/>
      <c r="E136" s="205"/>
      <c r="F136" s="205"/>
      <c r="G136" s="205"/>
      <c r="H136" s="205"/>
      <c r="I136" s="205"/>
      <c r="J136" s="205"/>
      <c r="K136" s="205"/>
      <c r="L136" s="205"/>
      <c r="M136" s="205"/>
      <c r="N136" s="205"/>
      <c r="O136" s="205"/>
      <c r="P136" s="205"/>
      <c r="Q136" s="205"/>
      <c r="R136" s="205"/>
      <c r="S136" s="205"/>
      <c r="T136" s="205"/>
      <c r="U136" s="205"/>
      <c r="V136" s="205"/>
      <c r="W136" s="208"/>
    </row>
    <row r="137" spans="1:23" x14ac:dyDescent="0.35">
      <c r="A137" s="194" t="s">
        <v>230</v>
      </c>
      <c r="B137" s="200">
        <f>SUM(B138:B145)</f>
        <v>38</v>
      </c>
      <c r="C137" s="200">
        <f t="shared" ref="C137:W137" si="12">SUM(C138:C145)</f>
        <v>0</v>
      </c>
      <c r="D137" s="200">
        <f t="shared" si="12"/>
        <v>0</v>
      </c>
      <c r="E137" s="200">
        <f t="shared" si="12"/>
        <v>4</v>
      </c>
      <c r="F137" s="200">
        <f t="shared" si="12"/>
        <v>0</v>
      </c>
      <c r="G137" s="200">
        <f t="shared" si="12"/>
        <v>10</v>
      </c>
      <c r="H137" s="200">
        <f t="shared" si="12"/>
        <v>8</v>
      </c>
      <c r="I137" s="200">
        <f t="shared" si="12"/>
        <v>0</v>
      </c>
      <c r="J137" s="200">
        <f t="shared" si="12"/>
        <v>0</v>
      </c>
      <c r="K137" s="200">
        <f t="shared" si="12"/>
        <v>0</v>
      </c>
      <c r="L137" s="200">
        <f t="shared" si="12"/>
        <v>5</v>
      </c>
      <c r="M137" s="200">
        <f t="shared" si="12"/>
        <v>1</v>
      </c>
      <c r="N137" s="200">
        <f t="shared" si="12"/>
        <v>0</v>
      </c>
      <c r="O137" s="200">
        <f t="shared" si="12"/>
        <v>0</v>
      </c>
      <c r="P137" s="200">
        <f t="shared" si="12"/>
        <v>0</v>
      </c>
      <c r="Q137" s="200">
        <f t="shared" si="12"/>
        <v>0</v>
      </c>
      <c r="R137" s="200">
        <f t="shared" si="12"/>
        <v>1</v>
      </c>
      <c r="S137" s="200">
        <f t="shared" si="12"/>
        <v>1</v>
      </c>
      <c r="T137" s="200">
        <f t="shared" si="12"/>
        <v>0</v>
      </c>
      <c r="U137" s="200">
        <f t="shared" si="12"/>
        <v>1</v>
      </c>
      <c r="V137" s="200">
        <f t="shared" si="12"/>
        <v>3</v>
      </c>
      <c r="W137" s="207">
        <f t="shared" si="12"/>
        <v>4</v>
      </c>
    </row>
    <row r="138" spans="1:23" x14ac:dyDescent="0.35">
      <c r="A138" s="196" t="s">
        <v>300</v>
      </c>
      <c r="B138" s="201">
        <f t="shared" ref="B138:B145" si="13">SUM(C138:W138)</f>
        <v>9</v>
      </c>
      <c r="C138" s="205">
        <v>0</v>
      </c>
      <c r="D138" s="205">
        <v>0</v>
      </c>
      <c r="E138" s="205">
        <v>0</v>
      </c>
      <c r="F138" s="205">
        <v>0</v>
      </c>
      <c r="G138" s="205">
        <v>0</v>
      </c>
      <c r="H138" s="205">
        <v>6</v>
      </c>
      <c r="I138" s="205">
        <v>0</v>
      </c>
      <c r="J138" s="205">
        <v>0</v>
      </c>
      <c r="K138" s="205">
        <v>0</v>
      </c>
      <c r="L138" s="205">
        <v>1</v>
      </c>
      <c r="M138" s="205">
        <v>1</v>
      </c>
      <c r="N138" s="205">
        <v>0</v>
      </c>
      <c r="O138" s="205">
        <v>0</v>
      </c>
      <c r="P138" s="205">
        <v>0</v>
      </c>
      <c r="Q138" s="205">
        <v>0</v>
      </c>
      <c r="R138" s="205">
        <v>0</v>
      </c>
      <c r="S138" s="205">
        <v>0</v>
      </c>
      <c r="T138" s="205">
        <v>0</v>
      </c>
      <c r="U138" s="205">
        <v>0</v>
      </c>
      <c r="V138" s="205">
        <v>0</v>
      </c>
      <c r="W138" s="208">
        <v>1</v>
      </c>
    </row>
    <row r="139" spans="1:23" x14ac:dyDescent="0.35">
      <c r="A139" s="196" t="s">
        <v>350</v>
      </c>
      <c r="B139" s="201">
        <f t="shared" si="13"/>
        <v>1</v>
      </c>
      <c r="C139" s="205">
        <v>0</v>
      </c>
      <c r="D139" s="205">
        <v>0</v>
      </c>
      <c r="E139" s="205">
        <v>0</v>
      </c>
      <c r="F139" s="205">
        <v>0</v>
      </c>
      <c r="G139" s="205">
        <v>0</v>
      </c>
      <c r="H139" s="205">
        <v>0</v>
      </c>
      <c r="I139" s="205">
        <v>0</v>
      </c>
      <c r="J139" s="205">
        <v>0</v>
      </c>
      <c r="K139" s="205">
        <v>0</v>
      </c>
      <c r="L139" s="205">
        <v>0</v>
      </c>
      <c r="M139" s="205">
        <v>0</v>
      </c>
      <c r="N139" s="205">
        <v>0</v>
      </c>
      <c r="O139" s="205">
        <v>0</v>
      </c>
      <c r="P139" s="205">
        <v>0</v>
      </c>
      <c r="Q139" s="205">
        <v>0</v>
      </c>
      <c r="R139" s="205">
        <v>0</v>
      </c>
      <c r="S139" s="205">
        <v>0</v>
      </c>
      <c r="T139" s="205">
        <v>0</v>
      </c>
      <c r="U139" s="205">
        <v>0</v>
      </c>
      <c r="V139" s="205">
        <v>0</v>
      </c>
      <c r="W139" s="208">
        <v>1</v>
      </c>
    </row>
    <row r="140" spans="1:23" x14ac:dyDescent="0.35">
      <c r="A140" s="196" t="s">
        <v>344</v>
      </c>
      <c r="B140" s="201">
        <f t="shared" si="13"/>
        <v>3</v>
      </c>
      <c r="C140" s="205">
        <v>0</v>
      </c>
      <c r="D140" s="205">
        <v>0</v>
      </c>
      <c r="E140" s="205">
        <v>0</v>
      </c>
      <c r="F140" s="205">
        <v>0</v>
      </c>
      <c r="G140" s="205">
        <v>0</v>
      </c>
      <c r="H140" s="205">
        <v>0</v>
      </c>
      <c r="I140" s="205">
        <v>0</v>
      </c>
      <c r="J140" s="205">
        <v>0</v>
      </c>
      <c r="K140" s="205">
        <v>0</v>
      </c>
      <c r="L140" s="205">
        <v>0</v>
      </c>
      <c r="M140" s="205">
        <v>0</v>
      </c>
      <c r="N140" s="205">
        <v>0</v>
      </c>
      <c r="O140" s="205">
        <v>0</v>
      </c>
      <c r="P140" s="205">
        <v>0</v>
      </c>
      <c r="Q140" s="205">
        <v>0</v>
      </c>
      <c r="R140" s="205">
        <v>0</v>
      </c>
      <c r="S140" s="205">
        <v>0</v>
      </c>
      <c r="T140" s="205">
        <v>0</v>
      </c>
      <c r="U140" s="205">
        <v>1</v>
      </c>
      <c r="V140" s="205">
        <v>0</v>
      </c>
      <c r="W140" s="208">
        <v>2</v>
      </c>
    </row>
    <row r="141" spans="1:23" x14ac:dyDescent="0.35">
      <c r="A141" s="196" t="s">
        <v>337</v>
      </c>
      <c r="B141" s="201">
        <f t="shared" si="13"/>
        <v>6</v>
      </c>
      <c r="C141" s="205">
        <v>0</v>
      </c>
      <c r="D141" s="205">
        <v>0</v>
      </c>
      <c r="E141" s="205">
        <v>0</v>
      </c>
      <c r="F141" s="205">
        <v>0</v>
      </c>
      <c r="G141" s="205">
        <v>0</v>
      </c>
      <c r="H141" s="205">
        <v>0</v>
      </c>
      <c r="I141" s="205">
        <v>0</v>
      </c>
      <c r="J141" s="205">
        <v>0</v>
      </c>
      <c r="K141" s="205">
        <v>0</v>
      </c>
      <c r="L141" s="205">
        <v>1</v>
      </c>
      <c r="M141" s="205">
        <v>0</v>
      </c>
      <c r="N141" s="205">
        <v>0</v>
      </c>
      <c r="O141" s="205">
        <v>0</v>
      </c>
      <c r="P141" s="205">
        <v>0</v>
      </c>
      <c r="Q141" s="205">
        <v>0</v>
      </c>
      <c r="R141" s="205">
        <v>1</v>
      </c>
      <c r="S141" s="205">
        <v>1</v>
      </c>
      <c r="T141" s="205">
        <v>0</v>
      </c>
      <c r="U141" s="205">
        <v>0</v>
      </c>
      <c r="V141" s="205">
        <v>3</v>
      </c>
      <c r="W141" s="208">
        <v>0</v>
      </c>
    </row>
    <row r="142" spans="1:23" x14ac:dyDescent="0.35">
      <c r="A142" s="196" t="s">
        <v>333</v>
      </c>
      <c r="B142" s="201">
        <f t="shared" si="13"/>
        <v>5</v>
      </c>
      <c r="C142" s="205">
        <v>0</v>
      </c>
      <c r="D142" s="205">
        <v>0</v>
      </c>
      <c r="E142" s="205">
        <v>0</v>
      </c>
      <c r="F142" s="205">
        <v>0</v>
      </c>
      <c r="G142" s="205">
        <v>0</v>
      </c>
      <c r="H142" s="205">
        <v>2</v>
      </c>
      <c r="I142" s="205">
        <v>0</v>
      </c>
      <c r="J142" s="205">
        <v>0</v>
      </c>
      <c r="K142" s="205">
        <v>0</v>
      </c>
      <c r="L142" s="205">
        <v>3</v>
      </c>
      <c r="M142" s="205">
        <v>0</v>
      </c>
      <c r="N142" s="205">
        <v>0</v>
      </c>
      <c r="O142" s="205">
        <v>0</v>
      </c>
      <c r="P142" s="205">
        <v>0</v>
      </c>
      <c r="Q142" s="205">
        <v>0</v>
      </c>
      <c r="R142" s="205">
        <v>0</v>
      </c>
      <c r="S142" s="205">
        <v>0</v>
      </c>
      <c r="T142" s="205">
        <v>0</v>
      </c>
      <c r="U142" s="205">
        <v>0</v>
      </c>
      <c r="V142" s="205">
        <v>0</v>
      </c>
      <c r="W142" s="208">
        <v>0</v>
      </c>
    </row>
    <row r="143" spans="1:23" x14ac:dyDescent="0.35">
      <c r="A143" s="196" t="s">
        <v>323</v>
      </c>
      <c r="B143" s="201">
        <f t="shared" si="13"/>
        <v>3</v>
      </c>
      <c r="C143" s="205">
        <v>0</v>
      </c>
      <c r="D143" s="205">
        <v>0</v>
      </c>
      <c r="E143" s="205">
        <v>3</v>
      </c>
      <c r="F143" s="205">
        <v>0</v>
      </c>
      <c r="G143" s="205">
        <v>0</v>
      </c>
      <c r="H143" s="205">
        <v>0</v>
      </c>
      <c r="I143" s="205">
        <v>0</v>
      </c>
      <c r="J143" s="205">
        <v>0</v>
      </c>
      <c r="K143" s="205">
        <v>0</v>
      </c>
      <c r="L143" s="205">
        <v>0</v>
      </c>
      <c r="M143" s="205">
        <v>0</v>
      </c>
      <c r="N143" s="205">
        <v>0</v>
      </c>
      <c r="O143" s="205">
        <v>0</v>
      </c>
      <c r="P143" s="205">
        <v>0</v>
      </c>
      <c r="Q143" s="205">
        <v>0</v>
      </c>
      <c r="R143" s="205">
        <v>0</v>
      </c>
      <c r="S143" s="205">
        <v>0</v>
      </c>
      <c r="T143" s="205">
        <v>0</v>
      </c>
      <c r="U143" s="205">
        <v>0</v>
      </c>
      <c r="V143" s="205">
        <v>0</v>
      </c>
      <c r="W143" s="208">
        <v>0</v>
      </c>
    </row>
    <row r="144" spans="1:23" x14ac:dyDescent="0.35">
      <c r="A144" s="196" t="s">
        <v>331</v>
      </c>
      <c r="B144" s="201">
        <f t="shared" si="13"/>
        <v>9</v>
      </c>
      <c r="C144" s="205">
        <v>0</v>
      </c>
      <c r="D144" s="205">
        <v>0</v>
      </c>
      <c r="E144" s="205">
        <v>0</v>
      </c>
      <c r="F144" s="205">
        <v>0</v>
      </c>
      <c r="G144" s="205">
        <v>9</v>
      </c>
      <c r="H144" s="205">
        <v>0</v>
      </c>
      <c r="I144" s="205">
        <v>0</v>
      </c>
      <c r="J144" s="205">
        <v>0</v>
      </c>
      <c r="K144" s="205">
        <v>0</v>
      </c>
      <c r="L144" s="205">
        <v>0</v>
      </c>
      <c r="M144" s="205">
        <v>0</v>
      </c>
      <c r="N144" s="205">
        <v>0</v>
      </c>
      <c r="O144" s="205">
        <v>0</v>
      </c>
      <c r="P144" s="205">
        <v>0</v>
      </c>
      <c r="Q144" s="205">
        <v>0</v>
      </c>
      <c r="R144" s="205">
        <v>0</v>
      </c>
      <c r="S144" s="205">
        <v>0</v>
      </c>
      <c r="T144" s="205">
        <v>0</v>
      </c>
      <c r="U144" s="205">
        <v>0</v>
      </c>
      <c r="V144" s="205">
        <v>0</v>
      </c>
      <c r="W144" s="208">
        <v>0</v>
      </c>
    </row>
    <row r="145" spans="1:23" x14ac:dyDescent="0.35">
      <c r="A145" s="196" t="s">
        <v>328</v>
      </c>
      <c r="B145" s="201">
        <f t="shared" si="13"/>
        <v>2</v>
      </c>
      <c r="C145" s="205">
        <v>0</v>
      </c>
      <c r="D145" s="205">
        <v>0</v>
      </c>
      <c r="E145" s="205">
        <v>1</v>
      </c>
      <c r="F145" s="205">
        <v>0</v>
      </c>
      <c r="G145" s="205">
        <v>1</v>
      </c>
      <c r="H145" s="205">
        <v>0</v>
      </c>
      <c r="I145" s="205">
        <v>0</v>
      </c>
      <c r="J145" s="205">
        <v>0</v>
      </c>
      <c r="K145" s="205">
        <v>0</v>
      </c>
      <c r="L145" s="205">
        <v>0</v>
      </c>
      <c r="M145" s="205">
        <v>0</v>
      </c>
      <c r="N145" s="205">
        <v>0</v>
      </c>
      <c r="O145" s="205">
        <v>0</v>
      </c>
      <c r="P145" s="205">
        <v>0</v>
      </c>
      <c r="Q145" s="205">
        <v>0</v>
      </c>
      <c r="R145" s="205">
        <v>0</v>
      </c>
      <c r="S145" s="205">
        <v>0</v>
      </c>
      <c r="T145" s="205">
        <v>0</v>
      </c>
      <c r="U145" s="205">
        <v>0</v>
      </c>
      <c r="V145" s="205">
        <v>0</v>
      </c>
      <c r="W145" s="208">
        <v>0</v>
      </c>
    </row>
    <row r="146" spans="1:23" x14ac:dyDescent="0.35">
      <c r="A146" s="197"/>
      <c r="B146" s="202"/>
      <c r="C146" s="205"/>
      <c r="D146" s="205"/>
      <c r="E146" s="205"/>
      <c r="F146" s="205"/>
      <c r="G146" s="205"/>
      <c r="H146" s="205"/>
      <c r="I146" s="205"/>
      <c r="J146" s="205"/>
      <c r="K146" s="205"/>
      <c r="L146" s="205"/>
      <c r="M146" s="205"/>
      <c r="N146" s="205"/>
      <c r="O146" s="205"/>
      <c r="P146" s="205"/>
      <c r="Q146" s="205"/>
      <c r="R146" s="205"/>
      <c r="S146" s="205"/>
      <c r="T146" s="205"/>
      <c r="U146" s="205"/>
      <c r="V146" s="205"/>
      <c r="W146" s="208"/>
    </row>
    <row r="147" spans="1:23" x14ac:dyDescent="0.35">
      <c r="A147" s="194" t="s">
        <v>231</v>
      </c>
      <c r="B147" s="200">
        <f>SUM(B148:B165)</f>
        <v>154</v>
      </c>
      <c r="C147" s="200">
        <f t="shared" ref="C147:W147" si="14">SUM(C148:C165)</f>
        <v>0</v>
      </c>
      <c r="D147" s="200">
        <f t="shared" si="14"/>
        <v>0</v>
      </c>
      <c r="E147" s="200">
        <f t="shared" si="14"/>
        <v>10</v>
      </c>
      <c r="F147" s="200">
        <f t="shared" si="14"/>
        <v>0</v>
      </c>
      <c r="G147" s="200">
        <f t="shared" si="14"/>
        <v>1</v>
      </c>
      <c r="H147" s="200">
        <f t="shared" si="14"/>
        <v>96</v>
      </c>
      <c r="I147" s="200">
        <f t="shared" si="14"/>
        <v>0</v>
      </c>
      <c r="J147" s="200">
        <f t="shared" si="14"/>
        <v>1</v>
      </c>
      <c r="K147" s="200">
        <f t="shared" si="14"/>
        <v>0</v>
      </c>
      <c r="L147" s="200">
        <f t="shared" si="14"/>
        <v>0</v>
      </c>
      <c r="M147" s="200">
        <f t="shared" si="14"/>
        <v>4</v>
      </c>
      <c r="N147" s="200">
        <f t="shared" si="14"/>
        <v>0</v>
      </c>
      <c r="O147" s="200">
        <f t="shared" si="14"/>
        <v>0</v>
      </c>
      <c r="P147" s="200">
        <f t="shared" si="14"/>
        <v>1</v>
      </c>
      <c r="Q147" s="200">
        <f t="shared" si="14"/>
        <v>0</v>
      </c>
      <c r="R147" s="200">
        <f t="shared" si="14"/>
        <v>1</v>
      </c>
      <c r="S147" s="200">
        <f t="shared" si="14"/>
        <v>0</v>
      </c>
      <c r="T147" s="200">
        <f t="shared" si="14"/>
        <v>0</v>
      </c>
      <c r="U147" s="200">
        <f t="shared" si="14"/>
        <v>2</v>
      </c>
      <c r="V147" s="200">
        <f t="shared" si="14"/>
        <v>4</v>
      </c>
      <c r="W147" s="207">
        <f t="shared" si="14"/>
        <v>34</v>
      </c>
    </row>
    <row r="148" spans="1:23" x14ac:dyDescent="0.35">
      <c r="A148" s="196" t="s">
        <v>349</v>
      </c>
      <c r="B148" s="201">
        <f t="shared" ref="B148:B165" si="15">SUM(C148:W148)</f>
        <v>1</v>
      </c>
      <c r="C148" s="205">
        <v>0</v>
      </c>
      <c r="D148" s="205">
        <v>0</v>
      </c>
      <c r="E148" s="205">
        <v>0</v>
      </c>
      <c r="F148" s="205">
        <v>0</v>
      </c>
      <c r="G148" s="205">
        <v>0</v>
      </c>
      <c r="H148" s="205">
        <v>0</v>
      </c>
      <c r="I148" s="205">
        <v>0</v>
      </c>
      <c r="J148" s="205">
        <v>0</v>
      </c>
      <c r="K148" s="205">
        <v>0</v>
      </c>
      <c r="L148" s="205">
        <v>0</v>
      </c>
      <c r="M148" s="205">
        <v>0</v>
      </c>
      <c r="N148" s="205">
        <v>0</v>
      </c>
      <c r="O148" s="205">
        <v>0</v>
      </c>
      <c r="P148" s="205">
        <v>0</v>
      </c>
      <c r="Q148" s="205">
        <v>0</v>
      </c>
      <c r="R148" s="205">
        <v>0</v>
      </c>
      <c r="S148" s="205">
        <v>0</v>
      </c>
      <c r="T148" s="205">
        <v>0</v>
      </c>
      <c r="U148" s="205">
        <v>0</v>
      </c>
      <c r="V148" s="205">
        <v>0</v>
      </c>
      <c r="W148" s="208">
        <v>1</v>
      </c>
    </row>
    <row r="149" spans="1:23" x14ac:dyDescent="0.35">
      <c r="A149" s="196" t="s">
        <v>301</v>
      </c>
      <c r="B149" s="201">
        <f t="shared" si="15"/>
        <v>2</v>
      </c>
      <c r="C149" s="205">
        <v>0</v>
      </c>
      <c r="D149" s="205">
        <v>0</v>
      </c>
      <c r="E149" s="205">
        <v>0</v>
      </c>
      <c r="F149" s="205">
        <v>0</v>
      </c>
      <c r="G149" s="205">
        <v>0</v>
      </c>
      <c r="H149" s="205">
        <v>0</v>
      </c>
      <c r="I149" s="205">
        <v>0</v>
      </c>
      <c r="J149" s="205">
        <v>0</v>
      </c>
      <c r="K149" s="205">
        <v>0</v>
      </c>
      <c r="L149" s="205">
        <v>0</v>
      </c>
      <c r="M149" s="205">
        <v>0</v>
      </c>
      <c r="N149" s="205">
        <v>0</v>
      </c>
      <c r="O149" s="205">
        <v>0</v>
      </c>
      <c r="P149" s="205">
        <v>0</v>
      </c>
      <c r="Q149" s="205">
        <v>0</v>
      </c>
      <c r="R149" s="205">
        <v>0</v>
      </c>
      <c r="S149" s="205">
        <v>0</v>
      </c>
      <c r="T149" s="205">
        <v>0</v>
      </c>
      <c r="U149" s="205">
        <v>1</v>
      </c>
      <c r="V149" s="205">
        <v>0</v>
      </c>
      <c r="W149" s="208">
        <v>1</v>
      </c>
    </row>
    <row r="150" spans="1:23" x14ac:dyDescent="0.35">
      <c r="A150" s="196" t="s">
        <v>303</v>
      </c>
      <c r="B150" s="201">
        <f t="shared" si="15"/>
        <v>7</v>
      </c>
      <c r="C150" s="205">
        <v>0</v>
      </c>
      <c r="D150" s="205">
        <v>0</v>
      </c>
      <c r="E150" s="205">
        <v>1</v>
      </c>
      <c r="F150" s="205">
        <v>0</v>
      </c>
      <c r="G150" s="205">
        <v>0</v>
      </c>
      <c r="H150" s="205">
        <v>0</v>
      </c>
      <c r="I150" s="205">
        <v>0</v>
      </c>
      <c r="J150" s="205">
        <v>0</v>
      </c>
      <c r="K150" s="205">
        <v>0</v>
      </c>
      <c r="L150" s="205">
        <v>0</v>
      </c>
      <c r="M150" s="205">
        <v>0</v>
      </c>
      <c r="N150" s="205">
        <v>0</v>
      </c>
      <c r="O150" s="205">
        <v>0</v>
      </c>
      <c r="P150" s="205">
        <v>0</v>
      </c>
      <c r="Q150" s="205">
        <v>0</v>
      </c>
      <c r="R150" s="205">
        <v>0</v>
      </c>
      <c r="S150" s="205">
        <v>0</v>
      </c>
      <c r="T150" s="205">
        <v>0</v>
      </c>
      <c r="U150" s="205">
        <v>0</v>
      </c>
      <c r="V150" s="205">
        <v>1</v>
      </c>
      <c r="W150" s="208">
        <v>5</v>
      </c>
    </row>
    <row r="151" spans="1:23" x14ac:dyDescent="0.35">
      <c r="A151" s="196" t="s">
        <v>304</v>
      </c>
      <c r="B151" s="201">
        <f t="shared" si="15"/>
        <v>8</v>
      </c>
      <c r="C151" s="205">
        <v>0</v>
      </c>
      <c r="D151" s="205">
        <v>0</v>
      </c>
      <c r="E151" s="205">
        <v>2</v>
      </c>
      <c r="F151" s="205">
        <v>0</v>
      </c>
      <c r="G151" s="205">
        <v>0</v>
      </c>
      <c r="H151" s="205">
        <v>0</v>
      </c>
      <c r="I151" s="205">
        <v>0</v>
      </c>
      <c r="J151" s="205">
        <v>0</v>
      </c>
      <c r="K151" s="205">
        <v>0</v>
      </c>
      <c r="L151" s="205">
        <v>0</v>
      </c>
      <c r="M151" s="205">
        <v>0</v>
      </c>
      <c r="N151" s="205">
        <v>0</v>
      </c>
      <c r="O151" s="205">
        <v>0</v>
      </c>
      <c r="P151" s="205">
        <v>0</v>
      </c>
      <c r="Q151" s="205">
        <v>0</v>
      </c>
      <c r="R151" s="205">
        <v>0</v>
      </c>
      <c r="S151" s="205">
        <v>0</v>
      </c>
      <c r="T151" s="205">
        <v>0</v>
      </c>
      <c r="U151" s="205">
        <v>0</v>
      </c>
      <c r="V151" s="205">
        <v>0</v>
      </c>
      <c r="W151" s="208">
        <v>6</v>
      </c>
    </row>
    <row r="152" spans="1:23" x14ac:dyDescent="0.35">
      <c r="A152" s="196" t="s">
        <v>309</v>
      </c>
      <c r="B152" s="201">
        <f t="shared" si="15"/>
        <v>4</v>
      </c>
      <c r="C152" s="205">
        <v>0</v>
      </c>
      <c r="D152" s="205">
        <v>0</v>
      </c>
      <c r="E152" s="205">
        <v>0</v>
      </c>
      <c r="F152" s="205">
        <v>0</v>
      </c>
      <c r="G152" s="205">
        <v>0</v>
      </c>
      <c r="H152" s="205">
        <v>0</v>
      </c>
      <c r="I152" s="205">
        <v>0</v>
      </c>
      <c r="J152" s="205">
        <v>0</v>
      </c>
      <c r="K152" s="205">
        <v>0</v>
      </c>
      <c r="L152" s="205">
        <v>0</v>
      </c>
      <c r="M152" s="205">
        <v>0</v>
      </c>
      <c r="N152" s="205">
        <v>0</v>
      </c>
      <c r="O152" s="205">
        <v>0</v>
      </c>
      <c r="P152" s="205">
        <v>0</v>
      </c>
      <c r="Q152" s="205">
        <v>0</v>
      </c>
      <c r="R152" s="205">
        <v>0</v>
      </c>
      <c r="S152" s="205">
        <v>0</v>
      </c>
      <c r="T152" s="205">
        <v>0</v>
      </c>
      <c r="U152" s="205">
        <v>0</v>
      </c>
      <c r="V152" s="205">
        <v>3</v>
      </c>
      <c r="W152" s="208">
        <v>1</v>
      </c>
    </row>
    <row r="153" spans="1:23" x14ac:dyDescent="0.35">
      <c r="A153" s="196" t="s">
        <v>311</v>
      </c>
      <c r="B153" s="201">
        <f t="shared" si="15"/>
        <v>1</v>
      </c>
      <c r="C153" s="205">
        <v>0</v>
      </c>
      <c r="D153" s="205">
        <v>0</v>
      </c>
      <c r="E153" s="205">
        <v>0</v>
      </c>
      <c r="F153" s="205">
        <v>0</v>
      </c>
      <c r="G153" s="205">
        <v>0</v>
      </c>
      <c r="H153" s="205">
        <v>0</v>
      </c>
      <c r="I153" s="205">
        <v>0</v>
      </c>
      <c r="J153" s="205">
        <v>0</v>
      </c>
      <c r="K153" s="205">
        <v>0</v>
      </c>
      <c r="L153" s="205">
        <v>0</v>
      </c>
      <c r="M153" s="205">
        <v>0</v>
      </c>
      <c r="N153" s="205">
        <v>0</v>
      </c>
      <c r="O153" s="205">
        <v>0</v>
      </c>
      <c r="P153" s="205">
        <v>0</v>
      </c>
      <c r="Q153" s="205">
        <v>0</v>
      </c>
      <c r="R153" s="205">
        <v>0</v>
      </c>
      <c r="S153" s="205">
        <v>0</v>
      </c>
      <c r="T153" s="205">
        <v>0</v>
      </c>
      <c r="U153" s="205">
        <v>0</v>
      </c>
      <c r="V153" s="205">
        <v>0</v>
      </c>
      <c r="W153" s="208">
        <v>1</v>
      </c>
    </row>
    <row r="154" spans="1:23" x14ac:dyDescent="0.35">
      <c r="A154" s="196" t="s">
        <v>312</v>
      </c>
      <c r="B154" s="201">
        <f t="shared" si="15"/>
        <v>117</v>
      </c>
      <c r="C154" s="205">
        <v>0</v>
      </c>
      <c r="D154" s="205">
        <v>0</v>
      </c>
      <c r="E154" s="205">
        <v>4</v>
      </c>
      <c r="F154" s="205">
        <v>0</v>
      </c>
      <c r="G154" s="205">
        <v>1</v>
      </c>
      <c r="H154" s="205">
        <v>96</v>
      </c>
      <c r="I154" s="205">
        <v>0</v>
      </c>
      <c r="J154" s="205">
        <v>1</v>
      </c>
      <c r="K154" s="205">
        <v>0</v>
      </c>
      <c r="L154" s="205">
        <v>0</v>
      </c>
      <c r="M154" s="205">
        <v>1</v>
      </c>
      <c r="N154" s="205">
        <v>0</v>
      </c>
      <c r="O154" s="205">
        <v>0</v>
      </c>
      <c r="P154" s="205">
        <v>0</v>
      </c>
      <c r="Q154" s="205">
        <v>0</v>
      </c>
      <c r="R154" s="205">
        <v>0</v>
      </c>
      <c r="S154" s="205">
        <v>0</v>
      </c>
      <c r="T154" s="205">
        <v>0</v>
      </c>
      <c r="U154" s="205">
        <v>0</v>
      </c>
      <c r="V154" s="205">
        <v>0</v>
      </c>
      <c r="W154" s="208">
        <v>14</v>
      </c>
    </row>
    <row r="155" spans="1:23" x14ac:dyDescent="0.35">
      <c r="A155" s="196" t="s">
        <v>313</v>
      </c>
      <c r="B155" s="201">
        <f t="shared" si="15"/>
        <v>1</v>
      </c>
      <c r="C155" s="205">
        <v>0</v>
      </c>
      <c r="D155" s="205">
        <v>0</v>
      </c>
      <c r="E155" s="205">
        <v>0</v>
      </c>
      <c r="F155" s="205">
        <v>0</v>
      </c>
      <c r="G155" s="205">
        <v>0</v>
      </c>
      <c r="H155" s="205">
        <v>0</v>
      </c>
      <c r="I155" s="205">
        <v>0</v>
      </c>
      <c r="J155" s="205">
        <v>0</v>
      </c>
      <c r="K155" s="205">
        <v>0</v>
      </c>
      <c r="L155" s="205">
        <v>0</v>
      </c>
      <c r="M155" s="205">
        <v>0</v>
      </c>
      <c r="N155" s="205">
        <v>0</v>
      </c>
      <c r="O155" s="205">
        <v>0</v>
      </c>
      <c r="P155" s="205">
        <v>0</v>
      </c>
      <c r="Q155" s="205">
        <v>0</v>
      </c>
      <c r="R155" s="205">
        <v>1</v>
      </c>
      <c r="S155" s="205">
        <v>0</v>
      </c>
      <c r="T155" s="205">
        <v>0</v>
      </c>
      <c r="U155" s="205">
        <v>0</v>
      </c>
      <c r="V155" s="205">
        <v>0</v>
      </c>
      <c r="W155" s="208">
        <v>0</v>
      </c>
    </row>
    <row r="156" spans="1:23" x14ac:dyDescent="0.35">
      <c r="A156" s="196" t="s">
        <v>358</v>
      </c>
      <c r="B156" s="201">
        <f t="shared" si="15"/>
        <v>2</v>
      </c>
      <c r="C156" s="205">
        <v>0</v>
      </c>
      <c r="D156" s="205">
        <v>0</v>
      </c>
      <c r="E156" s="205">
        <v>0</v>
      </c>
      <c r="F156" s="205">
        <v>0</v>
      </c>
      <c r="G156" s="205">
        <v>0</v>
      </c>
      <c r="H156" s="205">
        <v>0</v>
      </c>
      <c r="I156" s="205">
        <v>0</v>
      </c>
      <c r="J156" s="205">
        <v>0</v>
      </c>
      <c r="K156" s="205">
        <v>0</v>
      </c>
      <c r="L156" s="205">
        <v>0</v>
      </c>
      <c r="M156" s="205">
        <v>0</v>
      </c>
      <c r="N156" s="205">
        <v>0</v>
      </c>
      <c r="O156" s="205">
        <v>0</v>
      </c>
      <c r="P156" s="205">
        <v>0</v>
      </c>
      <c r="Q156" s="205">
        <v>0</v>
      </c>
      <c r="R156" s="205">
        <v>0</v>
      </c>
      <c r="S156" s="205">
        <v>0</v>
      </c>
      <c r="T156" s="205">
        <v>0</v>
      </c>
      <c r="U156" s="205">
        <v>0</v>
      </c>
      <c r="V156" s="205">
        <v>0</v>
      </c>
      <c r="W156" s="208">
        <v>2</v>
      </c>
    </row>
    <row r="157" spans="1:23" x14ac:dyDescent="0.35">
      <c r="A157" s="196" t="s">
        <v>371</v>
      </c>
      <c r="B157" s="201">
        <f t="shared" si="15"/>
        <v>2</v>
      </c>
      <c r="C157" s="205">
        <v>0</v>
      </c>
      <c r="D157" s="205">
        <v>0</v>
      </c>
      <c r="E157" s="205">
        <v>0</v>
      </c>
      <c r="F157" s="205">
        <v>0</v>
      </c>
      <c r="G157" s="205">
        <v>0</v>
      </c>
      <c r="H157" s="205">
        <v>0</v>
      </c>
      <c r="I157" s="205">
        <v>0</v>
      </c>
      <c r="J157" s="205">
        <v>0</v>
      </c>
      <c r="K157" s="205">
        <v>0</v>
      </c>
      <c r="L157" s="205">
        <v>0</v>
      </c>
      <c r="M157" s="205">
        <v>2</v>
      </c>
      <c r="N157" s="205">
        <v>0</v>
      </c>
      <c r="O157" s="205">
        <v>0</v>
      </c>
      <c r="P157" s="205">
        <v>0</v>
      </c>
      <c r="Q157" s="205">
        <v>0</v>
      </c>
      <c r="R157" s="205">
        <v>0</v>
      </c>
      <c r="S157" s="205">
        <v>0</v>
      </c>
      <c r="T157" s="205">
        <v>0</v>
      </c>
      <c r="U157" s="205">
        <v>0</v>
      </c>
      <c r="V157" s="205">
        <v>0</v>
      </c>
      <c r="W157" s="208">
        <v>0</v>
      </c>
    </row>
    <row r="158" spans="1:23" x14ac:dyDescent="0.35">
      <c r="A158" s="196" t="s">
        <v>321</v>
      </c>
      <c r="B158" s="201">
        <f t="shared" si="15"/>
        <v>1</v>
      </c>
      <c r="C158" s="205">
        <v>0</v>
      </c>
      <c r="D158" s="205">
        <v>0</v>
      </c>
      <c r="E158" s="205">
        <v>0</v>
      </c>
      <c r="F158" s="205">
        <v>0</v>
      </c>
      <c r="G158" s="205">
        <v>0</v>
      </c>
      <c r="H158" s="205">
        <v>0</v>
      </c>
      <c r="I158" s="205">
        <v>0</v>
      </c>
      <c r="J158" s="205">
        <v>0</v>
      </c>
      <c r="K158" s="205">
        <v>0</v>
      </c>
      <c r="L158" s="205">
        <v>0</v>
      </c>
      <c r="M158" s="205">
        <v>0</v>
      </c>
      <c r="N158" s="205">
        <v>0</v>
      </c>
      <c r="O158" s="205">
        <v>0</v>
      </c>
      <c r="P158" s="205">
        <v>0</v>
      </c>
      <c r="Q158" s="205">
        <v>0</v>
      </c>
      <c r="R158" s="205">
        <v>0</v>
      </c>
      <c r="S158" s="205">
        <v>0</v>
      </c>
      <c r="T158" s="205">
        <v>0</v>
      </c>
      <c r="U158" s="205">
        <v>0</v>
      </c>
      <c r="V158" s="205">
        <v>0</v>
      </c>
      <c r="W158" s="208">
        <v>1</v>
      </c>
    </row>
    <row r="159" spans="1:23" x14ac:dyDescent="0.35">
      <c r="A159" s="196" t="s">
        <v>363</v>
      </c>
      <c r="B159" s="201">
        <f t="shared" si="15"/>
        <v>1</v>
      </c>
      <c r="C159" s="205">
        <v>0</v>
      </c>
      <c r="D159" s="205">
        <v>0</v>
      </c>
      <c r="E159" s="205">
        <v>0</v>
      </c>
      <c r="F159" s="205">
        <v>0</v>
      </c>
      <c r="G159" s="205">
        <v>0</v>
      </c>
      <c r="H159" s="205">
        <v>0</v>
      </c>
      <c r="I159" s="205">
        <v>0</v>
      </c>
      <c r="J159" s="205">
        <v>0</v>
      </c>
      <c r="K159" s="205">
        <v>0</v>
      </c>
      <c r="L159" s="205">
        <v>0</v>
      </c>
      <c r="M159" s="205">
        <v>0</v>
      </c>
      <c r="N159" s="205">
        <v>0</v>
      </c>
      <c r="O159" s="205">
        <v>0</v>
      </c>
      <c r="P159" s="205">
        <v>0</v>
      </c>
      <c r="Q159" s="205">
        <v>0</v>
      </c>
      <c r="R159" s="205">
        <v>0</v>
      </c>
      <c r="S159" s="205">
        <v>0</v>
      </c>
      <c r="T159" s="205">
        <v>0</v>
      </c>
      <c r="U159" s="205">
        <v>0</v>
      </c>
      <c r="V159" s="205">
        <v>0</v>
      </c>
      <c r="W159" s="208">
        <v>1</v>
      </c>
    </row>
    <row r="160" spans="1:23" x14ac:dyDescent="0.35">
      <c r="A160" s="196" t="s">
        <v>322</v>
      </c>
      <c r="B160" s="201">
        <f t="shared" si="15"/>
        <v>1</v>
      </c>
      <c r="C160" s="205">
        <v>0</v>
      </c>
      <c r="D160" s="205">
        <v>0</v>
      </c>
      <c r="E160" s="205">
        <v>0</v>
      </c>
      <c r="F160" s="205">
        <v>0</v>
      </c>
      <c r="G160" s="205">
        <v>0</v>
      </c>
      <c r="H160" s="205">
        <v>0</v>
      </c>
      <c r="I160" s="205">
        <v>0</v>
      </c>
      <c r="J160" s="205">
        <v>0</v>
      </c>
      <c r="K160" s="205">
        <v>0</v>
      </c>
      <c r="L160" s="205">
        <v>0</v>
      </c>
      <c r="M160" s="205">
        <v>0</v>
      </c>
      <c r="N160" s="205">
        <v>0</v>
      </c>
      <c r="O160" s="205">
        <v>0</v>
      </c>
      <c r="P160" s="205">
        <v>1</v>
      </c>
      <c r="Q160" s="205">
        <v>0</v>
      </c>
      <c r="R160" s="205">
        <v>0</v>
      </c>
      <c r="S160" s="205">
        <v>0</v>
      </c>
      <c r="T160" s="205">
        <v>0</v>
      </c>
      <c r="U160" s="205">
        <v>0</v>
      </c>
      <c r="V160" s="205">
        <v>0</v>
      </c>
      <c r="W160" s="208">
        <v>0</v>
      </c>
    </row>
    <row r="161" spans="1:23" x14ac:dyDescent="0.35">
      <c r="A161" s="196" t="s">
        <v>346</v>
      </c>
      <c r="B161" s="201">
        <f t="shared" si="15"/>
        <v>1</v>
      </c>
      <c r="C161" s="205">
        <v>0</v>
      </c>
      <c r="D161" s="205">
        <v>0</v>
      </c>
      <c r="E161" s="205">
        <v>0</v>
      </c>
      <c r="F161" s="205">
        <v>0</v>
      </c>
      <c r="G161" s="205">
        <v>0</v>
      </c>
      <c r="H161" s="205">
        <v>0</v>
      </c>
      <c r="I161" s="205">
        <v>0</v>
      </c>
      <c r="J161" s="205">
        <v>0</v>
      </c>
      <c r="K161" s="205">
        <v>0</v>
      </c>
      <c r="L161" s="205">
        <v>0</v>
      </c>
      <c r="M161" s="205">
        <v>0</v>
      </c>
      <c r="N161" s="205">
        <v>0</v>
      </c>
      <c r="O161" s="205">
        <v>0</v>
      </c>
      <c r="P161" s="205">
        <v>0</v>
      </c>
      <c r="Q161" s="205">
        <v>0</v>
      </c>
      <c r="R161" s="205">
        <v>0</v>
      </c>
      <c r="S161" s="205">
        <v>0</v>
      </c>
      <c r="T161" s="205">
        <v>0</v>
      </c>
      <c r="U161" s="205">
        <v>1</v>
      </c>
      <c r="V161" s="205">
        <v>0</v>
      </c>
      <c r="W161" s="208">
        <v>0</v>
      </c>
    </row>
    <row r="162" spans="1:23" x14ac:dyDescent="0.35">
      <c r="A162" s="196" t="s">
        <v>325</v>
      </c>
      <c r="B162" s="201">
        <f t="shared" si="15"/>
        <v>2</v>
      </c>
      <c r="C162" s="205">
        <v>0</v>
      </c>
      <c r="D162" s="205">
        <v>0</v>
      </c>
      <c r="E162" s="205">
        <v>1</v>
      </c>
      <c r="F162" s="205">
        <v>0</v>
      </c>
      <c r="G162" s="205">
        <v>0</v>
      </c>
      <c r="H162" s="205">
        <v>0</v>
      </c>
      <c r="I162" s="205">
        <v>0</v>
      </c>
      <c r="J162" s="205">
        <v>0</v>
      </c>
      <c r="K162" s="205">
        <v>0</v>
      </c>
      <c r="L162" s="205">
        <v>0</v>
      </c>
      <c r="M162" s="205">
        <v>0</v>
      </c>
      <c r="N162" s="205">
        <v>0</v>
      </c>
      <c r="O162" s="205">
        <v>0</v>
      </c>
      <c r="P162" s="205">
        <v>0</v>
      </c>
      <c r="Q162" s="205">
        <v>0</v>
      </c>
      <c r="R162" s="205">
        <v>0</v>
      </c>
      <c r="S162" s="205">
        <v>0</v>
      </c>
      <c r="T162" s="205">
        <v>0</v>
      </c>
      <c r="U162" s="205">
        <v>0</v>
      </c>
      <c r="V162" s="205">
        <v>0</v>
      </c>
      <c r="W162" s="208">
        <v>1</v>
      </c>
    </row>
    <row r="163" spans="1:23" x14ac:dyDescent="0.35">
      <c r="A163" s="196" t="s">
        <v>326</v>
      </c>
      <c r="B163" s="201">
        <f t="shared" si="15"/>
        <v>1</v>
      </c>
      <c r="C163" s="205">
        <v>0</v>
      </c>
      <c r="D163" s="205">
        <v>0</v>
      </c>
      <c r="E163" s="205">
        <v>1</v>
      </c>
      <c r="F163" s="205">
        <v>0</v>
      </c>
      <c r="G163" s="205">
        <v>0</v>
      </c>
      <c r="H163" s="205">
        <v>0</v>
      </c>
      <c r="I163" s="205">
        <v>0</v>
      </c>
      <c r="J163" s="205">
        <v>0</v>
      </c>
      <c r="K163" s="205">
        <v>0</v>
      </c>
      <c r="L163" s="205">
        <v>0</v>
      </c>
      <c r="M163" s="205">
        <v>0</v>
      </c>
      <c r="N163" s="205">
        <v>0</v>
      </c>
      <c r="O163" s="205">
        <v>0</v>
      </c>
      <c r="P163" s="205">
        <v>0</v>
      </c>
      <c r="Q163" s="205">
        <v>0</v>
      </c>
      <c r="R163" s="205">
        <v>0</v>
      </c>
      <c r="S163" s="205">
        <v>0</v>
      </c>
      <c r="T163" s="205">
        <v>0</v>
      </c>
      <c r="U163" s="205">
        <v>0</v>
      </c>
      <c r="V163" s="205">
        <v>0</v>
      </c>
      <c r="W163" s="208">
        <v>0</v>
      </c>
    </row>
    <row r="164" spans="1:23" x14ac:dyDescent="0.35">
      <c r="A164" s="196" t="s">
        <v>369</v>
      </c>
      <c r="B164" s="201">
        <f t="shared" si="15"/>
        <v>1</v>
      </c>
      <c r="C164" s="205">
        <v>0</v>
      </c>
      <c r="D164" s="205">
        <v>0</v>
      </c>
      <c r="E164" s="205">
        <v>0</v>
      </c>
      <c r="F164" s="205">
        <v>0</v>
      </c>
      <c r="G164" s="205">
        <v>0</v>
      </c>
      <c r="H164" s="205">
        <v>0</v>
      </c>
      <c r="I164" s="205">
        <v>0</v>
      </c>
      <c r="J164" s="205">
        <v>0</v>
      </c>
      <c r="K164" s="205">
        <v>0</v>
      </c>
      <c r="L164" s="205">
        <v>0</v>
      </c>
      <c r="M164" s="205">
        <v>1</v>
      </c>
      <c r="N164" s="205">
        <v>0</v>
      </c>
      <c r="O164" s="205">
        <v>0</v>
      </c>
      <c r="P164" s="205">
        <v>0</v>
      </c>
      <c r="Q164" s="205">
        <v>0</v>
      </c>
      <c r="R164" s="205">
        <v>0</v>
      </c>
      <c r="S164" s="205">
        <v>0</v>
      </c>
      <c r="T164" s="205">
        <v>0</v>
      </c>
      <c r="U164" s="205">
        <v>0</v>
      </c>
      <c r="V164" s="205">
        <v>0</v>
      </c>
      <c r="W164" s="208">
        <v>0</v>
      </c>
    </row>
    <row r="165" spans="1:23" x14ac:dyDescent="0.35">
      <c r="A165" s="196" t="s">
        <v>329</v>
      </c>
      <c r="B165" s="201">
        <f t="shared" si="15"/>
        <v>1</v>
      </c>
      <c r="C165" s="205">
        <v>0</v>
      </c>
      <c r="D165" s="205">
        <v>0</v>
      </c>
      <c r="E165" s="205">
        <v>1</v>
      </c>
      <c r="F165" s="205">
        <v>0</v>
      </c>
      <c r="G165" s="205">
        <v>0</v>
      </c>
      <c r="H165" s="205">
        <v>0</v>
      </c>
      <c r="I165" s="205">
        <v>0</v>
      </c>
      <c r="J165" s="205">
        <v>0</v>
      </c>
      <c r="K165" s="205">
        <v>0</v>
      </c>
      <c r="L165" s="205">
        <v>0</v>
      </c>
      <c r="M165" s="205">
        <v>0</v>
      </c>
      <c r="N165" s="205">
        <v>0</v>
      </c>
      <c r="O165" s="205">
        <v>0</v>
      </c>
      <c r="P165" s="205">
        <v>0</v>
      </c>
      <c r="Q165" s="205">
        <v>0</v>
      </c>
      <c r="R165" s="205">
        <v>0</v>
      </c>
      <c r="S165" s="205">
        <v>0</v>
      </c>
      <c r="T165" s="205">
        <v>0</v>
      </c>
      <c r="U165" s="205">
        <v>0</v>
      </c>
      <c r="V165" s="205">
        <v>0</v>
      </c>
      <c r="W165" s="208">
        <v>0</v>
      </c>
    </row>
    <row r="166" spans="1:23" x14ac:dyDescent="0.35">
      <c r="A166" s="197"/>
      <c r="B166" s="202"/>
      <c r="C166" s="205"/>
      <c r="D166" s="205"/>
      <c r="E166" s="205"/>
      <c r="F166" s="205"/>
      <c r="G166" s="205"/>
      <c r="H166" s="205"/>
      <c r="I166" s="205"/>
      <c r="J166" s="205"/>
      <c r="K166" s="205"/>
      <c r="L166" s="205"/>
      <c r="M166" s="205"/>
      <c r="N166" s="205"/>
      <c r="O166" s="205"/>
      <c r="P166" s="205"/>
      <c r="Q166" s="205"/>
      <c r="R166" s="205"/>
      <c r="S166" s="205"/>
      <c r="T166" s="205"/>
      <c r="U166" s="205"/>
      <c r="V166" s="205"/>
      <c r="W166" s="208"/>
    </row>
    <row r="167" spans="1:23" x14ac:dyDescent="0.35">
      <c r="A167" s="194" t="s">
        <v>232</v>
      </c>
      <c r="B167" s="200">
        <f>SUM(B168:B195)</f>
        <v>91</v>
      </c>
      <c r="C167" s="200">
        <f t="shared" ref="C167:W167" si="16">SUM(C168:C195)</f>
        <v>0</v>
      </c>
      <c r="D167" s="200">
        <f t="shared" si="16"/>
        <v>0</v>
      </c>
      <c r="E167" s="200">
        <f t="shared" si="16"/>
        <v>23</v>
      </c>
      <c r="F167" s="200">
        <f t="shared" si="16"/>
        <v>0</v>
      </c>
      <c r="G167" s="200">
        <f t="shared" si="16"/>
        <v>2</v>
      </c>
      <c r="H167" s="200">
        <f t="shared" si="16"/>
        <v>0</v>
      </c>
      <c r="I167" s="200">
        <f t="shared" si="16"/>
        <v>0</v>
      </c>
      <c r="J167" s="200">
        <f t="shared" si="16"/>
        <v>1</v>
      </c>
      <c r="K167" s="200">
        <f t="shared" si="16"/>
        <v>0</v>
      </c>
      <c r="L167" s="200">
        <f t="shared" si="16"/>
        <v>2</v>
      </c>
      <c r="M167" s="200">
        <f t="shared" si="16"/>
        <v>4</v>
      </c>
      <c r="N167" s="200">
        <f t="shared" si="16"/>
        <v>0</v>
      </c>
      <c r="O167" s="200">
        <f t="shared" si="16"/>
        <v>0</v>
      </c>
      <c r="P167" s="200">
        <f t="shared" si="16"/>
        <v>0</v>
      </c>
      <c r="Q167" s="200">
        <f t="shared" si="16"/>
        <v>0</v>
      </c>
      <c r="R167" s="200">
        <f t="shared" si="16"/>
        <v>0</v>
      </c>
      <c r="S167" s="200">
        <f t="shared" si="16"/>
        <v>0</v>
      </c>
      <c r="T167" s="200">
        <f t="shared" si="16"/>
        <v>0</v>
      </c>
      <c r="U167" s="200">
        <f t="shared" si="16"/>
        <v>3</v>
      </c>
      <c r="V167" s="200">
        <f t="shared" si="16"/>
        <v>1</v>
      </c>
      <c r="W167" s="207">
        <f t="shared" si="16"/>
        <v>55</v>
      </c>
    </row>
    <row r="168" spans="1:23" x14ac:dyDescent="0.35">
      <c r="A168" s="196" t="s">
        <v>300</v>
      </c>
      <c r="B168" s="201">
        <f t="shared" ref="B168:B195" si="17">SUM(C168:W168)</f>
        <v>2</v>
      </c>
      <c r="C168" s="205">
        <v>0</v>
      </c>
      <c r="D168" s="205">
        <v>0</v>
      </c>
      <c r="E168" s="205">
        <v>0</v>
      </c>
      <c r="F168" s="205">
        <v>0</v>
      </c>
      <c r="G168" s="205">
        <v>1</v>
      </c>
      <c r="H168" s="205">
        <v>0</v>
      </c>
      <c r="I168" s="205">
        <v>0</v>
      </c>
      <c r="J168" s="205">
        <v>0</v>
      </c>
      <c r="K168" s="205">
        <v>0</v>
      </c>
      <c r="L168" s="205">
        <v>0</v>
      </c>
      <c r="M168" s="205">
        <v>0</v>
      </c>
      <c r="N168" s="205">
        <v>0</v>
      </c>
      <c r="O168" s="205">
        <v>0</v>
      </c>
      <c r="P168" s="205">
        <v>0</v>
      </c>
      <c r="Q168" s="205">
        <v>0</v>
      </c>
      <c r="R168" s="205">
        <v>0</v>
      </c>
      <c r="S168" s="205">
        <v>0</v>
      </c>
      <c r="T168" s="205">
        <v>0</v>
      </c>
      <c r="U168" s="205">
        <v>0</v>
      </c>
      <c r="V168" s="205">
        <v>0</v>
      </c>
      <c r="W168" s="208">
        <v>1</v>
      </c>
    </row>
    <row r="169" spans="1:23" x14ac:dyDescent="0.35">
      <c r="A169" s="196" t="s">
        <v>349</v>
      </c>
      <c r="B169" s="201">
        <f t="shared" si="17"/>
        <v>2</v>
      </c>
      <c r="C169" s="205">
        <v>0</v>
      </c>
      <c r="D169" s="205">
        <v>0</v>
      </c>
      <c r="E169" s="205">
        <v>0</v>
      </c>
      <c r="F169" s="205">
        <v>0</v>
      </c>
      <c r="G169" s="205">
        <v>0</v>
      </c>
      <c r="H169" s="205">
        <v>0</v>
      </c>
      <c r="I169" s="205">
        <v>0</v>
      </c>
      <c r="J169" s="205">
        <v>0</v>
      </c>
      <c r="K169" s="205">
        <v>0</v>
      </c>
      <c r="L169" s="205">
        <v>0</v>
      </c>
      <c r="M169" s="205">
        <v>0</v>
      </c>
      <c r="N169" s="205">
        <v>0</v>
      </c>
      <c r="O169" s="205">
        <v>0</v>
      </c>
      <c r="P169" s="205">
        <v>0</v>
      </c>
      <c r="Q169" s="205">
        <v>0</v>
      </c>
      <c r="R169" s="205">
        <v>0</v>
      </c>
      <c r="S169" s="205">
        <v>0</v>
      </c>
      <c r="T169" s="205">
        <v>0</v>
      </c>
      <c r="U169" s="205">
        <v>0</v>
      </c>
      <c r="V169" s="205">
        <v>0</v>
      </c>
      <c r="W169" s="208">
        <v>2</v>
      </c>
    </row>
    <row r="170" spans="1:23" x14ac:dyDescent="0.35">
      <c r="A170" s="196" t="s">
        <v>351</v>
      </c>
      <c r="B170" s="201">
        <f t="shared" si="17"/>
        <v>1</v>
      </c>
      <c r="C170" s="205">
        <v>0</v>
      </c>
      <c r="D170" s="205">
        <v>0</v>
      </c>
      <c r="E170" s="205">
        <v>0</v>
      </c>
      <c r="F170" s="205">
        <v>0</v>
      </c>
      <c r="G170" s="205">
        <v>0</v>
      </c>
      <c r="H170" s="205">
        <v>0</v>
      </c>
      <c r="I170" s="205">
        <v>0</v>
      </c>
      <c r="J170" s="205">
        <v>0</v>
      </c>
      <c r="K170" s="205">
        <v>0</v>
      </c>
      <c r="L170" s="205">
        <v>0</v>
      </c>
      <c r="M170" s="205">
        <v>0</v>
      </c>
      <c r="N170" s="205">
        <v>0</v>
      </c>
      <c r="O170" s="205">
        <v>0</v>
      </c>
      <c r="P170" s="205">
        <v>0</v>
      </c>
      <c r="Q170" s="205">
        <v>0</v>
      </c>
      <c r="R170" s="205">
        <v>0</v>
      </c>
      <c r="S170" s="205">
        <v>0</v>
      </c>
      <c r="T170" s="205">
        <v>0</v>
      </c>
      <c r="U170" s="205">
        <v>0</v>
      </c>
      <c r="V170" s="205">
        <v>0</v>
      </c>
      <c r="W170" s="208">
        <v>1</v>
      </c>
    </row>
    <row r="171" spans="1:23" x14ac:dyDescent="0.35">
      <c r="A171" s="196" t="s">
        <v>301</v>
      </c>
      <c r="B171" s="201">
        <f t="shared" si="17"/>
        <v>3</v>
      </c>
      <c r="C171" s="205">
        <v>0</v>
      </c>
      <c r="D171" s="205">
        <v>0</v>
      </c>
      <c r="E171" s="205">
        <v>1</v>
      </c>
      <c r="F171" s="205">
        <v>0</v>
      </c>
      <c r="G171" s="205">
        <v>0</v>
      </c>
      <c r="H171" s="205">
        <v>0</v>
      </c>
      <c r="I171" s="205">
        <v>0</v>
      </c>
      <c r="J171" s="205">
        <v>0</v>
      </c>
      <c r="K171" s="205">
        <v>0</v>
      </c>
      <c r="L171" s="205">
        <v>0</v>
      </c>
      <c r="M171" s="205">
        <v>0</v>
      </c>
      <c r="N171" s="205">
        <v>0</v>
      </c>
      <c r="O171" s="205">
        <v>0</v>
      </c>
      <c r="P171" s="205">
        <v>0</v>
      </c>
      <c r="Q171" s="205">
        <v>0</v>
      </c>
      <c r="R171" s="205">
        <v>0</v>
      </c>
      <c r="S171" s="205">
        <v>0</v>
      </c>
      <c r="T171" s="205">
        <v>0</v>
      </c>
      <c r="U171" s="205">
        <v>1</v>
      </c>
      <c r="V171" s="205">
        <v>0</v>
      </c>
      <c r="W171" s="208">
        <v>1</v>
      </c>
    </row>
    <row r="172" spans="1:23" x14ac:dyDescent="0.35">
      <c r="A172" s="196" t="s">
        <v>336</v>
      </c>
      <c r="B172" s="201">
        <f t="shared" si="17"/>
        <v>2</v>
      </c>
      <c r="C172" s="205">
        <v>0</v>
      </c>
      <c r="D172" s="205">
        <v>0</v>
      </c>
      <c r="E172" s="205">
        <v>0</v>
      </c>
      <c r="F172" s="205">
        <v>0</v>
      </c>
      <c r="G172" s="205">
        <v>0</v>
      </c>
      <c r="H172" s="205">
        <v>0</v>
      </c>
      <c r="I172" s="205">
        <v>0</v>
      </c>
      <c r="J172" s="205">
        <v>0</v>
      </c>
      <c r="K172" s="205">
        <v>0</v>
      </c>
      <c r="L172" s="205">
        <v>0</v>
      </c>
      <c r="M172" s="205">
        <v>0</v>
      </c>
      <c r="N172" s="205">
        <v>0</v>
      </c>
      <c r="O172" s="205">
        <v>0</v>
      </c>
      <c r="P172" s="205">
        <v>0</v>
      </c>
      <c r="Q172" s="205">
        <v>0</v>
      </c>
      <c r="R172" s="205">
        <v>0</v>
      </c>
      <c r="S172" s="205">
        <v>0</v>
      </c>
      <c r="T172" s="205">
        <v>0</v>
      </c>
      <c r="U172" s="205">
        <v>1</v>
      </c>
      <c r="V172" s="205">
        <v>0</v>
      </c>
      <c r="W172" s="208">
        <v>1</v>
      </c>
    </row>
    <row r="173" spans="1:23" x14ac:dyDescent="0.35">
      <c r="A173" s="196" t="s">
        <v>303</v>
      </c>
      <c r="B173" s="201">
        <f t="shared" si="17"/>
        <v>2</v>
      </c>
      <c r="C173" s="205">
        <v>0</v>
      </c>
      <c r="D173" s="205">
        <v>0</v>
      </c>
      <c r="E173" s="205">
        <v>1</v>
      </c>
      <c r="F173" s="205">
        <v>0</v>
      </c>
      <c r="G173" s="205">
        <v>0</v>
      </c>
      <c r="H173" s="205">
        <v>0</v>
      </c>
      <c r="I173" s="205">
        <v>0</v>
      </c>
      <c r="J173" s="205">
        <v>0</v>
      </c>
      <c r="K173" s="205">
        <v>0</v>
      </c>
      <c r="L173" s="205">
        <v>0</v>
      </c>
      <c r="M173" s="205">
        <v>0</v>
      </c>
      <c r="N173" s="205">
        <v>0</v>
      </c>
      <c r="O173" s="205">
        <v>0</v>
      </c>
      <c r="P173" s="205">
        <v>0</v>
      </c>
      <c r="Q173" s="205">
        <v>0</v>
      </c>
      <c r="R173" s="205">
        <v>0</v>
      </c>
      <c r="S173" s="205">
        <v>0</v>
      </c>
      <c r="T173" s="205">
        <v>0</v>
      </c>
      <c r="U173" s="205">
        <v>0</v>
      </c>
      <c r="V173" s="205">
        <v>0</v>
      </c>
      <c r="W173" s="208">
        <v>1</v>
      </c>
    </row>
    <row r="174" spans="1:23" x14ac:dyDescent="0.35">
      <c r="A174" s="196" t="s">
        <v>304</v>
      </c>
      <c r="B174" s="201">
        <f t="shared" si="17"/>
        <v>10</v>
      </c>
      <c r="C174" s="205">
        <v>0</v>
      </c>
      <c r="D174" s="205">
        <v>0</v>
      </c>
      <c r="E174" s="205">
        <v>0</v>
      </c>
      <c r="F174" s="205">
        <v>0</v>
      </c>
      <c r="G174" s="205">
        <v>1</v>
      </c>
      <c r="H174" s="205">
        <v>0</v>
      </c>
      <c r="I174" s="205">
        <v>0</v>
      </c>
      <c r="J174" s="205">
        <v>0</v>
      </c>
      <c r="K174" s="205">
        <v>0</v>
      </c>
      <c r="L174" s="205">
        <v>0</v>
      </c>
      <c r="M174" s="205">
        <v>0</v>
      </c>
      <c r="N174" s="205">
        <v>0</v>
      </c>
      <c r="O174" s="205">
        <v>0</v>
      </c>
      <c r="P174" s="205">
        <v>0</v>
      </c>
      <c r="Q174" s="205">
        <v>0</v>
      </c>
      <c r="R174" s="205">
        <v>0</v>
      </c>
      <c r="S174" s="205">
        <v>0</v>
      </c>
      <c r="T174" s="205">
        <v>0</v>
      </c>
      <c r="U174" s="205">
        <v>0</v>
      </c>
      <c r="V174" s="205">
        <v>0</v>
      </c>
      <c r="W174" s="208">
        <v>9</v>
      </c>
    </row>
    <row r="175" spans="1:23" x14ac:dyDescent="0.35">
      <c r="A175" s="196" t="s">
        <v>305</v>
      </c>
      <c r="B175" s="201">
        <f t="shared" si="17"/>
        <v>1</v>
      </c>
      <c r="C175" s="205">
        <v>0</v>
      </c>
      <c r="D175" s="205">
        <v>0</v>
      </c>
      <c r="E175" s="205">
        <v>0</v>
      </c>
      <c r="F175" s="205">
        <v>0</v>
      </c>
      <c r="G175" s="205">
        <v>0</v>
      </c>
      <c r="H175" s="205">
        <v>0</v>
      </c>
      <c r="I175" s="205">
        <v>0</v>
      </c>
      <c r="J175" s="205">
        <v>0</v>
      </c>
      <c r="K175" s="205">
        <v>0</v>
      </c>
      <c r="L175" s="205">
        <v>1</v>
      </c>
      <c r="M175" s="205">
        <v>0</v>
      </c>
      <c r="N175" s="205">
        <v>0</v>
      </c>
      <c r="O175" s="205">
        <v>0</v>
      </c>
      <c r="P175" s="205">
        <v>0</v>
      </c>
      <c r="Q175" s="205">
        <v>0</v>
      </c>
      <c r="R175" s="205">
        <v>0</v>
      </c>
      <c r="S175" s="205">
        <v>0</v>
      </c>
      <c r="T175" s="205">
        <v>0</v>
      </c>
      <c r="U175" s="205">
        <v>0</v>
      </c>
      <c r="V175" s="205">
        <v>0</v>
      </c>
      <c r="W175" s="208">
        <v>0</v>
      </c>
    </row>
    <row r="176" spans="1:23" x14ac:dyDescent="0.35">
      <c r="A176" s="196" t="s">
        <v>307</v>
      </c>
      <c r="B176" s="201">
        <f t="shared" si="17"/>
        <v>1</v>
      </c>
      <c r="C176" s="205">
        <v>0</v>
      </c>
      <c r="D176" s="205">
        <v>0</v>
      </c>
      <c r="E176" s="205">
        <v>0</v>
      </c>
      <c r="F176" s="205">
        <v>0</v>
      </c>
      <c r="G176" s="205">
        <v>0</v>
      </c>
      <c r="H176" s="205">
        <v>0</v>
      </c>
      <c r="I176" s="205">
        <v>0</v>
      </c>
      <c r="J176" s="205">
        <v>0</v>
      </c>
      <c r="K176" s="205">
        <v>0</v>
      </c>
      <c r="L176" s="205">
        <v>0</v>
      </c>
      <c r="M176" s="205">
        <v>0</v>
      </c>
      <c r="N176" s="205">
        <v>0</v>
      </c>
      <c r="O176" s="205">
        <v>0</v>
      </c>
      <c r="P176" s="205">
        <v>0</v>
      </c>
      <c r="Q176" s="205">
        <v>0</v>
      </c>
      <c r="R176" s="205">
        <v>0</v>
      </c>
      <c r="S176" s="205">
        <v>0</v>
      </c>
      <c r="T176" s="205">
        <v>0</v>
      </c>
      <c r="U176" s="205">
        <v>0</v>
      </c>
      <c r="V176" s="205">
        <v>0</v>
      </c>
      <c r="W176" s="208">
        <v>1</v>
      </c>
    </row>
    <row r="177" spans="1:23" x14ac:dyDescent="0.35">
      <c r="A177" s="196" t="s">
        <v>308</v>
      </c>
      <c r="B177" s="201">
        <f t="shared" si="17"/>
        <v>1</v>
      </c>
      <c r="C177" s="205">
        <v>0</v>
      </c>
      <c r="D177" s="205">
        <v>0</v>
      </c>
      <c r="E177" s="205">
        <v>0</v>
      </c>
      <c r="F177" s="205">
        <v>0</v>
      </c>
      <c r="G177" s="205">
        <v>0</v>
      </c>
      <c r="H177" s="205">
        <v>0</v>
      </c>
      <c r="I177" s="205">
        <v>0</v>
      </c>
      <c r="J177" s="205">
        <v>0</v>
      </c>
      <c r="K177" s="205">
        <v>0</v>
      </c>
      <c r="L177" s="205">
        <v>0</v>
      </c>
      <c r="M177" s="205">
        <v>0</v>
      </c>
      <c r="N177" s="205">
        <v>0</v>
      </c>
      <c r="O177" s="205">
        <v>0</v>
      </c>
      <c r="P177" s="205">
        <v>0</v>
      </c>
      <c r="Q177" s="205">
        <v>0</v>
      </c>
      <c r="R177" s="205">
        <v>0</v>
      </c>
      <c r="S177" s="205">
        <v>0</v>
      </c>
      <c r="T177" s="205">
        <v>0</v>
      </c>
      <c r="U177" s="205">
        <v>0</v>
      </c>
      <c r="V177" s="205">
        <v>0</v>
      </c>
      <c r="W177" s="208">
        <v>1</v>
      </c>
    </row>
    <row r="178" spans="1:23" x14ac:dyDescent="0.35">
      <c r="A178" s="196" t="s">
        <v>309</v>
      </c>
      <c r="B178" s="201">
        <f t="shared" si="17"/>
        <v>6</v>
      </c>
      <c r="C178" s="205">
        <v>0</v>
      </c>
      <c r="D178" s="205">
        <v>0</v>
      </c>
      <c r="E178" s="205">
        <v>1</v>
      </c>
      <c r="F178" s="205">
        <v>0</v>
      </c>
      <c r="G178" s="205">
        <v>0</v>
      </c>
      <c r="H178" s="205">
        <v>0</v>
      </c>
      <c r="I178" s="205">
        <v>0</v>
      </c>
      <c r="J178" s="205">
        <v>0</v>
      </c>
      <c r="K178" s="205">
        <v>0</v>
      </c>
      <c r="L178" s="205">
        <v>0</v>
      </c>
      <c r="M178" s="205">
        <v>0</v>
      </c>
      <c r="N178" s="205">
        <v>0</v>
      </c>
      <c r="O178" s="205">
        <v>0</v>
      </c>
      <c r="P178" s="205">
        <v>0</v>
      </c>
      <c r="Q178" s="205">
        <v>0</v>
      </c>
      <c r="R178" s="205">
        <v>0</v>
      </c>
      <c r="S178" s="205">
        <v>0</v>
      </c>
      <c r="T178" s="205">
        <v>0</v>
      </c>
      <c r="U178" s="205">
        <v>0</v>
      </c>
      <c r="V178" s="205">
        <v>0</v>
      </c>
      <c r="W178" s="208">
        <v>5</v>
      </c>
    </row>
    <row r="179" spans="1:23" x14ac:dyDescent="0.35">
      <c r="A179" s="196" t="s">
        <v>348</v>
      </c>
      <c r="B179" s="201">
        <f t="shared" si="17"/>
        <v>1</v>
      </c>
      <c r="C179" s="205">
        <v>0</v>
      </c>
      <c r="D179" s="205">
        <v>0</v>
      </c>
      <c r="E179" s="205">
        <v>0</v>
      </c>
      <c r="F179" s="205">
        <v>0</v>
      </c>
      <c r="G179" s="205">
        <v>0</v>
      </c>
      <c r="H179" s="205">
        <v>0</v>
      </c>
      <c r="I179" s="205">
        <v>0</v>
      </c>
      <c r="J179" s="205">
        <v>0</v>
      </c>
      <c r="K179" s="205">
        <v>0</v>
      </c>
      <c r="L179" s="205">
        <v>0</v>
      </c>
      <c r="M179" s="205">
        <v>0</v>
      </c>
      <c r="N179" s="205">
        <v>0</v>
      </c>
      <c r="O179" s="205">
        <v>0</v>
      </c>
      <c r="P179" s="205">
        <v>0</v>
      </c>
      <c r="Q179" s="205">
        <v>0</v>
      </c>
      <c r="R179" s="205">
        <v>0</v>
      </c>
      <c r="S179" s="205">
        <v>0</v>
      </c>
      <c r="T179" s="205">
        <v>0</v>
      </c>
      <c r="U179" s="205">
        <v>0</v>
      </c>
      <c r="V179" s="205">
        <v>0</v>
      </c>
      <c r="W179" s="208">
        <v>1</v>
      </c>
    </row>
    <row r="180" spans="1:23" x14ac:dyDescent="0.35">
      <c r="A180" s="196" t="s">
        <v>311</v>
      </c>
      <c r="B180" s="201">
        <f t="shared" si="17"/>
        <v>2</v>
      </c>
      <c r="C180" s="205">
        <v>0</v>
      </c>
      <c r="D180" s="205">
        <v>0</v>
      </c>
      <c r="E180" s="205">
        <v>1</v>
      </c>
      <c r="F180" s="205">
        <v>0</v>
      </c>
      <c r="G180" s="205">
        <v>0</v>
      </c>
      <c r="H180" s="205">
        <v>0</v>
      </c>
      <c r="I180" s="205">
        <v>0</v>
      </c>
      <c r="J180" s="205">
        <v>0</v>
      </c>
      <c r="K180" s="205">
        <v>0</v>
      </c>
      <c r="L180" s="205">
        <v>0</v>
      </c>
      <c r="M180" s="205">
        <v>0</v>
      </c>
      <c r="N180" s="205">
        <v>0</v>
      </c>
      <c r="O180" s="205">
        <v>0</v>
      </c>
      <c r="P180" s="205">
        <v>0</v>
      </c>
      <c r="Q180" s="205">
        <v>0</v>
      </c>
      <c r="R180" s="205">
        <v>0</v>
      </c>
      <c r="S180" s="205">
        <v>0</v>
      </c>
      <c r="T180" s="205">
        <v>0</v>
      </c>
      <c r="U180" s="205">
        <v>0</v>
      </c>
      <c r="V180" s="205">
        <v>0</v>
      </c>
      <c r="W180" s="208">
        <v>1</v>
      </c>
    </row>
    <row r="181" spans="1:23" x14ac:dyDescent="0.35">
      <c r="A181" s="196" t="s">
        <v>353</v>
      </c>
      <c r="B181" s="201">
        <f t="shared" si="17"/>
        <v>1</v>
      </c>
      <c r="C181" s="205">
        <v>0</v>
      </c>
      <c r="D181" s="205">
        <v>0</v>
      </c>
      <c r="E181" s="205">
        <v>0</v>
      </c>
      <c r="F181" s="205">
        <v>0</v>
      </c>
      <c r="G181" s="205">
        <v>0</v>
      </c>
      <c r="H181" s="205">
        <v>0</v>
      </c>
      <c r="I181" s="205">
        <v>0</v>
      </c>
      <c r="J181" s="205">
        <v>0</v>
      </c>
      <c r="K181" s="205">
        <v>0</v>
      </c>
      <c r="L181" s="205">
        <v>0</v>
      </c>
      <c r="M181" s="205">
        <v>0</v>
      </c>
      <c r="N181" s="205">
        <v>0</v>
      </c>
      <c r="O181" s="205">
        <v>0</v>
      </c>
      <c r="P181" s="205">
        <v>0</v>
      </c>
      <c r="Q181" s="205">
        <v>0</v>
      </c>
      <c r="R181" s="205">
        <v>0</v>
      </c>
      <c r="S181" s="205">
        <v>0</v>
      </c>
      <c r="T181" s="205">
        <v>0</v>
      </c>
      <c r="U181" s="205">
        <v>0</v>
      </c>
      <c r="V181" s="205">
        <v>0</v>
      </c>
      <c r="W181" s="208">
        <v>1</v>
      </c>
    </row>
    <row r="182" spans="1:23" x14ac:dyDescent="0.35">
      <c r="A182" s="196" t="s">
        <v>312</v>
      </c>
      <c r="B182" s="201">
        <f t="shared" si="17"/>
        <v>28</v>
      </c>
      <c r="C182" s="205">
        <v>0</v>
      </c>
      <c r="D182" s="205">
        <v>0</v>
      </c>
      <c r="E182" s="205">
        <v>14</v>
      </c>
      <c r="F182" s="205">
        <v>0</v>
      </c>
      <c r="G182" s="205">
        <v>0</v>
      </c>
      <c r="H182" s="205">
        <v>0</v>
      </c>
      <c r="I182" s="205">
        <v>0</v>
      </c>
      <c r="J182" s="205">
        <v>1</v>
      </c>
      <c r="K182" s="205">
        <v>0</v>
      </c>
      <c r="L182" s="205">
        <v>0</v>
      </c>
      <c r="M182" s="205">
        <v>0</v>
      </c>
      <c r="N182" s="205">
        <v>0</v>
      </c>
      <c r="O182" s="205">
        <v>0</v>
      </c>
      <c r="P182" s="205">
        <v>0</v>
      </c>
      <c r="Q182" s="205">
        <v>0</v>
      </c>
      <c r="R182" s="205">
        <v>0</v>
      </c>
      <c r="S182" s="205">
        <v>0</v>
      </c>
      <c r="T182" s="205">
        <v>0</v>
      </c>
      <c r="U182" s="205">
        <v>0</v>
      </c>
      <c r="V182" s="205">
        <v>0</v>
      </c>
      <c r="W182" s="208">
        <v>13</v>
      </c>
    </row>
    <row r="183" spans="1:23" x14ac:dyDescent="0.35">
      <c r="A183" s="196" t="s">
        <v>313</v>
      </c>
      <c r="B183" s="201">
        <f t="shared" si="17"/>
        <v>6</v>
      </c>
      <c r="C183" s="205">
        <v>0</v>
      </c>
      <c r="D183" s="205">
        <v>0</v>
      </c>
      <c r="E183" s="205">
        <v>0</v>
      </c>
      <c r="F183" s="205">
        <v>0</v>
      </c>
      <c r="G183" s="205">
        <v>0</v>
      </c>
      <c r="H183" s="205">
        <v>0</v>
      </c>
      <c r="I183" s="205">
        <v>0</v>
      </c>
      <c r="J183" s="205">
        <v>0</v>
      </c>
      <c r="K183" s="205">
        <v>0</v>
      </c>
      <c r="L183" s="205">
        <v>0</v>
      </c>
      <c r="M183" s="205">
        <v>0</v>
      </c>
      <c r="N183" s="205">
        <v>0</v>
      </c>
      <c r="O183" s="205">
        <v>0</v>
      </c>
      <c r="P183" s="205">
        <v>0</v>
      </c>
      <c r="Q183" s="205">
        <v>0</v>
      </c>
      <c r="R183" s="205">
        <v>0</v>
      </c>
      <c r="S183" s="205">
        <v>0</v>
      </c>
      <c r="T183" s="205">
        <v>0</v>
      </c>
      <c r="U183" s="205">
        <v>1</v>
      </c>
      <c r="V183" s="205">
        <v>1</v>
      </c>
      <c r="W183" s="208">
        <v>4</v>
      </c>
    </row>
    <row r="184" spans="1:23" x14ac:dyDescent="0.35">
      <c r="A184" s="196" t="s">
        <v>355</v>
      </c>
      <c r="B184" s="201">
        <f t="shared" si="17"/>
        <v>1</v>
      </c>
      <c r="C184" s="205">
        <v>0</v>
      </c>
      <c r="D184" s="205">
        <v>0</v>
      </c>
      <c r="E184" s="205">
        <v>0</v>
      </c>
      <c r="F184" s="205">
        <v>0</v>
      </c>
      <c r="G184" s="205">
        <v>0</v>
      </c>
      <c r="H184" s="205">
        <v>0</v>
      </c>
      <c r="I184" s="205">
        <v>0</v>
      </c>
      <c r="J184" s="205">
        <v>0</v>
      </c>
      <c r="K184" s="205">
        <v>0</v>
      </c>
      <c r="L184" s="205">
        <v>0</v>
      </c>
      <c r="M184" s="205">
        <v>0</v>
      </c>
      <c r="N184" s="205">
        <v>0</v>
      </c>
      <c r="O184" s="205">
        <v>0</v>
      </c>
      <c r="P184" s="205">
        <v>0</v>
      </c>
      <c r="Q184" s="205">
        <v>0</v>
      </c>
      <c r="R184" s="205">
        <v>0</v>
      </c>
      <c r="S184" s="205">
        <v>0</v>
      </c>
      <c r="T184" s="205">
        <v>0</v>
      </c>
      <c r="U184" s="205">
        <v>0</v>
      </c>
      <c r="V184" s="205">
        <v>0</v>
      </c>
      <c r="W184" s="208">
        <v>1</v>
      </c>
    </row>
    <row r="185" spans="1:23" x14ac:dyDescent="0.35">
      <c r="A185" s="196" t="s">
        <v>356</v>
      </c>
      <c r="B185" s="201">
        <f t="shared" si="17"/>
        <v>1</v>
      </c>
      <c r="C185" s="205">
        <v>0</v>
      </c>
      <c r="D185" s="205">
        <v>0</v>
      </c>
      <c r="E185" s="205">
        <v>0</v>
      </c>
      <c r="F185" s="205">
        <v>0</v>
      </c>
      <c r="G185" s="205">
        <v>0</v>
      </c>
      <c r="H185" s="205">
        <v>0</v>
      </c>
      <c r="I185" s="205">
        <v>0</v>
      </c>
      <c r="J185" s="205">
        <v>0</v>
      </c>
      <c r="K185" s="205">
        <v>0</v>
      </c>
      <c r="L185" s="205">
        <v>0</v>
      </c>
      <c r="M185" s="205">
        <v>0</v>
      </c>
      <c r="N185" s="205">
        <v>0</v>
      </c>
      <c r="O185" s="205">
        <v>0</v>
      </c>
      <c r="P185" s="205">
        <v>0</v>
      </c>
      <c r="Q185" s="205">
        <v>0</v>
      </c>
      <c r="R185" s="205">
        <v>0</v>
      </c>
      <c r="S185" s="205">
        <v>0</v>
      </c>
      <c r="T185" s="205">
        <v>0</v>
      </c>
      <c r="U185" s="205">
        <v>0</v>
      </c>
      <c r="V185" s="205">
        <v>0</v>
      </c>
      <c r="W185" s="208">
        <v>1</v>
      </c>
    </row>
    <row r="186" spans="1:23" x14ac:dyDescent="0.35">
      <c r="A186" s="196" t="s">
        <v>358</v>
      </c>
      <c r="B186" s="201">
        <f t="shared" si="17"/>
        <v>2</v>
      </c>
      <c r="C186" s="205">
        <v>0</v>
      </c>
      <c r="D186" s="205">
        <v>0</v>
      </c>
      <c r="E186" s="205">
        <v>0</v>
      </c>
      <c r="F186" s="205">
        <v>0</v>
      </c>
      <c r="G186" s="205">
        <v>0</v>
      </c>
      <c r="H186" s="205">
        <v>0</v>
      </c>
      <c r="I186" s="205">
        <v>0</v>
      </c>
      <c r="J186" s="205">
        <v>0</v>
      </c>
      <c r="K186" s="205">
        <v>0</v>
      </c>
      <c r="L186" s="205">
        <v>0</v>
      </c>
      <c r="M186" s="205">
        <v>0</v>
      </c>
      <c r="N186" s="205">
        <v>0</v>
      </c>
      <c r="O186" s="205">
        <v>0</v>
      </c>
      <c r="P186" s="205">
        <v>0</v>
      </c>
      <c r="Q186" s="205">
        <v>0</v>
      </c>
      <c r="R186" s="205">
        <v>0</v>
      </c>
      <c r="S186" s="205">
        <v>0</v>
      </c>
      <c r="T186" s="205">
        <v>0</v>
      </c>
      <c r="U186" s="205">
        <v>0</v>
      </c>
      <c r="V186" s="205">
        <v>0</v>
      </c>
      <c r="W186" s="208">
        <v>2</v>
      </c>
    </row>
    <row r="187" spans="1:23" x14ac:dyDescent="0.35">
      <c r="A187" s="196" t="s">
        <v>316</v>
      </c>
      <c r="B187" s="201">
        <f t="shared" si="17"/>
        <v>1</v>
      </c>
      <c r="C187" s="205">
        <v>0</v>
      </c>
      <c r="D187" s="205">
        <v>0</v>
      </c>
      <c r="E187" s="205">
        <v>1</v>
      </c>
      <c r="F187" s="205">
        <v>0</v>
      </c>
      <c r="G187" s="205">
        <v>0</v>
      </c>
      <c r="H187" s="205">
        <v>0</v>
      </c>
      <c r="I187" s="205">
        <v>0</v>
      </c>
      <c r="J187" s="205">
        <v>0</v>
      </c>
      <c r="K187" s="205">
        <v>0</v>
      </c>
      <c r="L187" s="205">
        <v>0</v>
      </c>
      <c r="M187" s="205">
        <v>0</v>
      </c>
      <c r="N187" s="205">
        <v>0</v>
      </c>
      <c r="O187" s="205">
        <v>0</v>
      </c>
      <c r="P187" s="205">
        <v>0</v>
      </c>
      <c r="Q187" s="205">
        <v>0</v>
      </c>
      <c r="R187" s="205">
        <v>0</v>
      </c>
      <c r="S187" s="205">
        <v>0</v>
      </c>
      <c r="T187" s="205">
        <v>0</v>
      </c>
      <c r="U187" s="205">
        <v>0</v>
      </c>
      <c r="V187" s="205">
        <v>0</v>
      </c>
      <c r="W187" s="208">
        <v>0</v>
      </c>
    </row>
    <row r="188" spans="1:23" x14ac:dyDescent="0.35">
      <c r="A188" s="196" t="s">
        <v>361</v>
      </c>
      <c r="B188" s="201">
        <f t="shared" si="17"/>
        <v>4</v>
      </c>
      <c r="C188" s="205">
        <v>0</v>
      </c>
      <c r="D188" s="205">
        <v>0</v>
      </c>
      <c r="E188" s="205">
        <v>0</v>
      </c>
      <c r="F188" s="205">
        <v>0</v>
      </c>
      <c r="G188" s="205">
        <v>0</v>
      </c>
      <c r="H188" s="205">
        <v>0</v>
      </c>
      <c r="I188" s="205">
        <v>0</v>
      </c>
      <c r="J188" s="205">
        <v>0</v>
      </c>
      <c r="K188" s="205">
        <v>0</v>
      </c>
      <c r="L188" s="205">
        <v>0</v>
      </c>
      <c r="M188" s="205">
        <v>0</v>
      </c>
      <c r="N188" s="205">
        <v>0</v>
      </c>
      <c r="O188" s="205">
        <v>0</v>
      </c>
      <c r="P188" s="205">
        <v>0</v>
      </c>
      <c r="Q188" s="205">
        <v>0</v>
      </c>
      <c r="R188" s="205">
        <v>0</v>
      </c>
      <c r="S188" s="205">
        <v>0</v>
      </c>
      <c r="T188" s="205">
        <v>0</v>
      </c>
      <c r="U188" s="205">
        <v>0</v>
      </c>
      <c r="V188" s="205">
        <v>0</v>
      </c>
      <c r="W188" s="208">
        <v>4</v>
      </c>
    </row>
    <row r="189" spans="1:23" x14ac:dyDescent="0.35">
      <c r="A189" s="196" t="s">
        <v>371</v>
      </c>
      <c r="B189" s="201">
        <f t="shared" si="17"/>
        <v>2</v>
      </c>
      <c r="C189" s="205">
        <v>0</v>
      </c>
      <c r="D189" s="205">
        <v>0</v>
      </c>
      <c r="E189" s="205">
        <v>0</v>
      </c>
      <c r="F189" s="205">
        <v>0</v>
      </c>
      <c r="G189" s="205">
        <v>0</v>
      </c>
      <c r="H189" s="205">
        <v>0</v>
      </c>
      <c r="I189" s="205">
        <v>0</v>
      </c>
      <c r="J189" s="205">
        <v>0</v>
      </c>
      <c r="K189" s="205">
        <v>0</v>
      </c>
      <c r="L189" s="205">
        <v>0</v>
      </c>
      <c r="M189" s="205">
        <v>2</v>
      </c>
      <c r="N189" s="205">
        <v>0</v>
      </c>
      <c r="O189" s="205">
        <v>0</v>
      </c>
      <c r="P189" s="205">
        <v>0</v>
      </c>
      <c r="Q189" s="205">
        <v>0</v>
      </c>
      <c r="R189" s="205">
        <v>0</v>
      </c>
      <c r="S189" s="205">
        <v>0</v>
      </c>
      <c r="T189" s="205">
        <v>0</v>
      </c>
      <c r="U189" s="205">
        <v>0</v>
      </c>
      <c r="V189" s="205">
        <v>0</v>
      </c>
      <c r="W189" s="208">
        <v>0</v>
      </c>
    </row>
    <row r="190" spans="1:23" x14ac:dyDescent="0.35">
      <c r="A190" s="196" t="s">
        <v>372</v>
      </c>
      <c r="B190" s="201">
        <f t="shared" si="17"/>
        <v>1</v>
      </c>
      <c r="C190" s="205">
        <v>0</v>
      </c>
      <c r="D190" s="205">
        <v>0</v>
      </c>
      <c r="E190" s="205">
        <v>0</v>
      </c>
      <c r="F190" s="205">
        <v>0</v>
      </c>
      <c r="G190" s="205">
        <v>0</v>
      </c>
      <c r="H190" s="205">
        <v>0</v>
      </c>
      <c r="I190" s="205">
        <v>0</v>
      </c>
      <c r="J190" s="205">
        <v>0</v>
      </c>
      <c r="K190" s="205">
        <v>0</v>
      </c>
      <c r="L190" s="205">
        <v>0</v>
      </c>
      <c r="M190" s="205">
        <v>1</v>
      </c>
      <c r="N190" s="205">
        <v>0</v>
      </c>
      <c r="O190" s="205">
        <v>0</v>
      </c>
      <c r="P190" s="205">
        <v>0</v>
      </c>
      <c r="Q190" s="205">
        <v>0</v>
      </c>
      <c r="R190" s="205">
        <v>0</v>
      </c>
      <c r="S190" s="205">
        <v>0</v>
      </c>
      <c r="T190" s="205">
        <v>0</v>
      </c>
      <c r="U190" s="205">
        <v>0</v>
      </c>
      <c r="V190" s="205">
        <v>0</v>
      </c>
      <c r="W190" s="208">
        <v>0</v>
      </c>
    </row>
    <row r="191" spans="1:23" x14ac:dyDescent="0.35">
      <c r="A191" s="196" t="s">
        <v>321</v>
      </c>
      <c r="B191" s="201">
        <f t="shared" si="17"/>
        <v>4</v>
      </c>
      <c r="C191" s="205">
        <v>0</v>
      </c>
      <c r="D191" s="205">
        <v>0</v>
      </c>
      <c r="E191" s="205">
        <v>1</v>
      </c>
      <c r="F191" s="205">
        <v>0</v>
      </c>
      <c r="G191" s="205">
        <v>0</v>
      </c>
      <c r="H191" s="205">
        <v>0</v>
      </c>
      <c r="I191" s="205">
        <v>0</v>
      </c>
      <c r="J191" s="205">
        <v>0</v>
      </c>
      <c r="K191" s="205">
        <v>0</v>
      </c>
      <c r="L191" s="205">
        <v>0</v>
      </c>
      <c r="M191" s="205">
        <v>0</v>
      </c>
      <c r="N191" s="205">
        <v>0</v>
      </c>
      <c r="O191" s="205">
        <v>0</v>
      </c>
      <c r="P191" s="205">
        <v>0</v>
      </c>
      <c r="Q191" s="205">
        <v>0</v>
      </c>
      <c r="R191" s="205">
        <v>0</v>
      </c>
      <c r="S191" s="205">
        <v>0</v>
      </c>
      <c r="T191" s="205">
        <v>0</v>
      </c>
      <c r="U191" s="205">
        <v>0</v>
      </c>
      <c r="V191" s="205">
        <v>0</v>
      </c>
      <c r="W191" s="208">
        <v>3</v>
      </c>
    </row>
    <row r="192" spans="1:23" x14ac:dyDescent="0.35">
      <c r="A192" s="196" t="s">
        <v>322</v>
      </c>
      <c r="B192" s="201">
        <f t="shared" si="17"/>
        <v>1</v>
      </c>
      <c r="C192" s="205">
        <v>0</v>
      </c>
      <c r="D192" s="205">
        <v>0</v>
      </c>
      <c r="E192" s="205">
        <v>1</v>
      </c>
      <c r="F192" s="205">
        <v>0</v>
      </c>
      <c r="G192" s="205">
        <v>0</v>
      </c>
      <c r="H192" s="205">
        <v>0</v>
      </c>
      <c r="I192" s="205">
        <v>0</v>
      </c>
      <c r="J192" s="205">
        <v>0</v>
      </c>
      <c r="K192" s="205">
        <v>0</v>
      </c>
      <c r="L192" s="205">
        <v>0</v>
      </c>
      <c r="M192" s="205">
        <v>0</v>
      </c>
      <c r="N192" s="205">
        <v>0</v>
      </c>
      <c r="O192" s="205">
        <v>0</v>
      </c>
      <c r="P192" s="205">
        <v>0</v>
      </c>
      <c r="Q192" s="205">
        <v>0</v>
      </c>
      <c r="R192" s="205">
        <v>0</v>
      </c>
      <c r="S192" s="205">
        <v>0</v>
      </c>
      <c r="T192" s="205">
        <v>0</v>
      </c>
      <c r="U192" s="205">
        <v>0</v>
      </c>
      <c r="V192" s="205">
        <v>0</v>
      </c>
      <c r="W192" s="208">
        <v>0</v>
      </c>
    </row>
    <row r="193" spans="1:23" x14ac:dyDescent="0.35">
      <c r="A193" s="196" t="s">
        <v>325</v>
      </c>
      <c r="B193" s="201">
        <f t="shared" si="17"/>
        <v>2</v>
      </c>
      <c r="C193" s="205">
        <v>0</v>
      </c>
      <c r="D193" s="205">
        <v>0</v>
      </c>
      <c r="E193" s="205">
        <v>1</v>
      </c>
      <c r="F193" s="205">
        <v>0</v>
      </c>
      <c r="G193" s="205">
        <v>0</v>
      </c>
      <c r="H193" s="205">
        <v>0</v>
      </c>
      <c r="I193" s="205">
        <v>0</v>
      </c>
      <c r="J193" s="205">
        <v>0</v>
      </c>
      <c r="K193" s="205">
        <v>0</v>
      </c>
      <c r="L193" s="205">
        <v>1</v>
      </c>
      <c r="M193" s="205">
        <v>0</v>
      </c>
      <c r="N193" s="205">
        <v>0</v>
      </c>
      <c r="O193" s="205">
        <v>0</v>
      </c>
      <c r="P193" s="205">
        <v>0</v>
      </c>
      <c r="Q193" s="205">
        <v>0</v>
      </c>
      <c r="R193" s="205">
        <v>0</v>
      </c>
      <c r="S193" s="205">
        <v>0</v>
      </c>
      <c r="T193" s="205">
        <v>0</v>
      </c>
      <c r="U193" s="205">
        <v>0</v>
      </c>
      <c r="V193" s="205">
        <v>0</v>
      </c>
      <c r="W193" s="208">
        <v>0</v>
      </c>
    </row>
    <row r="194" spans="1:23" x14ac:dyDescent="0.35">
      <c r="A194" s="196" t="s">
        <v>326</v>
      </c>
      <c r="B194" s="201">
        <f t="shared" si="17"/>
        <v>1</v>
      </c>
      <c r="C194" s="205">
        <v>0</v>
      </c>
      <c r="D194" s="205">
        <v>0</v>
      </c>
      <c r="E194" s="205">
        <v>0</v>
      </c>
      <c r="F194" s="205">
        <v>0</v>
      </c>
      <c r="G194" s="205">
        <v>0</v>
      </c>
      <c r="H194" s="205">
        <v>0</v>
      </c>
      <c r="I194" s="205">
        <v>0</v>
      </c>
      <c r="J194" s="205">
        <v>0</v>
      </c>
      <c r="K194" s="205">
        <v>0</v>
      </c>
      <c r="L194" s="205">
        <v>0</v>
      </c>
      <c r="M194" s="205">
        <v>1</v>
      </c>
      <c r="N194" s="205">
        <v>0</v>
      </c>
      <c r="O194" s="205">
        <v>0</v>
      </c>
      <c r="P194" s="205">
        <v>0</v>
      </c>
      <c r="Q194" s="205">
        <v>0</v>
      </c>
      <c r="R194" s="205">
        <v>0</v>
      </c>
      <c r="S194" s="205">
        <v>0</v>
      </c>
      <c r="T194" s="205">
        <v>0</v>
      </c>
      <c r="U194" s="205">
        <v>0</v>
      </c>
      <c r="V194" s="205">
        <v>0</v>
      </c>
      <c r="W194" s="208">
        <v>0</v>
      </c>
    </row>
    <row r="195" spans="1:23" x14ac:dyDescent="0.35">
      <c r="A195" s="196" t="s">
        <v>327</v>
      </c>
      <c r="B195" s="201">
        <f t="shared" si="17"/>
        <v>2</v>
      </c>
      <c r="C195" s="205">
        <v>0</v>
      </c>
      <c r="D195" s="205">
        <v>0</v>
      </c>
      <c r="E195" s="205">
        <v>1</v>
      </c>
      <c r="F195" s="205">
        <v>0</v>
      </c>
      <c r="G195" s="205">
        <v>0</v>
      </c>
      <c r="H195" s="205">
        <v>0</v>
      </c>
      <c r="I195" s="205">
        <v>0</v>
      </c>
      <c r="J195" s="205">
        <v>0</v>
      </c>
      <c r="K195" s="205">
        <v>0</v>
      </c>
      <c r="L195" s="205">
        <v>0</v>
      </c>
      <c r="M195" s="205">
        <v>0</v>
      </c>
      <c r="N195" s="205">
        <v>0</v>
      </c>
      <c r="O195" s="205">
        <v>0</v>
      </c>
      <c r="P195" s="205">
        <v>0</v>
      </c>
      <c r="Q195" s="205">
        <v>0</v>
      </c>
      <c r="R195" s="205">
        <v>0</v>
      </c>
      <c r="S195" s="205">
        <v>0</v>
      </c>
      <c r="T195" s="205">
        <v>0</v>
      </c>
      <c r="U195" s="205">
        <v>0</v>
      </c>
      <c r="V195" s="205">
        <v>0</v>
      </c>
      <c r="W195" s="208">
        <v>1</v>
      </c>
    </row>
    <row r="196" spans="1:23" x14ac:dyDescent="0.35">
      <c r="A196" s="198"/>
      <c r="B196" s="203"/>
      <c r="C196" s="189"/>
      <c r="D196" s="189"/>
      <c r="E196" s="189"/>
      <c r="F196" s="189"/>
      <c r="G196" s="189"/>
      <c r="H196" s="189"/>
      <c r="I196" s="189"/>
      <c r="J196" s="189"/>
      <c r="K196" s="189"/>
      <c r="L196" s="189"/>
      <c r="M196" s="189"/>
      <c r="N196" s="189"/>
      <c r="O196" s="189"/>
      <c r="P196" s="189"/>
      <c r="Q196" s="189"/>
      <c r="R196" s="189"/>
      <c r="S196" s="189"/>
      <c r="T196" s="189"/>
      <c r="U196" s="189"/>
      <c r="V196" s="189"/>
      <c r="W196" s="209"/>
    </row>
    <row r="197" spans="1:23" x14ac:dyDescent="0.35">
      <c r="A197" s="3" t="s">
        <v>389</v>
      </c>
    </row>
    <row r="198" spans="1:23" x14ac:dyDescent="0.35">
      <c r="A198" s="118" t="s">
        <v>47</v>
      </c>
    </row>
  </sheetData>
  <mergeCells count="28">
    <mergeCell ref="A5:W5"/>
    <mergeCell ref="A6:W6"/>
    <mergeCell ref="T9:T10"/>
    <mergeCell ref="U9:U10"/>
    <mergeCell ref="V9:V10"/>
    <mergeCell ref="W9:W10"/>
    <mergeCell ref="C8:W8"/>
    <mergeCell ref="C9:C10"/>
    <mergeCell ref="D9:D10"/>
    <mergeCell ref="E9:E10"/>
    <mergeCell ref="F9:F10"/>
    <mergeCell ref="G9:G10"/>
    <mergeCell ref="A3:W3"/>
    <mergeCell ref="A4:W4"/>
    <mergeCell ref="N9:N10"/>
    <mergeCell ref="O9:O10"/>
    <mergeCell ref="P9:P10"/>
    <mergeCell ref="Q9:Q10"/>
    <mergeCell ref="R9:R10"/>
    <mergeCell ref="S9:S10"/>
    <mergeCell ref="H9:H10"/>
    <mergeCell ref="I9:I10"/>
    <mergeCell ref="J9:J10"/>
    <mergeCell ref="K9:K10"/>
    <mergeCell ref="L9:L10"/>
    <mergeCell ref="M9:M10"/>
    <mergeCell ref="A8:A10"/>
    <mergeCell ref="B8:B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Índice</vt:lpstr>
      <vt:lpstr>c-1</vt:lpstr>
      <vt:lpstr>c-2</vt:lpstr>
      <vt:lpstr>c-3</vt:lpstr>
      <vt:lpstr>c-4</vt:lpstr>
      <vt:lpstr>c-5</vt:lpstr>
      <vt:lpstr>c-6</vt:lpstr>
      <vt:lpstr>c-7</vt:lpstr>
      <vt:lpstr>c-8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rmadrigalg</dc:creator>
  <cp:keywords/>
  <dc:description/>
  <cp:lastModifiedBy>María Gómez Rodríguez</cp:lastModifiedBy>
  <cp:revision/>
  <cp:lastPrinted>2023-07-07T16:33:56Z</cp:lastPrinted>
  <dcterms:created xsi:type="dcterms:W3CDTF">2017-10-24T19:29:25Z</dcterms:created>
  <dcterms:modified xsi:type="dcterms:W3CDTF">2023-11-17T14:44:18Z</dcterms:modified>
  <cp:category/>
  <cp:contentStatus/>
</cp:coreProperties>
</file>