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D:\Poder Judicial\2022\Subproceso de Estadística\Informes Anuario estadísticas judiciales\Anuario 2021\Informes por materia\Revisados por María\Cobro-Manuel\"/>
    </mc:Choice>
  </mc:AlternateContent>
  <xr:revisionPtr revIDLastSave="0" documentId="13_ncr:1_{B936F02B-9B13-47F8-8FB6-C8E2B7F73C68}" xr6:coauthVersionLast="47" xr6:coauthVersionMax="47" xr10:uidLastSave="{00000000-0000-0000-0000-000000000000}"/>
  <bookViews>
    <workbookView xWindow="28680" yWindow="-120" windowWidth="29040" windowHeight="15840" tabRatio="764" xr2:uid="{00000000-000D-0000-FFFF-FFFF00000000}"/>
  </bookViews>
  <sheets>
    <sheet name="Índice" sheetId="46" r:id="rId1"/>
    <sheet name="c-1" sheetId="70" r:id="rId2"/>
    <sheet name="c-2" sheetId="71" r:id="rId3"/>
    <sheet name="c-3" sheetId="72" r:id="rId4"/>
    <sheet name="c-4" sheetId="73" r:id="rId5"/>
    <sheet name="c-5" sheetId="74" r:id="rId6"/>
    <sheet name="c-6" sheetId="75" r:id="rId7"/>
    <sheet name="c-7" sheetId="68" r:id="rId8"/>
    <sheet name="c-8" sheetId="69" r:id="rId9"/>
    <sheet name="c-9" sheetId="58" r:id="rId10"/>
    <sheet name="c-10" sheetId="59" r:id="rId11"/>
    <sheet name="c-11" sheetId="67" r:id="rId12"/>
    <sheet name="c-12" sheetId="37" r:id="rId13"/>
    <sheet name="c-13" sheetId="52" r:id="rId14"/>
    <sheet name="c-14" sheetId="53" r:id="rId15"/>
    <sheet name="c-15" sheetId="55" r:id="rId16"/>
    <sheet name="c-16" sheetId="50" r:id="rId17"/>
    <sheet name="c-17" sheetId="51" r:id="rId18"/>
    <sheet name="c-18" sheetId="54" r:id="rId19"/>
    <sheet name="c-19" sheetId="60" r:id="rId20"/>
  </sheets>
  <externalReferences>
    <externalReference r:id="rId21"/>
  </externalReferences>
  <definedNames>
    <definedName name="ddd">#REF!</definedName>
    <definedName name="Excel_BuiltIn__FilterDatabase_1">#REF!</definedName>
    <definedName name="Excel_BuiltIn__FilterDatabase_3">#REF!</definedName>
    <definedName name="Excel_BuiltIn__FilterDatabase_4">[1]C4!#REF!</definedName>
    <definedName name="Excel_BuiltIn_Print_Area_1">#REF!</definedName>
    <definedName name="Excel_BuiltIn_Print_Area_1_1">"$C_81.$#REF!$#REF!:$#REF!$#REF!"</definedName>
    <definedName name="Excel_BuiltIn_Print_Area_4">"$c_84.$#REF!$#REF!:$#REF!$#REF!"</definedName>
    <definedName name="Excel_BuiltIn_Print_Area_7">"$c_86.$#REF!$#REF!:$#REF!$#REF!"</definedName>
    <definedName name="FOFO1">#REF!</definedName>
    <definedName name="Nuevo">#REF!</definedName>
    <definedName name="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60" l="1"/>
  <c r="B56" i="60" s="1"/>
  <c r="B54" i="60"/>
  <c r="B53" i="60" s="1"/>
  <c r="B51" i="60"/>
  <c r="B50" i="60" s="1"/>
  <c r="B48" i="60"/>
  <c r="B47" i="60" s="1"/>
  <c r="B45" i="60"/>
  <c r="B44" i="60"/>
  <c r="B42" i="60"/>
  <c r="B41" i="60"/>
  <c r="B39" i="60"/>
  <c r="B38" i="60"/>
  <c r="B36" i="60"/>
  <c r="B35" i="60"/>
  <c r="B33" i="60"/>
  <c r="B32" i="60"/>
  <c r="B30" i="60"/>
  <c r="B29" i="60"/>
  <c r="B28" i="60" s="1"/>
  <c r="B26" i="60"/>
  <c r="B25" i="60" s="1"/>
  <c r="B23" i="60"/>
  <c r="B22" i="60" s="1"/>
  <c r="B20" i="60"/>
  <c r="B19" i="60"/>
  <c r="B18" i="60"/>
  <c r="B17" i="60" s="1"/>
  <c r="B15" i="60"/>
  <c r="B14" i="60"/>
  <c r="B13" i="60"/>
  <c r="B12" i="60" s="1"/>
  <c r="F10" i="60"/>
  <c r="E10" i="60"/>
  <c r="D10" i="60"/>
  <c r="C10" i="60"/>
  <c r="B59" i="54"/>
  <c r="B58" i="54" s="1"/>
  <c r="B56" i="54"/>
  <c r="B55" i="54"/>
  <c r="B53" i="54"/>
  <c r="B52" i="54"/>
  <c r="B50" i="54"/>
  <c r="B49" i="54" s="1"/>
  <c r="B47" i="54"/>
  <c r="B46" i="54" s="1"/>
  <c r="B44" i="54"/>
  <c r="B43" i="54"/>
  <c r="B41" i="54"/>
  <c r="B40" i="54"/>
  <c r="B38" i="54"/>
  <c r="B37" i="54" s="1"/>
  <c r="B35" i="54"/>
  <c r="B34" i="54" s="1"/>
  <c r="B32" i="54"/>
  <c r="B31" i="54"/>
  <c r="B30" i="54" s="1"/>
  <c r="B28" i="54"/>
  <c r="B27" i="54" s="1"/>
  <c r="B25" i="54"/>
  <c r="B24" i="54"/>
  <c r="B22" i="54"/>
  <c r="B21" i="54"/>
  <c r="B20" i="54"/>
  <c r="B19" i="54" s="1"/>
  <c r="B17" i="54"/>
  <c r="B14" i="54" s="1"/>
  <c r="B16" i="54"/>
  <c r="B15" i="54"/>
  <c r="N12" i="54"/>
  <c r="M12" i="54"/>
  <c r="L12" i="54"/>
  <c r="K12" i="54"/>
  <c r="J12" i="54"/>
  <c r="I12" i="54"/>
  <c r="H12" i="54"/>
  <c r="G12" i="54"/>
  <c r="F12" i="54"/>
  <c r="E12" i="54"/>
  <c r="D12" i="54"/>
  <c r="C12" i="54"/>
  <c r="B59" i="51"/>
  <c r="B58" i="51" s="1"/>
  <c r="B56" i="51"/>
  <c r="B55" i="51" s="1"/>
  <c r="B53" i="51"/>
  <c r="B52" i="51"/>
  <c r="B50" i="51"/>
  <c r="B49" i="51"/>
  <c r="B47" i="51"/>
  <c r="B46" i="51" s="1"/>
  <c r="B44" i="51"/>
  <c r="B43" i="51" s="1"/>
  <c r="B41" i="51"/>
  <c r="B40" i="51"/>
  <c r="B38" i="51"/>
  <c r="B37" i="51"/>
  <c r="B35" i="51"/>
  <c r="B34" i="51" s="1"/>
  <c r="B32" i="51"/>
  <c r="B31" i="51"/>
  <c r="B30" i="51" s="1"/>
  <c r="B28" i="51"/>
  <c r="B27" i="51" s="1"/>
  <c r="B25" i="51"/>
  <c r="B24" i="51" s="1"/>
  <c r="B22" i="51"/>
  <c r="B21" i="51"/>
  <c r="B20" i="51"/>
  <c r="B19" i="51" s="1"/>
  <c r="B17" i="51"/>
  <c r="B16" i="51"/>
  <c r="B15" i="51"/>
  <c r="B14" i="51" s="1"/>
  <c r="E12" i="51"/>
  <c r="D12" i="51"/>
  <c r="C12" i="51"/>
  <c r="I57" i="50"/>
  <c r="I56" i="50" s="1"/>
  <c r="I54" i="50"/>
  <c r="I53" i="50" s="1"/>
  <c r="I51" i="50"/>
  <c r="I50" i="50"/>
  <c r="I48" i="50"/>
  <c r="I47" i="50" s="1"/>
  <c r="I45" i="50"/>
  <c r="I44" i="50" s="1"/>
  <c r="I42" i="50"/>
  <c r="I41" i="50" s="1"/>
  <c r="I39" i="50"/>
  <c r="I38" i="50"/>
  <c r="I36" i="50"/>
  <c r="I35" i="50" s="1"/>
  <c r="I33" i="50"/>
  <c r="I32" i="50" s="1"/>
  <c r="I30" i="50"/>
  <c r="I29" i="50"/>
  <c r="I28" i="50" s="1"/>
  <c r="I26" i="50"/>
  <c r="I25" i="50" s="1"/>
  <c r="I23" i="50"/>
  <c r="I22" i="50"/>
  <c r="I20" i="50"/>
  <c r="I19" i="50"/>
  <c r="I18" i="50"/>
  <c r="I17" i="50" s="1"/>
  <c r="I15" i="50"/>
  <c r="I14" i="50"/>
  <c r="I13" i="50"/>
  <c r="I12" i="50"/>
  <c r="H10" i="50"/>
  <c r="G10" i="50"/>
  <c r="F10" i="50"/>
  <c r="E10" i="50"/>
  <c r="D10" i="50"/>
  <c r="C10" i="50"/>
  <c r="B10" i="50"/>
  <c r="B59" i="55"/>
  <c r="B58" i="55"/>
  <c r="B56" i="55"/>
  <c r="B55" i="55" s="1"/>
  <c r="B53" i="55"/>
  <c r="B52" i="55" s="1"/>
  <c r="B50" i="55"/>
  <c r="B49" i="55"/>
  <c r="B47" i="55"/>
  <c r="B46" i="55"/>
  <c r="B44" i="55"/>
  <c r="B43" i="55" s="1"/>
  <c r="B41" i="55"/>
  <c r="B40" i="55" s="1"/>
  <c r="B38" i="55"/>
  <c r="B37" i="55"/>
  <c r="B35" i="55"/>
  <c r="B34" i="55"/>
  <c r="B32" i="55"/>
  <c r="B31" i="55"/>
  <c r="B30" i="55"/>
  <c r="B28" i="55"/>
  <c r="B27" i="55" s="1"/>
  <c r="B25" i="55"/>
  <c r="B24" i="55" s="1"/>
  <c r="B22" i="55"/>
  <c r="B19" i="55" s="1"/>
  <c r="B21" i="55"/>
  <c r="B20" i="55"/>
  <c r="B17" i="55"/>
  <c r="B16" i="55"/>
  <c r="B15" i="55"/>
  <c r="B14" i="55" s="1"/>
  <c r="O12" i="55"/>
  <c r="N12" i="55"/>
  <c r="M12" i="55"/>
  <c r="L12" i="55"/>
  <c r="K12" i="55"/>
  <c r="J12" i="55"/>
  <c r="I12" i="55"/>
  <c r="H12" i="55"/>
  <c r="G12" i="55"/>
  <c r="F12" i="55"/>
  <c r="E12" i="55"/>
  <c r="D12" i="55"/>
  <c r="C12" i="55"/>
  <c r="B59" i="53"/>
  <c r="B58" i="53" s="1"/>
  <c r="B56" i="53"/>
  <c r="B55" i="53" s="1"/>
  <c r="B53" i="53"/>
  <c r="B52" i="53"/>
  <c r="B50" i="53"/>
  <c r="B49" i="53" s="1"/>
  <c r="B47" i="53"/>
  <c r="B46" i="53" s="1"/>
  <c r="B44" i="53"/>
  <c r="B43" i="53" s="1"/>
  <c r="B41" i="53"/>
  <c r="B40" i="53"/>
  <c r="B38" i="53"/>
  <c r="B37" i="53" s="1"/>
  <c r="B35" i="53"/>
  <c r="B34" i="53" s="1"/>
  <c r="B32" i="53"/>
  <c r="B31" i="53"/>
  <c r="B30" i="53" s="1"/>
  <c r="B28" i="53"/>
  <c r="B27" i="53" s="1"/>
  <c r="B25" i="53"/>
  <c r="B24" i="53"/>
  <c r="B22" i="53"/>
  <c r="B21" i="53"/>
  <c r="B20" i="53"/>
  <c r="B19" i="53" s="1"/>
  <c r="B17" i="53"/>
  <c r="B16" i="53"/>
  <c r="B15" i="53"/>
  <c r="B14" i="53"/>
  <c r="Q12" i="53"/>
  <c r="P12" i="53"/>
  <c r="O12" i="53"/>
  <c r="N12" i="53"/>
  <c r="M12" i="53"/>
  <c r="L12" i="53"/>
  <c r="K12" i="53"/>
  <c r="J12" i="53"/>
  <c r="I12" i="53"/>
  <c r="H12" i="53"/>
  <c r="G12" i="53"/>
  <c r="F12" i="53"/>
  <c r="E12" i="53"/>
  <c r="D12" i="53"/>
  <c r="C12" i="53"/>
  <c r="B57" i="52"/>
  <c r="I57" i="52" s="1"/>
  <c r="I56" i="52" s="1"/>
  <c r="I54" i="52"/>
  <c r="I53" i="52" s="1"/>
  <c r="B53" i="52"/>
  <c r="I51" i="52"/>
  <c r="I50" i="52" s="1"/>
  <c r="B50" i="52"/>
  <c r="I48" i="52"/>
  <c r="I47" i="52" s="1"/>
  <c r="B47" i="52"/>
  <c r="I45" i="52"/>
  <c r="I44" i="52" s="1"/>
  <c r="B44" i="52"/>
  <c r="I42" i="52"/>
  <c r="I41" i="52"/>
  <c r="B41" i="52"/>
  <c r="I39" i="52"/>
  <c r="I38" i="52"/>
  <c r="B38" i="52"/>
  <c r="I36" i="52"/>
  <c r="I35" i="52"/>
  <c r="B35" i="52"/>
  <c r="I33" i="52"/>
  <c r="I32" i="52" s="1"/>
  <c r="B32" i="52"/>
  <c r="I30" i="52"/>
  <c r="B29" i="52"/>
  <c r="I29" i="52" s="1"/>
  <c r="I28" i="52" s="1"/>
  <c r="B28" i="52"/>
  <c r="I26" i="52"/>
  <c r="I25" i="52" s="1"/>
  <c r="B25" i="52"/>
  <c r="I23" i="52"/>
  <c r="I22" i="52" s="1"/>
  <c r="B22" i="52"/>
  <c r="I20" i="52"/>
  <c r="B20" i="52"/>
  <c r="I19" i="52"/>
  <c r="B19" i="52"/>
  <c r="B18" i="52"/>
  <c r="B17" i="52" s="1"/>
  <c r="I15" i="52"/>
  <c r="I14" i="52"/>
  <c r="I13" i="52"/>
  <c r="I12" i="52" s="1"/>
  <c r="B12" i="52"/>
  <c r="H10" i="52"/>
  <c r="G10" i="52"/>
  <c r="F10" i="52"/>
  <c r="E10" i="52"/>
  <c r="D10" i="52"/>
  <c r="C10" i="52"/>
  <c r="AI53" i="37"/>
  <c r="AA53" i="37"/>
  <c r="S53" i="37"/>
  <c r="K53" i="37"/>
  <c r="C53" i="37"/>
  <c r="B53" i="37"/>
  <c r="AI52" i="37"/>
  <c r="AA52" i="37"/>
  <c r="S52" i="37"/>
  <c r="K52" i="37"/>
  <c r="C52" i="37"/>
  <c r="B52" i="37"/>
  <c r="AI51" i="37"/>
  <c r="AA51" i="37"/>
  <c r="S51" i="37"/>
  <c r="K51" i="37"/>
  <c r="C51" i="37"/>
  <c r="B51" i="37" s="1"/>
  <c r="AI50" i="37"/>
  <c r="AA50" i="37"/>
  <c r="S50" i="37"/>
  <c r="K50" i="37"/>
  <c r="C50" i="37"/>
  <c r="B50" i="37" s="1"/>
  <c r="AI49" i="37"/>
  <c r="AA49" i="37"/>
  <c r="S49" i="37"/>
  <c r="K49" i="37"/>
  <c r="C49" i="37"/>
  <c r="B49" i="37"/>
  <c r="AI48" i="37"/>
  <c r="AA48" i="37"/>
  <c r="S48" i="37"/>
  <c r="K48" i="37"/>
  <c r="C48" i="37"/>
  <c r="B48" i="37"/>
  <c r="AI47" i="37"/>
  <c r="AA47" i="37"/>
  <c r="S47" i="37"/>
  <c r="K47" i="37"/>
  <c r="C47" i="37"/>
  <c r="B47" i="37" s="1"/>
  <c r="AI46" i="37"/>
  <c r="AA46" i="37"/>
  <c r="S46" i="37"/>
  <c r="K46" i="37"/>
  <c r="C46" i="37"/>
  <c r="B46" i="37" s="1"/>
  <c r="AI45" i="37"/>
  <c r="AA45" i="37"/>
  <c r="S45" i="37"/>
  <c r="K45" i="37"/>
  <c r="C45" i="37"/>
  <c r="B45" i="37"/>
  <c r="AI44" i="37"/>
  <c r="AA44" i="37"/>
  <c r="S44" i="37"/>
  <c r="K44" i="37"/>
  <c r="C44" i="37"/>
  <c r="B44" i="37"/>
  <c r="AI43" i="37"/>
  <c r="AA43" i="37"/>
  <c r="S43" i="37"/>
  <c r="K43" i="37"/>
  <c r="C43" i="37"/>
  <c r="B43" i="37" s="1"/>
  <c r="AI42" i="37"/>
  <c r="AA42" i="37"/>
  <c r="S42" i="37"/>
  <c r="K42" i="37"/>
  <c r="C42" i="37"/>
  <c r="B42" i="37" s="1"/>
  <c r="AI41" i="37"/>
  <c r="AA41" i="37"/>
  <c r="S41" i="37"/>
  <c r="K41" i="37"/>
  <c r="C41" i="37"/>
  <c r="B41" i="37"/>
  <c r="AI40" i="37"/>
  <c r="AA40" i="37"/>
  <c r="S40" i="37"/>
  <c r="K40" i="37"/>
  <c r="C40" i="37"/>
  <c r="B40" i="37"/>
  <c r="AI39" i="37"/>
  <c r="AA39" i="37"/>
  <c r="S39" i="37"/>
  <c r="K39" i="37"/>
  <c r="C39" i="37"/>
  <c r="B39" i="37" s="1"/>
  <c r="AI38" i="37"/>
  <c r="AA38" i="37"/>
  <c r="S38" i="37"/>
  <c r="K38" i="37"/>
  <c r="C38" i="37"/>
  <c r="B38" i="37" s="1"/>
  <c r="AI37" i="37"/>
  <c r="AA37" i="37"/>
  <c r="S37" i="37"/>
  <c r="K37" i="37"/>
  <c r="C37" i="37"/>
  <c r="B37" i="37"/>
  <c r="AI36" i="37"/>
  <c r="AA36" i="37"/>
  <c r="S36" i="37"/>
  <c r="K36" i="37"/>
  <c r="C36" i="37"/>
  <c r="B36" i="37"/>
  <c r="AI35" i="37"/>
  <c r="AA35" i="37"/>
  <c r="S35" i="37"/>
  <c r="K35" i="37"/>
  <c r="C35" i="37"/>
  <c r="B35" i="37" s="1"/>
  <c r="AI34" i="37"/>
  <c r="AA34" i="37"/>
  <c r="S34" i="37"/>
  <c r="K34" i="37"/>
  <c r="C34" i="37"/>
  <c r="B34" i="37" s="1"/>
  <c r="AI33" i="37"/>
  <c r="AA33" i="37"/>
  <c r="S33" i="37"/>
  <c r="K33" i="37"/>
  <c r="C33" i="37"/>
  <c r="B33" i="37"/>
  <c r="AI32" i="37"/>
  <c r="AA32" i="37"/>
  <c r="S32" i="37"/>
  <c r="K32" i="37"/>
  <c r="C32" i="37"/>
  <c r="B32" i="37"/>
  <c r="AI31" i="37"/>
  <c r="AA31" i="37"/>
  <c r="S31" i="37"/>
  <c r="K31" i="37"/>
  <c r="C31" i="37"/>
  <c r="B31" i="37" s="1"/>
  <c r="AI30" i="37"/>
  <c r="AA30" i="37"/>
  <c r="S30" i="37"/>
  <c r="K30" i="37"/>
  <c r="C30" i="37"/>
  <c r="B30" i="37" s="1"/>
  <c r="AI29" i="37"/>
  <c r="AA29" i="37"/>
  <c r="S29" i="37"/>
  <c r="K29" i="37"/>
  <c r="C29" i="37"/>
  <c r="B29" i="37"/>
  <c r="AI28" i="37"/>
  <c r="AA28" i="37"/>
  <c r="S28" i="37"/>
  <c r="K28" i="37"/>
  <c r="C28" i="37"/>
  <c r="B28" i="37"/>
  <c r="AI27" i="37"/>
  <c r="AA27" i="37"/>
  <c r="S27" i="37"/>
  <c r="K27" i="37"/>
  <c r="C27" i="37"/>
  <c r="B27" i="37" s="1"/>
  <c r="AI26" i="37"/>
  <c r="AA26" i="37"/>
  <c r="S26" i="37"/>
  <c r="K26" i="37"/>
  <c r="C26" i="37"/>
  <c r="B26" i="37" s="1"/>
  <c r="AI25" i="37"/>
  <c r="AA25" i="37"/>
  <c r="S25" i="37"/>
  <c r="K25" i="37"/>
  <c r="C25" i="37"/>
  <c r="B25" i="37"/>
  <c r="AI24" i="37"/>
  <c r="AA24" i="37"/>
  <c r="S24" i="37"/>
  <c r="K24" i="37"/>
  <c r="C24" i="37"/>
  <c r="B24" i="37"/>
  <c r="AI23" i="37"/>
  <c r="AA23" i="37"/>
  <c r="S23" i="37"/>
  <c r="K23" i="37"/>
  <c r="C23" i="37"/>
  <c r="B23" i="37" s="1"/>
  <c r="AI22" i="37"/>
  <c r="AA22" i="37"/>
  <c r="S22" i="37"/>
  <c r="K22" i="37"/>
  <c r="C22" i="37"/>
  <c r="B22" i="37" s="1"/>
  <c r="AI21" i="37"/>
  <c r="AA21" i="37"/>
  <c r="S21" i="37"/>
  <c r="K21" i="37"/>
  <c r="C21" i="37"/>
  <c r="B21" i="37"/>
  <c r="AI20" i="37"/>
  <c r="AA20" i="37"/>
  <c r="S20" i="37"/>
  <c r="K20" i="37"/>
  <c r="C20" i="37"/>
  <c r="B20" i="37"/>
  <c r="AI19" i="37"/>
  <c r="AA19" i="37"/>
  <c r="S19" i="37"/>
  <c r="K19" i="37"/>
  <c r="C19" i="37"/>
  <c r="B19" i="37" s="1"/>
  <c r="AI18" i="37"/>
  <c r="AA18" i="37"/>
  <c r="S18" i="37"/>
  <c r="K18" i="37"/>
  <c r="C18" i="37"/>
  <c r="B18" i="37" s="1"/>
  <c r="AI17" i="37"/>
  <c r="AA17" i="37"/>
  <c r="S17" i="37"/>
  <c r="K17" i="37"/>
  <c r="C17" i="37"/>
  <c r="B17" i="37"/>
  <c r="AI16" i="37"/>
  <c r="AA16" i="37"/>
  <c r="S16" i="37"/>
  <c r="K16" i="37"/>
  <c r="C16" i="37"/>
  <c r="B16" i="37"/>
  <c r="AI15" i="37"/>
  <c r="AI12" i="37" s="1"/>
  <c r="AA15" i="37"/>
  <c r="S15" i="37"/>
  <c r="K15" i="37"/>
  <c r="C15" i="37"/>
  <c r="B15" i="37" s="1"/>
  <c r="AI14" i="37"/>
  <c r="AA14" i="37"/>
  <c r="AA12" i="37" s="1"/>
  <c r="S14" i="37"/>
  <c r="S12" i="37" s="1"/>
  <c r="K14" i="37"/>
  <c r="K12" i="37" s="1"/>
  <c r="C14" i="37"/>
  <c r="B14" i="37" s="1"/>
  <c r="AP12" i="37"/>
  <c r="AO12" i="37"/>
  <c r="AN12" i="37"/>
  <c r="AM12" i="37"/>
  <c r="AL12" i="37"/>
  <c r="AK12" i="37"/>
  <c r="AJ12" i="37"/>
  <c r="AH12" i="37"/>
  <c r="AG12" i="37"/>
  <c r="AF12" i="37"/>
  <c r="AE12" i="37"/>
  <c r="AD12" i="37"/>
  <c r="AC12" i="37"/>
  <c r="AB12" i="37"/>
  <c r="Z12" i="37"/>
  <c r="Y12" i="37"/>
  <c r="X12" i="37"/>
  <c r="W12" i="37"/>
  <c r="V12" i="37"/>
  <c r="U12" i="37"/>
  <c r="T12" i="37"/>
  <c r="R12" i="37"/>
  <c r="Q12" i="37"/>
  <c r="P12" i="37"/>
  <c r="O12" i="37"/>
  <c r="N12" i="37"/>
  <c r="M12" i="37"/>
  <c r="L12" i="37"/>
  <c r="J12" i="37"/>
  <c r="I12" i="37"/>
  <c r="H12" i="37"/>
  <c r="G12" i="37"/>
  <c r="F12" i="37"/>
  <c r="E12" i="37"/>
  <c r="D12" i="37"/>
  <c r="AH63" i="67"/>
  <c r="AF63" i="67"/>
  <c r="AD63" i="67"/>
  <c r="AB63" i="67"/>
  <c r="Z63" i="67"/>
  <c r="X63" i="67"/>
  <c r="V63" i="67"/>
  <c r="T63" i="67"/>
  <c r="R63" i="67"/>
  <c r="O63" i="67"/>
  <c r="M63" i="67"/>
  <c r="K63" i="67"/>
  <c r="G63" i="67"/>
  <c r="C63" i="67"/>
  <c r="B63" i="67" s="1"/>
  <c r="AH62" i="67"/>
  <c r="AH59" i="67" s="1"/>
  <c r="AF62" i="67"/>
  <c r="AD62" i="67"/>
  <c r="AB62" i="67"/>
  <c r="AB59" i="67" s="1"/>
  <c r="Z62" i="67"/>
  <c r="X62" i="67"/>
  <c r="V62" i="67"/>
  <c r="T62" i="67"/>
  <c r="R62" i="67"/>
  <c r="R59" i="67" s="1"/>
  <c r="O62" i="67"/>
  <c r="M62" i="67"/>
  <c r="K62" i="67"/>
  <c r="G62" i="67"/>
  <c r="C62" i="67"/>
  <c r="B62" i="67" s="1"/>
  <c r="AH61" i="67"/>
  <c r="AF61" i="67"/>
  <c r="AD61" i="67"/>
  <c r="AB61" i="67"/>
  <c r="Z61" i="67"/>
  <c r="Z59" i="67" s="1"/>
  <c r="X61" i="67"/>
  <c r="V61" i="67"/>
  <c r="T61" i="67"/>
  <c r="R61" i="67"/>
  <c r="O61" i="67"/>
  <c r="O59" i="67" s="1"/>
  <c r="M61" i="67"/>
  <c r="K61" i="67"/>
  <c r="G61" i="67"/>
  <c r="G59" i="67" s="1"/>
  <c r="C61" i="67"/>
  <c r="B61" i="67"/>
  <c r="AH60" i="67"/>
  <c r="AF60" i="67"/>
  <c r="AD60" i="67"/>
  <c r="AD59" i="67" s="1"/>
  <c r="AB60" i="67"/>
  <c r="Z60" i="67"/>
  <c r="X60" i="67"/>
  <c r="X59" i="67" s="1"/>
  <c r="V60" i="67"/>
  <c r="V59" i="67" s="1"/>
  <c r="T60" i="67"/>
  <c r="T59" i="67" s="1"/>
  <c r="R60" i="67"/>
  <c r="O60" i="67"/>
  <c r="M60" i="67"/>
  <c r="K60" i="67"/>
  <c r="G60" i="67"/>
  <c r="C60" i="67"/>
  <c r="B60" i="67" s="1"/>
  <c r="AI59" i="67"/>
  <c r="AG59" i="67"/>
  <c r="AF59" i="67"/>
  <c r="AE59" i="67"/>
  <c r="AC59" i="67"/>
  <c r="AA59" i="67"/>
  <c r="Y59" i="67"/>
  <c r="W59" i="67"/>
  <c r="U59" i="67"/>
  <c r="S59" i="67"/>
  <c r="Q59" i="67"/>
  <c r="P59" i="67"/>
  <c r="P11" i="67" s="1"/>
  <c r="N59" i="67"/>
  <c r="M59" i="67"/>
  <c r="L59" i="67"/>
  <c r="K59" i="67"/>
  <c r="J59" i="67"/>
  <c r="I59" i="67"/>
  <c r="H59" i="67"/>
  <c r="H11" i="67" s="1"/>
  <c r="F59" i="67"/>
  <c r="E59" i="67"/>
  <c r="D59" i="67"/>
  <c r="C59" i="67"/>
  <c r="AH57" i="67"/>
  <c r="AF57" i="67"/>
  <c r="AD57" i="67"/>
  <c r="AB57" i="67"/>
  <c r="Z57" i="67"/>
  <c r="X57" i="67"/>
  <c r="V57" i="67"/>
  <c r="T57" i="67"/>
  <c r="R57" i="67"/>
  <c r="O57" i="67"/>
  <c r="M57" i="67"/>
  <c r="K57" i="67"/>
  <c r="G57" i="67"/>
  <c r="C57" i="67"/>
  <c r="B57" i="67"/>
  <c r="AH56" i="67"/>
  <c r="AF56" i="67"/>
  <c r="AD56" i="67"/>
  <c r="AB56" i="67"/>
  <c r="Z56" i="67"/>
  <c r="X56" i="67"/>
  <c r="X53" i="67" s="1"/>
  <c r="V56" i="67"/>
  <c r="T56" i="67"/>
  <c r="R56" i="67"/>
  <c r="O56" i="67"/>
  <c r="M56" i="67"/>
  <c r="K56" i="67"/>
  <c r="G56" i="67"/>
  <c r="C56" i="67"/>
  <c r="B56" i="67" s="1"/>
  <c r="AH55" i="67"/>
  <c r="AH53" i="67" s="1"/>
  <c r="AF55" i="67"/>
  <c r="AD55" i="67"/>
  <c r="AB55" i="67"/>
  <c r="AB53" i="67" s="1"/>
  <c r="Z55" i="67"/>
  <c r="X55" i="67"/>
  <c r="V55" i="67"/>
  <c r="V53" i="67" s="1"/>
  <c r="T55" i="67"/>
  <c r="R55" i="67"/>
  <c r="R53" i="67" s="1"/>
  <c r="O55" i="67"/>
  <c r="M55" i="67"/>
  <c r="K55" i="67"/>
  <c r="G55" i="67"/>
  <c r="C55" i="67"/>
  <c r="AH54" i="67"/>
  <c r="AF54" i="67"/>
  <c r="AF53" i="67" s="1"/>
  <c r="AD54" i="67"/>
  <c r="AB54" i="67"/>
  <c r="Z54" i="67"/>
  <c r="Z53" i="67" s="1"/>
  <c r="X54" i="67"/>
  <c r="V54" i="67"/>
  <c r="T54" i="67"/>
  <c r="T53" i="67" s="1"/>
  <c r="R54" i="67"/>
  <c r="O54" i="67"/>
  <c r="O53" i="67" s="1"/>
  <c r="M54" i="67"/>
  <c r="M53" i="67" s="1"/>
  <c r="K54" i="67"/>
  <c r="G54" i="67"/>
  <c r="G53" i="67" s="1"/>
  <c r="C54" i="67"/>
  <c r="B54" i="67" s="1"/>
  <c r="AI53" i="67"/>
  <c r="AI11" i="67" s="1"/>
  <c r="AG53" i="67"/>
  <c r="AG11" i="67" s="1"/>
  <c r="AE53" i="67"/>
  <c r="AD53" i="67"/>
  <c r="AC53" i="67"/>
  <c r="AA53" i="67"/>
  <c r="AA11" i="67" s="1"/>
  <c r="Y53" i="67"/>
  <c r="Y11" i="67" s="1"/>
  <c r="W53" i="67"/>
  <c r="U53" i="67"/>
  <c r="S53" i="67"/>
  <c r="S11" i="67" s="1"/>
  <c r="Q53" i="67"/>
  <c r="Q11" i="67" s="1"/>
  <c r="P53" i="67"/>
  <c r="N53" i="67"/>
  <c r="N11" i="67" s="1"/>
  <c r="L53" i="67"/>
  <c r="K53" i="67"/>
  <c r="J53" i="67"/>
  <c r="I53" i="67"/>
  <c r="I11" i="67" s="1"/>
  <c r="H53" i="67"/>
  <c r="F53" i="67"/>
  <c r="F11" i="67" s="1"/>
  <c r="E53" i="67"/>
  <c r="D53" i="67"/>
  <c r="C53" i="67"/>
  <c r="AH51" i="67"/>
  <c r="AF51" i="67"/>
  <c r="AD51" i="67"/>
  <c r="AB51" i="67"/>
  <c r="Z51" i="67"/>
  <c r="X51" i="67"/>
  <c r="V51" i="67"/>
  <c r="T51" i="67"/>
  <c r="R51" i="67"/>
  <c r="B51" i="67" s="1"/>
  <c r="O51" i="67"/>
  <c r="M51" i="67"/>
  <c r="K51" i="67"/>
  <c r="G51" i="67"/>
  <c r="C51" i="67"/>
  <c r="AH50" i="67"/>
  <c r="AF50" i="67"/>
  <c r="AD50" i="67"/>
  <c r="AB50" i="67"/>
  <c r="Z50" i="67"/>
  <c r="X50" i="67"/>
  <c r="V50" i="67"/>
  <c r="T50" i="67"/>
  <c r="R50" i="67"/>
  <c r="O50" i="67"/>
  <c r="M50" i="67"/>
  <c r="K50" i="67"/>
  <c r="G50" i="67"/>
  <c r="C50" i="67"/>
  <c r="B50" i="67" s="1"/>
  <c r="AH49" i="67"/>
  <c r="AF49" i="67"/>
  <c r="AD49" i="67"/>
  <c r="AB49" i="67"/>
  <c r="Z49" i="67"/>
  <c r="X49" i="67"/>
  <c r="V49" i="67"/>
  <c r="T49" i="67"/>
  <c r="R49" i="67"/>
  <c r="O49" i="67"/>
  <c r="M49" i="67"/>
  <c r="K49" i="67"/>
  <c r="G49" i="67"/>
  <c r="C49" i="67"/>
  <c r="B49" i="67" s="1"/>
  <c r="AH48" i="67"/>
  <c r="AF48" i="67"/>
  <c r="AD48" i="67"/>
  <c r="AB48" i="67"/>
  <c r="Z48" i="67"/>
  <c r="X48" i="67"/>
  <c r="V48" i="67"/>
  <c r="T48" i="67"/>
  <c r="R48" i="67"/>
  <c r="O48" i="67"/>
  <c r="M48" i="67"/>
  <c r="K48" i="67"/>
  <c r="B48" i="67" s="1"/>
  <c r="G48" i="67"/>
  <c r="C48" i="67"/>
  <c r="AH47" i="67"/>
  <c r="AF47" i="67"/>
  <c r="AD47" i="67"/>
  <c r="AB47" i="67"/>
  <c r="Z47" i="67"/>
  <c r="X47" i="67"/>
  <c r="V47" i="67"/>
  <c r="T47" i="67"/>
  <c r="R47" i="67"/>
  <c r="O47" i="67"/>
  <c r="M47" i="67"/>
  <c r="K47" i="67"/>
  <c r="G47" i="67"/>
  <c r="C47" i="67"/>
  <c r="B47" i="67" s="1"/>
  <c r="AH46" i="67"/>
  <c r="AF46" i="67"/>
  <c r="AD46" i="67"/>
  <c r="AB46" i="67"/>
  <c r="Z46" i="67"/>
  <c r="X46" i="67"/>
  <c r="V46" i="67"/>
  <c r="T46" i="67"/>
  <c r="R46" i="67"/>
  <c r="O46" i="67"/>
  <c r="M46" i="67"/>
  <c r="K46" i="67"/>
  <c r="G46" i="67"/>
  <c r="C46" i="67"/>
  <c r="B46" i="67" s="1"/>
  <c r="AH45" i="67"/>
  <c r="AF45" i="67"/>
  <c r="AD45" i="67"/>
  <c r="AB45" i="67"/>
  <c r="Z45" i="67"/>
  <c r="X45" i="67"/>
  <c r="V45" i="67"/>
  <c r="T45" i="67"/>
  <c r="R45" i="67"/>
  <c r="O45" i="67"/>
  <c r="M45" i="67"/>
  <c r="K45" i="67"/>
  <c r="G45" i="67"/>
  <c r="C45" i="67"/>
  <c r="B45" i="67"/>
  <c r="AH44" i="67"/>
  <c r="AF44" i="67"/>
  <c r="AD44" i="67"/>
  <c r="AB44" i="67"/>
  <c r="Z44" i="67"/>
  <c r="X44" i="67"/>
  <c r="V44" i="67"/>
  <c r="T44" i="67"/>
  <c r="R44" i="67"/>
  <c r="O44" i="67"/>
  <c r="M44" i="67"/>
  <c r="K44" i="67"/>
  <c r="G44" i="67"/>
  <c r="C44" i="67"/>
  <c r="B44" i="67" s="1"/>
  <c r="AH43" i="67"/>
  <c r="AF43" i="67"/>
  <c r="AD43" i="67"/>
  <c r="AB43" i="67"/>
  <c r="Z43" i="67"/>
  <c r="X43" i="67"/>
  <c r="V43" i="67"/>
  <c r="T43" i="67"/>
  <c r="R43" i="67"/>
  <c r="B43" i="67" s="1"/>
  <c r="O43" i="67"/>
  <c r="M43" i="67"/>
  <c r="K43" i="67"/>
  <c r="G43" i="67"/>
  <c r="C43" i="67"/>
  <c r="AH42" i="67"/>
  <c r="AF42" i="67"/>
  <c r="AD42" i="67"/>
  <c r="AB42" i="67"/>
  <c r="Z42" i="67"/>
  <c r="X42" i="67"/>
  <c r="V42" i="67"/>
  <c r="T42" i="67"/>
  <c r="T39" i="67" s="1"/>
  <c r="R42" i="67"/>
  <c r="O42" i="67"/>
  <c r="M42" i="67"/>
  <c r="K42" i="67"/>
  <c r="G42" i="67"/>
  <c r="C42" i="67"/>
  <c r="B42" i="67" s="1"/>
  <c r="AH41" i="67"/>
  <c r="AH39" i="67" s="1"/>
  <c r="AF41" i="67"/>
  <c r="AD41" i="67"/>
  <c r="AD39" i="67" s="1"/>
  <c r="AB41" i="67"/>
  <c r="Z41" i="67"/>
  <c r="X41" i="67"/>
  <c r="X39" i="67" s="1"/>
  <c r="V41" i="67"/>
  <c r="T41" i="67"/>
  <c r="R41" i="67"/>
  <c r="R39" i="67" s="1"/>
  <c r="O41" i="67"/>
  <c r="M41" i="67"/>
  <c r="K41" i="67"/>
  <c r="G41" i="67"/>
  <c r="C41" i="67"/>
  <c r="B41" i="67" s="1"/>
  <c r="AH40" i="67"/>
  <c r="AF40" i="67"/>
  <c r="AF39" i="67" s="1"/>
  <c r="AD40" i="67"/>
  <c r="AB40" i="67"/>
  <c r="AB39" i="67" s="1"/>
  <c r="Z40" i="67"/>
  <c r="Z39" i="67" s="1"/>
  <c r="X40" i="67"/>
  <c r="V40" i="67"/>
  <c r="V39" i="67" s="1"/>
  <c r="T40" i="67"/>
  <c r="R40" i="67"/>
  <c r="O40" i="67"/>
  <c r="M40" i="67"/>
  <c r="M39" i="67" s="1"/>
  <c r="K40" i="67"/>
  <c r="B40" i="67" s="1"/>
  <c r="G40" i="67"/>
  <c r="C40" i="67"/>
  <c r="AI39" i="67"/>
  <c r="AG39" i="67"/>
  <c r="AE39" i="67"/>
  <c r="AC39" i="67"/>
  <c r="AA39" i="67"/>
  <c r="Y39" i="67"/>
  <c r="W39" i="67"/>
  <c r="U39" i="67"/>
  <c r="S39" i="67"/>
  <c r="Q39" i="67"/>
  <c r="P39" i="67"/>
  <c r="O39" i="67"/>
  <c r="N39" i="67"/>
  <c r="L39" i="67"/>
  <c r="J39" i="67"/>
  <c r="I39" i="67"/>
  <c r="H39" i="67"/>
  <c r="G39" i="67"/>
  <c r="F39" i="67"/>
  <c r="E39" i="67"/>
  <c r="D39" i="67"/>
  <c r="AH37" i="67"/>
  <c r="AF37" i="67"/>
  <c r="AD37" i="67"/>
  <c r="AB37" i="67"/>
  <c r="Z37" i="67"/>
  <c r="X37" i="67"/>
  <c r="V37" i="67"/>
  <c r="T37" i="67"/>
  <c r="R37" i="67"/>
  <c r="O37" i="67"/>
  <c r="M37" i="67"/>
  <c r="K37" i="67"/>
  <c r="G37" i="67"/>
  <c r="C37" i="67"/>
  <c r="B37" i="67" s="1"/>
  <c r="AH36" i="67"/>
  <c r="AF36" i="67"/>
  <c r="AD36" i="67"/>
  <c r="AB36" i="67"/>
  <c r="Z36" i="67"/>
  <c r="X36" i="67"/>
  <c r="V36" i="67"/>
  <c r="T36" i="67"/>
  <c r="R36" i="67"/>
  <c r="O36" i="67"/>
  <c r="M36" i="67"/>
  <c r="K36" i="67"/>
  <c r="B36" i="67" s="1"/>
  <c r="G36" i="67"/>
  <c r="C36" i="67"/>
  <c r="AH35" i="67"/>
  <c r="AF35" i="67"/>
  <c r="AD35" i="67"/>
  <c r="AB35" i="67"/>
  <c r="Z35" i="67"/>
  <c r="X35" i="67"/>
  <c r="V35" i="67"/>
  <c r="T35" i="67"/>
  <c r="R35" i="67"/>
  <c r="O35" i="67"/>
  <c r="M35" i="67"/>
  <c r="K35" i="67"/>
  <c r="G35" i="67"/>
  <c r="C35" i="67"/>
  <c r="B35" i="67" s="1"/>
  <c r="AH34" i="67"/>
  <c r="AF34" i="67"/>
  <c r="AD34" i="67"/>
  <c r="AB34" i="67"/>
  <c r="Z34" i="67"/>
  <c r="X34" i="67"/>
  <c r="V34" i="67"/>
  <c r="T34" i="67"/>
  <c r="R34" i="67"/>
  <c r="O34" i="67"/>
  <c r="M34" i="67"/>
  <c r="K34" i="67"/>
  <c r="G34" i="67"/>
  <c r="C34" i="67"/>
  <c r="B34" i="67" s="1"/>
  <c r="AH33" i="67"/>
  <c r="AF33" i="67"/>
  <c r="AD33" i="67"/>
  <c r="AB33" i="67"/>
  <c r="Z33" i="67"/>
  <c r="X33" i="67"/>
  <c r="V33" i="67"/>
  <c r="T33" i="67"/>
  <c r="R33" i="67"/>
  <c r="O33" i="67"/>
  <c r="M33" i="67"/>
  <c r="K33" i="67"/>
  <c r="G33" i="67"/>
  <c r="C33" i="67"/>
  <c r="B33" i="67"/>
  <c r="AH32" i="67"/>
  <c r="AF32" i="67"/>
  <c r="AD32" i="67"/>
  <c r="AB32" i="67"/>
  <c r="Z32" i="67"/>
  <c r="X32" i="67"/>
  <c r="V32" i="67"/>
  <c r="T32" i="67"/>
  <c r="R32" i="67"/>
  <c r="O32" i="67"/>
  <c r="M32" i="67"/>
  <c r="K32" i="67"/>
  <c r="G32" i="67"/>
  <c r="C32" i="67"/>
  <c r="B32" i="67" s="1"/>
  <c r="AH31" i="67"/>
  <c r="AF31" i="67"/>
  <c r="AD31" i="67"/>
  <c r="AB31" i="67"/>
  <c r="Z31" i="67"/>
  <c r="X31" i="67"/>
  <c r="V31" i="67"/>
  <c r="T31" i="67"/>
  <c r="R31" i="67"/>
  <c r="B31" i="67" s="1"/>
  <c r="O31" i="67"/>
  <c r="M31" i="67"/>
  <c r="K31" i="67"/>
  <c r="G31" i="67"/>
  <c r="C31" i="67"/>
  <c r="AH30" i="67"/>
  <c r="AF30" i="67"/>
  <c r="AD30" i="67"/>
  <c r="AB30" i="67"/>
  <c r="Z30" i="67"/>
  <c r="X30" i="67"/>
  <c r="V30" i="67"/>
  <c r="T30" i="67"/>
  <c r="T27" i="67" s="1"/>
  <c r="R30" i="67"/>
  <c r="O30" i="67"/>
  <c r="M30" i="67"/>
  <c r="K30" i="67"/>
  <c r="G30" i="67"/>
  <c r="C30" i="67"/>
  <c r="B30" i="67" s="1"/>
  <c r="AH29" i="67"/>
  <c r="AH27" i="67" s="1"/>
  <c r="AF29" i="67"/>
  <c r="AD29" i="67"/>
  <c r="AD27" i="67" s="1"/>
  <c r="AB29" i="67"/>
  <c r="Z29" i="67"/>
  <c r="X29" i="67"/>
  <c r="X27" i="67" s="1"/>
  <c r="V29" i="67"/>
  <c r="T29" i="67"/>
  <c r="R29" i="67"/>
  <c r="R27" i="67" s="1"/>
  <c r="O29" i="67"/>
  <c r="M29" i="67"/>
  <c r="K29" i="67"/>
  <c r="G29" i="67"/>
  <c r="C29" i="67"/>
  <c r="B29" i="67" s="1"/>
  <c r="AH28" i="67"/>
  <c r="AF28" i="67"/>
  <c r="AF27" i="67" s="1"/>
  <c r="AD28" i="67"/>
  <c r="AB28" i="67"/>
  <c r="AB27" i="67" s="1"/>
  <c r="Z28" i="67"/>
  <c r="Z27" i="67" s="1"/>
  <c r="X28" i="67"/>
  <c r="V28" i="67"/>
  <c r="V27" i="67" s="1"/>
  <c r="T28" i="67"/>
  <c r="R28" i="67"/>
  <c r="O28" i="67"/>
  <c r="M28" i="67"/>
  <c r="M27" i="67" s="1"/>
  <c r="K28" i="67"/>
  <c r="B28" i="67" s="1"/>
  <c r="G28" i="67"/>
  <c r="C28" i="67"/>
  <c r="AI27" i="67"/>
  <c r="AG27" i="67"/>
  <c r="AE27" i="67"/>
  <c r="AC27" i="67"/>
  <c r="AA27" i="67"/>
  <c r="Y27" i="67"/>
  <c r="W27" i="67"/>
  <c r="U27" i="67"/>
  <c r="S27" i="67"/>
  <c r="Q27" i="67"/>
  <c r="P27" i="67"/>
  <c r="O27" i="67"/>
  <c r="N27" i="67"/>
  <c r="L27" i="67"/>
  <c r="J27" i="67"/>
  <c r="I27" i="67"/>
  <c r="H27" i="67"/>
  <c r="G27" i="67"/>
  <c r="F27" i="67"/>
  <c r="E27" i="67"/>
  <c r="D27" i="67"/>
  <c r="AH25" i="67"/>
  <c r="AF25" i="67"/>
  <c r="AD25" i="67"/>
  <c r="AB25" i="67"/>
  <c r="Z25" i="67"/>
  <c r="X25" i="67"/>
  <c r="V25" i="67"/>
  <c r="T25" i="67"/>
  <c r="R25" i="67"/>
  <c r="O25" i="67"/>
  <c r="M25" i="67"/>
  <c r="K25" i="67"/>
  <c r="G25" i="67"/>
  <c r="C25" i="67"/>
  <c r="B25" i="67" s="1"/>
  <c r="AH24" i="67"/>
  <c r="AF24" i="67"/>
  <c r="AD24" i="67"/>
  <c r="AB24" i="67"/>
  <c r="Z24" i="67"/>
  <c r="X24" i="67"/>
  <c r="V24" i="67"/>
  <c r="T24" i="67"/>
  <c r="R24" i="67"/>
  <c r="O24" i="67"/>
  <c r="M24" i="67"/>
  <c r="K24" i="67"/>
  <c r="B24" i="67" s="1"/>
  <c r="G24" i="67"/>
  <c r="C24" i="67"/>
  <c r="AH23" i="67"/>
  <c r="AF23" i="67"/>
  <c r="AD23" i="67"/>
  <c r="AB23" i="67"/>
  <c r="Z23" i="67"/>
  <c r="X23" i="67"/>
  <c r="V23" i="67"/>
  <c r="T23" i="67"/>
  <c r="R23" i="67"/>
  <c r="O23" i="67"/>
  <c r="M23" i="67"/>
  <c r="K23" i="67"/>
  <c r="G23" i="67"/>
  <c r="C23" i="67"/>
  <c r="B23" i="67" s="1"/>
  <c r="AH22" i="67"/>
  <c r="AF22" i="67"/>
  <c r="AD22" i="67"/>
  <c r="AB22" i="67"/>
  <c r="Z22" i="67"/>
  <c r="X22" i="67"/>
  <c r="V22" i="67"/>
  <c r="T22" i="67"/>
  <c r="R22" i="67"/>
  <c r="O22" i="67"/>
  <c r="M22" i="67"/>
  <c r="K22" i="67"/>
  <c r="G22" i="67"/>
  <c r="C22" i="67"/>
  <c r="B22" i="67" s="1"/>
  <c r="AH21" i="67"/>
  <c r="AF21" i="67"/>
  <c r="AD21" i="67"/>
  <c r="AB21" i="67"/>
  <c r="Z21" i="67"/>
  <c r="X21" i="67"/>
  <c r="V21" i="67"/>
  <c r="T21" i="67"/>
  <c r="R21" i="67"/>
  <c r="O21" i="67"/>
  <c r="M21" i="67"/>
  <c r="K21" i="67"/>
  <c r="G21" i="67"/>
  <c r="C21" i="67"/>
  <c r="B21" i="67"/>
  <c r="AH20" i="67"/>
  <c r="AF20" i="67"/>
  <c r="AD20" i="67"/>
  <c r="AB20" i="67"/>
  <c r="Z20" i="67"/>
  <c r="X20" i="67"/>
  <c r="V20" i="67"/>
  <c r="T20" i="67"/>
  <c r="R20" i="67"/>
  <c r="O20" i="67"/>
  <c r="M20" i="67"/>
  <c r="K20" i="67"/>
  <c r="G20" i="67"/>
  <c r="C20" i="67"/>
  <c r="B20" i="67" s="1"/>
  <c r="AH19" i="67"/>
  <c r="AF19" i="67"/>
  <c r="AD19" i="67"/>
  <c r="AB19" i="67"/>
  <c r="Z19" i="67"/>
  <c r="X19" i="67"/>
  <c r="V19" i="67"/>
  <c r="T19" i="67"/>
  <c r="R19" i="67"/>
  <c r="B19" i="67" s="1"/>
  <c r="O19" i="67"/>
  <c r="M19" i="67"/>
  <c r="K19" i="67"/>
  <c r="G19" i="67"/>
  <c r="C19" i="67"/>
  <c r="AH18" i="67"/>
  <c r="AF18" i="67"/>
  <c r="AD18" i="67"/>
  <c r="AB18" i="67"/>
  <c r="Z18" i="67"/>
  <c r="X18" i="67"/>
  <c r="V18" i="67"/>
  <c r="T18" i="67"/>
  <c r="R18" i="67"/>
  <c r="O18" i="67"/>
  <c r="O13" i="67" s="1"/>
  <c r="M18" i="67"/>
  <c r="K18" i="67"/>
  <c r="G18" i="67"/>
  <c r="C18" i="67"/>
  <c r="B18" i="67" s="1"/>
  <c r="AH17" i="67"/>
  <c r="AH13" i="67" s="1"/>
  <c r="AF17" i="67"/>
  <c r="AD17" i="67"/>
  <c r="AB17" i="67"/>
  <c r="Z17" i="67"/>
  <c r="X17" i="67"/>
  <c r="V17" i="67"/>
  <c r="T17" i="67"/>
  <c r="R17" i="67"/>
  <c r="R13" i="67" s="1"/>
  <c r="O17" i="67"/>
  <c r="M17" i="67"/>
  <c r="K17" i="67"/>
  <c r="G17" i="67"/>
  <c r="C17" i="67"/>
  <c r="B17" i="67" s="1"/>
  <c r="AH16" i="67"/>
  <c r="AF16" i="67"/>
  <c r="AD16" i="67"/>
  <c r="AB16" i="67"/>
  <c r="Z16" i="67"/>
  <c r="X16" i="67"/>
  <c r="V16" i="67"/>
  <c r="V13" i="67" s="1"/>
  <c r="T16" i="67"/>
  <c r="R16" i="67"/>
  <c r="O16" i="67"/>
  <c r="M16" i="67"/>
  <c r="K16" i="67"/>
  <c r="B16" i="67" s="1"/>
  <c r="G16" i="67"/>
  <c r="C16" i="67"/>
  <c r="AH15" i="67"/>
  <c r="AF15" i="67"/>
  <c r="AD15" i="67"/>
  <c r="AD13" i="67" s="1"/>
  <c r="AB15" i="67"/>
  <c r="Z15" i="67"/>
  <c r="Z13" i="67" s="1"/>
  <c r="Z11" i="67" s="1"/>
  <c r="X15" i="67"/>
  <c r="V15" i="67"/>
  <c r="T15" i="67"/>
  <c r="T13" i="67" s="1"/>
  <c r="R15" i="67"/>
  <c r="O15" i="67"/>
  <c r="M15" i="67"/>
  <c r="K15" i="67"/>
  <c r="G15" i="67"/>
  <c r="G13" i="67" s="1"/>
  <c r="G11" i="67" s="1"/>
  <c r="C15" i="67"/>
  <c r="B15" i="67" s="1"/>
  <c r="AH14" i="67"/>
  <c r="AF14" i="67"/>
  <c r="AF13" i="67" s="1"/>
  <c r="AD14" i="67"/>
  <c r="AB14" i="67"/>
  <c r="AB13" i="67" s="1"/>
  <c r="Z14" i="67"/>
  <c r="X14" i="67"/>
  <c r="X13" i="67" s="1"/>
  <c r="V14" i="67"/>
  <c r="T14" i="67"/>
  <c r="R14" i="67"/>
  <c r="O14" i="67"/>
  <c r="M14" i="67"/>
  <c r="K14" i="67"/>
  <c r="K13" i="67" s="1"/>
  <c r="G14" i="67"/>
  <c r="C14" i="67"/>
  <c r="B14" i="67" s="1"/>
  <c r="AI13" i="67"/>
  <c r="AG13" i="67"/>
  <c r="AE13" i="67"/>
  <c r="AC13" i="67"/>
  <c r="AC11" i="67" s="1"/>
  <c r="AA13" i="67"/>
  <c r="Y13" i="67"/>
  <c r="W13" i="67"/>
  <c r="U13" i="67"/>
  <c r="U11" i="67" s="1"/>
  <c r="S13" i="67"/>
  <c r="Q13" i="67"/>
  <c r="P13" i="67"/>
  <c r="N13" i="67"/>
  <c r="M13" i="67"/>
  <c r="M11" i="67" s="1"/>
  <c r="L13" i="67"/>
  <c r="J13" i="67"/>
  <c r="J11" i="67" s="1"/>
  <c r="I13" i="67"/>
  <c r="H13" i="67"/>
  <c r="F13" i="67"/>
  <c r="E13" i="67"/>
  <c r="E11" i="67" s="1"/>
  <c r="D13" i="67"/>
  <c r="AE11" i="67"/>
  <c r="W11" i="67"/>
  <c r="L11" i="67"/>
  <c r="D11" i="67"/>
  <c r="B58" i="59"/>
  <c r="B57" i="59" s="1"/>
  <c r="T57" i="59"/>
  <c r="S57" i="59"/>
  <c r="R57" i="59"/>
  <c r="Q57" i="59"/>
  <c r="P57" i="59"/>
  <c r="O57" i="59"/>
  <c r="N57" i="59"/>
  <c r="M57" i="59"/>
  <c r="L57" i="59"/>
  <c r="K57" i="59"/>
  <c r="J57" i="59"/>
  <c r="I57" i="59"/>
  <c r="H57" i="59"/>
  <c r="G57" i="59"/>
  <c r="F57" i="59"/>
  <c r="E57" i="59"/>
  <c r="D57" i="59"/>
  <c r="C57" i="59"/>
  <c r="B55" i="59"/>
  <c r="T54" i="59"/>
  <c r="S54" i="59"/>
  <c r="R54" i="59"/>
  <c r="Q54" i="59"/>
  <c r="P54" i="59"/>
  <c r="O54" i="59"/>
  <c r="N54" i="59"/>
  <c r="M54" i="59"/>
  <c r="L54" i="59"/>
  <c r="K54" i="59"/>
  <c r="J54" i="59"/>
  <c r="I54" i="59"/>
  <c r="H54" i="59"/>
  <c r="G54" i="59"/>
  <c r="F54" i="59"/>
  <c r="E54" i="59"/>
  <c r="D54" i="59"/>
  <c r="C54" i="59"/>
  <c r="B54" i="59"/>
  <c r="B52" i="59"/>
  <c r="B51" i="59" s="1"/>
  <c r="T51" i="59"/>
  <c r="S51" i="59"/>
  <c r="R51" i="59"/>
  <c r="Q51" i="59"/>
  <c r="P51" i="59"/>
  <c r="O51" i="59"/>
  <c r="N51" i="59"/>
  <c r="M51" i="59"/>
  <c r="L51" i="59"/>
  <c r="K51" i="59"/>
  <c r="J51" i="59"/>
  <c r="I51" i="59"/>
  <c r="H51" i="59"/>
  <c r="G51" i="59"/>
  <c r="F51" i="59"/>
  <c r="E51" i="59"/>
  <c r="D51" i="59"/>
  <c r="C51" i="59"/>
  <c r="B49" i="59"/>
  <c r="T48" i="59"/>
  <c r="S48" i="59"/>
  <c r="R48" i="59"/>
  <c r="Q48" i="59"/>
  <c r="P48" i="59"/>
  <c r="O48" i="59"/>
  <c r="N48" i="59"/>
  <c r="M48" i="59"/>
  <c r="L48" i="59"/>
  <c r="K48" i="59"/>
  <c r="J48" i="59"/>
  <c r="I48" i="59"/>
  <c r="H48" i="59"/>
  <c r="G48" i="59"/>
  <c r="F48" i="59"/>
  <c r="E48" i="59"/>
  <c r="D48" i="59"/>
  <c r="C48" i="59"/>
  <c r="B48" i="59"/>
  <c r="B46" i="59"/>
  <c r="B45" i="59" s="1"/>
  <c r="T45" i="59"/>
  <c r="S45" i="59"/>
  <c r="R45" i="59"/>
  <c r="Q45" i="59"/>
  <c r="P45" i="59"/>
  <c r="O45" i="59"/>
  <c r="N45" i="59"/>
  <c r="M45" i="59"/>
  <c r="L45" i="59"/>
  <c r="K45" i="59"/>
  <c r="J45" i="59"/>
  <c r="I45" i="59"/>
  <c r="H45" i="59"/>
  <c r="G45" i="59"/>
  <c r="F45" i="59"/>
  <c r="E45" i="59"/>
  <c r="D45" i="59"/>
  <c r="C45" i="59"/>
  <c r="B43" i="59"/>
  <c r="T42" i="59"/>
  <c r="S42" i="59"/>
  <c r="R42" i="59"/>
  <c r="Q42" i="59"/>
  <c r="P42" i="59"/>
  <c r="O42" i="59"/>
  <c r="N42" i="59"/>
  <c r="M42" i="59"/>
  <c r="L42" i="59"/>
  <c r="K42" i="59"/>
  <c r="J42" i="59"/>
  <c r="I42" i="59"/>
  <c r="H42" i="59"/>
  <c r="G42" i="59"/>
  <c r="F42" i="59"/>
  <c r="E42" i="59"/>
  <c r="D42" i="59"/>
  <c r="C42" i="59"/>
  <c r="B42" i="59"/>
  <c r="B40" i="59"/>
  <c r="B39" i="59" s="1"/>
  <c r="T39" i="59"/>
  <c r="S39" i="59"/>
  <c r="R39" i="59"/>
  <c r="Q39" i="59"/>
  <c r="P39" i="59"/>
  <c r="O39" i="59"/>
  <c r="N39" i="59"/>
  <c r="M39" i="59"/>
  <c r="L39" i="59"/>
  <c r="K39" i="59"/>
  <c r="J39" i="59"/>
  <c r="I39" i="59"/>
  <c r="H39" i="59"/>
  <c r="G39" i="59"/>
  <c r="F39" i="59"/>
  <c r="E39" i="59"/>
  <c r="D39" i="59"/>
  <c r="C39" i="59"/>
  <c r="B37" i="59"/>
  <c r="T36" i="59"/>
  <c r="S36" i="59"/>
  <c r="R36" i="59"/>
  <c r="Q36" i="59"/>
  <c r="P36" i="59"/>
  <c r="O36" i="59"/>
  <c r="N36" i="59"/>
  <c r="M36" i="59"/>
  <c r="L36" i="59"/>
  <c r="K36" i="59"/>
  <c r="J36" i="59"/>
  <c r="I36" i="59"/>
  <c r="H36" i="59"/>
  <c r="G36" i="59"/>
  <c r="F36" i="59"/>
  <c r="E36" i="59"/>
  <c r="D36" i="59"/>
  <c r="C36" i="59"/>
  <c r="B36" i="59"/>
  <c r="B34" i="59"/>
  <c r="B33" i="59" s="1"/>
  <c r="T33" i="59"/>
  <c r="S33" i="59"/>
  <c r="R33" i="59"/>
  <c r="Q33" i="59"/>
  <c r="P33" i="59"/>
  <c r="O33" i="59"/>
  <c r="N33" i="59"/>
  <c r="M33" i="59"/>
  <c r="L33" i="59"/>
  <c r="K33" i="59"/>
  <c r="J33" i="59"/>
  <c r="I33" i="59"/>
  <c r="H33" i="59"/>
  <c r="G33" i="59"/>
  <c r="F33" i="59"/>
  <c r="E33" i="59"/>
  <c r="D33" i="59"/>
  <c r="C33" i="59"/>
  <c r="B31" i="59"/>
  <c r="B30" i="59"/>
  <c r="T29" i="59"/>
  <c r="S29" i="59"/>
  <c r="R29" i="59"/>
  <c r="Q29" i="59"/>
  <c r="P29" i="59"/>
  <c r="O29" i="59"/>
  <c r="N29" i="59"/>
  <c r="M29" i="59"/>
  <c r="L29" i="59"/>
  <c r="K29" i="59"/>
  <c r="J29" i="59"/>
  <c r="I29" i="59"/>
  <c r="H29" i="59"/>
  <c r="G29" i="59"/>
  <c r="F29" i="59"/>
  <c r="E29" i="59"/>
  <c r="D29" i="59"/>
  <c r="C29" i="59"/>
  <c r="B29" i="59"/>
  <c r="B27" i="59"/>
  <c r="B26" i="59" s="1"/>
  <c r="T26" i="59"/>
  <c r="S26" i="59"/>
  <c r="R26" i="59"/>
  <c r="Q26" i="59"/>
  <c r="P26" i="59"/>
  <c r="O26" i="59"/>
  <c r="N26" i="59"/>
  <c r="M26" i="59"/>
  <c r="L26" i="59"/>
  <c r="K26" i="59"/>
  <c r="J26" i="59"/>
  <c r="I26" i="59"/>
  <c r="H26" i="59"/>
  <c r="G26" i="59"/>
  <c r="F26" i="59"/>
  <c r="E26" i="59"/>
  <c r="D26" i="59"/>
  <c r="C26" i="59"/>
  <c r="B24" i="59"/>
  <c r="T23" i="59"/>
  <c r="S23" i="59"/>
  <c r="R23" i="59"/>
  <c r="R11" i="59" s="1"/>
  <c r="Q23" i="59"/>
  <c r="P23" i="59"/>
  <c r="O23" i="59"/>
  <c r="N23" i="59"/>
  <c r="M23" i="59"/>
  <c r="L23" i="59"/>
  <c r="K23" i="59"/>
  <c r="J23" i="59"/>
  <c r="J11" i="59" s="1"/>
  <c r="I23" i="59"/>
  <c r="H23" i="59"/>
  <c r="G23" i="59"/>
  <c r="F23" i="59"/>
  <c r="E23" i="59"/>
  <c r="D23" i="59"/>
  <c r="C23" i="59"/>
  <c r="B23" i="59"/>
  <c r="B21" i="59"/>
  <c r="B20" i="59"/>
  <c r="B19" i="59"/>
  <c r="B18" i="59" s="1"/>
  <c r="T18" i="59"/>
  <c r="S18" i="59"/>
  <c r="R18" i="59"/>
  <c r="Q18" i="59"/>
  <c r="P18" i="59"/>
  <c r="P11" i="59" s="1"/>
  <c r="O18" i="59"/>
  <c r="N18" i="59"/>
  <c r="M18" i="59"/>
  <c r="L18" i="59"/>
  <c r="K18" i="59"/>
  <c r="J18" i="59"/>
  <c r="I18" i="59"/>
  <c r="H18" i="59"/>
  <c r="H11" i="59" s="1"/>
  <c r="G18" i="59"/>
  <c r="F18" i="59"/>
  <c r="E18" i="59"/>
  <c r="D18" i="59"/>
  <c r="C18" i="59"/>
  <c r="B16" i="59"/>
  <c r="B15" i="59"/>
  <c r="B14" i="59"/>
  <c r="B13" i="59" s="1"/>
  <c r="B11" i="59" s="1"/>
  <c r="T13" i="59"/>
  <c r="T11" i="59" s="1"/>
  <c r="S13" i="59"/>
  <c r="S11" i="59" s="1"/>
  <c r="R13" i="59"/>
  <c r="Q13" i="59"/>
  <c r="P13" i="59"/>
  <c r="O13" i="59"/>
  <c r="N13" i="59"/>
  <c r="N11" i="59" s="1"/>
  <c r="M13" i="59"/>
  <c r="M11" i="59" s="1"/>
  <c r="L13" i="59"/>
  <c r="L11" i="59" s="1"/>
  <c r="K13" i="59"/>
  <c r="K11" i="59" s="1"/>
  <c r="J13" i="59"/>
  <c r="I13" i="59"/>
  <c r="H13" i="59"/>
  <c r="G13" i="59"/>
  <c r="F13" i="59"/>
  <c r="F11" i="59" s="1"/>
  <c r="E13" i="59"/>
  <c r="E11" i="59" s="1"/>
  <c r="D13" i="59"/>
  <c r="D11" i="59" s="1"/>
  <c r="C13" i="59"/>
  <c r="C11" i="59" s="1"/>
  <c r="Q11" i="59"/>
  <c r="O11" i="59"/>
  <c r="I11" i="59"/>
  <c r="G11" i="59"/>
  <c r="B58" i="58"/>
  <c r="B57" i="58" s="1"/>
  <c r="AH57" i="58"/>
  <c r="AG57" i="58"/>
  <c r="AF57" i="58"/>
  <c r="AE57" i="58"/>
  <c r="AD57" i="58"/>
  <c r="AC57" i="58"/>
  <c r="AB57" i="58"/>
  <c r="AA57" i="58"/>
  <c r="Z57" i="58"/>
  <c r="Y57" i="58"/>
  <c r="X57" i="58"/>
  <c r="W57" i="58"/>
  <c r="V57" i="58"/>
  <c r="U57" i="58"/>
  <c r="T57" i="58"/>
  <c r="S57" i="58"/>
  <c r="R57" i="58"/>
  <c r="Q57" i="58"/>
  <c r="P57" i="58"/>
  <c r="O57" i="58"/>
  <c r="N57" i="58"/>
  <c r="M57" i="58"/>
  <c r="L57" i="58"/>
  <c r="K57" i="58"/>
  <c r="J57" i="58"/>
  <c r="I57" i="58"/>
  <c r="H57" i="58"/>
  <c r="G57" i="58"/>
  <c r="F57" i="58"/>
  <c r="E57" i="58"/>
  <c r="D57" i="58"/>
  <c r="C57" i="58"/>
  <c r="B55" i="58"/>
  <c r="B54" i="58" s="1"/>
  <c r="AH54" i="58"/>
  <c r="AG54" i="58"/>
  <c r="AF54" i="58"/>
  <c r="AE54" i="58"/>
  <c r="AD54" i="58"/>
  <c r="AC54" i="58"/>
  <c r="AB54" i="58"/>
  <c r="AA54" i="58"/>
  <c r="Z54" i="58"/>
  <c r="Y54" i="58"/>
  <c r="X54" i="58"/>
  <c r="W54" i="58"/>
  <c r="V54" i="58"/>
  <c r="U54" i="58"/>
  <c r="T54" i="58"/>
  <c r="S54" i="58"/>
  <c r="R54" i="58"/>
  <c r="Q54" i="58"/>
  <c r="P54" i="58"/>
  <c r="O54" i="58"/>
  <c r="N54" i="58"/>
  <c r="M54" i="58"/>
  <c r="L54" i="58"/>
  <c r="K54" i="58"/>
  <c r="J54" i="58"/>
  <c r="I54" i="58"/>
  <c r="H54" i="58"/>
  <c r="G54" i="58"/>
  <c r="F54" i="58"/>
  <c r="E54" i="58"/>
  <c r="D54" i="58"/>
  <c r="C54" i="58"/>
  <c r="B52" i="58"/>
  <c r="AH51" i="58"/>
  <c r="AG51" i="58"/>
  <c r="AF51" i="58"/>
  <c r="AE51" i="58"/>
  <c r="AD51" i="58"/>
  <c r="AC51" i="58"/>
  <c r="AB51" i="58"/>
  <c r="AA51" i="58"/>
  <c r="Z51" i="58"/>
  <c r="Y51" i="58"/>
  <c r="X51" i="58"/>
  <c r="W51" i="58"/>
  <c r="V51" i="58"/>
  <c r="U51" i="58"/>
  <c r="T51" i="58"/>
  <c r="S51" i="58"/>
  <c r="R51" i="58"/>
  <c r="Q51" i="58"/>
  <c r="P51" i="58"/>
  <c r="O51" i="58"/>
  <c r="N51" i="58"/>
  <c r="M51" i="58"/>
  <c r="L51" i="58"/>
  <c r="K51" i="58"/>
  <c r="J51" i="58"/>
  <c r="I51" i="58"/>
  <c r="H51" i="58"/>
  <c r="G51" i="58"/>
  <c r="F51" i="58"/>
  <c r="E51" i="58"/>
  <c r="D51" i="58"/>
  <c r="C51" i="58"/>
  <c r="B51" i="58"/>
  <c r="B49" i="58"/>
  <c r="B48" i="58" s="1"/>
  <c r="AH48" i="58"/>
  <c r="AG48" i="58"/>
  <c r="AF48" i="58"/>
  <c r="AE48" i="58"/>
  <c r="AD48" i="58"/>
  <c r="AC48" i="58"/>
  <c r="AB48" i="58"/>
  <c r="AA48" i="58"/>
  <c r="Z48" i="58"/>
  <c r="Y48" i="58"/>
  <c r="X48" i="58"/>
  <c r="W48" i="58"/>
  <c r="V48" i="58"/>
  <c r="U48" i="58"/>
  <c r="T48" i="58"/>
  <c r="S48" i="58"/>
  <c r="R48" i="58"/>
  <c r="Q48" i="58"/>
  <c r="P48" i="58"/>
  <c r="O48" i="58"/>
  <c r="N48" i="58"/>
  <c r="M48" i="58"/>
  <c r="L48" i="58"/>
  <c r="K48" i="58"/>
  <c r="J48" i="58"/>
  <c r="I48" i="58"/>
  <c r="H48" i="58"/>
  <c r="G48" i="58"/>
  <c r="F48" i="58"/>
  <c r="E48" i="58"/>
  <c r="D48" i="58"/>
  <c r="C48" i="58"/>
  <c r="B46" i="58"/>
  <c r="B45" i="58" s="1"/>
  <c r="AH45" i="58"/>
  <c r="AG45" i="58"/>
  <c r="AF45" i="58"/>
  <c r="AE45" i="58"/>
  <c r="AD45" i="58"/>
  <c r="AC45" i="58"/>
  <c r="AB45" i="58"/>
  <c r="AA45" i="58"/>
  <c r="Z45" i="58"/>
  <c r="Y45" i="58"/>
  <c r="X45" i="58"/>
  <c r="W45" i="58"/>
  <c r="V45" i="58"/>
  <c r="U45" i="58"/>
  <c r="T45" i="58"/>
  <c r="S45" i="58"/>
  <c r="R45" i="58"/>
  <c r="Q45" i="58"/>
  <c r="P45" i="58"/>
  <c r="O45" i="58"/>
  <c r="N45" i="58"/>
  <c r="M45" i="58"/>
  <c r="L45" i="58"/>
  <c r="K45" i="58"/>
  <c r="J45" i="58"/>
  <c r="I45" i="58"/>
  <c r="H45" i="58"/>
  <c r="G45" i="58"/>
  <c r="F45" i="58"/>
  <c r="E45" i="58"/>
  <c r="D45" i="58"/>
  <c r="C45" i="58"/>
  <c r="B43" i="58"/>
  <c r="B42" i="58" s="1"/>
  <c r="AH42" i="58"/>
  <c r="AG42" i="58"/>
  <c r="AF42" i="58"/>
  <c r="AE42" i="58"/>
  <c r="AD42" i="58"/>
  <c r="AC42" i="58"/>
  <c r="AB42" i="58"/>
  <c r="AA42" i="58"/>
  <c r="AA11" i="58" s="1"/>
  <c r="Z42" i="58"/>
  <c r="Y42" i="58"/>
  <c r="X42" i="58"/>
  <c r="W42" i="58"/>
  <c r="V42" i="58"/>
  <c r="U42" i="58"/>
  <c r="T42" i="58"/>
  <c r="S42" i="58"/>
  <c r="S11" i="58" s="1"/>
  <c r="R42" i="58"/>
  <c r="Q42" i="58"/>
  <c r="P42" i="58"/>
  <c r="O42" i="58"/>
  <c r="N42" i="58"/>
  <c r="M42" i="58"/>
  <c r="L42" i="58"/>
  <c r="K42" i="58"/>
  <c r="K11" i="58" s="1"/>
  <c r="J42" i="58"/>
  <c r="I42" i="58"/>
  <c r="H42" i="58"/>
  <c r="G42" i="58"/>
  <c r="F42" i="58"/>
  <c r="E42" i="58"/>
  <c r="D42" i="58"/>
  <c r="C42" i="58"/>
  <c r="C11" i="58" s="1"/>
  <c r="B40" i="58"/>
  <c r="AH39" i="58"/>
  <c r="AG39" i="58"/>
  <c r="AF39" i="58"/>
  <c r="AE39" i="58"/>
  <c r="AD39" i="58"/>
  <c r="AC39" i="58"/>
  <c r="AB39" i="58"/>
  <c r="AA39" i="58"/>
  <c r="Z39" i="58"/>
  <c r="Y39" i="58"/>
  <c r="X39" i="58"/>
  <c r="W39" i="58"/>
  <c r="V39" i="58"/>
  <c r="U39" i="58"/>
  <c r="T39" i="58"/>
  <c r="S39" i="58"/>
  <c r="R39" i="58"/>
  <c r="Q39" i="58"/>
  <c r="P39" i="58"/>
  <c r="O39" i="58"/>
  <c r="N39" i="58"/>
  <c r="M39" i="58"/>
  <c r="L39" i="58"/>
  <c r="K39" i="58"/>
  <c r="J39" i="58"/>
  <c r="I39" i="58"/>
  <c r="H39" i="58"/>
  <c r="G39" i="58"/>
  <c r="F39" i="58"/>
  <c r="E39" i="58"/>
  <c r="D39" i="58"/>
  <c r="C39" i="58"/>
  <c r="B39" i="58"/>
  <c r="B37" i="58"/>
  <c r="B36" i="58" s="1"/>
  <c r="AH36" i="58"/>
  <c r="AG36" i="58"/>
  <c r="AF36" i="58"/>
  <c r="AE36" i="58"/>
  <c r="AD36" i="58"/>
  <c r="AC36" i="58"/>
  <c r="AB36" i="58"/>
  <c r="AA36" i="58"/>
  <c r="Z36" i="58"/>
  <c r="Y36" i="58"/>
  <c r="X36" i="58"/>
  <c r="W36" i="58"/>
  <c r="V36" i="58"/>
  <c r="U36" i="58"/>
  <c r="T36" i="58"/>
  <c r="S36" i="58"/>
  <c r="R36" i="58"/>
  <c r="Q36" i="58"/>
  <c r="P36" i="58"/>
  <c r="O36" i="58"/>
  <c r="N36" i="58"/>
  <c r="M36" i="58"/>
  <c r="L36" i="58"/>
  <c r="K36" i="58"/>
  <c r="J36" i="58"/>
  <c r="I36" i="58"/>
  <c r="H36" i="58"/>
  <c r="G36" i="58"/>
  <c r="F36" i="58"/>
  <c r="E36" i="58"/>
  <c r="D36" i="58"/>
  <c r="C36" i="58"/>
  <c r="B34" i="58"/>
  <c r="B33" i="58" s="1"/>
  <c r="AH33" i="58"/>
  <c r="AG33" i="58"/>
  <c r="AF33" i="58"/>
  <c r="AE33" i="58"/>
  <c r="AD33" i="58"/>
  <c r="AC33" i="58"/>
  <c r="AB33" i="58"/>
  <c r="AA33" i="58"/>
  <c r="Z33" i="58"/>
  <c r="Y33" i="58"/>
  <c r="X33" i="58"/>
  <c r="W33" i="58"/>
  <c r="V33" i="58"/>
  <c r="U33" i="58"/>
  <c r="T33" i="58"/>
  <c r="S33" i="58"/>
  <c r="R33" i="58"/>
  <c r="Q33" i="58"/>
  <c r="P33" i="58"/>
  <c r="O33" i="58"/>
  <c r="N33" i="58"/>
  <c r="M33" i="58"/>
  <c r="L33" i="58"/>
  <c r="K33" i="58"/>
  <c r="J33" i="58"/>
  <c r="I33" i="58"/>
  <c r="H33" i="58"/>
  <c r="G33" i="58"/>
  <c r="F33" i="58"/>
  <c r="E33" i="58"/>
  <c r="D33" i="58"/>
  <c r="C33" i="58"/>
  <c r="B31" i="58"/>
  <c r="B30" i="58"/>
  <c r="B29" i="58" s="1"/>
  <c r="AH29" i="58"/>
  <c r="AG29" i="58"/>
  <c r="AF29" i="58"/>
  <c r="AE29" i="58"/>
  <c r="AD29" i="58"/>
  <c r="AC29" i="58"/>
  <c r="AB29" i="58"/>
  <c r="AA29" i="58"/>
  <c r="Z29" i="58"/>
  <c r="Y29" i="58"/>
  <c r="X29" i="58"/>
  <c r="W29" i="58"/>
  <c r="V29" i="58"/>
  <c r="U29" i="58"/>
  <c r="T29" i="58"/>
  <c r="S29" i="58"/>
  <c r="R29" i="58"/>
  <c r="Q29" i="58"/>
  <c r="P29" i="58"/>
  <c r="O29" i="58"/>
  <c r="N29" i="58"/>
  <c r="M29" i="58"/>
  <c r="L29" i="58"/>
  <c r="K29" i="58"/>
  <c r="J29" i="58"/>
  <c r="I29" i="58"/>
  <c r="H29" i="58"/>
  <c r="G29" i="58"/>
  <c r="F29" i="58"/>
  <c r="E29" i="58"/>
  <c r="D29" i="58"/>
  <c r="C29" i="58"/>
  <c r="B27" i="58"/>
  <c r="B26" i="58" s="1"/>
  <c r="AH26" i="58"/>
  <c r="AG26" i="58"/>
  <c r="AF26" i="58"/>
  <c r="AE26" i="58"/>
  <c r="AD26" i="58"/>
  <c r="AC26" i="58"/>
  <c r="AB26" i="58"/>
  <c r="AA26" i="58"/>
  <c r="Z26" i="58"/>
  <c r="Y26" i="58"/>
  <c r="X26" i="58"/>
  <c r="W26" i="58"/>
  <c r="V26" i="58"/>
  <c r="U26" i="58"/>
  <c r="T26" i="58"/>
  <c r="S26" i="58"/>
  <c r="R26" i="58"/>
  <c r="Q26" i="58"/>
  <c r="P26" i="58"/>
  <c r="O26" i="58"/>
  <c r="N26" i="58"/>
  <c r="M26" i="58"/>
  <c r="L26" i="58"/>
  <c r="K26" i="58"/>
  <c r="J26" i="58"/>
  <c r="I26" i="58"/>
  <c r="H26" i="58"/>
  <c r="G26" i="58"/>
  <c r="F26" i="58"/>
  <c r="E26" i="58"/>
  <c r="D26" i="58"/>
  <c r="C26" i="58"/>
  <c r="B24" i="58"/>
  <c r="AH23" i="58"/>
  <c r="AG23" i="58"/>
  <c r="AF23" i="58"/>
  <c r="AE23" i="58"/>
  <c r="AD23" i="58"/>
  <c r="AC23" i="58"/>
  <c r="AB23" i="58"/>
  <c r="AA23" i="58"/>
  <c r="Z23" i="58"/>
  <c r="Y23" i="58"/>
  <c r="X23" i="58"/>
  <c r="W23" i="58"/>
  <c r="V23" i="58"/>
  <c r="U23" i="58"/>
  <c r="T23" i="58"/>
  <c r="S23" i="58"/>
  <c r="R23" i="58"/>
  <c r="Q23" i="58"/>
  <c r="P23" i="58"/>
  <c r="O23" i="58"/>
  <c r="N23" i="58"/>
  <c r="M23" i="58"/>
  <c r="L23" i="58"/>
  <c r="K23" i="58"/>
  <c r="J23" i="58"/>
  <c r="I23" i="58"/>
  <c r="H23" i="58"/>
  <c r="G23" i="58"/>
  <c r="F23" i="58"/>
  <c r="E23" i="58"/>
  <c r="D23" i="58"/>
  <c r="C23" i="58"/>
  <c r="B23" i="58"/>
  <c r="B21" i="58"/>
  <c r="B20" i="58"/>
  <c r="B19" i="58"/>
  <c r="B18" i="58" s="1"/>
  <c r="AH18" i="58"/>
  <c r="AG18" i="58"/>
  <c r="AF18" i="58"/>
  <c r="AE18" i="58"/>
  <c r="AD18" i="58"/>
  <c r="AD11" i="58" s="1"/>
  <c r="AC18" i="58"/>
  <c r="AB18" i="58"/>
  <c r="AA18" i="58"/>
  <c r="Z18" i="58"/>
  <c r="Y18" i="58"/>
  <c r="X18" i="58"/>
  <c r="W18" i="58"/>
  <c r="V18" i="58"/>
  <c r="V11" i="58" s="1"/>
  <c r="U18" i="58"/>
  <c r="T18" i="58"/>
  <c r="S18" i="58"/>
  <c r="R18" i="58"/>
  <c r="Q18" i="58"/>
  <c r="P18" i="58"/>
  <c r="O18" i="58"/>
  <c r="N18" i="58"/>
  <c r="N11" i="58" s="1"/>
  <c r="M18" i="58"/>
  <c r="L18" i="58"/>
  <c r="K18" i="58"/>
  <c r="J18" i="58"/>
  <c r="I18" i="58"/>
  <c r="H18" i="58"/>
  <c r="G18" i="58"/>
  <c r="F18" i="58"/>
  <c r="F11" i="58" s="1"/>
  <c r="E18" i="58"/>
  <c r="D18" i="58"/>
  <c r="C18" i="58"/>
  <c r="B16" i="58"/>
  <c r="B15" i="58"/>
  <c r="B14" i="58"/>
  <c r="AH13" i="58"/>
  <c r="AH11" i="58" s="1"/>
  <c r="AG13" i="58"/>
  <c r="AF13" i="58"/>
  <c r="AF11" i="58" s="1"/>
  <c r="AE13" i="58"/>
  <c r="AE11" i="58" s="1"/>
  <c r="AD13" i="58"/>
  <c r="AC13" i="58"/>
  <c r="AC11" i="58" s="1"/>
  <c r="AB13" i="58"/>
  <c r="AB11" i="58" s="1"/>
  <c r="AA13" i="58"/>
  <c r="Z13" i="58"/>
  <c r="Z11" i="58" s="1"/>
  <c r="Y13" i="58"/>
  <c r="X13" i="58"/>
  <c r="X11" i="58" s="1"/>
  <c r="W13" i="58"/>
  <c r="W11" i="58" s="1"/>
  <c r="V13" i="58"/>
  <c r="U13" i="58"/>
  <c r="U11" i="58" s="1"/>
  <c r="T13" i="58"/>
  <c r="T11" i="58" s="1"/>
  <c r="S13" i="58"/>
  <c r="R13" i="58"/>
  <c r="R11" i="58" s="1"/>
  <c r="Q13" i="58"/>
  <c r="P13" i="58"/>
  <c r="P11" i="58" s="1"/>
  <c r="O13" i="58"/>
  <c r="O11" i="58" s="1"/>
  <c r="N13" i="58"/>
  <c r="M13" i="58"/>
  <c r="M11" i="58" s="1"/>
  <c r="L13" i="58"/>
  <c r="L11" i="58" s="1"/>
  <c r="K13" i="58"/>
  <c r="J13" i="58"/>
  <c r="J11" i="58" s="1"/>
  <c r="I13" i="58"/>
  <c r="H13" i="58"/>
  <c r="H11" i="58" s="1"/>
  <c r="G13" i="58"/>
  <c r="G11" i="58" s="1"/>
  <c r="F13" i="58"/>
  <c r="E13" i="58"/>
  <c r="E11" i="58" s="1"/>
  <c r="D13" i="58"/>
  <c r="D11" i="58" s="1"/>
  <c r="C13" i="58"/>
  <c r="B13" i="58"/>
  <c r="AG11" i="58"/>
  <c r="Y11" i="58"/>
  <c r="Q11" i="58"/>
  <c r="I11" i="58"/>
  <c r="B9" i="68"/>
  <c r="AF11" i="75"/>
  <c r="AE11" i="75"/>
  <c r="AD11" i="75"/>
  <c r="AC11" i="75"/>
  <c r="AB11" i="75"/>
  <c r="AA11" i="75"/>
  <c r="Z11" i="75"/>
  <c r="Y11" i="75"/>
  <c r="X11" i="75"/>
  <c r="W11" i="75"/>
  <c r="V11" i="75"/>
  <c r="U11" i="75"/>
  <c r="T11" i="75"/>
  <c r="S11" i="75"/>
  <c r="R11" i="75"/>
  <c r="Q11" i="75"/>
  <c r="P11" i="75"/>
  <c r="O11" i="75"/>
  <c r="N11" i="75"/>
  <c r="M11" i="75"/>
  <c r="L11" i="75"/>
  <c r="K11" i="75"/>
  <c r="J11" i="75"/>
  <c r="I11" i="75"/>
  <c r="H11" i="75"/>
  <c r="G11" i="75"/>
  <c r="F11" i="75"/>
  <c r="E11" i="75"/>
  <c r="D11" i="75"/>
  <c r="C11" i="75"/>
  <c r="B11" i="75"/>
  <c r="V10" i="74"/>
  <c r="U10" i="74"/>
  <c r="T10" i="74"/>
  <c r="S10" i="74"/>
  <c r="R10" i="74"/>
  <c r="Q10" i="74"/>
  <c r="P10" i="74"/>
  <c r="O10" i="74"/>
  <c r="N10" i="74"/>
  <c r="M10" i="74"/>
  <c r="L10" i="74"/>
  <c r="K10" i="74"/>
  <c r="J10" i="74"/>
  <c r="I10" i="74"/>
  <c r="H10" i="74"/>
  <c r="G10" i="74"/>
  <c r="F10" i="74"/>
  <c r="E10" i="74"/>
  <c r="D10" i="74"/>
  <c r="C10" i="74"/>
  <c r="B10" i="74"/>
  <c r="AH11" i="73"/>
  <c r="AG11" i="73"/>
  <c r="AF11" i="73"/>
  <c r="AE11" i="73"/>
  <c r="AD11" i="73"/>
  <c r="AC11" i="73"/>
  <c r="AB11" i="73"/>
  <c r="AA11" i="73"/>
  <c r="Z11" i="73"/>
  <c r="Y11" i="73"/>
  <c r="X11" i="73"/>
  <c r="W11" i="73"/>
  <c r="V11" i="73"/>
  <c r="U11" i="73"/>
  <c r="T11" i="73"/>
  <c r="S11" i="73"/>
  <c r="R11" i="73"/>
  <c r="Q11" i="73"/>
  <c r="P11" i="73"/>
  <c r="O11" i="73"/>
  <c r="N11" i="73"/>
  <c r="M11" i="73"/>
  <c r="L11" i="73"/>
  <c r="K11" i="73"/>
  <c r="J11" i="73"/>
  <c r="I11" i="73"/>
  <c r="H11" i="73"/>
  <c r="G11" i="73"/>
  <c r="F11" i="73"/>
  <c r="E11" i="73"/>
  <c r="D11" i="73"/>
  <c r="C11" i="73"/>
  <c r="B11" i="73"/>
  <c r="S10" i="72"/>
  <c r="R10" i="72"/>
  <c r="Q10" i="72"/>
  <c r="P10" i="72"/>
  <c r="O10" i="72"/>
  <c r="N10" i="72"/>
  <c r="M10" i="72"/>
  <c r="L10" i="72"/>
  <c r="K10" i="72"/>
  <c r="J10" i="72"/>
  <c r="I10" i="72"/>
  <c r="H10" i="72"/>
  <c r="G10" i="72"/>
  <c r="F10" i="72"/>
  <c r="E10" i="72"/>
  <c r="D10" i="72"/>
  <c r="C10" i="72"/>
  <c r="B10" i="72"/>
  <c r="R10" i="71"/>
  <c r="Q10" i="71"/>
  <c r="P10" i="71"/>
  <c r="O10" i="71"/>
  <c r="N10" i="71"/>
  <c r="M10" i="71"/>
  <c r="L10" i="71"/>
  <c r="K10" i="71"/>
  <c r="J10" i="71"/>
  <c r="I10" i="71"/>
  <c r="H10" i="71"/>
  <c r="G10" i="71"/>
  <c r="F10" i="71"/>
  <c r="E10" i="71"/>
  <c r="D10" i="71"/>
  <c r="C10" i="71"/>
  <c r="B10" i="71"/>
  <c r="I9" i="70"/>
  <c r="H9" i="70"/>
  <c r="G9" i="70"/>
  <c r="F9" i="70"/>
  <c r="E9" i="70"/>
  <c r="D9" i="70"/>
  <c r="C9" i="70"/>
  <c r="B9" i="70"/>
  <c r="B12" i="51" l="1"/>
  <c r="R11" i="67"/>
  <c r="AH11" i="67"/>
  <c r="B59" i="67"/>
  <c r="B11" i="58"/>
  <c r="B13" i="67"/>
  <c r="X11" i="67"/>
  <c r="AD11" i="67"/>
  <c r="AB11" i="67"/>
  <c r="B39" i="67"/>
  <c r="B10" i="60"/>
  <c r="V11" i="67"/>
  <c r="B12" i="37"/>
  <c r="B12" i="54"/>
  <c r="AF11" i="67"/>
  <c r="T11" i="67"/>
  <c r="O11" i="67"/>
  <c r="B12" i="53"/>
  <c r="B12" i="55"/>
  <c r="I10" i="50"/>
  <c r="B55" i="67"/>
  <c r="B53" i="67" s="1"/>
  <c r="C27" i="67"/>
  <c r="K27" i="67"/>
  <c r="K11" i="67" s="1"/>
  <c r="C39" i="67"/>
  <c r="K39" i="67"/>
  <c r="C13" i="67"/>
  <c r="C12" i="37"/>
  <c r="I18" i="52"/>
  <c r="I17" i="52" s="1"/>
  <c r="I10" i="52" s="1"/>
  <c r="B56" i="52"/>
  <c r="B10" i="52" s="1"/>
  <c r="C11" i="67" l="1"/>
  <c r="B27" i="67"/>
  <c r="B11" i="67" s="1"/>
</calcChain>
</file>

<file path=xl/sharedStrings.xml><?xml version="1.0" encoding="utf-8"?>
<sst xmlns="http://schemas.openxmlformats.org/spreadsheetml/2006/main" count="1307" uniqueCount="477">
  <si>
    <t>TOTAL</t>
  </si>
  <si>
    <t>Circuito Judicial de Cartago</t>
  </si>
  <si>
    <t>Circuito Judicial de Heredia</t>
  </si>
  <si>
    <t>Circuito Judicial de Puntarenas</t>
  </si>
  <si>
    <t>ENTRADOS</t>
  </si>
  <si>
    <t>REENTRADOS</t>
  </si>
  <si>
    <t>INACTIVOS</t>
  </si>
  <si>
    <t>SEGÚN: CIRCUITO JUDICIAL Y OFICINA</t>
  </si>
  <si>
    <t>CIRCUITO JUDICIAL Y OFICINA</t>
  </si>
  <si>
    <t>II Circuito Judicial de San José</t>
  </si>
  <si>
    <t>I Circuito Judicial de Alajuela</t>
  </si>
  <si>
    <t>II Circuito Judicial de Alajuela</t>
  </si>
  <si>
    <t>III Circuito Judicial de Alajuela</t>
  </si>
  <si>
    <t>I Circuito Judicial de Guanacaste</t>
  </si>
  <si>
    <t>II Circuito Judicial de Guanacaste</t>
  </si>
  <si>
    <t>I Circuito Judicial de la Zona Atlántica</t>
  </si>
  <si>
    <t>II Circuito Judicial de la Zona Atlántica</t>
  </si>
  <si>
    <t>POR: TRÁMITE EFECTUADO</t>
  </si>
  <si>
    <t>Expedientes pasados a la OCJ</t>
  </si>
  <si>
    <t>Cédulas de notificación pasadas a la OCJ</t>
  </si>
  <si>
    <t>Comisiones recibidas</t>
  </si>
  <si>
    <t>I Circuito Judicial de San José</t>
  </si>
  <si>
    <t>Incompetencia</t>
  </si>
  <si>
    <t>Con Lugar</t>
  </si>
  <si>
    <t>TERMINADOS</t>
  </si>
  <si>
    <t>I Circuito Judicial de Zona Sur</t>
  </si>
  <si>
    <t>II Circuito Judicial de Zona Sur</t>
  </si>
  <si>
    <t>Por Ejecución Cumplida</t>
  </si>
  <si>
    <t>Solicitud de las partes</t>
  </si>
  <si>
    <t>MATERIA DE COBRO JUDICIAL: COMISIONES Y NOTIFICACIONES</t>
  </si>
  <si>
    <t xml:space="preserve">Juzgado Especializado de Cobro Cartago </t>
  </si>
  <si>
    <t>Pendiente</t>
  </si>
  <si>
    <t xml:space="preserve">Total </t>
  </si>
  <si>
    <t>Total</t>
  </si>
  <si>
    <t>POR: TIPO Y ESTADO DE LAS AUDIENCIAS</t>
  </si>
  <si>
    <t>SEGÚN: MOTIVO DE CANCELACIÓN</t>
  </si>
  <si>
    <t>MOTIVO DE CANCELACIÓN</t>
  </si>
  <si>
    <t>Sin efecto</t>
  </si>
  <si>
    <t>Acción de Inconstitucionalidad</t>
  </si>
  <si>
    <t>Actividad Procesal Defectuosa</t>
  </si>
  <si>
    <t>Archivo del Expediente</t>
  </si>
  <si>
    <t>Asueto</t>
  </si>
  <si>
    <t>Ausencia Intérprete</t>
  </si>
  <si>
    <t>Cambio Fecha de señalamiento</t>
  </si>
  <si>
    <t>Cambio Fecha de señalamiento a solicitud de parte</t>
  </si>
  <si>
    <t>Desistimiento del proceso</t>
  </si>
  <si>
    <t>Enfermedad de la parte o abogado/a</t>
  </si>
  <si>
    <t>Error en notificación</t>
  </si>
  <si>
    <t>Error en tramitación</t>
  </si>
  <si>
    <t>Inasistencia justificada de la parte o abogado/a</t>
  </si>
  <si>
    <t>Incapacidad médica persona juzgadora</t>
  </si>
  <si>
    <t>Motivo o fuerza mayor</t>
  </si>
  <si>
    <t>No publicación edicto</t>
  </si>
  <si>
    <t>No se citó o notificó a las partes</t>
  </si>
  <si>
    <t>Nuevo resultado: Especificar en Descripción</t>
  </si>
  <si>
    <t>Petición o solicitud de partes</t>
  </si>
  <si>
    <t>Recusación</t>
  </si>
  <si>
    <t>Se presentó solo una parte</t>
  </si>
  <si>
    <t>Señalamiento fracasado</t>
  </si>
  <si>
    <t>Superposición de audiencias</t>
  </si>
  <si>
    <t>Suspensión del proceso</t>
  </si>
  <si>
    <t>Parcialmente con lugar</t>
  </si>
  <si>
    <t>Sin lugar</t>
  </si>
  <si>
    <t>Juzgado Primero Especializado de Cobro I Circ. Jud. San José</t>
  </si>
  <si>
    <t>Juzgado Segundo Especializado de Cobro I Circ. Jud. San José</t>
  </si>
  <si>
    <t>Juzgado Tercero Especializado de Cobro I Circ. Jud. San José</t>
  </si>
  <si>
    <t>Juzgado Especializado de Cobro II Circ. Jud. San José, Sección Primera</t>
  </si>
  <si>
    <t>Juzgado Especializado de Cobro II Circ. Jud. San José, Sección Segunda</t>
  </si>
  <si>
    <t>Juzgado Especializado de Cobro II Circ. Jud. San José, Sección Tercera</t>
  </si>
  <si>
    <t xml:space="preserve">Elaborado por: Subproceso de Estadística, Dirección de Planificación. </t>
  </si>
  <si>
    <t>Continúa</t>
  </si>
  <si>
    <t>Conciliado</t>
  </si>
  <si>
    <t>POR: MOTIVO DE TÉRMINO</t>
  </si>
  <si>
    <t>Índice de Cuadros Estadísticos</t>
  </si>
  <si>
    <t/>
  </si>
  <si>
    <t>Número</t>
  </si>
  <si>
    <t>Nombre del cuadro</t>
  </si>
  <si>
    <r>
      <rPr>
        <b/>
        <sz val="12"/>
        <color indexed="8"/>
        <rFont val="Times New Roman"/>
        <family val="1"/>
      </rPr>
      <t>Según:</t>
    </r>
    <r>
      <rPr>
        <sz val="12"/>
        <color indexed="8"/>
        <rFont val="Times New Roman"/>
        <family val="1"/>
      </rPr>
      <t xml:space="preserve"> Circuito Judicial y Oficina</t>
    </r>
  </si>
  <si>
    <r>
      <rPr>
        <b/>
        <sz val="12"/>
        <color indexed="8"/>
        <rFont val="Times New Roman"/>
        <family val="1"/>
      </rPr>
      <t xml:space="preserve">Según: </t>
    </r>
    <r>
      <rPr>
        <sz val="12"/>
        <color indexed="8"/>
        <rFont val="Times New Roman"/>
        <family val="1"/>
      </rPr>
      <t>Circuito Judicial y Oficina</t>
    </r>
  </si>
  <si>
    <r>
      <rPr>
        <b/>
        <sz val="12"/>
        <color indexed="8"/>
        <rFont val="Times New Roman"/>
        <family val="1"/>
      </rPr>
      <t xml:space="preserve">Por: </t>
    </r>
    <r>
      <rPr>
        <sz val="12"/>
        <color indexed="8"/>
        <rFont val="Times New Roman"/>
        <family val="1"/>
      </rPr>
      <t>Motivo de Término</t>
    </r>
  </si>
  <si>
    <r>
      <rPr>
        <b/>
        <sz val="12"/>
        <color indexed="8"/>
        <rFont val="Times New Roman"/>
        <family val="1"/>
      </rPr>
      <t>Materia Cobro Judicial:</t>
    </r>
    <r>
      <rPr>
        <sz val="12"/>
        <color indexed="8"/>
        <rFont val="Times New Roman"/>
        <family val="1"/>
      </rPr>
      <t xml:space="preserve"> Comisiones y Notificaciones</t>
    </r>
  </si>
  <si>
    <r>
      <rPr>
        <b/>
        <sz val="12"/>
        <color indexed="8"/>
        <rFont val="Times New Roman"/>
        <family val="1"/>
      </rPr>
      <t xml:space="preserve">Por: </t>
    </r>
    <r>
      <rPr>
        <sz val="12"/>
        <color indexed="8"/>
        <rFont val="Times New Roman"/>
        <family val="1"/>
      </rPr>
      <t>Trámite Efectuado</t>
    </r>
  </si>
  <si>
    <t>MOTIVO DE TÉRMINO</t>
  </si>
  <si>
    <t>Notific. Realizadas positivas por el despacho</t>
  </si>
  <si>
    <t>Acumulación de procesos</t>
  </si>
  <si>
    <t>Desistimiento total S.E.P</t>
  </si>
  <si>
    <t>Proc. inadmisible sin condena</t>
  </si>
  <si>
    <t>Rechazo de plano del proceso S.E.P</t>
  </si>
  <si>
    <t>Satisfacción extraprocesal S.E.P</t>
  </si>
  <si>
    <t>Sentencia en principal S.E.P</t>
  </si>
  <si>
    <t>REACTIVADOS</t>
  </si>
  <si>
    <t>Oposición infundada</t>
  </si>
  <si>
    <t>Resolución de fondo excepciones procesales (escrito)</t>
  </si>
  <si>
    <t>Resolución de fondo excepciones procesales (oral)</t>
  </si>
  <si>
    <t>Resolución de fondo caducidad proceso (escrito)</t>
  </si>
  <si>
    <t>Resolución de fondo caducidad proceso (oral)</t>
  </si>
  <si>
    <t>Resolución de fondo incidente (escrito)</t>
  </si>
  <si>
    <t>Resolución de fondo incidente (oral)</t>
  </si>
  <si>
    <t>Resolución de fondo Solicitud levantamiento de embargo sin tercería</t>
  </si>
  <si>
    <t>Resolución de fondo tercería (escrito)</t>
  </si>
  <si>
    <t>Resolución de fondo tercería (oral)</t>
  </si>
  <si>
    <t>Resolución de fondo conciliación</t>
  </si>
  <si>
    <t>Resolución de fondo medida cautelar (escrito)</t>
  </si>
  <si>
    <t>Resolución de fondo medida cautelar (oral)</t>
  </si>
  <si>
    <t>Resolución de fondo transacción</t>
  </si>
  <si>
    <t>Resolución intimatoria</t>
  </si>
  <si>
    <t>Resolución que se pronuncia sobre el fondo en un proceso preventivo o liquidatorio</t>
  </si>
  <si>
    <t>Resolución satisfacción extraprocesal</t>
  </si>
  <si>
    <t>Resolución sobre la distribución del haber hereditario</t>
  </si>
  <si>
    <t>Sentencia en Ejecución (escrita)</t>
  </si>
  <si>
    <t>Sentencia en Ejecución (oral)</t>
  </si>
  <si>
    <t>Sentencia en Principal (escrita)</t>
  </si>
  <si>
    <t>Sentencia en Principal (oral)</t>
  </si>
  <si>
    <t>POR: TIPO DE RESOLUCIÓN DICTADA</t>
  </si>
  <si>
    <t>Admite</t>
  </si>
  <si>
    <t>Aprueba el remate</t>
  </si>
  <si>
    <t>Auto que finaliza el proceso</t>
  </si>
  <si>
    <t>Declara incompetencia</t>
  </si>
  <si>
    <t>Homologa</t>
  </si>
  <si>
    <t>No aprueba el remate</t>
  </si>
  <si>
    <t>Oposición  infundada</t>
  </si>
  <si>
    <t>Rechaza</t>
  </si>
  <si>
    <t>Rechaza incompetencia</t>
  </si>
  <si>
    <t>MATERIA DE COBRO JUDICIAL: MOVIMIENTO DE TRABAJO DE TERCERÍAS</t>
  </si>
  <si>
    <t>Dominio</t>
  </si>
  <si>
    <t>Distribución</t>
  </si>
  <si>
    <t>Mejor derecho</t>
  </si>
  <si>
    <t>MATERIA DE COBRO JUDICIAL: MOVIMIENTO DE TRABAJO DE INCIDENTES</t>
  </si>
  <si>
    <t>Cobro honorarios abogado</t>
  </si>
  <si>
    <t>Cobro de alquileres insolutos</t>
  </si>
  <si>
    <t>Inclusión o exclusión bienes</t>
  </si>
  <si>
    <t>Remoción depositario judicial</t>
  </si>
  <si>
    <t>Exceso de embargo</t>
  </si>
  <si>
    <t>AUDIENCIAS ÚNICAS</t>
  </si>
  <si>
    <t>AUDIENCIAS FUERA DEL DESPACHO</t>
  </si>
  <si>
    <t>Suspendida</t>
  </si>
  <si>
    <t>Sin Efecto</t>
  </si>
  <si>
    <t>REMATES</t>
  </si>
  <si>
    <t>Resuelve apelación por inadmisión</t>
  </si>
  <si>
    <t>Adjudicación en subasta previa</t>
  </si>
  <si>
    <t>Cambio Fecha de Señalamiento de oficio</t>
  </si>
  <si>
    <t>Imposible practicar prueba</t>
  </si>
  <si>
    <t>Por adjudicación en 1° remate</t>
  </si>
  <si>
    <t>Por adjudicación en 2° remate</t>
  </si>
  <si>
    <t>Proceso Suspendido</t>
  </si>
  <si>
    <t>Proceso Terminado</t>
  </si>
  <si>
    <t>Solicitud del acreedor privilegiado</t>
  </si>
  <si>
    <t>Falta de notificación</t>
  </si>
  <si>
    <t>MATERIA DE COBRO JUDICIAL: INCIDENTES TERMINADOS</t>
  </si>
  <si>
    <t>MATERIA DE COBRO JUDICIAL: INCIDENTES ENTRADOS</t>
  </si>
  <si>
    <t>Acumulación de Procesos</t>
  </si>
  <si>
    <t>Cosa Juzgada SEP</t>
  </si>
  <si>
    <t>Finaliza Actividad no Contenciosa</t>
  </si>
  <si>
    <t>Satisfacción extraprocesal SEP</t>
  </si>
  <si>
    <t>Sentencia en principal SEP</t>
  </si>
  <si>
    <t>Resolución de fondo SEP (INC ó TRC)</t>
  </si>
  <si>
    <t>Caducidad en INC y TRC</t>
  </si>
  <si>
    <t xml:space="preserve">Proc. Inadmisible sin Condena </t>
  </si>
  <si>
    <t>Desistimiento Total SEP</t>
  </si>
  <si>
    <r>
      <rPr>
        <b/>
        <sz val="12"/>
        <color indexed="8"/>
        <rFont val="Times New Roman"/>
        <family val="1"/>
      </rPr>
      <t>Materia Cobro Judicial:</t>
    </r>
    <r>
      <rPr>
        <sz val="12"/>
        <color indexed="8"/>
        <rFont val="Times New Roman"/>
        <family val="1"/>
      </rPr>
      <t xml:space="preserve"> Resoluciones Dictadas </t>
    </r>
  </si>
  <si>
    <r>
      <rPr>
        <b/>
        <sz val="12"/>
        <color indexed="8"/>
        <rFont val="Times New Roman"/>
        <family val="1"/>
      </rPr>
      <t xml:space="preserve">Por: </t>
    </r>
    <r>
      <rPr>
        <sz val="12"/>
        <color indexed="8"/>
        <rFont val="Times New Roman"/>
        <family val="1"/>
      </rPr>
      <t>Tipo de Resolución Dictada</t>
    </r>
  </si>
  <si>
    <t>MATERIA DE COBRO JUDICIAL: RESOLUCIONES DICTADAS</t>
  </si>
  <si>
    <r>
      <rPr>
        <b/>
        <sz val="12"/>
        <color indexed="8"/>
        <rFont val="Times New Roman"/>
        <family val="1"/>
      </rPr>
      <t xml:space="preserve">Por: </t>
    </r>
    <r>
      <rPr>
        <sz val="12"/>
        <color indexed="8"/>
        <rFont val="Times New Roman"/>
        <family val="1"/>
      </rPr>
      <t>Resultado</t>
    </r>
    <r>
      <rPr>
        <sz val="12"/>
        <color indexed="8"/>
        <rFont val="Times New Roman"/>
        <family val="1"/>
      </rPr>
      <t xml:space="preserve"> de la Resolución Dictada</t>
    </r>
  </si>
  <si>
    <r>
      <rPr>
        <b/>
        <sz val="12"/>
        <color indexed="8"/>
        <rFont val="Times New Roman"/>
        <family val="1"/>
      </rPr>
      <t>Materia Cobro Judicial:</t>
    </r>
    <r>
      <rPr>
        <sz val="12"/>
        <color indexed="8"/>
        <rFont val="Times New Roman"/>
        <family val="1"/>
      </rPr>
      <t xml:space="preserve"> Audiencias Señaladas</t>
    </r>
  </si>
  <si>
    <r>
      <rPr>
        <b/>
        <sz val="12"/>
        <color indexed="8"/>
        <rFont val="Times New Roman"/>
        <family val="1"/>
      </rPr>
      <t xml:space="preserve">Por: </t>
    </r>
    <r>
      <rPr>
        <sz val="12"/>
        <color indexed="8"/>
        <rFont val="Times New Roman"/>
        <family val="1"/>
      </rPr>
      <t>Tipo y Estado de las Audiencias</t>
    </r>
  </si>
  <si>
    <r>
      <rPr>
        <b/>
        <sz val="12"/>
        <color indexed="8"/>
        <rFont val="Times New Roman"/>
        <family val="1"/>
      </rPr>
      <t>Según:</t>
    </r>
    <r>
      <rPr>
        <sz val="12"/>
        <color indexed="8"/>
        <rFont val="Times New Roman"/>
        <family val="1"/>
      </rPr>
      <t xml:space="preserve"> Motivo de Cancelación </t>
    </r>
  </si>
  <si>
    <r>
      <rPr>
        <b/>
        <sz val="12"/>
        <color indexed="8"/>
        <rFont val="Times New Roman"/>
        <family val="1"/>
      </rPr>
      <t>Materia de Cobro Judicial:</t>
    </r>
    <r>
      <rPr>
        <sz val="12"/>
        <color indexed="8"/>
        <rFont val="Times New Roman"/>
        <family val="1"/>
      </rPr>
      <t xml:space="preserve"> Movimiento de Trabajo de Tercerías </t>
    </r>
  </si>
  <si>
    <r>
      <rPr>
        <b/>
        <sz val="12"/>
        <color indexed="8"/>
        <rFont val="Times New Roman"/>
        <family val="1"/>
      </rPr>
      <t>Materia Cobro Judicial:</t>
    </r>
    <r>
      <rPr>
        <sz val="12"/>
        <color indexed="8"/>
        <rFont val="Times New Roman"/>
        <family val="1"/>
      </rPr>
      <t xml:space="preserve"> Incidentes Entrados </t>
    </r>
  </si>
  <si>
    <r>
      <rPr>
        <b/>
        <sz val="12"/>
        <color indexed="8"/>
        <rFont val="Times New Roman"/>
        <family val="1"/>
      </rPr>
      <t>Materia Cobro Judicial:</t>
    </r>
    <r>
      <rPr>
        <sz val="12"/>
        <color indexed="8"/>
        <rFont val="Times New Roman"/>
        <family val="1"/>
      </rPr>
      <t xml:space="preserve"> Terminados Terminados</t>
    </r>
    <r>
      <rPr>
        <sz val="12"/>
        <color indexed="8"/>
        <rFont val="Times New Roman"/>
        <family val="1"/>
      </rPr>
      <t xml:space="preserve"> </t>
    </r>
  </si>
  <si>
    <r>
      <rPr>
        <b/>
        <sz val="12"/>
        <color indexed="8"/>
        <rFont val="Times New Roman"/>
        <family val="1"/>
      </rPr>
      <t>Materia Cobro Judicial:</t>
    </r>
    <r>
      <rPr>
        <sz val="12"/>
        <color indexed="8"/>
        <rFont val="Times New Roman"/>
        <family val="1"/>
      </rPr>
      <t xml:space="preserve"> </t>
    </r>
    <r>
      <rPr>
        <sz val="12"/>
        <color indexed="8"/>
        <rFont val="Times New Roman"/>
        <family val="1"/>
      </rPr>
      <t xml:space="preserve">Tercerías Terminadas </t>
    </r>
  </si>
  <si>
    <r>
      <rPr>
        <b/>
        <sz val="12"/>
        <color indexed="8"/>
        <rFont val="Times New Roman"/>
        <family val="1"/>
      </rPr>
      <t>Materia Cobro Judicial:</t>
    </r>
    <r>
      <rPr>
        <sz val="12"/>
        <color indexed="8"/>
        <rFont val="Times New Roman"/>
        <family val="1"/>
      </rPr>
      <t xml:space="preserve"> Tercerías Entradas </t>
    </r>
  </si>
  <si>
    <t>MATERIA DE COBRO JUDICIAL: TERCERÍAS ENTRADAS</t>
  </si>
  <si>
    <t>MATERIA DE COBRO JUDICIAL: TERCERÍAS TERMINADAS</t>
  </si>
  <si>
    <r>
      <rPr>
        <b/>
        <sz val="12"/>
        <color indexed="8"/>
        <rFont val="Times New Roman"/>
        <family val="1"/>
      </rPr>
      <t>Materia de Cobro Judicial:</t>
    </r>
    <r>
      <rPr>
        <sz val="12"/>
        <color indexed="8"/>
        <rFont val="Times New Roman"/>
        <family val="1"/>
      </rPr>
      <t xml:space="preserve"> Movimiento de Trabajo de Incidentes </t>
    </r>
  </si>
  <si>
    <t>Juzgado de Cobro de Grecia</t>
  </si>
  <si>
    <t>Autos</t>
  </si>
  <si>
    <t>Providencias</t>
  </si>
  <si>
    <t>No apersonamiento del acreedor cuando la ley lo exige</t>
  </si>
  <si>
    <t>Incidentes Especiales</t>
  </si>
  <si>
    <t>Conciliación homologada S.E.P</t>
  </si>
  <si>
    <t>Resolución fondo S.E.P (INC o TER)</t>
  </si>
  <si>
    <t>Juzgado de Cobro de Golfito</t>
  </si>
  <si>
    <t>Juzgado de Cobro  II Circ. Jud. Alajuela</t>
  </si>
  <si>
    <t>Juzgado de Cobro III Circ. Jud. Alajuela (San Ramón)</t>
  </si>
  <si>
    <t>Juzgado de Cobro del I Circ. Jud. Alajuela</t>
  </si>
  <si>
    <t>Juzgado de Cobro de Heredia</t>
  </si>
  <si>
    <t>Juzgado de Cobro del I Circ. Jud. Guanacaste</t>
  </si>
  <si>
    <t>Juzgado de Cobro de Puntarenas</t>
  </si>
  <si>
    <t>Juzgado de Cobro del I Circ. Jud. Zona Sur (Pérez Zeledón)</t>
  </si>
  <si>
    <t>Juzgado de Cobro del II Circ. Jud. Zona Atlántica</t>
  </si>
  <si>
    <t>Juzgado de Cobro del  I Circ. Jud. Zona Atlántica</t>
  </si>
  <si>
    <t>Resolución sobre admisibilidad de pruebas (escrito)</t>
  </si>
  <si>
    <t>Resolución sobre admisibilidad de pruebas (oral)</t>
  </si>
  <si>
    <t>Inasistencia injustificada de la parte o abogado/a</t>
  </si>
  <si>
    <t xml:space="preserve"> Finaliza actividad no contenciosa</t>
  </si>
  <si>
    <t>Juzgado de Cobro II Circ. Jud. Guanacaste (Santa Cruz)</t>
  </si>
  <si>
    <t>Demanda improponible</t>
  </si>
  <si>
    <t>No  Realizada Presencial</t>
  </si>
  <si>
    <t>No Realizada Video Conferencia</t>
  </si>
  <si>
    <t>Realizada Presencial</t>
  </si>
  <si>
    <t>Realizada Video Conferencia</t>
  </si>
  <si>
    <t>No Realizadas</t>
  </si>
  <si>
    <t>Suspendida Presencial</t>
  </si>
  <si>
    <t>Suspendida Video Conferencia</t>
  </si>
  <si>
    <t>Cortes del fluido eléctrico</t>
  </si>
  <si>
    <t>Interrupción de la comunicación por internet</t>
  </si>
  <si>
    <t>Durante: 2021</t>
  </si>
  <si>
    <t>DURANTE: 2021</t>
  </si>
  <si>
    <t xml:space="preserve"> DURANTE: 2021</t>
  </si>
  <si>
    <t>Circular 47-2021</t>
  </si>
  <si>
    <t>Resolución de fondo sobre solic de ejec provisional (no especifica)</t>
  </si>
  <si>
    <t>Otros Rechaza de plano apelación por inadmisión</t>
  </si>
  <si>
    <t>Otros Recurso desistido</t>
  </si>
  <si>
    <t>Otros Confirmada</t>
  </si>
  <si>
    <t>Otros Dictada</t>
  </si>
  <si>
    <t>AUDIENCIA ORAL</t>
  </si>
  <si>
    <t>Realizadas (No especifica)</t>
  </si>
  <si>
    <t>No Realizadas (No especifica)</t>
  </si>
  <si>
    <t>Suspendida (No especifica)</t>
  </si>
  <si>
    <t>No Realizadas  (No especifica)</t>
  </si>
  <si>
    <t>Suspendida  (No especifica)</t>
  </si>
  <si>
    <t>SERVICIO NACIONAL DE FAC.</t>
  </si>
  <si>
    <t>TIPO Y ESTADO DE LAS AUDIENCIAS</t>
  </si>
  <si>
    <t>POR: CIRCUITO JUDICIAL Y OFICINA</t>
  </si>
  <si>
    <t>SEGÚN: TIPO Y ESTADO DE LAS AUDIENCIAS</t>
  </si>
  <si>
    <t>Otros Monitorio, Monitorio dinerario</t>
  </si>
  <si>
    <t>Otros Procesos De Ejecución, Ejecución prendaria</t>
  </si>
  <si>
    <t>Otros Procesos Otras Materias, Disciplinario</t>
  </si>
  <si>
    <t>Otros Tercería, Tercería de Dominio</t>
  </si>
  <si>
    <t>OTROS</t>
  </si>
  <si>
    <t>Otros Procesos De Ejecución, Ejecución hipotecaria</t>
  </si>
  <si>
    <t>No  Realizada</t>
  </si>
  <si>
    <t>Caso fortuito o fuerza mayor</t>
  </si>
  <si>
    <t>Edicto no publicado</t>
  </si>
  <si>
    <t>Otros Apelación Por Inadmisión, Administración</t>
  </si>
  <si>
    <t>CIRCULANTE AL INICIAR</t>
  </si>
  <si>
    <t>CIRCULANTE AL FINALIZAR</t>
  </si>
  <si>
    <t>1/ La oficina judicial no actualizó el tipo de resolución en el sistema informático.</t>
  </si>
  <si>
    <t>OTRAS RESOLUCIONES</t>
  </si>
  <si>
    <t>1-/ No especifica se refiere a que no se indicó si fue Presencial o Videoconferencia la audiencia.</t>
  </si>
  <si>
    <t>SERVICIO NACIONAL DE FACILITADORES</t>
  </si>
  <si>
    <r>
      <t>Juzgado Especializado de Cobro II Circ. Jud. San José, Sección Tercera</t>
    </r>
    <r>
      <rPr>
        <vertAlign val="superscript"/>
        <sz val="12"/>
        <rFont val="Times New Roman"/>
        <family val="1"/>
      </rPr>
      <t>(1)</t>
    </r>
  </si>
  <si>
    <r>
      <t>Juzgado Especializado de Cobro II Circ. Jud. San José, Sección Segunda</t>
    </r>
    <r>
      <rPr>
        <vertAlign val="superscript"/>
        <sz val="12"/>
        <rFont val="Times New Roman"/>
        <family val="1"/>
      </rPr>
      <t>(1)</t>
    </r>
  </si>
  <si>
    <r>
      <t>Juzgado Especializado de Cobro II Circ. Jud. San José, Sección Primera</t>
    </r>
    <r>
      <rPr>
        <vertAlign val="superscript"/>
        <sz val="12"/>
        <rFont val="Times New Roman"/>
        <family val="1"/>
      </rPr>
      <t>(1)</t>
    </r>
  </si>
  <si>
    <r>
      <t>Juzgado de Cobro del II Circ. Jud. Zona Atlántica</t>
    </r>
    <r>
      <rPr>
        <vertAlign val="superscript"/>
        <sz val="12"/>
        <rFont val="Times New Roman"/>
        <family val="1"/>
      </rPr>
      <t>(1)</t>
    </r>
  </si>
  <si>
    <r>
      <t>Juzgado de Cobro III Circ. Jud. Alajuela (San Ramón)</t>
    </r>
    <r>
      <rPr>
        <vertAlign val="superscript"/>
        <sz val="12"/>
        <rFont val="Times New Roman"/>
        <family val="1"/>
      </rPr>
      <t>(1)</t>
    </r>
  </si>
  <si>
    <t>1-/ Disminución del circulante debido a eliminaciones de expedientes, cambios de estados lo cual provoca inconsistencias en los circulantes.</t>
  </si>
  <si>
    <t>1-/ La oficina judicial no actualizó el campo del procedimiento en el sistema informático.</t>
  </si>
  <si>
    <r>
      <t>Juzgado Especializado de Cobro II Circ. Jud. San José, Sección Segunda</t>
    </r>
    <r>
      <rPr>
        <vertAlign val="superscript"/>
        <sz val="12"/>
        <rFont val="Times New Roman"/>
        <family val="1"/>
      </rPr>
      <t>(2)</t>
    </r>
  </si>
  <si>
    <r>
      <t>Juzgado Segundo Especializado de Cobro I Circ. Jud. San José</t>
    </r>
    <r>
      <rPr>
        <vertAlign val="superscript"/>
        <sz val="12"/>
        <rFont val="Times New Roman"/>
        <family val="1"/>
      </rPr>
      <t>(2)</t>
    </r>
  </si>
  <si>
    <t>2-/ Incremento en el circulante debido a que la oficina recibió causas al día hábil del siguiente mes.</t>
  </si>
  <si>
    <t>POR: TIPO DE PROCEDIMIENTO</t>
  </si>
  <si>
    <t>TIPO DE PROCEDIMIENTO</t>
  </si>
  <si>
    <r>
      <rPr>
        <b/>
        <sz val="12"/>
        <color indexed="8"/>
        <rFont val="Times New Roman"/>
        <family val="1"/>
      </rPr>
      <t xml:space="preserve">Por: </t>
    </r>
    <r>
      <rPr>
        <sz val="12"/>
        <color rgb="FF000000"/>
        <rFont val="Times New Roman"/>
        <family val="1"/>
      </rPr>
      <t>Tipo de Procedimiento</t>
    </r>
  </si>
  <si>
    <t>SEGÚN: MOTIVO DE TÉRMINO</t>
  </si>
  <si>
    <t>DURACIÓN PROMEDIO</t>
  </si>
  <si>
    <t>38 Meses 2 Semanas</t>
  </si>
  <si>
    <t>4 Meses 3 Semanas</t>
  </si>
  <si>
    <t>58 Meses 2 Semanas</t>
  </si>
  <si>
    <t>32 Meses 2 Semanas</t>
  </si>
  <si>
    <t>12 Meses 2 Semanas</t>
  </si>
  <si>
    <t>45 Meses 2 Semanas</t>
  </si>
  <si>
    <t>65 Meses 2 Semanas</t>
  </si>
  <si>
    <t>43 Meses 1 Semana</t>
  </si>
  <si>
    <t>9 Meses 1 Semana</t>
  </si>
  <si>
    <t>26 Meses 2 Semanas</t>
  </si>
  <si>
    <t>57 Meses 1 Semana</t>
  </si>
  <si>
    <t>47 Meses 0 Semanas</t>
  </si>
  <si>
    <t>71 Meses 2 Semanas</t>
  </si>
  <si>
    <t>25 Meses 0 Semanas</t>
  </si>
  <si>
    <t>11 Meses 0 Semanas</t>
  </si>
  <si>
    <t>7 Meses 1 Semana</t>
  </si>
  <si>
    <t>11 Meses 1 Semana</t>
  </si>
  <si>
    <t>7 Meses 0 Semanas</t>
  </si>
  <si>
    <t>45 Meses 0 Semanas</t>
  </si>
  <si>
    <t>55 Meses 1 Semana</t>
  </si>
  <si>
    <t>90 Meses 0 Semanas</t>
  </si>
  <si>
    <t>Resuelto por Centro de Conciliación</t>
  </si>
  <si>
    <t>Activ. Prep o Ant. Cump. Acum. PRI</t>
  </si>
  <si>
    <t>Cosa juzgada S.E.P</t>
  </si>
  <si>
    <t>Demanda improponible S.E.P</t>
  </si>
  <si>
    <t>Finaliza actividad no contenciosa</t>
  </si>
  <si>
    <t>Imposibilidad sobrevenida</t>
  </si>
  <si>
    <t>Litispendencia S.E.P</t>
  </si>
  <si>
    <t>Med.Cautelar.Final. S.E.P. Acum. PRI</t>
  </si>
  <si>
    <t>Transacción homologada S.E.P</t>
  </si>
  <si>
    <r>
      <rPr>
        <b/>
        <sz val="12"/>
        <color indexed="8"/>
        <rFont val="Times New Roman"/>
        <family val="1"/>
      </rPr>
      <t>Materia Cobro Judicial:</t>
    </r>
    <r>
      <rPr>
        <sz val="12"/>
        <color indexed="8"/>
        <rFont val="Times New Roman"/>
        <family val="1"/>
      </rPr>
      <t xml:space="preserve"> Casos Terminados</t>
    </r>
  </si>
  <si>
    <r>
      <rPr>
        <b/>
        <sz val="12"/>
        <color indexed="8"/>
        <rFont val="Times New Roman"/>
        <family val="1"/>
      </rPr>
      <t>Según:</t>
    </r>
    <r>
      <rPr>
        <sz val="12"/>
        <color indexed="8"/>
        <rFont val="Times New Roman"/>
        <family val="1"/>
      </rPr>
      <t xml:space="preserve"> Motivo de Término</t>
    </r>
  </si>
  <si>
    <r>
      <rPr>
        <b/>
        <sz val="12"/>
        <color indexed="8"/>
        <rFont val="Times New Roman"/>
        <family val="1"/>
      </rPr>
      <t xml:space="preserve">Por: </t>
    </r>
    <r>
      <rPr>
        <sz val="12"/>
        <color rgb="FF000000"/>
        <rFont val="Times New Roman"/>
        <family val="1"/>
      </rPr>
      <t>Duración Promedio</t>
    </r>
  </si>
  <si>
    <t>36 Meses 2 Semanas</t>
  </si>
  <si>
    <t>40 Meses 3 Semanas</t>
  </si>
  <si>
    <t>34 Meses 2 Semanas</t>
  </si>
  <si>
    <t>31 Meses 3 Semanas</t>
  </si>
  <si>
    <t>76 Meses 1 Semana</t>
  </si>
  <si>
    <t>77 Meses 3 Semanas</t>
  </si>
  <si>
    <t>74 Meses 2 Semanas</t>
  </si>
  <si>
    <t>31 Meses 2 Semanas</t>
  </si>
  <si>
    <t>22 Meses 3 Semanas</t>
  </si>
  <si>
    <t>31 Meses 1 Semana</t>
  </si>
  <si>
    <t>26 Meses 3 Semanas</t>
  </si>
  <si>
    <t>34 Meses 3 Semanas</t>
  </si>
  <si>
    <t>21 Meses 1 Semana</t>
  </si>
  <si>
    <t>26 Meses 0 Semanas</t>
  </si>
  <si>
    <t>22 Meses 2 Semanas</t>
  </si>
  <si>
    <t>17 Meses 2 Semanas</t>
  </si>
  <si>
    <t>25 Meses 1 Semana</t>
  </si>
  <si>
    <t>24 Meses 2 Semanas</t>
  </si>
  <si>
    <t>Juzgados de Cobro Judicial</t>
  </si>
  <si>
    <t>TIPO DE RESOLUCIÓN DICTADA</t>
  </si>
  <si>
    <t>Resolución que se pronuncia sobre el remate</t>
  </si>
  <si>
    <t>Resolución sobre indexación, liquidación de intereses (No especifica)</t>
  </si>
  <si>
    <r>
      <t xml:space="preserve">No indica </t>
    </r>
    <r>
      <rPr>
        <b/>
        <vertAlign val="superscript"/>
        <sz val="14"/>
        <rFont val="Times New Roman"/>
        <family val="1"/>
      </rPr>
      <t>(1)</t>
    </r>
  </si>
  <si>
    <r>
      <t xml:space="preserve">No indica </t>
    </r>
    <r>
      <rPr>
        <b/>
        <vertAlign val="superscript"/>
        <sz val="12"/>
        <rFont val="Times New Roman"/>
        <family val="1"/>
      </rPr>
      <t>(1)</t>
    </r>
  </si>
  <si>
    <t>POR: RESULTADO DE LA RESOLUCIÓN</t>
  </si>
  <si>
    <t>TIPO DE RESULTADO DICTADO</t>
  </si>
  <si>
    <t>MATERIA DE COBRO JUDICIAL: AUDIENCIAS SEÑALADAS</t>
  </si>
  <si>
    <t>I Circuito Judicial de la Zona Sur</t>
  </si>
  <si>
    <t>MATERIA DE COBRO JUDICIAL: AUDIENCIAS SEÑALADAS Y CANCELADAS</t>
  </si>
  <si>
    <t>1-/ No especifica se refiere a que no se indicó si fue presencial o por videoconferencia la audiencia.</t>
  </si>
  <si>
    <t xml:space="preserve">TESTIMONIOS DE PIEZAS </t>
  </si>
  <si>
    <t>Otros Legajos Ejecución provisional</t>
  </si>
  <si>
    <t>Otros Legajos Administración</t>
  </si>
  <si>
    <t>MATERIA DE COBRO JUDICIAL: DURACIÓN PROMEDIO DE LOS CASOS TERMINADOS</t>
  </si>
  <si>
    <t>CUADRO N° 1</t>
  </si>
  <si>
    <t xml:space="preserve">Circulante inicial </t>
  </si>
  <si>
    <t>Casos Entrados</t>
  </si>
  <si>
    <t>Casos Reentrados</t>
  </si>
  <si>
    <t>Casos Reactivados</t>
  </si>
  <si>
    <t>Testimonios de piezas</t>
  </si>
  <si>
    <t>Casos Terminados</t>
  </si>
  <si>
    <t>Casos Inactivos</t>
  </si>
  <si>
    <t>Circulante Final</t>
  </si>
  <si>
    <t>1-/ Disminución del circulante debido a eliminaciones de expedientes y a cambios de estados, lo cual provoca inconsistencias en los circulantes.</t>
  </si>
  <si>
    <t xml:space="preserve">2-/  Incremento del circulante debido a que la oficina recibió causas de la Recepción de Documentos, Gestión en Línea, o de otros juzgados por itineración, al día hábil del siguientes mes. </t>
  </si>
  <si>
    <t xml:space="preserve">3-/ El Juzgado Cobro de Santa Cruz indica un caso entrado de más versus el informe mensual generado en la plataforma SIGMA, para el mes de diciembre, esto por una creación de un legajo. </t>
  </si>
  <si>
    <t>Juzgado Primero Especializado de Cobro I Circ. Jud. San José (1) (2)</t>
  </si>
  <si>
    <t>Juzgado Segundo Especializado de Cobro I Circ. Jud. San José (1) (2)</t>
  </si>
  <si>
    <t>Juzgado Tercero Especializado de Cobro I Circ. Jud. San José (2)</t>
  </si>
  <si>
    <t>Juzgado Especializado de Cobro II Circ. Jud. San José, Sección Primera (2)</t>
  </si>
  <si>
    <t>Juzgado Especializado de Cobro II Circ. Jud. San José, Sección Segunda (2)</t>
  </si>
  <si>
    <t>Juzgado Especializado de Cobro II Circ. Jud. San José, Sección Tercera (2)</t>
  </si>
  <si>
    <t>Juzgado de Cobro I Circ. Jud. Alajuela (2)</t>
  </si>
  <si>
    <t>Juzgado de Cobro III Circ. Jud. Alajuela (San Ramón) (1)</t>
  </si>
  <si>
    <t>Juzgado de Cobro Grecia (2)</t>
  </si>
  <si>
    <t>Juzgado Especializado de Cobro Cartago (1) (2)</t>
  </si>
  <si>
    <t>Juzgado de Cobro Heredia (1)</t>
  </si>
  <si>
    <t>Juzgado de Cobro I Circ. Jud. Guanacaste (Liberia) (2)</t>
  </si>
  <si>
    <t>Juzgado de Cobro II Circ. Jud. Guanacaste (Santa Cruz) (1) (3)</t>
  </si>
  <si>
    <t>Juzgado de Cobro Puntarenas (2)</t>
  </si>
  <si>
    <t>Juzgado de Cobro I Circ. Jud. Zona Sur (Pérez Zeledón) (2)</t>
  </si>
  <si>
    <t>Juzgado de Cobro de Golfito (1)</t>
  </si>
  <si>
    <t>Juzgado de Cobro I Circ. Jud. Zona Atlántica (Limón) (2)</t>
  </si>
  <si>
    <t>Juzgado de Cobro II Circ. Jud. Zona Atlántica (Pococí) (2)</t>
  </si>
  <si>
    <t>En Trámite</t>
  </si>
  <si>
    <t>Suspensión por acción de inconstitucionalidad</t>
  </si>
  <si>
    <t>Suspensión por solicitud de parte</t>
  </si>
  <si>
    <t>Suspensión sucesión procesal</t>
  </si>
  <si>
    <t>Susp. Ejec. anterior (Pren Hip GM)</t>
  </si>
  <si>
    <t>Suspensión por prejudicialidad</t>
  </si>
  <si>
    <t>Suspensión por oposición (proc no contenc)</t>
  </si>
  <si>
    <t>En etapa de ejecución</t>
  </si>
  <si>
    <t>En Alzada</t>
  </si>
  <si>
    <t>En Consulta a Sala</t>
  </si>
  <si>
    <t>Préstamo a otro despacho</t>
  </si>
  <si>
    <t>Suspendido</t>
  </si>
  <si>
    <t>Suspendido Causa Penal</t>
  </si>
  <si>
    <t>Deserción</t>
  </si>
  <si>
    <t>Inactivo</t>
  </si>
  <si>
    <t>Juzgado de Cobro I Circ. Jud. Alajuela</t>
  </si>
  <si>
    <t>Juzgado de Cobro Grecia</t>
  </si>
  <si>
    <t>Juzgado de Cobro Heredia</t>
  </si>
  <si>
    <t>Juzgado de Cobro I Circ. Jud. Guanacaste (Liberia)</t>
  </si>
  <si>
    <t>Juzgado de Cobro Puntarenas</t>
  </si>
  <si>
    <t>Juzgado de Cobro I Circ. Jud. Zona Sur (Pérez Zeledón)</t>
  </si>
  <si>
    <t>Juzgado de Cobro I Circ. Jud. Zona Atlántica (Limón)</t>
  </si>
  <si>
    <t>Juzgado de Cobro II Circ. Jud. Zona Atlántica (Pococí)</t>
  </si>
  <si>
    <t>CUADRO N° 2</t>
  </si>
  <si>
    <t>Audiencia oral</t>
  </si>
  <si>
    <t>Audiencia oral en ejecución</t>
  </si>
  <si>
    <t>Conclusiva</t>
  </si>
  <si>
    <t>Conclusiva en ejecución</t>
  </si>
  <si>
    <t>Ejecución específica</t>
  </si>
  <si>
    <t>Ejecución específica / saldos en descubierto</t>
  </si>
  <si>
    <t>Inicial</t>
  </si>
  <si>
    <t>Inicial en ejecución</t>
  </si>
  <si>
    <t>Intermedia</t>
  </si>
  <si>
    <t>Remate / oposición</t>
  </si>
  <si>
    <t>Audiencia Oral y Sentencia</t>
  </si>
  <si>
    <t>Demanda</t>
  </si>
  <si>
    <t>Demostrativa</t>
  </si>
  <si>
    <t>Ejecución</t>
  </si>
  <si>
    <t>Sentencia</t>
  </si>
  <si>
    <t>Audiencias preliminar y complementaria</t>
  </si>
  <si>
    <t>Sin fase</t>
  </si>
  <si>
    <t>Juzgado Especializado de Cobro II Circ. Jud. San José</t>
  </si>
  <si>
    <t>Juzgado de Cobro II Circ. Jud. Alajuela (San Carlos) (2)</t>
  </si>
  <si>
    <t>Juzgado de Cobro II Circ. Jud. Alajuela (San Carlos)</t>
  </si>
  <si>
    <t>CUADRO N° 3</t>
  </si>
  <si>
    <t>JUZGADOS DE COBRO JUDICIAL: MOVIMIENTOS DE TRABAJO</t>
  </si>
  <si>
    <t>POR: ESTADO DE LOS EXPEDIENTES</t>
  </si>
  <si>
    <t>POR: FASE DE LOS EXPEDIENTES</t>
  </si>
  <si>
    <t>Dinerario</t>
  </si>
  <si>
    <t>Monitorios arrendaticios</t>
  </si>
  <si>
    <t>Monitorio (No especifica)</t>
  </si>
  <si>
    <t>Procesos Monitorios</t>
  </si>
  <si>
    <t>Prendaria</t>
  </si>
  <si>
    <t>Hipotecaria</t>
  </si>
  <si>
    <t>Reposesión de garantía mobiliaria</t>
  </si>
  <si>
    <t>Ejecución de garantía mobiliaria</t>
  </si>
  <si>
    <t>Ejecución Sentencia</t>
  </si>
  <si>
    <t>Procesos de ejecución (No especifica)</t>
  </si>
  <si>
    <t>Medida cautelar</t>
  </si>
  <si>
    <t xml:space="preserve">Embargo Preventivo </t>
  </si>
  <si>
    <t>Típicas especiales</t>
  </si>
  <si>
    <t>Medidas Cautelares Mixtas</t>
  </si>
  <si>
    <t>Adm e interv bienes productivos</t>
  </si>
  <si>
    <t>Medidas Cautelares Atípicas</t>
  </si>
  <si>
    <t>Anotación de demanda</t>
  </si>
  <si>
    <t>Depósito de bienes</t>
  </si>
  <si>
    <t>Pruebas anticipadas</t>
  </si>
  <si>
    <t>Documental</t>
  </si>
  <si>
    <t>Declaración de parte</t>
  </si>
  <si>
    <t>Prueba anticipada mixta</t>
  </si>
  <si>
    <t>Reconocimiento judicial</t>
  </si>
  <si>
    <t>Prueba anticipada científica</t>
  </si>
  <si>
    <t>Prueba anticipada (No especifica)</t>
  </si>
  <si>
    <t>Actividad preparatoria</t>
  </si>
  <si>
    <t>Arraigo</t>
  </si>
  <si>
    <t>Determinación previa capacidad o legitimación</t>
  </si>
  <si>
    <t>Actividad preparatoria (No especifíca)</t>
  </si>
  <si>
    <t>Asunto de otras jurisdicciones</t>
  </si>
  <si>
    <t>Otros</t>
  </si>
  <si>
    <t>Conocimiento</t>
  </si>
  <si>
    <t>Ordinario</t>
  </si>
  <si>
    <t>Sumario de cobro de obligación dineraria no monitoria</t>
  </si>
  <si>
    <t>Tercería de Dominio</t>
  </si>
  <si>
    <t>No indica</t>
  </si>
  <si>
    <t>Medida cautelar (No especifíca)</t>
  </si>
  <si>
    <t>JUZGADOS DE COBRO JUDICIAL: CIRCULANTE AL FINALIZAR EL AÑO</t>
  </si>
  <si>
    <t>CUADRO N° 4</t>
  </si>
  <si>
    <t>JUZGADOS DE COBRO JUDICIAL: CASOS ENTRADOS</t>
  </si>
  <si>
    <t>POR: CLASE DE ASUNTO Y TIPO DE PROCEDIMIENTO</t>
  </si>
  <si>
    <t>CUADRO N° 5</t>
  </si>
  <si>
    <t>JUZGADOS DE COBRO JUDICIAL: CASOS TERMINADOS</t>
  </si>
  <si>
    <t>Monitorio ejecución</t>
  </si>
  <si>
    <t>Monitorio Ley de Cobro Judicial</t>
  </si>
  <si>
    <t>Procesos otras materias</t>
  </si>
  <si>
    <t>Legajos</t>
  </si>
  <si>
    <t>Ejec de sentencia (Art.39 CPC)</t>
  </si>
  <si>
    <t>Ejecutivo hipotecario</t>
  </si>
  <si>
    <t>Incidente de Cobro honorarios abogado</t>
  </si>
  <si>
    <t>Interdicto</t>
  </si>
  <si>
    <t>CUADRO N° 6</t>
  </si>
  <si>
    <r>
      <rPr>
        <b/>
        <sz val="12"/>
        <color theme="1"/>
        <rFont val="Times New Roman"/>
        <family val="1"/>
      </rPr>
      <t>Juzgados de Cobro Judicial:</t>
    </r>
    <r>
      <rPr>
        <sz val="12"/>
        <color theme="1"/>
        <rFont val="Times New Roman"/>
        <family val="1"/>
      </rPr>
      <t xml:space="preserve"> Movimientos de trabajo</t>
    </r>
  </si>
  <si>
    <r>
      <rPr>
        <b/>
        <sz val="12"/>
        <color theme="1"/>
        <rFont val="Times New Roman"/>
        <family val="1"/>
      </rPr>
      <t>Según:</t>
    </r>
    <r>
      <rPr>
        <sz val="12"/>
        <color theme="1"/>
        <rFont val="Times New Roman"/>
        <family val="1"/>
      </rPr>
      <t xml:space="preserve"> Circuito Judicial y oficina</t>
    </r>
  </si>
  <si>
    <r>
      <rPr>
        <b/>
        <sz val="12"/>
        <color theme="1"/>
        <rFont val="Times New Roman"/>
        <family val="1"/>
      </rPr>
      <t>Durante:</t>
    </r>
    <r>
      <rPr>
        <sz val="12"/>
        <color theme="1"/>
        <rFont val="Times New Roman"/>
        <family val="1"/>
      </rPr>
      <t xml:space="preserve"> 2021 </t>
    </r>
  </si>
  <si>
    <r>
      <rPr>
        <b/>
        <sz val="12"/>
        <color rgb="FF000000"/>
        <rFont val="Times New Roman"/>
        <family val="1"/>
      </rPr>
      <t>Durante:</t>
    </r>
    <r>
      <rPr>
        <sz val="12"/>
        <color indexed="8"/>
        <rFont val="Times New Roman"/>
        <family val="1"/>
      </rPr>
      <t xml:space="preserve"> 2021</t>
    </r>
  </si>
  <si>
    <r>
      <rPr>
        <b/>
        <sz val="12"/>
        <color theme="1"/>
        <rFont val="Times New Roman"/>
        <family val="1"/>
      </rPr>
      <t>Juzgados de Cobro Judicial:</t>
    </r>
    <r>
      <rPr>
        <sz val="12"/>
        <color theme="1"/>
        <rFont val="Times New Roman"/>
        <family val="1"/>
      </rPr>
      <t xml:space="preserve"> Circulante al finalizar el año</t>
    </r>
  </si>
  <si>
    <r>
      <rPr>
        <b/>
        <sz val="12"/>
        <color theme="1"/>
        <rFont val="Times New Roman"/>
        <family val="1"/>
      </rPr>
      <t>Por:</t>
    </r>
    <r>
      <rPr>
        <sz val="12"/>
        <color theme="1"/>
        <rFont val="Times New Roman"/>
        <family val="1"/>
      </rPr>
      <t xml:space="preserve"> Estado de los expedientes</t>
    </r>
  </si>
  <si>
    <r>
      <rPr>
        <b/>
        <sz val="12"/>
        <color theme="1"/>
        <rFont val="Times New Roman"/>
        <family val="1"/>
      </rPr>
      <t>Por:</t>
    </r>
    <r>
      <rPr>
        <sz val="12"/>
        <color theme="1"/>
        <rFont val="Times New Roman"/>
        <family val="1"/>
      </rPr>
      <t xml:space="preserve"> Fase de los expedientes</t>
    </r>
  </si>
  <si>
    <r>
      <rPr>
        <b/>
        <sz val="12"/>
        <color theme="1"/>
        <rFont val="Times New Roman"/>
        <family val="1"/>
      </rPr>
      <t>Juzgados de Cobro Judicial:</t>
    </r>
    <r>
      <rPr>
        <sz val="12"/>
        <color theme="1"/>
        <rFont val="Times New Roman"/>
        <family val="1"/>
      </rPr>
      <t xml:space="preserve"> Casos entrados</t>
    </r>
  </si>
  <si>
    <r>
      <rPr>
        <b/>
        <sz val="12"/>
        <color theme="1"/>
        <rFont val="Times New Roman"/>
        <family val="1"/>
      </rPr>
      <t>Por:</t>
    </r>
    <r>
      <rPr>
        <sz val="12"/>
        <color theme="1"/>
        <rFont val="Times New Roman"/>
        <family val="1"/>
      </rPr>
      <t xml:space="preserve"> Clase de asunto y tipo de procedimiento</t>
    </r>
  </si>
  <si>
    <r>
      <rPr>
        <b/>
        <sz val="12"/>
        <color theme="1"/>
        <rFont val="Times New Roman"/>
        <family val="1"/>
      </rPr>
      <t>Juzgados de Cobro Judicial:</t>
    </r>
    <r>
      <rPr>
        <sz val="12"/>
        <color theme="1"/>
        <rFont val="Times New Roman"/>
        <family val="1"/>
      </rPr>
      <t xml:space="preserve"> Casos terminados</t>
    </r>
  </si>
  <si>
    <r>
      <rPr>
        <b/>
        <sz val="12"/>
        <color theme="1"/>
        <rFont val="Times New Roman"/>
        <family val="1"/>
      </rPr>
      <t>Por:</t>
    </r>
    <r>
      <rPr>
        <sz val="12"/>
        <color theme="1"/>
        <rFont val="Times New Roman"/>
        <family val="1"/>
      </rPr>
      <t xml:space="preserve"> Motivo de término</t>
    </r>
  </si>
  <si>
    <t>CUADRO N° 7</t>
  </si>
  <si>
    <t>CUADRO N° 8</t>
  </si>
  <si>
    <t>CUADRO N° 9</t>
  </si>
  <si>
    <t>CUADRO N° 10</t>
  </si>
  <si>
    <t>CUADRO N° 11</t>
  </si>
  <si>
    <t>CUADRO N° 12</t>
  </si>
  <si>
    <t>CUADRO N° 13</t>
  </si>
  <si>
    <t>CUADRO N° 14</t>
  </si>
  <si>
    <t>CUADRO N° 15</t>
  </si>
  <si>
    <t>CUADRO N° 16</t>
  </si>
  <si>
    <t>CUADRO N° 17</t>
  </si>
  <si>
    <t>CUADRO N° 18</t>
  </si>
  <si>
    <t>CUADRO 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</si>
</sst>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_([$€]* #,##0.00_);_([$€]* \(#,##0.00\);_([$€]* \-??_);_(@_)"/>
    <numFmt numFmtId="166" formatCode="0_)"/>
    <numFmt numFmtId="167" formatCode="#,##0.000"/>
  </numFmts>
  <fonts count="28" x14ac:knownFonts="1">
    <font>
      <sz val="10"/>
      <name val="Arial"/>
    </font>
    <font>
      <sz val="10"/>
      <name val="Arial"/>
      <family val="2"/>
    </font>
    <font>
      <sz val="10"/>
      <name val="Arial"/>
      <family val="2"/>
    </font>
    <font>
      <b/>
      <sz val="12"/>
      <name val="Times New Roman"/>
      <family val="1"/>
    </font>
    <font>
      <b/>
      <sz val="12"/>
      <color indexed="8"/>
      <name val="Times New Roman"/>
      <family val="1"/>
    </font>
    <font>
      <sz val="12"/>
      <name val="Times New Roman"/>
      <family val="1"/>
    </font>
    <font>
      <sz val="12"/>
      <color indexed="8"/>
      <name val="Times New Roman"/>
      <family val="1"/>
    </font>
    <font>
      <sz val="12"/>
      <name val="Arial"/>
      <family val="2"/>
    </font>
    <font>
      <b/>
      <sz val="12"/>
      <color indexed="10"/>
      <name val="Times New Roman"/>
      <family val="1"/>
    </font>
    <font>
      <b/>
      <sz val="14"/>
      <name val="Times New Roman"/>
      <family val="1"/>
    </font>
    <font>
      <sz val="10"/>
      <name val="Arial"/>
      <family val="2"/>
    </font>
    <font>
      <sz val="8"/>
      <name val="Arial"/>
      <family val="2"/>
    </font>
    <font>
      <b/>
      <vertAlign val="superscript"/>
      <sz val="12"/>
      <name val="Times New Roman"/>
      <family val="1"/>
    </font>
    <font>
      <vertAlign val="superscript"/>
      <sz val="12"/>
      <name val="Times New Roman"/>
      <family val="1"/>
    </font>
    <font>
      <sz val="10"/>
      <color rgb="FF000000"/>
      <name val="Arial"/>
      <family val="2"/>
    </font>
    <font>
      <b/>
      <sz val="12"/>
      <color rgb="FFFF0000"/>
      <name val="Times New Roman"/>
      <family val="1"/>
    </font>
    <font>
      <sz val="12"/>
      <color rgb="FFFF0000"/>
      <name val="Times New Roman"/>
      <family val="1"/>
    </font>
    <font>
      <sz val="12"/>
      <color theme="1"/>
      <name val="Times New Roman"/>
      <family val="1"/>
    </font>
    <font>
      <sz val="12"/>
      <color theme="1"/>
      <name val="Calibri"/>
      <family val="2"/>
      <scheme val="minor"/>
    </font>
    <font>
      <b/>
      <sz val="12"/>
      <color rgb="FFFF0000"/>
      <name val="Calibri"/>
      <family val="2"/>
      <scheme val="minor"/>
    </font>
    <font>
      <b/>
      <sz val="12"/>
      <color theme="1"/>
      <name val="Times New Roman"/>
      <family val="1"/>
    </font>
    <font>
      <b/>
      <sz val="12"/>
      <color theme="0" tint="-0.14999847407452621"/>
      <name val="Times New Roman"/>
      <family val="1"/>
    </font>
    <font>
      <b/>
      <vertAlign val="superscript"/>
      <sz val="14"/>
      <name val="Times New Roman"/>
      <family val="1"/>
    </font>
    <font>
      <sz val="12"/>
      <color rgb="FF000000"/>
      <name val="Times New Roman"/>
      <family val="1"/>
    </font>
    <font>
      <sz val="11"/>
      <color indexed="8"/>
      <name val="Calibri"/>
      <family val="2"/>
      <charset val="1"/>
    </font>
    <font>
      <sz val="10"/>
      <name val="Times New Roman"/>
      <family val="1"/>
    </font>
    <font>
      <b/>
      <sz val="10"/>
      <name val="Times New Roman"/>
      <family val="1"/>
    </font>
    <font>
      <b/>
      <sz val="12"/>
      <color rgb="FF000000"/>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s>
  <cellStyleXfs count="43">
    <xf numFmtId="0" fontId="0" fillId="0" borderId="0"/>
    <xf numFmtId="0" fontId="1" fillId="0" borderId="0" applyNumberFormat="0" applyFill="0" applyBorder="0" applyProtection="0">
      <alignment horizontal="left"/>
    </xf>
    <xf numFmtId="0" fontId="10"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10" fillId="0" borderId="0" applyNumberFormat="0" applyFill="0" applyBorder="0" applyProtection="0">
      <alignment horizontal="left"/>
    </xf>
    <xf numFmtId="165" fontId="1" fillId="0" borderId="0" applyFill="0" applyBorder="0" applyAlignment="0" applyProtection="0"/>
    <xf numFmtId="165" fontId="10"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10" fillId="0" borderId="0" applyFill="0" applyBorder="0" applyAlignment="0" applyProtection="0"/>
    <xf numFmtId="0" fontId="2" fillId="0" borderId="0"/>
    <xf numFmtId="0" fontId="14" fillId="0" borderId="0"/>
    <xf numFmtId="0" fontId="2" fillId="0" borderId="0"/>
    <xf numFmtId="0" fontId="2" fillId="0" borderId="0"/>
    <xf numFmtId="0" fontId="14" fillId="0" borderId="0"/>
    <xf numFmtId="0" fontId="14" fillId="0" borderId="0"/>
    <xf numFmtId="0" fontId="1" fillId="0" borderId="0" applyNumberFormat="0" applyFill="0" applyBorder="0" applyAlignment="0" applyProtection="0"/>
    <xf numFmtId="0" fontId="1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Alignment="0" applyProtection="0"/>
    <xf numFmtId="0" fontId="1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 fillId="0" borderId="0" applyNumberFormat="0" applyFill="0" applyBorder="0" applyProtection="0">
      <alignment horizontal="left"/>
    </xf>
    <xf numFmtId="0" fontId="10"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10" fillId="0" borderId="0" applyNumberFormat="0" applyFill="0" applyBorder="0" applyProtection="0">
      <alignment horizontal="left"/>
    </xf>
    <xf numFmtId="0" fontId="1" fillId="0" borderId="0" applyNumberFormat="0" applyFill="0" applyBorder="0" applyAlignment="0" applyProtection="0"/>
    <xf numFmtId="0" fontId="1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24" fillId="0" borderId="0"/>
  </cellStyleXfs>
  <cellXfs count="327">
    <xf numFmtId="0" fontId="0" fillId="0" borderId="0" xfId="0"/>
    <xf numFmtId="0" fontId="3" fillId="0" borderId="1" xfId="11" applyFont="1" applyBorder="1" applyAlignment="1">
      <alignment horizontal="left"/>
    </xf>
    <xf numFmtId="0" fontId="5" fillId="0" borderId="0" xfId="11" applyFont="1"/>
    <xf numFmtId="0" fontId="5" fillId="0" borderId="1" xfId="11" applyFont="1" applyBorder="1" applyAlignment="1" applyProtection="1">
      <alignment horizontal="left"/>
      <protection locked="0"/>
    </xf>
    <xf numFmtId="0" fontId="5" fillId="0" borderId="1" xfId="11" applyFont="1" applyBorder="1" applyProtection="1">
      <protection locked="0"/>
    </xf>
    <xf numFmtId="0" fontId="3" fillId="0" borderId="1" xfId="0" applyFont="1" applyBorder="1" applyAlignment="1">
      <alignment horizontal="left"/>
    </xf>
    <xf numFmtId="0" fontId="5" fillId="0" borderId="1" xfId="0" applyFont="1" applyBorder="1" applyAlignment="1" applyProtection="1">
      <alignment horizontal="left"/>
      <protection locked="0"/>
    </xf>
    <xf numFmtId="0" fontId="5" fillId="0" borderId="0" xfId="0" applyFont="1"/>
    <xf numFmtId="0" fontId="5" fillId="0" borderId="0" xfId="0" applyFont="1" applyAlignment="1">
      <alignment horizontal="center"/>
    </xf>
    <xf numFmtId="0" fontId="5" fillId="0" borderId="8" xfId="0" applyFont="1" applyBorder="1" applyAlignment="1">
      <alignment horizontal="center"/>
    </xf>
    <xf numFmtId="0" fontId="8" fillId="0" borderId="1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5" fillId="0" borderId="1" xfId="0" applyFont="1" applyBorder="1" applyProtection="1">
      <protection locked="0"/>
    </xf>
    <xf numFmtId="3" fontId="15" fillId="0" borderId="5" xfId="11" applyNumberFormat="1" applyFont="1" applyBorder="1" applyAlignment="1" applyProtection="1">
      <alignment horizontal="center"/>
      <protection locked="0"/>
    </xf>
    <xf numFmtId="3" fontId="15" fillId="0" borderId="6" xfId="11" applyNumberFormat="1" applyFont="1" applyBorder="1" applyAlignment="1" applyProtection="1">
      <alignment horizontal="center"/>
      <protection locked="0"/>
    </xf>
    <xf numFmtId="3" fontId="3" fillId="0" borderId="5" xfId="0" applyNumberFormat="1" applyFont="1" applyBorder="1" applyAlignment="1" applyProtection="1">
      <alignment horizontal="center"/>
      <protection locked="0"/>
    </xf>
    <xf numFmtId="3" fontId="3" fillId="0" borderId="6" xfId="0" applyNumberFormat="1" applyFont="1" applyBorder="1" applyAlignment="1" applyProtection="1">
      <alignment horizontal="center"/>
      <protection locked="0"/>
    </xf>
    <xf numFmtId="3" fontId="5" fillId="0" borderId="5" xfId="0" applyNumberFormat="1" applyFont="1" applyBorder="1" applyAlignment="1" applyProtection="1">
      <alignment horizontal="center"/>
      <protection locked="0"/>
    </xf>
    <xf numFmtId="3" fontId="5" fillId="0" borderId="6" xfId="0" applyNumberFormat="1" applyFont="1" applyBorder="1" applyAlignment="1" applyProtection="1">
      <alignment horizontal="center"/>
      <protection locked="0"/>
    </xf>
    <xf numFmtId="0" fontId="3" fillId="0" borderId="13" xfId="0" applyFont="1" applyBorder="1"/>
    <xf numFmtId="0" fontId="3" fillId="0" borderId="1" xfId="11" applyFont="1" applyBorder="1" applyAlignment="1" applyProtection="1">
      <alignment horizontal="center"/>
      <protection locked="0"/>
    </xf>
    <xf numFmtId="0" fontId="4" fillId="0" borderId="0" xfId="11" applyFont="1"/>
    <xf numFmtId="0" fontId="6" fillId="0" borderId="0" xfId="11" applyFont="1"/>
    <xf numFmtId="3" fontId="8" fillId="0" borderId="5" xfId="11" applyNumberFormat="1" applyFont="1" applyBorder="1" applyAlignment="1">
      <alignment horizontal="center"/>
    </xf>
    <xf numFmtId="0" fontId="3" fillId="0" borderId="0" xfId="0" applyFont="1"/>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fill"/>
      <protection locked="0"/>
    </xf>
    <xf numFmtId="0" fontId="8" fillId="0" borderId="5" xfId="0" applyFont="1" applyBorder="1" applyAlignment="1" applyProtection="1">
      <alignment horizontal="center"/>
      <protection locked="0"/>
    </xf>
    <xf numFmtId="3" fontId="15" fillId="0" borderId="5" xfId="0" applyNumberFormat="1" applyFont="1" applyBorder="1" applyAlignment="1" applyProtection="1">
      <alignment horizontal="center"/>
      <protection locked="0"/>
    </xf>
    <xf numFmtId="3" fontId="15" fillId="0" borderId="6" xfId="0" applyNumberFormat="1" applyFont="1" applyBorder="1" applyAlignment="1" applyProtection="1">
      <alignment horizontal="center"/>
      <protection locked="0"/>
    </xf>
    <xf numFmtId="3" fontId="5" fillId="0" borderId="5" xfId="0" applyNumberFormat="1" applyFont="1" applyBorder="1" applyProtection="1">
      <protection locked="0"/>
    </xf>
    <xf numFmtId="3" fontId="5" fillId="0" borderId="7" xfId="0" applyNumberFormat="1" applyFont="1" applyBorder="1" applyAlignment="1" applyProtection="1">
      <alignment horizontal="center"/>
      <protection locked="0"/>
    </xf>
    <xf numFmtId="3" fontId="5" fillId="0" borderId="8" xfId="0" applyNumberFormat="1" applyFont="1" applyBorder="1" applyAlignment="1" applyProtection="1">
      <alignment horizontal="center"/>
      <protection locked="0"/>
    </xf>
    <xf numFmtId="0" fontId="5" fillId="0" borderId="0" xfId="0" applyFont="1" applyProtection="1">
      <protection locked="0"/>
    </xf>
    <xf numFmtId="0" fontId="6" fillId="0" borderId="0" xfId="11" applyFont="1" applyAlignment="1">
      <alignment horizontal="center"/>
    </xf>
    <xf numFmtId="0" fontId="3" fillId="0" borderId="0" xfId="13" applyFont="1" applyAlignment="1" applyProtection="1">
      <alignment horizontal="left" vertical="center"/>
      <protection locked="0"/>
    </xf>
    <xf numFmtId="0" fontId="5" fillId="0" borderId="0" xfId="13" applyFont="1"/>
    <xf numFmtId="0" fontId="5" fillId="0" borderId="0" xfId="13" applyFont="1" applyAlignment="1">
      <alignment horizontal="center"/>
    </xf>
    <xf numFmtId="0" fontId="5" fillId="0" borderId="0" xfId="13" applyFont="1" applyAlignment="1">
      <alignment horizontal="left"/>
    </xf>
    <xf numFmtId="0" fontId="5" fillId="0" borderId="14" xfId="0" applyFont="1" applyBorder="1"/>
    <xf numFmtId="0" fontId="3" fillId="0" borderId="1" xfId="0" applyFont="1" applyBorder="1" applyAlignment="1">
      <alignment horizontal="center"/>
    </xf>
    <xf numFmtId="3" fontId="15" fillId="0" borderId="0" xfId="11" applyNumberFormat="1" applyFont="1" applyAlignment="1" applyProtection="1">
      <alignment horizontal="center"/>
      <protection locked="0"/>
    </xf>
    <xf numFmtId="3" fontId="5" fillId="0" borderId="0" xfId="0" applyNumberFormat="1" applyFont="1" applyAlignment="1" applyProtection="1">
      <alignment horizontal="center"/>
      <protection locked="0"/>
    </xf>
    <xf numFmtId="3" fontId="16" fillId="0" borderId="5" xfId="0" applyNumberFormat="1" applyFont="1" applyBorder="1" applyAlignment="1" applyProtection="1">
      <alignment horizontal="center"/>
      <protection locked="0"/>
    </xf>
    <xf numFmtId="3" fontId="3" fillId="0" borderId="0" xfId="0" applyNumberFormat="1" applyFont="1" applyAlignment="1" applyProtection="1">
      <alignment horizontal="center"/>
      <protection locked="0"/>
    </xf>
    <xf numFmtId="0" fontId="5" fillId="0" borderId="0" xfId="11" applyFont="1" applyAlignment="1">
      <alignment horizontal="center"/>
    </xf>
    <xf numFmtId="0" fontId="8" fillId="0" borderId="11" xfId="11" applyFont="1" applyBorder="1" applyAlignment="1">
      <alignment horizontal="center"/>
    </xf>
    <xf numFmtId="3" fontId="3" fillId="0" borderId="0" xfId="0" applyNumberFormat="1" applyFont="1" applyAlignment="1" applyProtection="1">
      <alignment horizontal="fill"/>
      <protection locked="0"/>
    </xf>
    <xf numFmtId="0" fontId="3" fillId="0" borderId="0" xfId="11" applyFont="1" applyAlignment="1" applyProtection="1">
      <alignment horizontal="center"/>
      <protection locked="0"/>
    </xf>
    <xf numFmtId="0" fontId="5" fillId="0" borderId="0" xfId="11" applyFont="1" applyProtection="1">
      <protection locked="0"/>
    </xf>
    <xf numFmtId="0" fontId="8" fillId="0" borderId="12" xfId="11" applyFont="1" applyBorder="1" applyAlignment="1">
      <alignment horizontal="center"/>
    </xf>
    <xf numFmtId="0" fontId="17" fillId="0" borderId="0" xfId="11" applyFont="1"/>
    <xf numFmtId="3" fontId="8" fillId="0" borderId="5" xfId="0" applyNumberFormat="1" applyFont="1" applyBorder="1" applyAlignment="1" applyProtection="1">
      <alignment horizontal="center"/>
      <protection locked="0"/>
    </xf>
    <xf numFmtId="0" fontId="8" fillId="0" borderId="5" xfId="11" applyFont="1" applyBorder="1" applyAlignment="1">
      <alignment horizontal="center"/>
    </xf>
    <xf numFmtId="0" fontId="6" fillId="0" borderId="6" xfId="11" applyFont="1" applyBorder="1" applyAlignment="1">
      <alignment horizontal="center"/>
    </xf>
    <xf numFmtId="0" fontId="3" fillId="0" borderId="1" xfId="0" applyFont="1" applyBorder="1"/>
    <xf numFmtId="0" fontId="5" fillId="0" borderId="5" xfId="11" applyFont="1" applyBorder="1" applyAlignment="1" applyProtection="1">
      <alignment horizontal="center"/>
      <protection locked="0"/>
    </xf>
    <xf numFmtId="0" fontId="6" fillId="0" borderId="5" xfId="11" applyFont="1" applyBorder="1"/>
    <xf numFmtId="0" fontId="6" fillId="0" borderId="6" xfId="11" applyFont="1" applyBorder="1"/>
    <xf numFmtId="0" fontId="5" fillId="0" borderId="15" xfId="0" applyFont="1" applyBorder="1"/>
    <xf numFmtId="0" fontId="3" fillId="0" borderId="15" xfId="0" applyFont="1" applyBorder="1"/>
    <xf numFmtId="0" fontId="16" fillId="0" borderId="0" xfId="13" applyFont="1"/>
    <xf numFmtId="0" fontId="6" fillId="0" borderId="5" xfId="11" applyFont="1" applyBorder="1" applyAlignment="1">
      <alignment horizontal="center"/>
    </xf>
    <xf numFmtId="0" fontId="3" fillId="0" borderId="15" xfId="0" applyFont="1" applyBorder="1" applyAlignment="1">
      <alignment horizontal="center"/>
    </xf>
    <xf numFmtId="0" fontId="3" fillId="0" borderId="0" xfId="13" applyFont="1" applyAlignment="1">
      <alignment horizontal="center"/>
    </xf>
    <xf numFmtId="0" fontId="3" fillId="0" borderId="1" xfId="13" applyFont="1" applyBorder="1" applyAlignment="1">
      <alignment horizontal="left"/>
    </xf>
    <xf numFmtId="0" fontId="3" fillId="2" borderId="7" xfId="13" applyFont="1" applyFill="1" applyBorder="1" applyAlignment="1">
      <alignment horizontal="center"/>
    </xf>
    <xf numFmtId="0" fontId="15" fillId="0" borderId="11" xfId="13" applyFont="1" applyBorder="1" applyAlignment="1">
      <alignment horizontal="center"/>
    </xf>
    <xf numFmtId="0" fontId="15" fillId="2" borderId="11" xfId="13" applyFont="1" applyFill="1" applyBorder="1" applyAlignment="1">
      <alignment horizontal="center"/>
    </xf>
    <xf numFmtId="0" fontId="17" fillId="0" borderId="0" xfId="0" applyFont="1"/>
    <xf numFmtId="0" fontId="15" fillId="0" borderId="0" xfId="11" applyFont="1" applyAlignment="1">
      <alignment horizontal="center"/>
    </xf>
    <xf numFmtId="0" fontId="7" fillId="0" borderId="0" xfId="11" applyFont="1"/>
    <xf numFmtId="0" fontId="18" fillId="0" borderId="0" xfId="11" applyFont="1"/>
    <xf numFmtId="0" fontId="3" fillId="0" borderId="0" xfId="11" applyFont="1" applyAlignment="1">
      <alignment horizontal="fill"/>
    </xf>
    <xf numFmtId="0" fontId="9" fillId="0" borderId="2" xfId="11" applyFont="1" applyBorder="1" applyAlignment="1">
      <alignment horizontal="center" vertical="center" wrapText="1"/>
    </xf>
    <xf numFmtId="0" fontId="9" fillId="0" borderId="3" xfId="11" applyFont="1" applyBorder="1" applyAlignment="1">
      <alignment horizontal="center" vertical="center" wrapText="1"/>
    </xf>
    <xf numFmtId="0" fontId="15" fillId="0" borderId="0" xfId="11" applyFont="1" applyAlignment="1">
      <alignment horizontal="center" wrapText="1"/>
    </xf>
    <xf numFmtId="0" fontId="3" fillId="0" borderId="0" xfId="11" applyFont="1" applyAlignment="1">
      <alignment horizontal="center"/>
    </xf>
    <xf numFmtId="0" fontId="3" fillId="0" borderId="0" xfId="11" applyFont="1" applyAlignment="1" applyProtection="1">
      <alignment horizontal="left" vertical="center"/>
      <protection locked="0"/>
    </xf>
    <xf numFmtId="0" fontId="3" fillId="0" borderId="3" xfId="15" applyFont="1" applyBorder="1" applyAlignment="1">
      <alignment horizontal="center" vertical="center" wrapText="1"/>
    </xf>
    <xf numFmtId="0" fontId="3" fillId="0" borderId="3" xfId="11" applyFont="1" applyBorder="1" applyAlignment="1">
      <alignment horizontal="center" vertical="center" wrapText="1"/>
    </xf>
    <xf numFmtId="0" fontId="3" fillId="0" borderId="0" xfId="11" applyFont="1" applyAlignment="1" applyProtection="1">
      <alignment vertical="center"/>
      <protection locked="0"/>
    </xf>
    <xf numFmtId="0" fontId="5" fillId="0" borderId="7" xfId="11" applyFont="1" applyBorder="1" applyAlignment="1">
      <alignment horizontal="center"/>
    </xf>
    <xf numFmtId="0" fontId="5" fillId="0" borderId="1" xfId="11" applyFont="1" applyBorder="1"/>
    <xf numFmtId="0" fontId="3" fillId="0" borderId="2" xfId="11" applyFont="1" applyBorder="1" applyAlignment="1">
      <alignment horizontal="center" vertical="center" wrapText="1"/>
    </xf>
    <xf numFmtId="14" fontId="3" fillId="0" borderId="3" xfId="11" applyNumberFormat="1" applyFont="1" applyBorder="1" applyAlignment="1">
      <alignment horizontal="center" vertical="center" wrapText="1"/>
    </xf>
    <xf numFmtId="0" fontId="9" fillId="0" borderId="10" xfId="11" applyFont="1" applyBorder="1" applyAlignment="1">
      <alignment horizontal="center" vertical="center" wrapText="1"/>
    </xf>
    <xf numFmtId="0" fontId="3" fillId="0" borderId="0" xfId="11" applyFont="1" applyAlignment="1">
      <alignment horizontal="left"/>
    </xf>
    <xf numFmtId="3" fontId="16" fillId="0" borderId="6" xfId="0" applyNumberFormat="1" applyFont="1" applyBorder="1" applyAlignment="1" applyProtection="1">
      <alignment horizontal="center"/>
      <protection locked="0"/>
    </xf>
    <xf numFmtId="0" fontId="5" fillId="0" borderId="7" xfId="13" applyFont="1" applyBorder="1" applyAlignment="1">
      <alignment horizontal="center"/>
    </xf>
    <xf numFmtId="3" fontId="8" fillId="0" borderId="11" xfId="11" applyNumberFormat="1" applyFont="1" applyBorder="1" applyAlignment="1">
      <alignment horizontal="center"/>
    </xf>
    <xf numFmtId="0" fontId="15" fillId="0" borderId="5" xfId="11" applyFont="1" applyBorder="1" applyAlignment="1">
      <alignment horizontal="center"/>
    </xf>
    <xf numFmtId="0" fontId="15" fillId="0" borderId="6" xfId="11" applyFont="1" applyBorder="1" applyAlignment="1">
      <alignment horizontal="center"/>
    </xf>
    <xf numFmtId="0" fontId="18" fillId="0" borderId="6" xfId="11" applyFont="1" applyBorder="1"/>
    <xf numFmtId="0" fontId="19" fillId="0" borderId="5" xfId="11" applyFont="1" applyBorder="1" applyAlignment="1">
      <alignment horizontal="center"/>
    </xf>
    <xf numFmtId="0" fontId="18" fillId="0" borderId="0" xfId="11" applyFont="1" applyAlignment="1">
      <alignment horizontal="center"/>
    </xf>
    <xf numFmtId="0" fontId="5" fillId="0" borderId="14" xfId="11" applyFont="1" applyBorder="1" applyAlignment="1">
      <alignment horizontal="center"/>
    </xf>
    <xf numFmtId="0" fontId="7" fillId="0" borderId="14" xfId="11" applyFont="1" applyBorder="1"/>
    <xf numFmtId="0" fontId="3" fillId="0" borderId="0" xfId="0" applyFont="1" applyAlignment="1" applyProtection="1">
      <alignment horizontal="left" vertical="center"/>
      <protection locked="0"/>
    </xf>
    <xf numFmtId="0" fontId="3" fillId="2" borderId="3" xfId="0" applyFont="1" applyFill="1" applyBorder="1" applyAlignment="1">
      <alignment horizontal="center" vertical="center" wrapText="1"/>
    </xf>
    <xf numFmtId="0" fontId="15" fillId="0" borderId="11" xfId="11" applyFont="1" applyBorder="1" applyAlignment="1">
      <alignment horizontal="center"/>
    </xf>
    <xf numFmtId="0" fontId="18" fillId="0" borderId="7" xfId="11" applyFont="1" applyBorder="1" applyAlignment="1">
      <alignment horizontal="center"/>
    </xf>
    <xf numFmtId="0" fontId="18" fillId="0" borderId="13" xfId="11" applyFont="1" applyBorder="1" applyAlignment="1">
      <alignment horizontal="center"/>
    </xf>
    <xf numFmtId="0" fontId="18" fillId="0" borderId="7" xfId="11" applyFont="1" applyBorder="1"/>
    <xf numFmtId="0" fontId="18" fillId="0" borderId="8" xfId="11" applyFont="1" applyBorder="1"/>
    <xf numFmtId="0" fontId="5" fillId="0" borderId="8" xfId="13" applyFont="1" applyBorder="1" applyAlignment="1">
      <alignment horizontal="center"/>
    </xf>
    <xf numFmtId="3" fontId="15" fillId="0" borderId="5" xfId="11" applyNumberFormat="1" applyFont="1" applyBorder="1" applyAlignment="1">
      <alignment horizontal="center"/>
    </xf>
    <xf numFmtId="0" fontId="16" fillId="0" borderId="0" xfId="0" applyFont="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3" fillId="0" borderId="0" xfId="0" applyFont="1" applyAlignment="1">
      <alignment horizontal="center" vertical="center" wrapText="1"/>
    </xf>
    <xf numFmtId="0" fontId="3" fillId="2" borderId="11" xfId="11" applyFont="1" applyFill="1" applyBorder="1" applyAlignment="1">
      <alignment horizontal="center" vertical="center" wrapText="1"/>
    </xf>
    <xf numFmtId="166" fontId="3" fillId="2" borderId="7" xfId="0" applyNumberFormat="1" applyFont="1" applyFill="1" applyBorder="1" applyAlignment="1">
      <alignment horizontal="center"/>
    </xf>
    <xf numFmtId="0" fontId="3" fillId="2" borderId="11" xfId="0" applyFont="1" applyFill="1" applyBorder="1" applyAlignment="1">
      <alignment horizontal="center" vertical="center" wrapText="1"/>
    </xf>
    <xf numFmtId="0" fontId="20" fillId="0" borderId="0" xfId="0" applyFont="1" applyAlignment="1">
      <alignment horizontal="center" vertical="center"/>
    </xf>
    <xf numFmtId="166" fontId="3" fillId="2" borderId="8" xfId="0" applyNumberFormat="1" applyFont="1" applyFill="1" applyBorder="1" applyAlignment="1">
      <alignment horizontal="center"/>
    </xf>
    <xf numFmtId="166" fontId="5" fillId="0" borderId="8" xfId="0" applyNumberFormat="1" applyFont="1" applyBorder="1" applyAlignment="1">
      <alignment horizontal="center"/>
    </xf>
    <xf numFmtId="166" fontId="3" fillId="0" borderId="7" xfId="0" applyNumberFormat="1" applyFont="1" applyBorder="1" applyAlignment="1">
      <alignment horizontal="center"/>
    </xf>
    <xf numFmtId="0" fontId="21" fillId="0" borderId="0" xfId="0" applyFont="1" applyProtection="1">
      <protection locked="0"/>
    </xf>
    <xf numFmtId="0" fontId="5" fillId="0" borderId="0" xfId="0" applyFont="1" applyAlignment="1">
      <alignment horizontal="left"/>
    </xf>
    <xf numFmtId="0" fontId="5" fillId="0" borderId="0" xfId="0" applyFont="1" applyAlignment="1">
      <alignment horizontal="left" vertical="center" wrapText="1"/>
    </xf>
    <xf numFmtId="0" fontId="5" fillId="0" borderId="0" xfId="13" applyFont="1" applyAlignment="1">
      <alignment horizontal="left" vertical="center" wrapText="1"/>
    </xf>
    <xf numFmtId="0" fontId="5" fillId="0" borderId="14" xfId="0" applyFont="1" applyBorder="1" applyAlignment="1">
      <alignment horizontal="left" vertical="center" wrapText="1"/>
    </xf>
    <xf numFmtId="164" fontId="5" fillId="0" borderId="0" xfId="0" applyNumberFormat="1" applyFont="1" applyAlignment="1">
      <alignment horizontal="left" vertical="center" wrapText="1"/>
    </xf>
    <xf numFmtId="0" fontId="3" fillId="2" borderId="0" xfId="11" applyFont="1" applyFill="1" applyAlignment="1">
      <alignment horizontal="center" vertical="center" wrapText="1"/>
    </xf>
    <xf numFmtId="0" fontId="5" fillId="0" borderId="0" xfId="11" applyFont="1" applyAlignment="1" applyProtection="1">
      <alignment horizontal="center" vertical="center" wrapText="1"/>
      <protection locked="0"/>
    </xf>
    <xf numFmtId="0" fontId="3" fillId="2" borderId="5" xfId="11" applyFont="1" applyFill="1" applyBorder="1" applyAlignment="1">
      <alignment horizontal="center" vertical="center" wrapText="1"/>
    </xf>
    <xf numFmtId="0" fontId="5" fillId="0" borderId="10" xfId="11" applyFont="1" applyBorder="1" applyAlignment="1">
      <alignment horizontal="center" vertical="center" wrapText="1"/>
    </xf>
    <xf numFmtId="0" fontId="5" fillId="0" borderId="2" xfId="11" applyFont="1" applyBorder="1" applyAlignment="1" applyProtection="1">
      <alignment horizontal="center" vertical="center" wrapText="1"/>
      <protection locked="0"/>
    </xf>
    <xf numFmtId="0" fontId="3" fillId="2" borderId="3" xfId="11"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11" applyFont="1" applyBorder="1" applyAlignment="1">
      <alignment horizontal="center" vertical="center" wrapText="1"/>
    </xf>
    <xf numFmtId="0" fontId="5" fillId="0" borderId="11" xfId="11" applyFont="1" applyBorder="1" applyAlignment="1" applyProtection="1">
      <alignment horizontal="center" vertical="center" wrapText="1"/>
      <protection locked="0"/>
    </xf>
    <xf numFmtId="0" fontId="5" fillId="0" borderId="11" xfId="1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3" xfId="11" applyFont="1" applyBorder="1" applyAlignment="1">
      <alignment horizontal="center" vertical="center" wrapText="1"/>
    </xf>
    <xf numFmtId="0" fontId="15" fillId="0" borderId="0" xfId="13" quotePrefix="1" applyFont="1" applyAlignment="1">
      <alignment horizontal="center"/>
    </xf>
    <xf numFmtId="0" fontId="3" fillId="0" borderId="11" xfId="0" applyFont="1" applyBorder="1" applyAlignment="1" applyProtection="1">
      <alignment horizontal="fill"/>
      <protection locked="0"/>
    </xf>
    <xf numFmtId="0" fontId="3" fillId="0" borderId="5" xfId="0" applyFont="1" applyBorder="1" applyAlignment="1" applyProtection="1">
      <alignment horizontal="center" vertical="center" wrapText="1"/>
      <protection locked="0"/>
    </xf>
    <xf numFmtId="0" fontId="3" fillId="0" borderId="0" xfId="0" applyFont="1" applyAlignment="1">
      <alignment horizontal="center"/>
    </xf>
    <xf numFmtId="0" fontId="18" fillId="0" borderId="5" xfId="11" applyFont="1" applyBorder="1"/>
    <xf numFmtId="0" fontId="18" fillId="0" borderId="15" xfId="11" applyFont="1" applyBorder="1" applyAlignment="1">
      <alignment horizontal="center"/>
    </xf>
    <xf numFmtId="0" fontId="3" fillId="0" borderId="4" xfId="15" applyFont="1" applyBorder="1" applyAlignment="1">
      <alignment horizontal="center" vertical="center" wrapText="1"/>
    </xf>
    <xf numFmtId="0" fontId="18" fillId="0" borderId="8" xfId="11" applyFont="1" applyBorder="1" applyAlignment="1">
      <alignment horizontal="center"/>
    </xf>
    <xf numFmtId="0" fontId="5" fillId="0" borderId="13" xfId="11" applyFont="1" applyBorder="1"/>
    <xf numFmtId="0" fontId="15" fillId="0" borderId="5" xfId="13" applyFont="1" applyBorder="1" applyAlignment="1">
      <alignment horizontal="center"/>
    </xf>
    <xf numFmtId="0" fontId="15" fillId="0" borderId="0" xfId="13" applyFont="1" applyAlignment="1">
      <alignment horizontal="center"/>
    </xf>
    <xf numFmtId="3" fontId="15" fillId="0" borderId="0" xfId="0" applyNumberFormat="1" applyFont="1" applyAlignment="1" applyProtection="1">
      <alignment horizontal="center"/>
      <protection locked="0"/>
    </xf>
    <xf numFmtId="3" fontId="16" fillId="0" borderId="0" xfId="0" applyNumberFormat="1" applyFont="1" applyAlignment="1" applyProtection="1">
      <alignment horizontal="center"/>
      <protection locked="0"/>
    </xf>
    <xf numFmtId="3" fontId="8" fillId="0" borderId="0" xfId="0" applyNumberFormat="1" applyFont="1" applyAlignment="1" applyProtection="1">
      <alignment horizontal="center"/>
      <protection locked="0"/>
    </xf>
    <xf numFmtId="3" fontId="5" fillId="0" borderId="0" xfId="0" applyNumberFormat="1" applyFont="1" applyProtection="1">
      <protection locked="0"/>
    </xf>
    <xf numFmtId="3" fontId="8" fillId="0" borderId="12" xfId="11" applyNumberFormat="1" applyFont="1" applyBorder="1" applyAlignment="1">
      <alignment horizontal="center"/>
    </xf>
    <xf numFmtId="0" fontId="3" fillId="0" borderId="4" xfId="11" applyFont="1" applyBorder="1" applyAlignment="1">
      <alignment horizontal="center" vertical="center" wrapText="1"/>
    </xf>
    <xf numFmtId="0" fontId="5" fillId="0" borderId="13" xfId="0" applyFont="1" applyBorder="1"/>
    <xf numFmtId="0" fontId="5" fillId="0" borderId="7" xfId="0" applyFont="1" applyBorder="1"/>
    <xf numFmtId="0" fontId="5" fillId="0" borderId="13" xfId="0" applyFont="1" applyBorder="1" applyAlignment="1" applyProtection="1">
      <alignment horizontal="left"/>
      <protection locked="0"/>
    </xf>
    <xf numFmtId="3" fontId="3" fillId="0" borderId="0" xfId="12" applyNumberFormat="1" applyFont="1"/>
    <xf numFmtId="3" fontId="6" fillId="0" borderId="0" xfId="16" applyNumberFormat="1" applyFont="1"/>
    <xf numFmtId="3" fontId="6" fillId="0" borderId="0" xfId="42" applyNumberFormat="1" applyFont="1"/>
    <xf numFmtId="3" fontId="5" fillId="0" borderId="0" xfId="12" applyNumberFormat="1" applyFont="1" applyAlignment="1">
      <alignment horizontal="center"/>
    </xf>
    <xf numFmtId="167" fontId="6" fillId="0" borderId="0" xfId="42" applyNumberFormat="1" applyFont="1" applyAlignment="1">
      <alignment horizontal="center"/>
    </xf>
    <xf numFmtId="167" fontId="4" fillId="0" borderId="16" xfId="12" applyNumberFormat="1" applyFont="1" applyBorder="1" applyAlignment="1">
      <alignment horizontal="center" vertical="center" wrapText="1"/>
    </xf>
    <xf numFmtId="3" fontId="4" fillId="0" borderId="17" xfId="12" applyNumberFormat="1" applyFont="1" applyBorder="1" applyAlignment="1">
      <alignment horizontal="center" vertical="center" wrapText="1"/>
    </xf>
    <xf numFmtId="0" fontId="5" fillId="0" borderId="1" xfId="0" applyFont="1" applyBorder="1"/>
    <xf numFmtId="0" fontId="5" fillId="0" borderId="1" xfId="0" applyFont="1" applyBorder="1" applyAlignment="1">
      <alignment horizontal="left"/>
    </xf>
    <xf numFmtId="3" fontId="4" fillId="0" borderId="18" xfId="12" applyNumberFormat="1" applyFont="1" applyBorder="1" applyAlignment="1">
      <alignment horizontal="center" vertical="center" wrapText="1"/>
    </xf>
    <xf numFmtId="0" fontId="5" fillId="0" borderId="5" xfId="0" applyFont="1" applyBorder="1"/>
    <xf numFmtId="167" fontId="6" fillId="0" borderId="0" xfId="16" applyNumberFormat="1" applyFont="1" applyAlignment="1">
      <alignment horizontal="center"/>
    </xf>
    <xf numFmtId="0" fontId="5" fillId="0" borderId="14" xfId="0" applyFont="1" applyBorder="1" applyAlignment="1">
      <alignment horizontal="center"/>
    </xf>
    <xf numFmtId="0" fontId="3" fillId="0" borderId="9" xfId="11" applyFont="1" applyBorder="1" applyAlignment="1">
      <alignment vertical="center" wrapText="1"/>
    </xf>
    <xf numFmtId="0" fontId="5" fillId="0" borderId="7" xfId="0" applyFont="1" applyBorder="1" applyAlignment="1">
      <alignment horizontal="center"/>
    </xf>
    <xf numFmtId="0" fontId="5" fillId="0" borderId="19" xfId="0" applyFont="1" applyBorder="1"/>
    <xf numFmtId="0" fontId="3" fillId="0" borderId="4" xfId="13" applyFont="1" applyBorder="1" applyAlignment="1">
      <alignment horizontal="center" vertical="center" wrapText="1"/>
    </xf>
    <xf numFmtId="0" fontId="3" fillId="0" borderId="0" xfId="11" applyFont="1"/>
    <xf numFmtId="3" fontId="3" fillId="0" borderId="5" xfId="11" applyNumberFormat="1" applyFont="1" applyBorder="1" applyAlignment="1">
      <alignment horizontal="center"/>
    </xf>
    <xf numFmtId="3" fontId="5" fillId="0" borderId="5" xfId="11" applyNumberFormat="1" applyFont="1" applyBorder="1" applyAlignment="1">
      <alignment horizontal="center"/>
    </xf>
    <xf numFmtId="3" fontId="3" fillId="0" borderId="6" xfId="11" applyNumberFormat="1" applyFont="1" applyBorder="1" applyAlignment="1">
      <alignment horizontal="center"/>
    </xf>
    <xf numFmtId="3" fontId="5" fillId="0" borderId="6" xfId="11" applyNumberFormat="1" applyFont="1" applyBorder="1" applyAlignment="1">
      <alignment horizontal="center"/>
    </xf>
    <xf numFmtId="3" fontId="18" fillId="0" borderId="5" xfId="11" applyNumberFormat="1" applyFont="1" applyBorder="1" applyAlignment="1">
      <alignment horizontal="center"/>
    </xf>
    <xf numFmtId="3" fontId="18" fillId="0" borderId="6" xfId="11" applyNumberFormat="1" applyFont="1" applyBorder="1"/>
    <xf numFmtId="0" fontId="3" fillId="0" borderId="0" xfId="0" applyFont="1" applyAlignment="1">
      <alignment horizontal="left"/>
    </xf>
    <xf numFmtId="3" fontId="3" fillId="0" borderId="5" xfId="0" applyNumberFormat="1" applyFont="1" applyBorder="1" applyAlignment="1">
      <alignment horizontal="center"/>
    </xf>
    <xf numFmtId="3" fontId="3" fillId="2" borderId="6" xfId="0" applyNumberFormat="1" applyFont="1" applyFill="1" applyBorder="1" applyAlignment="1">
      <alignment horizontal="center"/>
    </xf>
    <xf numFmtId="3" fontId="3" fillId="0" borderId="6" xfId="0" applyNumberFormat="1" applyFont="1" applyBorder="1" applyAlignment="1">
      <alignment horizontal="center"/>
    </xf>
    <xf numFmtId="3" fontId="3" fillId="2" borderId="5" xfId="0" applyNumberFormat="1" applyFont="1" applyFill="1" applyBorder="1" applyAlignment="1">
      <alignment horizontal="center"/>
    </xf>
    <xf numFmtId="3" fontId="5" fillId="0" borderId="6" xfId="0" applyNumberFormat="1" applyFont="1" applyBorder="1" applyAlignment="1">
      <alignment horizontal="center"/>
    </xf>
    <xf numFmtId="3" fontId="5" fillId="0" borderId="5" xfId="0" applyNumberFormat="1" applyFont="1" applyBorder="1" applyAlignment="1">
      <alignment horizontal="center"/>
    </xf>
    <xf numFmtId="3" fontId="5" fillId="2" borderId="5" xfId="0" applyNumberFormat="1" applyFont="1" applyFill="1" applyBorder="1" applyAlignment="1">
      <alignment horizontal="center"/>
    </xf>
    <xf numFmtId="3" fontId="5" fillId="2" borderId="6" xfId="0" applyNumberFormat="1" applyFont="1" applyFill="1" applyBorder="1" applyAlignment="1">
      <alignment horizontal="center"/>
    </xf>
    <xf numFmtId="0" fontId="3" fillId="2" borderId="4" xfId="13" applyFont="1" applyFill="1" applyBorder="1" applyAlignment="1">
      <alignment horizontal="center" vertical="center" wrapText="1"/>
    </xf>
    <xf numFmtId="0" fontId="3" fillId="2" borderId="3" xfId="13" applyFont="1" applyFill="1" applyBorder="1" applyAlignment="1">
      <alignment horizontal="center" vertical="center" wrapText="1"/>
    </xf>
    <xf numFmtId="0" fontId="3" fillId="0" borderId="3" xfId="13" applyFont="1" applyBorder="1" applyAlignment="1">
      <alignment horizontal="center" vertical="center" wrapText="1"/>
    </xf>
    <xf numFmtId="0" fontId="3" fillId="2" borderId="12" xfId="13" applyFont="1" applyFill="1" applyBorder="1" applyAlignment="1">
      <alignment horizontal="center" vertical="center" wrapText="1"/>
    </xf>
    <xf numFmtId="3" fontId="3" fillId="0" borderId="5" xfId="13" applyNumberFormat="1" applyFont="1" applyBorder="1" applyAlignment="1">
      <alignment horizontal="center"/>
    </xf>
    <xf numFmtId="3" fontId="3" fillId="2" borderId="5" xfId="13" applyNumberFormat="1" applyFont="1" applyFill="1" applyBorder="1" applyAlignment="1">
      <alignment horizontal="center"/>
    </xf>
    <xf numFmtId="3" fontId="3" fillId="0" borderId="6" xfId="13" applyNumberFormat="1" applyFont="1" applyBorder="1" applyAlignment="1">
      <alignment horizontal="center"/>
    </xf>
    <xf numFmtId="3" fontId="5" fillId="0" borderId="1" xfId="13" applyNumberFormat="1" applyFont="1" applyBorder="1"/>
    <xf numFmtId="3" fontId="5" fillId="2" borderId="5" xfId="13" applyNumberFormat="1" applyFont="1" applyFill="1" applyBorder="1"/>
    <xf numFmtId="3" fontId="5" fillId="0" borderId="5" xfId="13" applyNumberFormat="1" applyFont="1" applyBorder="1" applyAlignment="1">
      <alignment horizontal="center"/>
    </xf>
    <xf numFmtId="3" fontId="5" fillId="0" borderId="6" xfId="13" applyNumberFormat="1" applyFont="1" applyBorder="1" applyAlignment="1">
      <alignment horizontal="center"/>
    </xf>
    <xf numFmtId="3" fontId="5" fillId="2" borderId="5" xfId="13" applyNumberFormat="1" applyFont="1" applyFill="1" applyBorder="1" applyAlignment="1">
      <alignment horizontal="center"/>
    </xf>
    <xf numFmtId="3" fontId="17" fillId="0" borderId="5" xfId="0" applyNumberFormat="1" applyFont="1" applyBorder="1" applyAlignment="1">
      <alignment horizontal="center"/>
    </xf>
    <xf numFmtId="3" fontId="17" fillId="0" borderId="6" xfId="0" applyNumberFormat="1" applyFont="1" applyBorder="1" applyAlignment="1">
      <alignment horizontal="center"/>
    </xf>
    <xf numFmtId="3" fontId="5" fillId="0" borderId="0" xfId="0" applyNumberFormat="1" applyFont="1" applyAlignment="1">
      <alignment horizontal="center"/>
    </xf>
    <xf numFmtId="3" fontId="17" fillId="0" borderId="0" xfId="0" applyNumberFormat="1" applyFont="1" applyAlignment="1">
      <alignment horizontal="center"/>
    </xf>
    <xf numFmtId="3" fontId="5" fillId="0" borderId="5" xfId="0" applyNumberFormat="1" applyFont="1" applyBorder="1"/>
    <xf numFmtId="0" fontId="20" fillId="2" borderId="10" xfId="11" applyFont="1" applyFill="1" applyBorder="1" applyAlignment="1">
      <alignment horizontal="center" vertical="center"/>
    </xf>
    <xf numFmtId="0" fontId="20" fillId="2" borderId="4" xfId="11" applyFont="1" applyFill="1" applyBorder="1" applyAlignment="1">
      <alignment horizontal="center" vertical="center"/>
    </xf>
    <xf numFmtId="0" fontId="6" fillId="0" borderId="12" xfId="11" applyFont="1" applyBorder="1"/>
    <xf numFmtId="0" fontId="17" fillId="0" borderId="6" xfId="11" applyFont="1" applyBorder="1"/>
    <xf numFmtId="0" fontId="6" fillId="0" borderId="8" xfId="11" applyFont="1" applyBorder="1"/>
    <xf numFmtId="0" fontId="17" fillId="0" borderId="12" xfId="11" applyFont="1" applyBorder="1"/>
    <xf numFmtId="0" fontId="25" fillId="0" borderId="0" xfId="0" applyFont="1"/>
    <xf numFmtId="0" fontId="26" fillId="0" borderId="0" xfId="0" applyFont="1"/>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6" fillId="0" borderId="3" xfId="0" applyFont="1" applyBorder="1" applyAlignment="1">
      <alignment horizontal="center" vertical="center" wrapText="1"/>
    </xf>
    <xf numFmtId="3" fontId="26" fillId="0" borderId="0" xfId="0" applyNumberFormat="1" applyFont="1" applyAlignment="1">
      <alignment horizontal="center"/>
    </xf>
    <xf numFmtId="3" fontId="25" fillId="0" borderId="0" xfId="0" applyNumberFormat="1" applyFont="1"/>
    <xf numFmtId="3" fontId="25" fillId="0" borderId="0" xfId="0" applyNumberFormat="1" applyFont="1" applyAlignment="1">
      <alignment horizontal="center"/>
    </xf>
    <xf numFmtId="0" fontId="25" fillId="0" borderId="11" xfId="0" applyFont="1" applyBorder="1"/>
    <xf numFmtId="3" fontId="26" fillId="0" borderId="5" xfId="0" applyNumberFormat="1" applyFont="1" applyBorder="1" applyAlignment="1">
      <alignment horizontal="center"/>
    </xf>
    <xf numFmtId="3" fontId="25" fillId="0" borderId="5" xfId="0" applyNumberFormat="1" applyFont="1" applyBorder="1"/>
    <xf numFmtId="3" fontId="25" fillId="0" borderId="5" xfId="0" applyNumberFormat="1" applyFont="1" applyBorder="1" applyAlignment="1">
      <alignment horizontal="center"/>
    </xf>
    <xf numFmtId="0" fontId="25" fillId="0" borderId="7" xfId="0" applyFont="1" applyBorder="1"/>
    <xf numFmtId="0" fontId="25" fillId="0" borderId="14" xfId="0" applyFont="1" applyBorder="1"/>
    <xf numFmtId="0" fontId="26" fillId="0" borderId="0" xfId="0" applyFont="1" applyAlignment="1">
      <alignment horizontal="centerContinuous"/>
    </xf>
    <xf numFmtId="3" fontId="3" fillId="0" borderId="0" xfId="12" applyNumberFormat="1" applyFont="1" applyAlignment="1">
      <alignment horizontal="centerContinuous"/>
    </xf>
    <xf numFmtId="3" fontId="4" fillId="0" borderId="0" xfId="12" applyNumberFormat="1" applyFont="1" applyAlignment="1">
      <alignment horizontal="centerContinuous"/>
    </xf>
    <xf numFmtId="0" fontId="3" fillId="0" borderId="0" xfId="11" applyFont="1" applyAlignment="1" applyProtection="1">
      <alignment horizontal="centerContinuous" vertical="center"/>
      <protection locked="0"/>
    </xf>
    <xf numFmtId="0" fontId="3" fillId="0" borderId="0" xfId="11" applyFont="1" applyAlignment="1">
      <alignment horizontal="centerContinuous"/>
    </xf>
    <xf numFmtId="0" fontId="3" fillId="0" borderId="0" xfId="0" applyFont="1" applyAlignment="1">
      <alignment horizontal="centerContinuous"/>
    </xf>
    <xf numFmtId="0" fontId="3" fillId="0" borderId="0" xfId="13" applyFont="1" applyAlignment="1">
      <alignment horizontal="centerContinuous"/>
    </xf>
    <xf numFmtId="0" fontId="4" fillId="0" borderId="0" xfId="11" applyFont="1" applyAlignment="1">
      <alignment horizontal="centerContinuous"/>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xf>
    <xf numFmtId="0" fontId="17" fillId="0" borderId="12" xfId="11" applyFont="1" applyBorder="1" applyAlignment="1">
      <alignment horizontal="left"/>
    </xf>
    <xf numFmtId="0" fontId="17" fillId="0" borderId="6" xfId="11" applyFont="1" applyBorder="1" applyAlignment="1">
      <alignment horizontal="left"/>
    </xf>
    <xf numFmtId="0" fontId="17" fillId="0" borderId="8" xfId="11" applyFont="1" applyBorder="1" applyAlignment="1">
      <alignment horizontal="left"/>
    </xf>
    <xf numFmtId="0" fontId="17" fillId="0" borderId="15" xfId="11" applyFont="1" applyBorder="1" applyAlignment="1">
      <alignment horizontal="center" vertical="center"/>
    </xf>
    <xf numFmtId="0" fontId="17" fillId="0" borderId="0" xfId="11" applyFont="1" applyAlignment="1">
      <alignment horizontal="center" vertical="center"/>
    </xf>
    <xf numFmtId="0" fontId="17" fillId="0" borderId="14" xfId="11" applyFont="1" applyBorder="1" applyAlignment="1">
      <alignment horizontal="center" vertical="center"/>
    </xf>
    <xf numFmtId="0" fontId="20" fillId="0" borderId="0" xfId="11" applyFont="1" applyAlignment="1">
      <alignment horizont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17" fillId="0" borderId="9" xfId="11" applyFont="1" applyBorder="1" applyAlignment="1">
      <alignment horizontal="center" vertical="center"/>
    </xf>
    <xf numFmtId="0" fontId="17" fillId="0" borderId="1" xfId="11" applyFont="1" applyBorder="1" applyAlignment="1">
      <alignment horizontal="center" vertical="center"/>
    </xf>
    <xf numFmtId="0" fontId="17" fillId="0" borderId="13" xfId="11" applyFont="1" applyBorder="1" applyAlignment="1">
      <alignment horizontal="center" vertical="center"/>
    </xf>
    <xf numFmtId="0" fontId="26" fillId="0" borderId="4" xfId="0" applyFont="1" applyBorder="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12" xfId="0" applyFont="1" applyBorder="1" applyAlignment="1">
      <alignment horizontal="center" vertical="center"/>
    </xf>
    <xf numFmtId="0" fontId="26" fillId="0" borderId="8" xfId="0" applyFont="1" applyBorder="1" applyAlignment="1">
      <alignment horizontal="center" vertical="center"/>
    </xf>
    <xf numFmtId="0" fontId="26" fillId="0" borderId="4" xfId="0" applyFont="1" applyBorder="1" applyAlignment="1">
      <alignment horizontal="center"/>
    </xf>
    <xf numFmtId="0" fontId="26" fillId="0" borderId="10" xfId="0" applyFont="1" applyBorder="1" applyAlignment="1">
      <alignment horizontal="center"/>
    </xf>
    <xf numFmtId="0" fontId="26" fillId="0" borderId="2" xfId="0" applyFont="1" applyBorder="1" applyAlignment="1">
      <alignment horizontal="center"/>
    </xf>
    <xf numFmtId="14" fontId="9" fillId="0" borderId="11" xfId="11" applyNumberFormat="1" applyFont="1" applyBorder="1" applyAlignment="1">
      <alignment horizontal="center" vertical="center" wrapText="1"/>
    </xf>
    <xf numFmtId="14" fontId="9" fillId="0" borderId="7" xfId="11" applyNumberFormat="1" applyFont="1" applyBorder="1" applyAlignment="1">
      <alignment horizontal="center" vertical="center" wrapText="1"/>
    </xf>
    <xf numFmtId="0" fontId="9" fillId="0" borderId="9" xfId="11" applyFont="1" applyBorder="1" applyAlignment="1">
      <alignment horizontal="center" vertical="center" wrapText="1"/>
    </xf>
    <xf numFmtId="0" fontId="9" fillId="0" borderId="13" xfId="11" applyFont="1" applyBorder="1" applyAlignment="1">
      <alignment horizontal="center" vertical="center" wrapText="1"/>
    </xf>
    <xf numFmtId="0" fontId="9" fillId="0" borderId="4" xfId="11" applyFont="1" applyBorder="1" applyAlignment="1">
      <alignment horizontal="center" vertical="center" wrapText="1"/>
    </xf>
    <xf numFmtId="0" fontId="9" fillId="0" borderId="10" xfId="11" applyFont="1" applyBorder="1" applyAlignment="1">
      <alignment horizontal="center" vertical="center" wrapText="1"/>
    </xf>
    <xf numFmtId="0" fontId="3" fillId="0" borderId="9" xfId="13" applyFont="1" applyBorder="1" applyAlignment="1">
      <alignment horizontal="center" vertical="center" wrapText="1"/>
    </xf>
    <xf numFmtId="0" fontId="3" fillId="0" borderId="13" xfId="13" applyFont="1" applyBorder="1" applyAlignment="1">
      <alignment horizontal="center" vertical="center" wrapText="1"/>
    </xf>
    <xf numFmtId="0" fontId="4" fillId="0" borderId="3" xfId="13" applyFont="1" applyBorder="1" applyAlignment="1" applyProtection="1">
      <alignment horizontal="center" vertical="center" wrapText="1"/>
      <protection locked="0"/>
    </xf>
    <xf numFmtId="0" fontId="4" fillId="0" borderId="4" xfId="13" applyFont="1" applyBorder="1" applyAlignment="1" applyProtection="1">
      <alignment horizontal="center" vertical="center" wrapText="1"/>
      <protection locked="0"/>
    </xf>
    <xf numFmtId="0" fontId="4" fillId="0" borderId="10" xfId="13" applyFont="1" applyBorder="1" applyAlignment="1" applyProtection="1">
      <alignment horizontal="center" vertical="center" wrapText="1"/>
      <protection locked="0"/>
    </xf>
    <xf numFmtId="164" fontId="3" fillId="0" borderId="11"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 xfId="11" applyFont="1" applyBorder="1" applyAlignment="1">
      <alignment horizontal="center" vertical="center" wrapText="1"/>
    </xf>
    <xf numFmtId="0" fontId="3" fillId="0" borderId="10" xfId="11" applyFont="1" applyBorder="1" applyAlignment="1">
      <alignment horizontal="center" vertical="center" wrapText="1"/>
    </xf>
    <xf numFmtId="0" fontId="3" fillId="0" borderId="2" xfId="11"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1" xfId="13" applyFont="1" applyFill="1" applyBorder="1" applyAlignment="1">
      <alignment horizontal="center" vertical="center" wrapText="1"/>
    </xf>
    <xf numFmtId="0" fontId="3" fillId="2" borderId="7"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10" xfId="13" applyFont="1" applyFill="1" applyBorder="1" applyAlignment="1">
      <alignment horizontal="center" vertical="center" wrapText="1"/>
    </xf>
    <xf numFmtId="0" fontId="3" fillId="2" borderId="2" xfId="13" applyFont="1" applyFill="1" applyBorder="1" applyAlignment="1">
      <alignment horizontal="center" vertical="center" wrapText="1"/>
    </xf>
    <xf numFmtId="0" fontId="3" fillId="0" borderId="4" xfId="13" applyFont="1" applyBorder="1" applyAlignment="1">
      <alignment horizontal="center" vertical="center" wrapText="1"/>
    </xf>
    <xf numFmtId="0" fontId="3" fillId="0" borderId="15" xfId="13" applyFont="1" applyBorder="1" applyAlignment="1">
      <alignment horizontal="center" vertical="center" wrapText="1"/>
    </xf>
    <xf numFmtId="0" fontId="3" fillId="0" borderId="1" xfId="13" applyFont="1" applyBorder="1" applyAlignment="1">
      <alignment horizontal="center" vertical="center" wrapText="1"/>
    </xf>
    <xf numFmtId="14" fontId="3" fillId="0" borderId="9" xfId="13" applyNumberFormat="1" applyFont="1" applyBorder="1" applyAlignment="1">
      <alignment horizontal="center" vertical="center" wrapText="1"/>
    </xf>
    <xf numFmtId="14" fontId="3" fillId="0" borderId="1" xfId="13" applyNumberFormat="1" applyFont="1" applyBorder="1" applyAlignment="1">
      <alignment horizontal="center" vertical="center" wrapText="1"/>
    </xf>
    <xf numFmtId="14" fontId="3" fillId="0" borderId="13" xfId="13" applyNumberFormat="1" applyFont="1" applyBorder="1" applyAlignment="1">
      <alignment horizontal="center" vertical="center" wrapText="1"/>
    </xf>
    <xf numFmtId="14" fontId="3" fillId="2" borderId="11" xfId="13" applyNumberFormat="1" applyFont="1" applyFill="1" applyBorder="1" applyAlignment="1">
      <alignment horizontal="center" vertical="center" wrapText="1"/>
    </xf>
    <xf numFmtId="14" fontId="3" fillId="2" borderId="7" xfId="13" applyNumberFormat="1"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164" fontId="3" fillId="0" borderId="9" xfId="0" applyNumberFormat="1" applyFont="1" applyBorder="1" applyAlignment="1" applyProtection="1">
      <alignment horizontal="center" vertical="center" wrapText="1"/>
      <protection locked="0"/>
    </xf>
    <xf numFmtId="164" fontId="3" fillId="0" borderId="13"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4" fillId="0" borderId="9" xfId="11" applyFont="1" applyBorder="1" applyAlignment="1">
      <alignment horizontal="center" vertical="center" wrapText="1"/>
    </xf>
    <xf numFmtId="0" fontId="4" fillId="0" borderId="1" xfId="11" applyFont="1" applyBorder="1" applyAlignment="1">
      <alignment horizontal="center" vertical="center" wrapText="1"/>
    </xf>
    <xf numFmtId="0" fontId="4" fillId="0" borderId="13" xfId="11"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4" xfId="11" applyFont="1" applyBorder="1" applyAlignment="1">
      <alignment horizontal="center" vertical="center" wrapText="1"/>
    </xf>
    <xf numFmtId="0" fontId="4" fillId="0" borderId="10" xfId="11" applyFont="1" applyBorder="1" applyAlignment="1">
      <alignment horizontal="center" vertical="center" wrapText="1"/>
    </xf>
    <xf numFmtId="0" fontId="4" fillId="0" borderId="11" xfId="11" applyFont="1" applyBorder="1" applyAlignment="1">
      <alignment horizontal="center" vertical="center" wrapText="1"/>
    </xf>
    <xf numFmtId="0" fontId="4" fillId="0" borderId="5" xfId="11" applyFont="1" applyBorder="1" applyAlignment="1">
      <alignment horizontal="center" vertical="center" wrapText="1"/>
    </xf>
    <xf numFmtId="0" fontId="4" fillId="0" borderId="7" xfId="11" applyFont="1" applyBorder="1" applyAlignment="1">
      <alignment horizontal="center" vertical="center" wrapText="1"/>
    </xf>
    <xf numFmtId="0" fontId="4" fillId="3" borderId="4" xfId="11" applyFont="1" applyFill="1" applyBorder="1" applyAlignment="1">
      <alignment horizontal="center" vertical="center" wrapText="1"/>
    </xf>
    <xf numFmtId="0" fontId="4" fillId="3" borderId="10" xfId="1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cellXfs>
  <cellStyles count="43">
    <cellStyle name="Categoría del Piloto de Datos" xfId="1" xr:uid="{00000000-0005-0000-0000-000000000000}"/>
    <cellStyle name="Categoría del Piloto de Datos 2" xfId="2" xr:uid="{00000000-0005-0000-0000-000001000000}"/>
    <cellStyle name="Categoría del Piloto de Datos 2 2" xfId="3" xr:uid="{00000000-0005-0000-0000-000002000000}"/>
    <cellStyle name="Categoría del Piloto de Datos 3" xfId="4" xr:uid="{00000000-0005-0000-0000-000003000000}"/>
    <cellStyle name="Categoría del Piloto de Datos_c-1" xfId="5" xr:uid="{00000000-0005-0000-0000-000004000000}"/>
    <cellStyle name="Euro" xfId="6" xr:uid="{00000000-0005-0000-0000-000005000000}"/>
    <cellStyle name="Euro 2" xfId="7" xr:uid="{00000000-0005-0000-0000-000006000000}"/>
    <cellStyle name="Euro 2 2" xfId="8" xr:uid="{00000000-0005-0000-0000-000007000000}"/>
    <cellStyle name="Euro 3" xfId="9" xr:uid="{00000000-0005-0000-0000-000008000000}"/>
    <cellStyle name="Euro_c-1" xfId="10" xr:uid="{00000000-0005-0000-0000-000009000000}"/>
    <cellStyle name="Normal" xfId="0" builtinId="0"/>
    <cellStyle name="Normal 2" xfId="11" xr:uid="{00000000-0005-0000-0000-00000B000000}"/>
    <cellStyle name="Normal 2 2" xfId="12" xr:uid="{00000000-0005-0000-0000-00000C000000}"/>
    <cellStyle name="Normal 3" xfId="13" xr:uid="{00000000-0005-0000-0000-00000D000000}"/>
    <cellStyle name="Normal 3 2" xfId="14" xr:uid="{00000000-0005-0000-0000-00000E000000}"/>
    <cellStyle name="Normal 4" xfId="15" xr:uid="{00000000-0005-0000-0000-00000F000000}"/>
    <cellStyle name="Normal 5 2" xfId="42" xr:uid="{2EA838F3-6817-4F8D-BAC4-64E4728BF5A8}"/>
    <cellStyle name="Normal 7" xfId="16" xr:uid="{00000000-0005-0000-0000-000010000000}"/>
    <cellStyle name="Piloto de Datos Ángulo" xfId="17" xr:uid="{00000000-0005-0000-0000-000012000000}"/>
    <cellStyle name="Piloto de Datos Ángulo 2" xfId="18" xr:uid="{00000000-0005-0000-0000-000013000000}"/>
    <cellStyle name="Piloto de Datos Ángulo 2 2" xfId="19" xr:uid="{00000000-0005-0000-0000-000014000000}"/>
    <cellStyle name="Piloto de Datos Ángulo 3" xfId="20" xr:uid="{00000000-0005-0000-0000-000015000000}"/>
    <cellStyle name="Piloto de Datos Ángulo_c-1" xfId="21" xr:uid="{00000000-0005-0000-0000-000016000000}"/>
    <cellStyle name="Piloto de Datos Campo" xfId="22" xr:uid="{00000000-0005-0000-0000-000017000000}"/>
    <cellStyle name="Piloto de Datos Campo 2" xfId="23" xr:uid="{00000000-0005-0000-0000-000018000000}"/>
    <cellStyle name="Piloto de Datos Campo 2 2" xfId="24" xr:uid="{00000000-0005-0000-0000-000019000000}"/>
    <cellStyle name="Piloto de Datos Campo 3" xfId="25" xr:uid="{00000000-0005-0000-0000-00001A000000}"/>
    <cellStyle name="Piloto de Datos Campo_c-1" xfId="26" xr:uid="{00000000-0005-0000-0000-00001B000000}"/>
    <cellStyle name="Piloto de Datos Resultado" xfId="27" xr:uid="{00000000-0005-0000-0000-00001C000000}"/>
    <cellStyle name="Piloto de Datos Resultado 2" xfId="28" xr:uid="{00000000-0005-0000-0000-00001D000000}"/>
    <cellStyle name="Piloto de Datos Resultado 2 2" xfId="29" xr:uid="{00000000-0005-0000-0000-00001E000000}"/>
    <cellStyle name="Piloto de Datos Resultado 3" xfId="30" xr:uid="{00000000-0005-0000-0000-00001F000000}"/>
    <cellStyle name="Piloto de Datos Resultado_c-1" xfId="31" xr:uid="{00000000-0005-0000-0000-000020000000}"/>
    <cellStyle name="Piloto de Datos Título" xfId="32" xr:uid="{00000000-0005-0000-0000-000021000000}"/>
    <cellStyle name="Piloto de Datos Título 2" xfId="33" xr:uid="{00000000-0005-0000-0000-000022000000}"/>
    <cellStyle name="Piloto de Datos Título 2 2" xfId="34" xr:uid="{00000000-0005-0000-0000-000023000000}"/>
    <cellStyle name="Piloto de Datos Título 3" xfId="35" xr:uid="{00000000-0005-0000-0000-000024000000}"/>
    <cellStyle name="Piloto de Datos Título_c-1" xfId="36" xr:uid="{00000000-0005-0000-0000-000025000000}"/>
    <cellStyle name="Piloto de Datos Valor" xfId="37" xr:uid="{00000000-0005-0000-0000-000026000000}"/>
    <cellStyle name="Piloto de Datos Valor 2" xfId="38" xr:uid="{00000000-0005-0000-0000-000027000000}"/>
    <cellStyle name="Piloto de Datos Valor 2 2" xfId="39" xr:uid="{00000000-0005-0000-0000-000028000000}"/>
    <cellStyle name="Piloto de Datos Valor 3" xfId="40" xr:uid="{00000000-0005-0000-0000-000029000000}"/>
    <cellStyle name="Piloto de Datos Valor_c-1" xfId="41" xr:uid="{00000000-0005-0000-0000-00002A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78"/>
  <sheetViews>
    <sheetView tabSelected="1" zoomScale="80" zoomScaleNormal="80" workbookViewId="0">
      <pane ySplit="5" topLeftCell="A6" activePane="bottomLeft" state="frozen"/>
      <selection pane="bottomLeft" activeCell="B29" sqref="B29"/>
    </sheetView>
  </sheetViews>
  <sheetFormatPr baseColWidth="10" defaultColWidth="0" defaultRowHeight="15.5" zeroHeight="1" x14ac:dyDescent="0.35"/>
  <cols>
    <col min="1" max="1" width="19" style="7" customWidth="1"/>
    <col min="2" max="2" width="65" style="7" bestFit="1" customWidth="1"/>
    <col min="3" max="16384" width="11.453125" style="7" hidden="1"/>
  </cols>
  <sheetData>
    <row r="1" spans="1:2" x14ac:dyDescent="0.35">
      <c r="A1" s="246" t="s">
        <v>73</v>
      </c>
      <c r="B1" s="246"/>
    </row>
    <row r="2" spans="1:2" x14ac:dyDescent="0.35">
      <c r="A2" s="246" t="s">
        <v>307</v>
      </c>
      <c r="B2" s="246"/>
    </row>
    <row r="3" spans="1:2" x14ac:dyDescent="0.35">
      <c r="A3" s="246" t="s">
        <v>206</v>
      </c>
      <c r="B3" s="246"/>
    </row>
    <row r="4" spans="1:2" x14ac:dyDescent="0.35">
      <c r="A4" s="52" t="s">
        <v>74</v>
      </c>
      <c r="B4" s="52"/>
    </row>
    <row r="5" spans="1:2" x14ac:dyDescent="0.35">
      <c r="A5" s="209" t="s">
        <v>75</v>
      </c>
      <c r="B5" s="210" t="s">
        <v>76</v>
      </c>
    </row>
    <row r="6" spans="1:2" x14ac:dyDescent="0.35">
      <c r="A6" s="250">
        <v>1</v>
      </c>
      <c r="B6" s="240" t="s">
        <v>453</v>
      </c>
    </row>
    <row r="7" spans="1:2" x14ac:dyDescent="0.35">
      <c r="A7" s="251"/>
      <c r="B7" s="241" t="s">
        <v>454</v>
      </c>
    </row>
    <row r="8" spans="1:2" x14ac:dyDescent="0.35">
      <c r="A8" s="252"/>
      <c r="B8" s="242" t="s">
        <v>455</v>
      </c>
    </row>
    <row r="9" spans="1:2" x14ac:dyDescent="0.35">
      <c r="A9" s="250">
        <v>2</v>
      </c>
      <c r="B9" s="240" t="s">
        <v>457</v>
      </c>
    </row>
    <row r="10" spans="1:2" x14ac:dyDescent="0.35">
      <c r="A10" s="251"/>
      <c r="B10" s="241" t="s">
        <v>454</v>
      </c>
    </row>
    <row r="11" spans="1:2" x14ac:dyDescent="0.35">
      <c r="A11" s="251"/>
      <c r="B11" s="241" t="s">
        <v>458</v>
      </c>
    </row>
    <row r="12" spans="1:2" x14ac:dyDescent="0.35">
      <c r="A12" s="252"/>
      <c r="B12" s="242" t="s">
        <v>455</v>
      </c>
    </row>
    <row r="13" spans="1:2" x14ac:dyDescent="0.35">
      <c r="A13" s="250">
        <v>3</v>
      </c>
      <c r="B13" s="240" t="s">
        <v>457</v>
      </c>
    </row>
    <row r="14" spans="1:2" x14ac:dyDescent="0.35">
      <c r="A14" s="251"/>
      <c r="B14" s="241" t="s">
        <v>454</v>
      </c>
    </row>
    <row r="15" spans="1:2" x14ac:dyDescent="0.35">
      <c r="A15" s="251"/>
      <c r="B15" s="241" t="s">
        <v>459</v>
      </c>
    </row>
    <row r="16" spans="1:2" x14ac:dyDescent="0.35">
      <c r="A16" s="252"/>
      <c r="B16" s="242" t="s">
        <v>455</v>
      </c>
    </row>
    <row r="17" spans="1:2" x14ac:dyDescent="0.35">
      <c r="A17" s="250">
        <v>4</v>
      </c>
      <c r="B17" s="240" t="s">
        <v>460</v>
      </c>
    </row>
    <row r="18" spans="1:2" x14ac:dyDescent="0.35">
      <c r="A18" s="251"/>
      <c r="B18" s="241" t="s">
        <v>454</v>
      </c>
    </row>
    <row r="19" spans="1:2" x14ac:dyDescent="0.35">
      <c r="A19" s="251"/>
      <c r="B19" s="241" t="s">
        <v>461</v>
      </c>
    </row>
    <row r="20" spans="1:2" x14ac:dyDescent="0.35">
      <c r="A20" s="252"/>
      <c r="B20" s="242" t="s">
        <v>455</v>
      </c>
    </row>
    <row r="21" spans="1:2" x14ac:dyDescent="0.35">
      <c r="A21" s="250">
        <v>5</v>
      </c>
      <c r="B21" s="240" t="s">
        <v>462</v>
      </c>
    </row>
    <row r="22" spans="1:2" x14ac:dyDescent="0.35">
      <c r="A22" s="251"/>
      <c r="B22" s="241" t="s">
        <v>454</v>
      </c>
    </row>
    <row r="23" spans="1:2" x14ac:dyDescent="0.35">
      <c r="A23" s="251"/>
      <c r="B23" s="241" t="s">
        <v>463</v>
      </c>
    </row>
    <row r="24" spans="1:2" x14ac:dyDescent="0.35">
      <c r="A24" s="252"/>
      <c r="B24" s="242" t="s">
        <v>455</v>
      </c>
    </row>
    <row r="25" spans="1:2" x14ac:dyDescent="0.35">
      <c r="A25" s="250">
        <v>6</v>
      </c>
      <c r="B25" s="240" t="s">
        <v>462</v>
      </c>
    </row>
    <row r="26" spans="1:2" x14ac:dyDescent="0.35">
      <c r="A26" s="251"/>
      <c r="B26" s="241" t="s">
        <v>454</v>
      </c>
    </row>
    <row r="27" spans="1:2" x14ac:dyDescent="0.35">
      <c r="A27" s="251"/>
      <c r="B27" s="241" t="s">
        <v>461</v>
      </c>
    </row>
    <row r="28" spans="1:2" x14ac:dyDescent="0.35">
      <c r="A28" s="252"/>
      <c r="B28" s="242" t="s">
        <v>455</v>
      </c>
    </row>
    <row r="29" spans="1:2" x14ac:dyDescent="0.35">
      <c r="A29" s="243">
        <v>7</v>
      </c>
      <c r="B29" s="211" t="s">
        <v>286</v>
      </c>
    </row>
    <row r="30" spans="1:2" x14ac:dyDescent="0.35">
      <c r="A30" s="244"/>
      <c r="B30" s="59" t="s">
        <v>287</v>
      </c>
    </row>
    <row r="31" spans="1:2" x14ac:dyDescent="0.35">
      <c r="A31" s="244"/>
      <c r="B31" s="212" t="s">
        <v>288</v>
      </c>
    </row>
    <row r="32" spans="1:2" x14ac:dyDescent="0.35">
      <c r="A32" s="245"/>
      <c r="B32" s="213" t="s">
        <v>456</v>
      </c>
    </row>
    <row r="33" spans="1:2" x14ac:dyDescent="0.35">
      <c r="A33" s="243">
        <v>8</v>
      </c>
      <c r="B33" s="211" t="s">
        <v>286</v>
      </c>
    </row>
    <row r="34" spans="1:2" x14ac:dyDescent="0.35">
      <c r="A34" s="244"/>
      <c r="B34" s="212" t="s">
        <v>77</v>
      </c>
    </row>
    <row r="35" spans="1:2" x14ac:dyDescent="0.35">
      <c r="A35" s="244"/>
      <c r="B35" s="212" t="s">
        <v>288</v>
      </c>
    </row>
    <row r="36" spans="1:2" x14ac:dyDescent="0.35">
      <c r="A36" s="245"/>
      <c r="B36" s="213" t="s">
        <v>456</v>
      </c>
    </row>
    <row r="37" spans="1:2" x14ac:dyDescent="0.35">
      <c r="A37" s="247">
        <v>9</v>
      </c>
      <c r="B37" s="211" t="s">
        <v>159</v>
      </c>
    </row>
    <row r="38" spans="1:2" x14ac:dyDescent="0.35">
      <c r="A38" s="248"/>
      <c r="B38" s="212" t="s">
        <v>77</v>
      </c>
    </row>
    <row r="39" spans="1:2" x14ac:dyDescent="0.35">
      <c r="A39" s="248"/>
      <c r="B39" s="59" t="s">
        <v>160</v>
      </c>
    </row>
    <row r="40" spans="1:2" x14ac:dyDescent="0.35">
      <c r="A40" s="249"/>
      <c r="B40" s="213" t="s">
        <v>456</v>
      </c>
    </row>
    <row r="41" spans="1:2" x14ac:dyDescent="0.35">
      <c r="A41" s="247">
        <v>10</v>
      </c>
      <c r="B41" s="211" t="s">
        <v>159</v>
      </c>
    </row>
    <row r="42" spans="1:2" x14ac:dyDescent="0.35">
      <c r="A42" s="248"/>
      <c r="B42" s="212" t="s">
        <v>77</v>
      </c>
    </row>
    <row r="43" spans="1:2" x14ac:dyDescent="0.35">
      <c r="A43" s="248"/>
      <c r="B43" s="59" t="s">
        <v>162</v>
      </c>
    </row>
    <row r="44" spans="1:2" x14ac:dyDescent="0.35">
      <c r="A44" s="249"/>
      <c r="B44" s="213" t="s">
        <v>456</v>
      </c>
    </row>
    <row r="45" spans="1:2" x14ac:dyDescent="0.35">
      <c r="A45" s="247">
        <v>11</v>
      </c>
      <c r="B45" s="211" t="s">
        <v>163</v>
      </c>
    </row>
    <row r="46" spans="1:2" x14ac:dyDescent="0.35">
      <c r="A46" s="248"/>
      <c r="B46" s="212" t="s">
        <v>77</v>
      </c>
    </row>
    <row r="47" spans="1:2" x14ac:dyDescent="0.35">
      <c r="A47" s="248"/>
      <c r="B47" s="59" t="s">
        <v>164</v>
      </c>
    </row>
    <row r="48" spans="1:2" x14ac:dyDescent="0.35">
      <c r="A48" s="249"/>
      <c r="B48" s="213" t="s">
        <v>456</v>
      </c>
    </row>
    <row r="49" spans="1:2" x14ac:dyDescent="0.35">
      <c r="A49" s="247">
        <v>12</v>
      </c>
      <c r="B49" s="211" t="s">
        <v>163</v>
      </c>
    </row>
    <row r="50" spans="1:2" x14ac:dyDescent="0.35">
      <c r="A50" s="248"/>
      <c r="B50" s="59" t="s">
        <v>165</v>
      </c>
    </row>
    <row r="51" spans="1:2" x14ac:dyDescent="0.35">
      <c r="A51" s="248"/>
      <c r="B51" s="59" t="s">
        <v>164</v>
      </c>
    </row>
    <row r="52" spans="1:2" x14ac:dyDescent="0.35">
      <c r="A52" s="249"/>
      <c r="B52" s="213" t="s">
        <v>456</v>
      </c>
    </row>
    <row r="53" spans="1:2" x14ac:dyDescent="0.35">
      <c r="A53" s="247">
        <v>13</v>
      </c>
      <c r="B53" s="59" t="s">
        <v>173</v>
      </c>
    </row>
    <row r="54" spans="1:2" x14ac:dyDescent="0.35">
      <c r="A54" s="248"/>
      <c r="B54" s="212" t="s">
        <v>77</v>
      </c>
    </row>
    <row r="55" spans="1:2" x14ac:dyDescent="0.35">
      <c r="A55" s="249"/>
      <c r="B55" s="213" t="s">
        <v>456</v>
      </c>
    </row>
    <row r="56" spans="1:2" x14ac:dyDescent="0.35">
      <c r="A56" s="247">
        <v>14</v>
      </c>
      <c r="B56" s="211" t="s">
        <v>167</v>
      </c>
    </row>
    <row r="57" spans="1:2" x14ac:dyDescent="0.35">
      <c r="A57" s="248"/>
      <c r="B57" s="212" t="s">
        <v>78</v>
      </c>
    </row>
    <row r="58" spans="1:2" x14ac:dyDescent="0.35">
      <c r="A58" s="248"/>
      <c r="B58" s="212" t="s">
        <v>253</v>
      </c>
    </row>
    <row r="59" spans="1:2" x14ac:dyDescent="0.35">
      <c r="A59" s="249"/>
      <c r="B59" s="213" t="s">
        <v>456</v>
      </c>
    </row>
    <row r="60" spans="1:2" x14ac:dyDescent="0.35">
      <c r="A60" s="247">
        <v>15</v>
      </c>
      <c r="B60" s="214" t="s">
        <v>168</v>
      </c>
    </row>
    <row r="61" spans="1:2" x14ac:dyDescent="0.35">
      <c r="A61" s="248"/>
      <c r="B61" s="212" t="s">
        <v>77</v>
      </c>
    </row>
    <row r="62" spans="1:2" x14ac:dyDescent="0.35">
      <c r="A62" s="248"/>
      <c r="B62" s="212" t="s">
        <v>79</v>
      </c>
    </row>
    <row r="63" spans="1:2" x14ac:dyDescent="0.35">
      <c r="A63" s="249"/>
      <c r="B63" s="213" t="s">
        <v>456</v>
      </c>
    </row>
    <row r="64" spans="1:2" x14ac:dyDescent="0.35">
      <c r="A64" s="247">
        <v>16</v>
      </c>
      <c r="B64" s="59" t="s">
        <v>166</v>
      </c>
    </row>
    <row r="65" spans="1:2" x14ac:dyDescent="0.35">
      <c r="A65" s="248"/>
      <c r="B65" s="212" t="s">
        <v>77</v>
      </c>
    </row>
    <row r="66" spans="1:2" x14ac:dyDescent="0.35">
      <c r="A66" s="249"/>
      <c r="B66" s="213" t="s">
        <v>456</v>
      </c>
    </row>
    <row r="67" spans="1:2" x14ac:dyDescent="0.35">
      <c r="A67" s="247">
        <v>17</v>
      </c>
      <c r="B67" s="211" t="s">
        <v>170</v>
      </c>
    </row>
    <row r="68" spans="1:2" x14ac:dyDescent="0.35">
      <c r="A68" s="248"/>
      <c r="B68" s="212" t="s">
        <v>78</v>
      </c>
    </row>
    <row r="69" spans="1:2" x14ac:dyDescent="0.35">
      <c r="A69" s="248"/>
      <c r="B69" s="212" t="s">
        <v>253</v>
      </c>
    </row>
    <row r="70" spans="1:2" x14ac:dyDescent="0.35">
      <c r="A70" s="249"/>
      <c r="B70" s="213" t="s">
        <v>456</v>
      </c>
    </row>
    <row r="71" spans="1:2" x14ac:dyDescent="0.35">
      <c r="A71" s="247">
        <v>18</v>
      </c>
      <c r="B71" s="214" t="s">
        <v>169</v>
      </c>
    </row>
    <row r="72" spans="1:2" x14ac:dyDescent="0.35">
      <c r="A72" s="248"/>
      <c r="B72" s="212" t="s">
        <v>77</v>
      </c>
    </row>
    <row r="73" spans="1:2" x14ac:dyDescent="0.35">
      <c r="A73" s="248"/>
      <c r="B73" s="212" t="s">
        <v>79</v>
      </c>
    </row>
    <row r="74" spans="1:2" x14ac:dyDescent="0.35">
      <c r="A74" s="249"/>
      <c r="B74" s="213" t="s">
        <v>456</v>
      </c>
    </row>
    <row r="75" spans="1:2" x14ac:dyDescent="0.35">
      <c r="A75" s="243">
        <v>19</v>
      </c>
      <c r="B75" s="214" t="s">
        <v>80</v>
      </c>
    </row>
    <row r="76" spans="1:2" x14ac:dyDescent="0.35">
      <c r="A76" s="244"/>
      <c r="B76" s="212" t="s">
        <v>77</v>
      </c>
    </row>
    <row r="77" spans="1:2" x14ac:dyDescent="0.35">
      <c r="A77" s="244"/>
      <c r="B77" s="212" t="s">
        <v>81</v>
      </c>
    </row>
    <row r="78" spans="1:2" x14ac:dyDescent="0.35">
      <c r="A78" s="245"/>
      <c r="B78" s="213" t="s">
        <v>456</v>
      </c>
    </row>
  </sheetData>
  <mergeCells count="22">
    <mergeCell ref="A75:A78"/>
    <mergeCell ref="A37:A40"/>
    <mergeCell ref="A41:A44"/>
    <mergeCell ref="A45:A48"/>
    <mergeCell ref="A53:A55"/>
    <mergeCell ref="A56:A59"/>
    <mergeCell ref="A49:A52"/>
    <mergeCell ref="A60:A63"/>
    <mergeCell ref="A64:A66"/>
    <mergeCell ref="A29:A32"/>
    <mergeCell ref="A33:A36"/>
    <mergeCell ref="A1:B1"/>
    <mergeCell ref="A2:B2"/>
    <mergeCell ref="A71:A74"/>
    <mergeCell ref="A67:A70"/>
    <mergeCell ref="A3:B3"/>
    <mergeCell ref="A6:A8"/>
    <mergeCell ref="A9:A12"/>
    <mergeCell ref="A13:A16"/>
    <mergeCell ref="A17:A20"/>
    <mergeCell ref="A21:A24"/>
    <mergeCell ref="A25:A2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0"/>
  <dimension ref="A1:IW97"/>
  <sheetViews>
    <sheetView zoomScale="70" zoomScaleNormal="70" workbookViewId="0">
      <pane xSplit="2" ySplit="9" topLeftCell="C10" activePane="bottomRight" state="frozen"/>
      <selection pane="topRight" activeCell="C1" sqref="C1"/>
      <selection pane="bottomLeft" activeCell="A10" sqref="A10"/>
      <selection pane="bottomRight"/>
    </sheetView>
  </sheetViews>
  <sheetFormatPr baseColWidth="10" defaultColWidth="0" defaultRowHeight="15.5" zeroHeight="1" x14ac:dyDescent="0.35"/>
  <cols>
    <col min="1" max="1" width="69.08984375" style="73" bestFit="1" customWidth="1"/>
    <col min="2" max="2" width="15.453125" style="73" customWidth="1"/>
    <col min="3" max="3" width="16.36328125" style="73" customWidth="1"/>
    <col min="4" max="4" width="14.90625" style="73" customWidth="1"/>
    <col min="5" max="5" width="17.90625" style="73" customWidth="1"/>
    <col min="6" max="6" width="15.36328125" style="73" customWidth="1"/>
    <col min="7" max="7" width="17.6328125" style="73" customWidth="1"/>
    <col min="8" max="8" width="17.36328125" style="73" customWidth="1"/>
    <col min="9" max="9" width="17.453125" style="73" customWidth="1"/>
    <col min="10" max="10" width="16.90625" style="73" customWidth="1"/>
    <col min="11" max="11" width="17.08984375" style="73" customWidth="1"/>
    <col min="12" max="12" width="17.36328125" style="73" customWidth="1"/>
    <col min="13" max="13" width="18.08984375" style="73" customWidth="1"/>
    <col min="14" max="14" width="18.6328125" style="73" customWidth="1"/>
    <col min="15" max="15" width="15.08984375" style="73" customWidth="1"/>
    <col min="16" max="16" width="15.453125" style="73" customWidth="1"/>
    <col min="17" max="17" width="16.08984375" style="73" customWidth="1"/>
    <col min="18" max="18" width="17.36328125" style="73" customWidth="1"/>
    <col min="19" max="19" width="16.08984375" style="73" customWidth="1"/>
    <col min="20" max="20" width="15.6328125" style="73" customWidth="1"/>
    <col min="21" max="21" width="15.08984375" style="73" customWidth="1"/>
    <col min="22" max="22" width="19.08984375" style="73" bestFit="1" customWidth="1"/>
    <col min="23" max="23" width="17.6328125" style="73" customWidth="1"/>
    <col min="24" max="24" width="16.90625" style="73" customWidth="1"/>
    <col min="25" max="25" width="18" style="73" customWidth="1"/>
    <col min="26" max="26" width="17.6328125" style="73" customWidth="1"/>
    <col min="27" max="27" width="18.08984375" style="73" customWidth="1"/>
    <col min="28" max="28" width="17.453125" style="73" customWidth="1"/>
    <col min="29" max="29" width="14.6328125" style="73" customWidth="1"/>
    <col min="30" max="30" width="16" style="73" customWidth="1"/>
    <col min="31" max="31" width="16" style="73" bestFit="1" customWidth="1"/>
    <col min="32" max="32" width="15.90625" style="73" customWidth="1"/>
    <col min="33" max="33" width="14.90625" style="73" customWidth="1"/>
    <col min="34" max="34" width="13.36328125" style="73" customWidth="1"/>
    <col min="35" max="255" width="11.54296875" style="73" hidden="1" customWidth="1"/>
    <col min="256" max="256" width="5.90625" style="73" hidden="1" customWidth="1"/>
    <col min="257" max="257" width="0" style="73" hidden="1" customWidth="1"/>
    <col min="258" max="16384" width="11.54296875" style="73" hidden="1"/>
  </cols>
  <sheetData>
    <row r="1" spans="1:34" x14ac:dyDescent="0.35">
      <c r="A1" s="82" t="s">
        <v>466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row>
    <row r="2" spans="1:34" x14ac:dyDescent="0.3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pans="1:34" x14ac:dyDescent="0.35">
      <c r="A3" s="232" t="s">
        <v>161</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row>
    <row r="4" spans="1:34" x14ac:dyDescent="0.35">
      <c r="A4" s="232" t="s">
        <v>7</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row>
    <row r="5" spans="1:34" x14ac:dyDescent="0.35">
      <c r="A5" s="232" t="s">
        <v>113</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row>
    <row r="6" spans="1:34" x14ac:dyDescent="0.35">
      <c r="A6" s="232" t="s">
        <v>208</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row>
    <row r="7" spans="1:34" x14ac:dyDescent="0.35">
      <c r="A7" s="78"/>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7"/>
    </row>
    <row r="8" spans="1:34" ht="18.75" customHeight="1" x14ac:dyDescent="0.35">
      <c r="A8" s="271" t="s">
        <v>8</v>
      </c>
      <c r="B8" s="269" t="s">
        <v>0</v>
      </c>
      <c r="C8" s="273" t="s">
        <v>308</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row>
    <row r="9" spans="1:34" ht="125.25" customHeight="1" x14ac:dyDescent="0.35">
      <c r="A9" s="272"/>
      <c r="B9" s="270"/>
      <c r="C9" s="76" t="s">
        <v>176</v>
      </c>
      <c r="D9" s="75" t="s">
        <v>175</v>
      </c>
      <c r="E9" s="75" t="s">
        <v>22</v>
      </c>
      <c r="F9" s="75" t="s">
        <v>91</v>
      </c>
      <c r="G9" s="75" t="s">
        <v>92</v>
      </c>
      <c r="H9" s="75" t="s">
        <v>93</v>
      </c>
      <c r="I9" s="75" t="s">
        <v>94</v>
      </c>
      <c r="J9" s="75" t="s">
        <v>95</v>
      </c>
      <c r="K9" s="75" t="s">
        <v>96</v>
      </c>
      <c r="L9" s="75" t="s">
        <v>97</v>
      </c>
      <c r="M9" s="75" t="s">
        <v>210</v>
      </c>
      <c r="N9" s="75" t="s">
        <v>98</v>
      </c>
      <c r="O9" s="75" t="s">
        <v>99</v>
      </c>
      <c r="P9" s="75" t="s">
        <v>100</v>
      </c>
      <c r="Q9" s="75" t="s">
        <v>101</v>
      </c>
      <c r="R9" s="75" t="s">
        <v>102</v>
      </c>
      <c r="S9" s="75" t="s">
        <v>103</v>
      </c>
      <c r="T9" s="75" t="s">
        <v>104</v>
      </c>
      <c r="U9" s="75" t="s">
        <v>105</v>
      </c>
      <c r="V9" s="75" t="s">
        <v>106</v>
      </c>
      <c r="W9" s="75" t="s">
        <v>309</v>
      </c>
      <c r="X9" s="75" t="s">
        <v>107</v>
      </c>
      <c r="Y9" s="75" t="s">
        <v>191</v>
      </c>
      <c r="Z9" s="75" t="s">
        <v>192</v>
      </c>
      <c r="AA9" s="75" t="s">
        <v>310</v>
      </c>
      <c r="AB9" s="75" t="s">
        <v>108</v>
      </c>
      <c r="AC9" s="75" t="s">
        <v>109</v>
      </c>
      <c r="AD9" s="75" t="s">
        <v>110</v>
      </c>
      <c r="AE9" s="75" t="s">
        <v>111</v>
      </c>
      <c r="AF9" s="75" t="s">
        <v>112</v>
      </c>
      <c r="AG9" s="75" t="s">
        <v>138</v>
      </c>
      <c r="AH9" s="87" t="s">
        <v>311</v>
      </c>
    </row>
    <row r="10" spans="1:34" x14ac:dyDescent="0.35">
      <c r="A10" s="7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94"/>
    </row>
    <row r="11" spans="1:34" x14ac:dyDescent="0.35">
      <c r="A11" s="49" t="s">
        <v>33</v>
      </c>
      <c r="B11" s="177">
        <f t="shared" ref="B11:AH11" si="0">B13+B18+B23+B26+B29+B33+B36+B39+B42+B45+B48+B51+B54+B57</f>
        <v>241790</v>
      </c>
      <c r="C11" s="177">
        <f t="shared" si="0"/>
        <v>519</v>
      </c>
      <c r="D11" s="177">
        <f t="shared" si="0"/>
        <v>77322</v>
      </c>
      <c r="E11" s="177">
        <f t="shared" si="0"/>
        <v>7111</v>
      </c>
      <c r="F11" s="177">
        <f t="shared" si="0"/>
        <v>519</v>
      </c>
      <c r="G11" s="177">
        <f t="shared" si="0"/>
        <v>1684</v>
      </c>
      <c r="H11" s="177">
        <f t="shared" si="0"/>
        <v>11</v>
      </c>
      <c r="I11" s="177">
        <f t="shared" si="0"/>
        <v>2673</v>
      </c>
      <c r="J11" s="177">
        <f t="shared" si="0"/>
        <v>24</v>
      </c>
      <c r="K11" s="177">
        <f t="shared" si="0"/>
        <v>1631</v>
      </c>
      <c r="L11" s="177">
        <f t="shared" si="0"/>
        <v>10</v>
      </c>
      <c r="M11" s="177">
        <f>M13+M18+M23+M26+M29+M33+M36+M39+M42+M45+M48+M51+M54+M57</f>
        <v>3</v>
      </c>
      <c r="N11" s="177">
        <f t="shared" si="0"/>
        <v>317</v>
      </c>
      <c r="O11" s="177">
        <f t="shared" si="0"/>
        <v>126</v>
      </c>
      <c r="P11" s="177">
        <f t="shared" si="0"/>
        <v>2</v>
      </c>
      <c r="Q11" s="177">
        <f t="shared" si="0"/>
        <v>149</v>
      </c>
      <c r="R11" s="177">
        <f t="shared" si="0"/>
        <v>104</v>
      </c>
      <c r="S11" s="177">
        <f t="shared" si="0"/>
        <v>3</v>
      </c>
      <c r="T11" s="177">
        <f t="shared" si="0"/>
        <v>98</v>
      </c>
      <c r="U11" s="177">
        <f t="shared" si="0"/>
        <v>99665</v>
      </c>
      <c r="V11" s="177">
        <f t="shared" si="0"/>
        <v>41</v>
      </c>
      <c r="W11" s="177">
        <f t="shared" si="0"/>
        <v>2055</v>
      </c>
      <c r="X11" s="177">
        <f t="shared" si="0"/>
        <v>43623</v>
      </c>
      <c r="Y11" s="177">
        <f t="shared" si="0"/>
        <v>212</v>
      </c>
      <c r="Z11" s="177">
        <f t="shared" si="0"/>
        <v>18</v>
      </c>
      <c r="AA11" s="177">
        <f>AA13+AA18+AA23+AA26+AA29+AA33+AA36+AA39+AA42+AA45+AA48+AA51+AA54+AA57</f>
        <v>580</v>
      </c>
      <c r="AB11" s="177">
        <f t="shared" si="0"/>
        <v>3</v>
      </c>
      <c r="AC11" s="177">
        <f t="shared" si="0"/>
        <v>24</v>
      </c>
      <c r="AD11" s="177">
        <f t="shared" si="0"/>
        <v>2</v>
      </c>
      <c r="AE11" s="177">
        <f t="shared" si="0"/>
        <v>3198</v>
      </c>
      <c r="AF11" s="177">
        <f t="shared" si="0"/>
        <v>15</v>
      </c>
      <c r="AG11" s="179">
        <f t="shared" si="0"/>
        <v>47</v>
      </c>
      <c r="AH11" s="179">
        <f t="shared" si="0"/>
        <v>1</v>
      </c>
    </row>
    <row r="12" spans="1:34" x14ac:dyDescent="0.35">
      <c r="A12" s="50"/>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80"/>
      <c r="AH12" s="180"/>
    </row>
    <row r="13" spans="1:34" x14ac:dyDescent="0.35">
      <c r="A13" s="88" t="s">
        <v>21</v>
      </c>
      <c r="B13" s="177">
        <f>SUM(B14:B16)</f>
        <v>60264</v>
      </c>
      <c r="C13" s="177">
        <f t="shared" ref="C13:AH13" si="1">SUM(C14:C16)</f>
        <v>8</v>
      </c>
      <c r="D13" s="177">
        <f t="shared" si="1"/>
        <v>14334</v>
      </c>
      <c r="E13" s="177">
        <f t="shared" si="1"/>
        <v>1055</v>
      </c>
      <c r="F13" s="177">
        <f t="shared" si="1"/>
        <v>20</v>
      </c>
      <c r="G13" s="177">
        <f t="shared" si="1"/>
        <v>317</v>
      </c>
      <c r="H13" s="177">
        <f t="shared" si="1"/>
        <v>2</v>
      </c>
      <c r="I13" s="177">
        <f t="shared" si="1"/>
        <v>273</v>
      </c>
      <c r="J13" s="177">
        <f t="shared" si="1"/>
        <v>4</v>
      </c>
      <c r="K13" s="177">
        <f t="shared" si="1"/>
        <v>293</v>
      </c>
      <c r="L13" s="177">
        <f t="shared" si="1"/>
        <v>4</v>
      </c>
      <c r="M13" s="177">
        <f>SUM(M14:M16)</f>
        <v>1</v>
      </c>
      <c r="N13" s="177">
        <f t="shared" si="1"/>
        <v>137</v>
      </c>
      <c r="O13" s="177">
        <f t="shared" si="1"/>
        <v>66</v>
      </c>
      <c r="P13" s="177">
        <f t="shared" si="1"/>
        <v>1</v>
      </c>
      <c r="Q13" s="177">
        <f t="shared" si="1"/>
        <v>92</v>
      </c>
      <c r="R13" s="177">
        <f t="shared" si="1"/>
        <v>12</v>
      </c>
      <c r="S13" s="177">
        <f t="shared" si="1"/>
        <v>2</v>
      </c>
      <c r="T13" s="177">
        <f t="shared" si="1"/>
        <v>41</v>
      </c>
      <c r="U13" s="177">
        <f t="shared" si="1"/>
        <v>30536</v>
      </c>
      <c r="V13" s="177">
        <f t="shared" si="1"/>
        <v>14</v>
      </c>
      <c r="W13" s="177">
        <f t="shared" si="1"/>
        <v>136</v>
      </c>
      <c r="X13" s="177">
        <f t="shared" si="1"/>
        <v>11884</v>
      </c>
      <c r="Y13" s="177">
        <f t="shared" si="1"/>
        <v>7</v>
      </c>
      <c r="Z13" s="177">
        <f t="shared" si="1"/>
        <v>12</v>
      </c>
      <c r="AA13" s="177">
        <f>SUM(AA14:AA16)</f>
        <v>79</v>
      </c>
      <c r="AB13" s="177">
        <f t="shared" si="1"/>
        <v>2</v>
      </c>
      <c r="AC13" s="177">
        <f t="shared" si="1"/>
        <v>7</v>
      </c>
      <c r="AD13" s="177">
        <f t="shared" si="1"/>
        <v>2</v>
      </c>
      <c r="AE13" s="177">
        <f t="shared" si="1"/>
        <v>915</v>
      </c>
      <c r="AF13" s="177">
        <f t="shared" si="1"/>
        <v>8</v>
      </c>
      <c r="AG13" s="179">
        <f t="shared" si="1"/>
        <v>0</v>
      </c>
      <c r="AH13" s="179">
        <f t="shared" si="1"/>
        <v>0</v>
      </c>
    </row>
    <row r="14" spans="1:34" x14ac:dyDescent="0.35">
      <c r="A14" s="2" t="s">
        <v>63</v>
      </c>
      <c r="B14" s="178">
        <f>SUM(C14:AH14)</f>
        <v>17278</v>
      </c>
      <c r="C14" s="178">
        <v>4</v>
      </c>
      <c r="D14" s="178">
        <v>3288</v>
      </c>
      <c r="E14" s="178">
        <v>277</v>
      </c>
      <c r="F14" s="178">
        <v>6</v>
      </c>
      <c r="G14" s="178">
        <v>120</v>
      </c>
      <c r="H14" s="178">
        <v>1</v>
      </c>
      <c r="I14" s="178">
        <v>105</v>
      </c>
      <c r="J14" s="178">
        <v>2</v>
      </c>
      <c r="K14" s="178">
        <v>98</v>
      </c>
      <c r="L14" s="178">
        <v>2</v>
      </c>
      <c r="M14" s="178">
        <v>0</v>
      </c>
      <c r="N14" s="178">
        <v>45</v>
      </c>
      <c r="O14" s="178">
        <v>26</v>
      </c>
      <c r="P14" s="178">
        <v>0</v>
      </c>
      <c r="Q14" s="178">
        <v>42</v>
      </c>
      <c r="R14" s="178">
        <v>4</v>
      </c>
      <c r="S14" s="178">
        <v>1</v>
      </c>
      <c r="T14" s="178">
        <v>16</v>
      </c>
      <c r="U14" s="178">
        <v>8088</v>
      </c>
      <c r="V14" s="178">
        <v>1</v>
      </c>
      <c r="W14" s="178">
        <v>70</v>
      </c>
      <c r="X14" s="178">
        <v>4757</v>
      </c>
      <c r="Y14" s="178">
        <v>6</v>
      </c>
      <c r="Z14" s="178">
        <v>3</v>
      </c>
      <c r="AA14" s="178">
        <v>25</v>
      </c>
      <c r="AB14" s="178">
        <v>2</v>
      </c>
      <c r="AC14" s="178">
        <v>2</v>
      </c>
      <c r="AD14" s="178">
        <v>1</v>
      </c>
      <c r="AE14" s="178">
        <v>284</v>
      </c>
      <c r="AF14" s="178">
        <v>2</v>
      </c>
      <c r="AG14" s="180">
        <v>0</v>
      </c>
      <c r="AH14" s="180">
        <v>0</v>
      </c>
    </row>
    <row r="15" spans="1:34" x14ac:dyDescent="0.35">
      <c r="A15" s="2" t="s">
        <v>64</v>
      </c>
      <c r="B15" s="178">
        <f>SUM(C15:AH15)</f>
        <v>27448</v>
      </c>
      <c r="C15" s="178">
        <v>4</v>
      </c>
      <c r="D15" s="178">
        <v>5763</v>
      </c>
      <c r="E15" s="178">
        <v>551</v>
      </c>
      <c r="F15" s="178">
        <v>7</v>
      </c>
      <c r="G15" s="178">
        <v>156</v>
      </c>
      <c r="H15" s="178">
        <v>0</v>
      </c>
      <c r="I15" s="178">
        <v>89</v>
      </c>
      <c r="J15" s="178">
        <v>0</v>
      </c>
      <c r="K15" s="178">
        <v>90</v>
      </c>
      <c r="L15" s="178">
        <v>1</v>
      </c>
      <c r="M15" s="178">
        <v>0</v>
      </c>
      <c r="N15" s="178">
        <v>55</v>
      </c>
      <c r="O15" s="178">
        <v>11</v>
      </c>
      <c r="P15" s="178">
        <v>0</v>
      </c>
      <c r="Q15" s="178">
        <v>19</v>
      </c>
      <c r="R15" s="178">
        <v>5</v>
      </c>
      <c r="S15" s="178">
        <v>1</v>
      </c>
      <c r="T15" s="178">
        <v>11</v>
      </c>
      <c r="U15" s="178">
        <v>15966</v>
      </c>
      <c r="V15" s="178">
        <v>11</v>
      </c>
      <c r="W15" s="178">
        <v>49</v>
      </c>
      <c r="X15" s="178">
        <v>4389</v>
      </c>
      <c r="Y15" s="178">
        <v>1</v>
      </c>
      <c r="Z15" s="178">
        <v>7</v>
      </c>
      <c r="AA15" s="178">
        <v>12</v>
      </c>
      <c r="AB15" s="178">
        <v>0</v>
      </c>
      <c r="AC15" s="178">
        <v>0</v>
      </c>
      <c r="AD15" s="178">
        <v>1</v>
      </c>
      <c r="AE15" s="178">
        <v>246</v>
      </c>
      <c r="AF15" s="178">
        <v>3</v>
      </c>
      <c r="AG15" s="180">
        <v>0</v>
      </c>
      <c r="AH15" s="180">
        <v>0</v>
      </c>
    </row>
    <row r="16" spans="1:34" x14ac:dyDescent="0.35">
      <c r="A16" s="2" t="s">
        <v>65</v>
      </c>
      <c r="B16" s="178">
        <f>SUM(C16:AH16)</f>
        <v>15538</v>
      </c>
      <c r="C16" s="178">
        <v>0</v>
      </c>
      <c r="D16" s="178">
        <v>5283</v>
      </c>
      <c r="E16" s="178">
        <v>227</v>
      </c>
      <c r="F16" s="178">
        <v>7</v>
      </c>
      <c r="G16" s="178">
        <v>41</v>
      </c>
      <c r="H16" s="178">
        <v>1</v>
      </c>
      <c r="I16" s="178">
        <v>79</v>
      </c>
      <c r="J16" s="178">
        <v>2</v>
      </c>
      <c r="K16" s="178">
        <v>105</v>
      </c>
      <c r="L16" s="178">
        <v>1</v>
      </c>
      <c r="M16" s="178">
        <v>1</v>
      </c>
      <c r="N16" s="178">
        <v>37</v>
      </c>
      <c r="O16" s="178">
        <v>29</v>
      </c>
      <c r="P16" s="178">
        <v>1</v>
      </c>
      <c r="Q16" s="178">
        <v>31</v>
      </c>
      <c r="R16" s="178">
        <v>3</v>
      </c>
      <c r="S16" s="178">
        <v>0</v>
      </c>
      <c r="T16" s="178">
        <v>14</v>
      </c>
      <c r="U16" s="178">
        <v>6482</v>
      </c>
      <c r="V16" s="178">
        <v>2</v>
      </c>
      <c r="W16" s="178">
        <v>17</v>
      </c>
      <c r="X16" s="178">
        <v>2738</v>
      </c>
      <c r="Y16" s="178">
        <v>0</v>
      </c>
      <c r="Z16" s="178">
        <v>2</v>
      </c>
      <c r="AA16" s="178">
        <v>42</v>
      </c>
      <c r="AB16" s="178">
        <v>0</v>
      </c>
      <c r="AC16" s="178">
        <v>5</v>
      </c>
      <c r="AD16" s="178">
        <v>0</v>
      </c>
      <c r="AE16" s="178">
        <v>385</v>
      </c>
      <c r="AF16" s="178">
        <v>3</v>
      </c>
      <c r="AG16" s="180">
        <v>0</v>
      </c>
      <c r="AH16" s="180">
        <v>0</v>
      </c>
    </row>
    <row r="17" spans="1:34" x14ac:dyDescent="0.35">
      <c r="A17" s="3"/>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80"/>
      <c r="AH17" s="180"/>
    </row>
    <row r="18" spans="1:34" x14ac:dyDescent="0.35">
      <c r="A18" s="1" t="s">
        <v>9</v>
      </c>
      <c r="B18" s="177">
        <f t="shared" ref="B18:AH18" si="2">SUM(B19:B21)</f>
        <v>30990</v>
      </c>
      <c r="C18" s="177">
        <f>SUM(C19:C21)</f>
        <v>12</v>
      </c>
      <c r="D18" s="177">
        <f t="shared" si="2"/>
        <v>11877</v>
      </c>
      <c r="E18" s="177">
        <f t="shared" si="2"/>
        <v>822</v>
      </c>
      <c r="F18" s="177">
        <f t="shared" si="2"/>
        <v>50</v>
      </c>
      <c r="G18" s="177">
        <f t="shared" si="2"/>
        <v>357</v>
      </c>
      <c r="H18" s="177">
        <f t="shared" si="2"/>
        <v>3</v>
      </c>
      <c r="I18" s="177">
        <f t="shared" si="2"/>
        <v>263</v>
      </c>
      <c r="J18" s="177">
        <f t="shared" si="2"/>
        <v>14</v>
      </c>
      <c r="K18" s="177">
        <f t="shared" si="2"/>
        <v>514</v>
      </c>
      <c r="L18" s="177">
        <f t="shared" si="2"/>
        <v>5</v>
      </c>
      <c r="M18" s="177">
        <f>SUM(M19:M21)</f>
        <v>0</v>
      </c>
      <c r="N18" s="177">
        <f t="shared" si="2"/>
        <v>59</v>
      </c>
      <c r="O18" s="177">
        <f t="shared" si="2"/>
        <v>21</v>
      </c>
      <c r="P18" s="177">
        <f t="shared" si="2"/>
        <v>1</v>
      </c>
      <c r="Q18" s="177">
        <f t="shared" si="2"/>
        <v>12</v>
      </c>
      <c r="R18" s="177">
        <f t="shared" si="2"/>
        <v>36</v>
      </c>
      <c r="S18" s="177">
        <f t="shared" si="2"/>
        <v>1</v>
      </c>
      <c r="T18" s="177">
        <f t="shared" si="2"/>
        <v>14</v>
      </c>
      <c r="U18" s="177">
        <f t="shared" si="2"/>
        <v>7092</v>
      </c>
      <c r="V18" s="177">
        <f t="shared" si="2"/>
        <v>2</v>
      </c>
      <c r="W18" s="177">
        <f t="shared" si="2"/>
        <v>282</v>
      </c>
      <c r="X18" s="177">
        <f t="shared" si="2"/>
        <v>8210</v>
      </c>
      <c r="Y18" s="177">
        <f t="shared" si="2"/>
        <v>50</v>
      </c>
      <c r="Z18" s="177">
        <f t="shared" si="2"/>
        <v>1</v>
      </c>
      <c r="AA18" s="177">
        <f>SUM(AA19:AA21)</f>
        <v>220</v>
      </c>
      <c r="AB18" s="177">
        <f t="shared" si="2"/>
        <v>0</v>
      </c>
      <c r="AC18" s="177">
        <f t="shared" si="2"/>
        <v>9</v>
      </c>
      <c r="AD18" s="177">
        <f t="shared" si="2"/>
        <v>0</v>
      </c>
      <c r="AE18" s="177">
        <f t="shared" si="2"/>
        <v>1058</v>
      </c>
      <c r="AF18" s="177">
        <f t="shared" si="2"/>
        <v>4</v>
      </c>
      <c r="AG18" s="179">
        <f t="shared" si="2"/>
        <v>0</v>
      </c>
      <c r="AH18" s="179">
        <f t="shared" si="2"/>
        <v>1</v>
      </c>
    </row>
    <row r="19" spans="1:34" x14ac:dyDescent="0.35">
      <c r="A19" s="2" t="s">
        <v>66</v>
      </c>
      <c r="B19" s="178">
        <f>SUM(C19:AH19)</f>
        <v>9168</v>
      </c>
      <c r="C19" s="178">
        <v>3</v>
      </c>
      <c r="D19" s="178">
        <v>6367</v>
      </c>
      <c r="E19" s="178">
        <v>262</v>
      </c>
      <c r="F19" s="178">
        <v>22</v>
      </c>
      <c r="G19" s="178">
        <v>73</v>
      </c>
      <c r="H19" s="178">
        <v>1</v>
      </c>
      <c r="I19" s="178">
        <v>71</v>
      </c>
      <c r="J19" s="178">
        <v>1</v>
      </c>
      <c r="K19" s="178">
        <v>169</v>
      </c>
      <c r="L19" s="178">
        <v>2</v>
      </c>
      <c r="M19" s="178">
        <v>0</v>
      </c>
      <c r="N19" s="178">
        <v>26</v>
      </c>
      <c r="O19" s="178">
        <v>5</v>
      </c>
      <c r="P19" s="178">
        <v>0</v>
      </c>
      <c r="Q19" s="178">
        <v>3</v>
      </c>
      <c r="R19" s="178">
        <v>1</v>
      </c>
      <c r="S19" s="178">
        <v>0</v>
      </c>
      <c r="T19" s="178">
        <v>2</v>
      </c>
      <c r="U19" s="178">
        <v>785</v>
      </c>
      <c r="V19" s="178">
        <v>0</v>
      </c>
      <c r="W19" s="178">
        <v>229</v>
      </c>
      <c r="X19" s="178">
        <v>818</v>
      </c>
      <c r="Y19" s="178">
        <v>11</v>
      </c>
      <c r="Z19" s="178">
        <v>0</v>
      </c>
      <c r="AA19" s="178">
        <v>51</v>
      </c>
      <c r="AB19" s="178">
        <v>0</v>
      </c>
      <c r="AC19" s="178">
        <v>1</v>
      </c>
      <c r="AD19" s="178">
        <v>0</v>
      </c>
      <c r="AE19" s="178">
        <v>264</v>
      </c>
      <c r="AF19" s="178">
        <v>1</v>
      </c>
      <c r="AG19" s="180">
        <v>0</v>
      </c>
      <c r="AH19" s="180">
        <v>0</v>
      </c>
    </row>
    <row r="20" spans="1:34" x14ac:dyDescent="0.35">
      <c r="A20" s="2" t="s">
        <v>67</v>
      </c>
      <c r="B20" s="178">
        <f>SUM(C20:AH20)</f>
        <v>11614</v>
      </c>
      <c r="C20" s="178">
        <v>4</v>
      </c>
      <c r="D20" s="178">
        <v>4249</v>
      </c>
      <c r="E20" s="178">
        <v>267</v>
      </c>
      <c r="F20" s="178">
        <v>27</v>
      </c>
      <c r="G20" s="178">
        <v>39</v>
      </c>
      <c r="H20" s="178">
        <v>0</v>
      </c>
      <c r="I20" s="178">
        <v>156</v>
      </c>
      <c r="J20" s="178">
        <v>13</v>
      </c>
      <c r="K20" s="178">
        <v>219</v>
      </c>
      <c r="L20" s="178">
        <v>1</v>
      </c>
      <c r="M20" s="178">
        <v>0</v>
      </c>
      <c r="N20" s="178">
        <v>25</v>
      </c>
      <c r="O20" s="178">
        <v>9</v>
      </c>
      <c r="P20" s="178">
        <v>1</v>
      </c>
      <c r="Q20" s="178">
        <v>9</v>
      </c>
      <c r="R20" s="178">
        <v>29</v>
      </c>
      <c r="S20" s="178">
        <v>1</v>
      </c>
      <c r="T20" s="178">
        <v>8</v>
      </c>
      <c r="U20" s="178">
        <v>3072</v>
      </c>
      <c r="V20" s="178">
        <v>0</v>
      </c>
      <c r="W20" s="178">
        <v>5</v>
      </c>
      <c r="X20" s="178">
        <v>2773</v>
      </c>
      <c r="Y20" s="178">
        <v>32</v>
      </c>
      <c r="Z20" s="178">
        <v>1</v>
      </c>
      <c r="AA20" s="178">
        <v>135</v>
      </c>
      <c r="AB20" s="178">
        <v>0</v>
      </c>
      <c r="AC20" s="178">
        <v>6</v>
      </c>
      <c r="AD20" s="178">
        <v>0</v>
      </c>
      <c r="AE20" s="178">
        <v>529</v>
      </c>
      <c r="AF20" s="178">
        <v>3</v>
      </c>
      <c r="AG20" s="180">
        <v>0</v>
      </c>
      <c r="AH20" s="180">
        <v>1</v>
      </c>
    </row>
    <row r="21" spans="1:34" x14ac:dyDescent="0.35">
      <c r="A21" s="4" t="s">
        <v>68</v>
      </c>
      <c r="B21" s="178">
        <f>SUM(C21:AH21)</f>
        <v>10208</v>
      </c>
      <c r="C21" s="178">
        <v>5</v>
      </c>
      <c r="D21" s="178">
        <v>1261</v>
      </c>
      <c r="E21" s="178">
        <v>293</v>
      </c>
      <c r="F21" s="178">
        <v>1</v>
      </c>
      <c r="G21" s="178">
        <v>245</v>
      </c>
      <c r="H21" s="178">
        <v>2</v>
      </c>
      <c r="I21" s="178">
        <v>36</v>
      </c>
      <c r="J21" s="178">
        <v>0</v>
      </c>
      <c r="K21" s="178">
        <v>126</v>
      </c>
      <c r="L21" s="178">
        <v>2</v>
      </c>
      <c r="M21" s="178">
        <v>0</v>
      </c>
      <c r="N21" s="178">
        <v>8</v>
      </c>
      <c r="O21" s="178">
        <v>7</v>
      </c>
      <c r="P21" s="178">
        <v>0</v>
      </c>
      <c r="Q21" s="178">
        <v>0</v>
      </c>
      <c r="R21" s="178">
        <v>6</v>
      </c>
      <c r="S21" s="178">
        <v>0</v>
      </c>
      <c r="T21" s="178">
        <v>4</v>
      </c>
      <c r="U21" s="178">
        <v>3235</v>
      </c>
      <c r="V21" s="178">
        <v>2</v>
      </c>
      <c r="W21" s="178">
        <v>48</v>
      </c>
      <c r="X21" s="178">
        <v>4619</v>
      </c>
      <c r="Y21" s="178">
        <v>7</v>
      </c>
      <c r="Z21" s="178">
        <v>0</v>
      </c>
      <c r="AA21" s="178">
        <v>34</v>
      </c>
      <c r="AB21" s="178">
        <v>0</v>
      </c>
      <c r="AC21" s="178">
        <v>2</v>
      </c>
      <c r="AD21" s="178">
        <v>0</v>
      </c>
      <c r="AE21" s="178">
        <v>265</v>
      </c>
      <c r="AF21" s="178">
        <v>0</v>
      </c>
      <c r="AG21" s="180">
        <v>0</v>
      </c>
      <c r="AH21" s="180">
        <v>0</v>
      </c>
    </row>
    <row r="22" spans="1:34" x14ac:dyDescent="0.35">
      <c r="A22" s="2"/>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80"/>
      <c r="AH22" s="180"/>
    </row>
    <row r="23" spans="1:34" x14ac:dyDescent="0.35">
      <c r="A23" s="1" t="s">
        <v>10</v>
      </c>
      <c r="B23" s="177">
        <f t="shared" ref="B23:AG23" si="3">SUM(B24)</f>
        <v>23287</v>
      </c>
      <c r="C23" s="177">
        <f t="shared" si="3"/>
        <v>52</v>
      </c>
      <c r="D23" s="177">
        <f t="shared" si="3"/>
        <v>6022</v>
      </c>
      <c r="E23" s="177">
        <f t="shared" si="3"/>
        <v>1622</v>
      </c>
      <c r="F23" s="177">
        <f t="shared" si="3"/>
        <v>17</v>
      </c>
      <c r="G23" s="177">
        <f t="shared" si="3"/>
        <v>191</v>
      </c>
      <c r="H23" s="177">
        <f t="shared" si="3"/>
        <v>0</v>
      </c>
      <c r="I23" s="177">
        <f t="shared" si="3"/>
        <v>473</v>
      </c>
      <c r="J23" s="177">
        <f t="shared" si="3"/>
        <v>1</v>
      </c>
      <c r="K23" s="177">
        <f t="shared" si="3"/>
        <v>98</v>
      </c>
      <c r="L23" s="177">
        <f t="shared" si="3"/>
        <v>1</v>
      </c>
      <c r="M23" s="177">
        <f t="shared" si="3"/>
        <v>0</v>
      </c>
      <c r="N23" s="177">
        <f t="shared" si="3"/>
        <v>26</v>
      </c>
      <c r="O23" s="177">
        <f t="shared" si="3"/>
        <v>3</v>
      </c>
      <c r="P23" s="177">
        <f t="shared" si="3"/>
        <v>0</v>
      </c>
      <c r="Q23" s="177">
        <f t="shared" si="3"/>
        <v>5</v>
      </c>
      <c r="R23" s="177">
        <f t="shared" si="3"/>
        <v>5</v>
      </c>
      <c r="S23" s="177">
        <f t="shared" si="3"/>
        <v>0</v>
      </c>
      <c r="T23" s="177">
        <f t="shared" si="3"/>
        <v>7</v>
      </c>
      <c r="U23" s="177">
        <f t="shared" si="3"/>
        <v>8513</v>
      </c>
      <c r="V23" s="177">
        <f t="shared" si="3"/>
        <v>4</v>
      </c>
      <c r="W23" s="177">
        <f t="shared" si="3"/>
        <v>332</v>
      </c>
      <c r="X23" s="177">
        <f t="shared" si="3"/>
        <v>5529</v>
      </c>
      <c r="Y23" s="177">
        <f t="shared" si="3"/>
        <v>6</v>
      </c>
      <c r="Z23" s="177">
        <f t="shared" si="3"/>
        <v>0</v>
      </c>
      <c r="AA23" s="177">
        <f t="shared" si="3"/>
        <v>56</v>
      </c>
      <c r="AB23" s="177">
        <f t="shared" si="3"/>
        <v>0</v>
      </c>
      <c r="AC23" s="177">
        <f t="shared" si="3"/>
        <v>2</v>
      </c>
      <c r="AD23" s="177">
        <f t="shared" si="3"/>
        <v>0</v>
      </c>
      <c r="AE23" s="177">
        <f t="shared" si="3"/>
        <v>309</v>
      </c>
      <c r="AF23" s="177">
        <f t="shared" si="3"/>
        <v>0</v>
      </c>
      <c r="AG23" s="179">
        <f t="shared" si="3"/>
        <v>13</v>
      </c>
      <c r="AH23" s="179">
        <f>SUM(AH24)</f>
        <v>0</v>
      </c>
    </row>
    <row r="24" spans="1:34" x14ac:dyDescent="0.35">
      <c r="A24" s="2" t="s">
        <v>184</v>
      </c>
      <c r="B24" s="178">
        <f>SUM(C24:AH24)</f>
        <v>23287</v>
      </c>
      <c r="C24" s="178">
        <v>52</v>
      </c>
      <c r="D24" s="178">
        <v>6022</v>
      </c>
      <c r="E24" s="178">
        <v>1622</v>
      </c>
      <c r="F24" s="178">
        <v>17</v>
      </c>
      <c r="G24" s="178">
        <v>191</v>
      </c>
      <c r="H24" s="178">
        <v>0</v>
      </c>
      <c r="I24" s="178">
        <v>473</v>
      </c>
      <c r="J24" s="178">
        <v>1</v>
      </c>
      <c r="K24" s="178">
        <v>98</v>
      </c>
      <c r="L24" s="178">
        <v>1</v>
      </c>
      <c r="M24" s="178">
        <v>0</v>
      </c>
      <c r="N24" s="178">
        <v>26</v>
      </c>
      <c r="O24" s="178">
        <v>3</v>
      </c>
      <c r="P24" s="178">
        <v>0</v>
      </c>
      <c r="Q24" s="178">
        <v>5</v>
      </c>
      <c r="R24" s="178">
        <v>5</v>
      </c>
      <c r="S24" s="178">
        <v>0</v>
      </c>
      <c r="T24" s="178">
        <v>7</v>
      </c>
      <c r="U24" s="178">
        <v>8513</v>
      </c>
      <c r="V24" s="178">
        <v>4</v>
      </c>
      <c r="W24" s="178">
        <v>332</v>
      </c>
      <c r="X24" s="178">
        <v>5529</v>
      </c>
      <c r="Y24" s="178">
        <v>6</v>
      </c>
      <c r="Z24" s="178">
        <v>0</v>
      </c>
      <c r="AA24" s="178">
        <v>56</v>
      </c>
      <c r="AB24" s="178">
        <v>0</v>
      </c>
      <c r="AC24" s="178">
        <v>2</v>
      </c>
      <c r="AD24" s="178">
        <v>0</v>
      </c>
      <c r="AE24" s="178">
        <v>309</v>
      </c>
      <c r="AF24" s="178">
        <v>0</v>
      </c>
      <c r="AG24" s="180">
        <v>13</v>
      </c>
      <c r="AH24" s="180">
        <v>0</v>
      </c>
    </row>
    <row r="25" spans="1:34" x14ac:dyDescent="0.35">
      <c r="A25" s="3"/>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80"/>
      <c r="AH25" s="180"/>
    </row>
    <row r="26" spans="1:34" x14ac:dyDescent="0.35">
      <c r="A26" s="1" t="s">
        <v>11</v>
      </c>
      <c r="B26" s="177">
        <f t="shared" ref="B26:AH26" si="4">SUM(B27)</f>
        <v>13073</v>
      </c>
      <c r="C26" s="177">
        <f t="shared" si="4"/>
        <v>6</v>
      </c>
      <c r="D26" s="177">
        <f t="shared" si="4"/>
        <v>6212</v>
      </c>
      <c r="E26" s="177">
        <f t="shared" si="4"/>
        <v>211</v>
      </c>
      <c r="F26" s="177">
        <f t="shared" si="4"/>
        <v>7</v>
      </c>
      <c r="G26" s="177">
        <f t="shared" si="4"/>
        <v>45</v>
      </c>
      <c r="H26" s="177">
        <f t="shared" si="4"/>
        <v>0</v>
      </c>
      <c r="I26" s="177">
        <f t="shared" si="4"/>
        <v>43</v>
      </c>
      <c r="J26" s="177">
        <f t="shared" si="4"/>
        <v>0</v>
      </c>
      <c r="K26" s="177">
        <f t="shared" si="4"/>
        <v>56</v>
      </c>
      <c r="L26" s="177">
        <f t="shared" si="4"/>
        <v>0</v>
      </c>
      <c r="M26" s="177">
        <f t="shared" si="4"/>
        <v>0</v>
      </c>
      <c r="N26" s="177">
        <f t="shared" si="4"/>
        <v>5</v>
      </c>
      <c r="O26" s="177">
        <f t="shared" si="4"/>
        <v>3</v>
      </c>
      <c r="P26" s="177">
        <f t="shared" si="4"/>
        <v>0</v>
      </c>
      <c r="Q26" s="177">
        <f t="shared" si="4"/>
        <v>4</v>
      </c>
      <c r="R26" s="177">
        <f t="shared" si="4"/>
        <v>3</v>
      </c>
      <c r="S26" s="177">
        <f t="shared" si="4"/>
        <v>0</v>
      </c>
      <c r="T26" s="177">
        <f t="shared" si="4"/>
        <v>4</v>
      </c>
      <c r="U26" s="177">
        <f t="shared" si="4"/>
        <v>5055</v>
      </c>
      <c r="V26" s="177">
        <f t="shared" si="4"/>
        <v>0</v>
      </c>
      <c r="W26" s="177">
        <f t="shared" si="4"/>
        <v>104</v>
      </c>
      <c r="X26" s="177">
        <f t="shared" si="4"/>
        <v>1251</v>
      </c>
      <c r="Y26" s="177">
        <f t="shared" si="4"/>
        <v>10</v>
      </c>
      <c r="Z26" s="177">
        <f t="shared" si="4"/>
        <v>0</v>
      </c>
      <c r="AA26" s="177">
        <f t="shared" si="4"/>
        <v>3</v>
      </c>
      <c r="AB26" s="177">
        <f t="shared" si="4"/>
        <v>0</v>
      </c>
      <c r="AC26" s="177">
        <f t="shared" si="4"/>
        <v>0</v>
      </c>
      <c r="AD26" s="177">
        <f t="shared" si="4"/>
        <v>0</v>
      </c>
      <c r="AE26" s="177">
        <f t="shared" si="4"/>
        <v>51</v>
      </c>
      <c r="AF26" s="177">
        <f t="shared" si="4"/>
        <v>0</v>
      </c>
      <c r="AG26" s="179">
        <f t="shared" si="4"/>
        <v>0</v>
      </c>
      <c r="AH26" s="179">
        <f t="shared" si="4"/>
        <v>0</v>
      </c>
    </row>
    <row r="27" spans="1:34" x14ac:dyDescent="0.35">
      <c r="A27" s="2" t="s">
        <v>182</v>
      </c>
      <c r="B27" s="178">
        <f>SUM(C27:AH27)</f>
        <v>13073</v>
      </c>
      <c r="C27" s="178">
        <v>6</v>
      </c>
      <c r="D27" s="178">
        <v>6212</v>
      </c>
      <c r="E27" s="178">
        <v>211</v>
      </c>
      <c r="F27" s="178">
        <v>7</v>
      </c>
      <c r="G27" s="178">
        <v>45</v>
      </c>
      <c r="H27" s="178">
        <v>0</v>
      </c>
      <c r="I27" s="178">
        <v>43</v>
      </c>
      <c r="J27" s="178">
        <v>0</v>
      </c>
      <c r="K27" s="178">
        <v>56</v>
      </c>
      <c r="L27" s="178">
        <v>0</v>
      </c>
      <c r="M27" s="178">
        <v>0</v>
      </c>
      <c r="N27" s="178">
        <v>5</v>
      </c>
      <c r="O27" s="178">
        <v>3</v>
      </c>
      <c r="P27" s="178">
        <v>0</v>
      </c>
      <c r="Q27" s="178">
        <v>4</v>
      </c>
      <c r="R27" s="178">
        <v>3</v>
      </c>
      <c r="S27" s="178">
        <v>0</v>
      </c>
      <c r="T27" s="178">
        <v>4</v>
      </c>
      <c r="U27" s="178">
        <v>5055</v>
      </c>
      <c r="V27" s="178">
        <v>0</v>
      </c>
      <c r="W27" s="178">
        <v>104</v>
      </c>
      <c r="X27" s="178">
        <v>1251</v>
      </c>
      <c r="Y27" s="178">
        <v>10</v>
      </c>
      <c r="Z27" s="178">
        <v>0</v>
      </c>
      <c r="AA27" s="178">
        <v>3</v>
      </c>
      <c r="AB27" s="178">
        <v>0</v>
      </c>
      <c r="AC27" s="178">
        <v>0</v>
      </c>
      <c r="AD27" s="178">
        <v>0</v>
      </c>
      <c r="AE27" s="178">
        <v>51</v>
      </c>
      <c r="AF27" s="178">
        <v>0</v>
      </c>
      <c r="AG27" s="180">
        <v>0</v>
      </c>
      <c r="AH27" s="180">
        <v>0</v>
      </c>
    </row>
    <row r="28" spans="1:34" x14ac:dyDescent="0.35">
      <c r="A28" s="3"/>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80"/>
      <c r="AH28" s="180"/>
    </row>
    <row r="29" spans="1:34" x14ac:dyDescent="0.35">
      <c r="A29" s="1" t="s">
        <v>12</v>
      </c>
      <c r="B29" s="177">
        <f t="shared" ref="B29:AH29" si="5">SUM(B30:B31)</f>
        <v>12106</v>
      </c>
      <c r="C29" s="177">
        <f t="shared" si="5"/>
        <v>3</v>
      </c>
      <c r="D29" s="177">
        <f t="shared" si="5"/>
        <v>2707</v>
      </c>
      <c r="E29" s="177">
        <f t="shared" si="5"/>
        <v>598</v>
      </c>
      <c r="F29" s="177">
        <f t="shared" si="5"/>
        <v>16</v>
      </c>
      <c r="G29" s="177">
        <f t="shared" si="5"/>
        <v>346</v>
      </c>
      <c r="H29" s="177">
        <f t="shared" si="5"/>
        <v>1</v>
      </c>
      <c r="I29" s="177">
        <f t="shared" si="5"/>
        <v>554</v>
      </c>
      <c r="J29" s="177">
        <f t="shared" si="5"/>
        <v>1</v>
      </c>
      <c r="K29" s="177">
        <f t="shared" si="5"/>
        <v>105</v>
      </c>
      <c r="L29" s="177">
        <f t="shared" si="5"/>
        <v>0</v>
      </c>
      <c r="M29" s="177">
        <f>SUM(M30:M31)</f>
        <v>1</v>
      </c>
      <c r="N29" s="177">
        <f t="shared" si="5"/>
        <v>28</v>
      </c>
      <c r="O29" s="177">
        <f t="shared" si="5"/>
        <v>8</v>
      </c>
      <c r="P29" s="177">
        <f t="shared" si="5"/>
        <v>0</v>
      </c>
      <c r="Q29" s="177">
        <f t="shared" si="5"/>
        <v>4</v>
      </c>
      <c r="R29" s="177">
        <f t="shared" si="5"/>
        <v>24</v>
      </c>
      <c r="S29" s="177">
        <f t="shared" si="5"/>
        <v>0</v>
      </c>
      <c r="T29" s="177">
        <f t="shared" si="5"/>
        <v>4</v>
      </c>
      <c r="U29" s="177">
        <f t="shared" si="5"/>
        <v>4360</v>
      </c>
      <c r="V29" s="177">
        <f t="shared" si="5"/>
        <v>4</v>
      </c>
      <c r="W29" s="177">
        <f t="shared" si="5"/>
        <v>241</v>
      </c>
      <c r="X29" s="177">
        <f t="shared" si="5"/>
        <v>2920</v>
      </c>
      <c r="Y29" s="177">
        <f t="shared" si="5"/>
        <v>15</v>
      </c>
      <c r="Z29" s="177">
        <f t="shared" si="5"/>
        <v>0</v>
      </c>
      <c r="AA29" s="177">
        <f>SUM(AA30:AA31)</f>
        <v>53</v>
      </c>
      <c r="AB29" s="177">
        <f t="shared" si="5"/>
        <v>1</v>
      </c>
      <c r="AC29" s="177">
        <f t="shared" si="5"/>
        <v>2</v>
      </c>
      <c r="AD29" s="177">
        <f t="shared" si="5"/>
        <v>0</v>
      </c>
      <c r="AE29" s="177">
        <f t="shared" si="5"/>
        <v>106</v>
      </c>
      <c r="AF29" s="177">
        <f t="shared" si="5"/>
        <v>2</v>
      </c>
      <c r="AG29" s="179">
        <f t="shared" si="5"/>
        <v>2</v>
      </c>
      <c r="AH29" s="179">
        <f t="shared" si="5"/>
        <v>0</v>
      </c>
    </row>
    <row r="30" spans="1:34" x14ac:dyDescent="0.35">
      <c r="A30" s="2" t="s">
        <v>183</v>
      </c>
      <c r="B30" s="178">
        <f>SUM(C30:AH30)</f>
        <v>4752</v>
      </c>
      <c r="C30" s="178">
        <v>2</v>
      </c>
      <c r="D30" s="178">
        <v>1932</v>
      </c>
      <c r="E30" s="178">
        <v>314</v>
      </c>
      <c r="F30" s="178">
        <v>0</v>
      </c>
      <c r="G30" s="178">
        <v>23</v>
      </c>
      <c r="H30" s="178">
        <v>1</v>
      </c>
      <c r="I30" s="178">
        <v>67</v>
      </c>
      <c r="J30" s="178">
        <v>0</v>
      </c>
      <c r="K30" s="178">
        <v>24</v>
      </c>
      <c r="L30" s="178">
        <v>0</v>
      </c>
      <c r="M30" s="178">
        <v>1</v>
      </c>
      <c r="N30" s="178">
        <v>5</v>
      </c>
      <c r="O30" s="178">
        <v>5</v>
      </c>
      <c r="P30" s="178">
        <v>0</v>
      </c>
      <c r="Q30" s="178">
        <v>0</v>
      </c>
      <c r="R30" s="178">
        <v>0</v>
      </c>
      <c r="S30" s="178">
        <v>0</v>
      </c>
      <c r="T30" s="178">
        <v>1</v>
      </c>
      <c r="U30" s="178">
        <v>1676</v>
      </c>
      <c r="V30" s="178">
        <v>1</v>
      </c>
      <c r="W30" s="178">
        <v>96</v>
      </c>
      <c r="X30" s="178">
        <v>496</v>
      </c>
      <c r="Y30" s="178">
        <v>0</v>
      </c>
      <c r="Z30" s="178">
        <v>0</v>
      </c>
      <c r="AA30" s="178">
        <v>16</v>
      </c>
      <c r="AB30" s="178">
        <v>1</v>
      </c>
      <c r="AC30" s="178">
        <v>2</v>
      </c>
      <c r="AD30" s="178">
        <v>0</v>
      </c>
      <c r="AE30" s="178">
        <v>87</v>
      </c>
      <c r="AF30" s="178">
        <v>2</v>
      </c>
      <c r="AG30" s="180">
        <v>0</v>
      </c>
      <c r="AH30" s="180">
        <v>0</v>
      </c>
    </row>
    <row r="31" spans="1:34" x14ac:dyDescent="0.35">
      <c r="A31" s="2" t="s">
        <v>174</v>
      </c>
      <c r="B31" s="178">
        <f>SUM(C31:AH31)</f>
        <v>7354</v>
      </c>
      <c r="C31" s="178">
        <v>1</v>
      </c>
      <c r="D31" s="178">
        <v>775</v>
      </c>
      <c r="E31" s="178">
        <v>284</v>
      </c>
      <c r="F31" s="178">
        <v>16</v>
      </c>
      <c r="G31" s="178">
        <v>323</v>
      </c>
      <c r="H31" s="178">
        <v>0</v>
      </c>
      <c r="I31" s="178">
        <v>487</v>
      </c>
      <c r="J31" s="178">
        <v>1</v>
      </c>
      <c r="K31" s="178">
        <v>81</v>
      </c>
      <c r="L31" s="178">
        <v>0</v>
      </c>
      <c r="M31" s="178">
        <v>0</v>
      </c>
      <c r="N31" s="178">
        <v>23</v>
      </c>
      <c r="O31" s="178">
        <v>3</v>
      </c>
      <c r="P31" s="178">
        <v>0</v>
      </c>
      <c r="Q31" s="178">
        <v>4</v>
      </c>
      <c r="R31" s="178">
        <v>24</v>
      </c>
      <c r="S31" s="178">
        <v>0</v>
      </c>
      <c r="T31" s="178">
        <v>3</v>
      </c>
      <c r="U31" s="178">
        <v>2684</v>
      </c>
      <c r="V31" s="178">
        <v>3</v>
      </c>
      <c r="W31" s="178">
        <v>145</v>
      </c>
      <c r="X31" s="178">
        <v>2424</v>
      </c>
      <c r="Y31" s="178">
        <v>15</v>
      </c>
      <c r="Z31" s="178">
        <v>0</v>
      </c>
      <c r="AA31" s="178">
        <v>37</v>
      </c>
      <c r="AB31" s="178">
        <v>0</v>
      </c>
      <c r="AC31" s="178">
        <v>0</v>
      </c>
      <c r="AD31" s="178">
        <v>0</v>
      </c>
      <c r="AE31" s="178">
        <v>19</v>
      </c>
      <c r="AF31" s="178">
        <v>0</v>
      </c>
      <c r="AG31" s="180">
        <v>2</v>
      </c>
      <c r="AH31" s="180">
        <v>0</v>
      </c>
    </row>
    <row r="32" spans="1:34" x14ac:dyDescent="0.35">
      <c r="A32" s="3"/>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80"/>
      <c r="AH32" s="180"/>
    </row>
    <row r="33" spans="1:34" x14ac:dyDescent="0.35">
      <c r="A33" s="1" t="s">
        <v>1</v>
      </c>
      <c r="B33" s="177">
        <f t="shared" ref="B33:AH33" si="6">SUM(B34)</f>
        <v>19939</v>
      </c>
      <c r="C33" s="177">
        <f t="shared" si="6"/>
        <v>2</v>
      </c>
      <c r="D33" s="177">
        <f t="shared" si="6"/>
        <v>9290</v>
      </c>
      <c r="E33" s="177">
        <f t="shared" si="6"/>
        <v>104</v>
      </c>
      <c r="F33" s="177">
        <f t="shared" si="6"/>
        <v>230</v>
      </c>
      <c r="G33" s="177">
        <f t="shared" si="6"/>
        <v>102</v>
      </c>
      <c r="H33" s="177">
        <f t="shared" si="6"/>
        <v>2</v>
      </c>
      <c r="I33" s="177">
        <f t="shared" si="6"/>
        <v>32</v>
      </c>
      <c r="J33" s="177">
        <f t="shared" si="6"/>
        <v>1</v>
      </c>
      <c r="K33" s="177">
        <f t="shared" si="6"/>
        <v>65</v>
      </c>
      <c r="L33" s="177">
        <f t="shared" si="6"/>
        <v>0</v>
      </c>
      <c r="M33" s="177">
        <f t="shared" si="6"/>
        <v>0</v>
      </c>
      <c r="N33" s="177">
        <f t="shared" si="6"/>
        <v>14</v>
      </c>
      <c r="O33" s="177">
        <f t="shared" si="6"/>
        <v>2</v>
      </c>
      <c r="P33" s="177">
        <f t="shared" si="6"/>
        <v>0</v>
      </c>
      <c r="Q33" s="177">
        <f t="shared" si="6"/>
        <v>13</v>
      </c>
      <c r="R33" s="177">
        <f t="shared" si="6"/>
        <v>9</v>
      </c>
      <c r="S33" s="177">
        <f t="shared" si="6"/>
        <v>0</v>
      </c>
      <c r="T33" s="177">
        <f t="shared" si="6"/>
        <v>9</v>
      </c>
      <c r="U33" s="177">
        <f t="shared" si="6"/>
        <v>6407</v>
      </c>
      <c r="V33" s="177">
        <f t="shared" si="6"/>
        <v>3</v>
      </c>
      <c r="W33" s="177">
        <f t="shared" si="6"/>
        <v>136</v>
      </c>
      <c r="X33" s="177">
        <f t="shared" si="6"/>
        <v>3310</v>
      </c>
      <c r="Y33" s="177">
        <f t="shared" si="6"/>
        <v>1</v>
      </c>
      <c r="Z33" s="177">
        <f t="shared" si="6"/>
        <v>0</v>
      </c>
      <c r="AA33" s="177">
        <f t="shared" si="6"/>
        <v>36</v>
      </c>
      <c r="AB33" s="177">
        <f t="shared" si="6"/>
        <v>0</v>
      </c>
      <c r="AC33" s="177">
        <f t="shared" si="6"/>
        <v>4</v>
      </c>
      <c r="AD33" s="177">
        <f t="shared" si="6"/>
        <v>0</v>
      </c>
      <c r="AE33" s="177">
        <f t="shared" si="6"/>
        <v>158</v>
      </c>
      <c r="AF33" s="177">
        <f t="shared" si="6"/>
        <v>1</v>
      </c>
      <c r="AG33" s="179">
        <f t="shared" si="6"/>
        <v>8</v>
      </c>
      <c r="AH33" s="179">
        <f t="shared" si="6"/>
        <v>0</v>
      </c>
    </row>
    <row r="34" spans="1:34" x14ac:dyDescent="0.35">
      <c r="A34" s="3" t="s">
        <v>30</v>
      </c>
      <c r="B34" s="178">
        <f>SUM(C34:AH34)</f>
        <v>19939</v>
      </c>
      <c r="C34" s="178">
        <v>2</v>
      </c>
      <c r="D34" s="178">
        <v>9290</v>
      </c>
      <c r="E34" s="178">
        <v>104</v>
      </c>
      <c r="F34" s="178">
        <v>230</v>
      </c>
      <c r="G34" s="178">
        <v>102</v>
      </c>
      <c r="H34" s="178">
        <v>2</v>
      </c>
      <c r="I34" s="178">
        <v>32</v>
      </c>
      <c r="J34" s="178">
        <v>1</v>
      </c>
      <c r="K34" s="178">
        <v>65</v>
      </c>
      <c r="L34" s="178">
        <v>0</v>
      </c>
      <c r="M34" s="178">
        <v>0</v>
      </c>
      <c r="N34" s="178">
        <v>14</v>
      </c>
      <c r="O34" s="178">
        <v>2</v>
      </c>
      <c r="P34" s="178">
        <v>0</v>
      </c>
      <c r="Q34" s="178">
        <v>13</v>
      </c>
      <c r="R34" s="178">
        <v>9</v>
      </c>
      <c r="S34" s="178">
        <v>0</v>
      </c>
      <c r="T34" s="178">
        <v>9</v>
      </c>
      <c r="U34" s="178">
        <v>6407</v>
      </c>
      <c r="V34" s="178">
        <v>3</v>
      </c>
      <c r="W34" s="178">
        <v>136</v>
      </c>
      <c r="X34" s="178">
        <v>3310</v>
      </c>
      <c r="Y34" s="178">
        <v>1</v>
      </c>
      <c r="Z34" s="178">
        <v>0</v>
      </c>
      <c r="AA34" s="178">
        <v>36</v>
      </c>
      <c r="AB34" s="178">
        <v>0</v>
      </c>
      <c r="AC34" s="178">
        <v>4</v>
      </c>
      <c r="AD34" s="178">
        <v>0</v>
      </c>
      <c r="AE34" s="178">
        <v>158</v>
      </c>
      <c r="AF34" s="178">
        <v>1</v>
      </c>
      <c r="AG34" s="180">
        <v>8</v>
      </c>
      <c r="AH34" s="180">
        <v>0</v>
      </c>
    </row>
    <row r="35" spans="1:34" x14ac:dyDescent="0.35">
      <c r="A35" s="3"/>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80"/>
      <c r="AH35" s="180"/>
    </row>
    <row r="36" spans="1:34" x14ac:dyDescent="0.35">
      <c r="A36" s="1" t="s">
        <v>2</v>
      </c>
      <c r="B36" s="177">
        <f t="shared" ref="B36:AH36" si="7">SUM(B37)</f>
        <v>23547</v>
      </c>
      <c r="C36" s="177">
        <f t="shared" si="7"/>
        <v>2</v>
      </c>
      <c r="D36" s="177">
        <f t="shared" si="7"/>
        <v>8344</v>
      </c>
      <c r="E36" s="177">
        <f t="shared" si="7"/>
        <v>267</v>
      </c>
      <c r="F36" s="177">
        <f t="shared" si="7"/>
        <v>6</v>
      </c>
      <c r="G36" s="177">
        <f t="shared" si="7"/>
        <v>72</v>
      </c>
      <c r="H36" s="177">
        <f t="shared" si="7"/>
        <v>1</v>
      </c>
      <c r="I36" s="177">
        <f t="shared" si="7"/>
        <v>100</v>
      </c>
      <c r="J36" s="177">
        <f t="shared" si="7"/>
        <v>1</v>
      </c>
      <c r="K36" s="177">
        <f t="shared" si="7"/>
        <v>92</v>
      </c>
      <c r="L36" s="177">
        <f t="shared" si="7"/>
        <v>0</v>
      </c>
      <c r="M36" s="177">
        <f t="shared" si="7"/>
        <v>1</v>
      </c>
      <c r="N36" s="177">
        <f t="shared" si="7"/>
        <v>15</v>
      </c>
      <c r="O36" s="177">
        <f t="shared" si="7"/>
        <v>4</v>
      </c>
      <c r="P36" s="177">
        <f t="shared" si="7"/>
        <v>0</v>
      </c>
      <c r="Q36" s="177">
        <f t="shared" si="7"/>
        <v>7</v>
      </c>
      <c r="R36" s="177">
        <f t="shared" si="7"/>
        <v>4</v>
      </c>
      <c r="S36" s="177">
        <f t="shared" si="7"/>
        <v>0</v>
      </c>
      <c r="T36" s="177">
        <f t="shared" si="7"/>
        <v>10</v>
      </c>
      <c r="U36" s="177">
        <f t="shared" si="7"/>
        <v>10599</v>
      </c>
      <c r="V36" s="177">
        <f t="shared" si="7"/>
        <v>5</v>
      </c>
      <c r="W36" s="177">
        <f t="shared" si="7"/>
        <v>216</v>
      </c>
      <c r="X36" s="177">
        <f t="shared" si="7"/>
        <v>3529</v>
      </c>
      <c r="Y36" s="177">
        <f t="shared" si="7"/>
        <v>53</v>
      </c>
      <c r="Z36" s="177">
        <f t="shared" si="7"/>
        <v>2</v>
      </c>
      <c r="AA36" s="177">
        <f t="shared" si="7"/>
        <v>16</v>
      </c>
      <c r="AB36" s="177">
        <f t="shared" si="7"/>
        <v>0</v>
      </c>
      <c r="AC36" s="177">
        <f t="shared" si="7"/>
        <v>0</v>
      </c>
      <c r="AD36" s="177">
        <f t="shared" si="7"/>
        <v>0</v>
      </c>
      <c r="AE36" s="177">
        <f t="shared" si="7"/>
        <v>196</v>
      </c>
      <c r="AF36" s="177">
        <f t="shared" si="7"/>
        <v>0</v>
      </c>
      <c r="AG36" s="179">
        <f t="shared" si="7"/>
        <v>5</v>
      </c>
      <c r="AH36" s="179">
        <f t="shared" si="7"/>
        <v>0</v>
      </c>
    </row>
    <row r="37" spans="1:34" x14ac:dyDescent="0.35">
      <c r="A37" s="3" t="s">
        <v>185</v>
      </c>
      <c r="B37" s="178">
        <f>SUM(C37:AH37)</f>
        <v>23547</v>
      </c>
      <c r="C37" s="178">
        <v>2</v>
      </c>
      <c r="D37" s="178">
        <v>8344</v>
      </c>
      <c r="E37" s="178">
        <v>267</v>
      </c>
      <c r="F37" s="178">
        <v>6</v>
      </c>
      <c r="G37" s="178">
        <v>72</v>
      </c>
      <c r="H37" s="178">
        <v>1</v>
      </c>
      <c r="I37" s="178">
        <v>100</v>
      </c>
      <c r="J37" s="178">
        <v>1</v>
      </c>
      <c r="K37" s="178">
        <v>92</v>
      </c>
      <c r="L37" s="178">
        <v>0</v>
      </c>
      <c r="M37" s="178">
        <v>1</v>
      </c>
      <c r="N37" s="178">
        <v>15</v>
      </c>
      <c r="O37" s="178">
        <v>4</v>
      </c>
      <c r="P37" s="178">
        <v>0</v>
      </c>
      <c r="Q37" s="178">
        <v>7</v>
      </c>
      <c r="R37" s="178">
        <v>4</v>
      </c>
      <c r="S37" s="178">
        <v>0</v>
      </c>
      <c r="T37" s="178">
        <v>10</v>
      </c>
      <c r="U37" s="178">
        <v>10599</v>
      </c>
      <c r="V37" s="178">
        <v>5</v>
      </c>
      <c r="W37" s="178">
        <v>216</v>
      </c>
      <c r="X37" s="178">
        <v>3529</v>
      </c>
      <c r="Y37" s="178">
        <v>53</v>
      </c>
      <c r="Z37" s="178">
        <v>2</v>
      </c>
      <c r="AA37" s="178">
        <v>16</v>
      </c>
      <c r="AB37" s="178">
        <v>0</v>
      </c>
      <c r="AC37" s="178">
        <v>0</v>
      </c>
      <c r="AD37" s="178">
        <v>0</v>
      </c>
      <c r="AE37" s="178">
        <v>196</v>
      </c>
      <c r="AF37" s="178">
        <v>0</v>
      </c>
      <c r="AG37" s="180">
        <v>5</v>
      </c>
      <c r="AH37" s="180">
        <v>0</v>
      </c>
    </row>
    <row r="38" spans="1:34" x14ac:dyDescent="0.35">
      <c r="A38" s="3"/>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80"/>
      <c r="AH38" s="180"/>
    </row>
    <row r="39" spans="1:34" x14ac:dyDescent="0.35">
      <c r="A39" s="5" t="s">
        <v>13</v>
      </c>
      <c r="B39" s="177">
        <f t="shared" ref="B39:AH39" si="8">SUM(B40)</f>
        <v>6203</v>
      </c>
      <c r="C39" s="177">
        <f t="shared" si="8"/>
        <v>2</v>
      </c>
      <c r="D39" s="177">
        <f t="shared" si="8"/>
        <v>1710</v>
      </c>
      <c r="E39" s="177">
        <f t="shared" si="8"/>
        <v>130</v>
      </c>
      <c r="F39" s="177">
        <f t="shared" si="8"/>
        <v>1</v>
      </c>
      <c r="G39" s="177">
        <f t="shared" si="8"/>
        <v>39</v>
      </c>
      <c r="H39" s="177">
        <f t="shared" si="8"/>
        <v>0</v>
      </c>
      <c r="I39" s="177">
        <f t="shared" si="8"/>
        <v>12</v>
      </c>
      <c r="J39" s="177">
        <f t="shared" si="8"/>
        <v>0</v>
      </c>
      <c r="K39" s="177">
        <f t="shared" si="8"/>
        <v>50</v>
      </c>
      <c r="L39" s="177">
        <f t="shared" si="8"/>
        <v>0</v>
      </c>
      <c r="M39" s="177">
        <f t="shared" si="8"/>
        <v>0</v>
      </c>
      <c r="N39" s="177">
        <f t="shared" si="8"/>
        <v>6</v>
      </c>
      <c r="O39" s="177">
        <f t="shared" si="8"/>
        <v>4</v>
      </c>
      <c r="P39" s="177">
        <f t="shared" si="8"/>
        <v>0</v>
      </c>
      <c r="Q39" s="177">
        <f t="shared" si="8"/>
        <v>0</v>
      </c>
      <c r="R39" s="177">
        <f t="shared" si="8"/>
        <v>3</v>
      </c>
      <c r="S39" s="177">
        <f t="shared" si="8"/>
        <v>0</v>
      </c>
      <c r="T39" s="177">
        <f t="shared" si="8"/>
        <v>1</v>
      </c>
      <c r="U39" s="177">
        <f t="shared" si="8"/>
        <v>2962</v>
      </c>
      <c r="V39" s="177">
        <f t="shared" si="8"/>
        <v>0</v>
      </c>
      <c r="W39" s="177">
        <f t="shared" si="8"/>
        <v>131</v>
      </c>
      <c r="X39" s="177">
        <f t="shared" si="8"/>
        <v>1092</v>
      </c>
      <c r="Y39" s="177">
        <f t="shared" si="8"/>
        <v>1</v>
      </c>
      <c r="Z39" s="177">
        <f t="shared" si="8"/>
        <v>1</v>
      </c>
      <c r="AA39" s="177">
        <f t="shared" si="8"/>
        <v>13</v>
      </c>
      <c r="AB39" s="177">
        <f t="shared" si="8"/>
        <v>0</v>
      </c>
      <c r="AC39" s="177">
        <f t="shared" si="8"/>
        <v>0</v>
      </c>
      <c r="AD39" s="177">
        <f t="shared" si="8"/>
        <v>0</v>
      </c>
      <c r="AE39" s="177">
        <f t="shared" si="8"/>
        <v>42</v>
      </c>
      <c r="AF39" s="177">
        <f t="shared" si="8"/>
        <v>0</v>
      </c>
      <c r="AG39" s="179">
        <f t="shared" si="8"/>
        <v>3</v>
      </c>
      <c r="AH39" s="179">
        <f t="shared" si="8"/>
        <v>0</v>
      </c>
    </row>
    <row r="40" spans="1:34" x14ac:dyDescent="0.35">
      <c r="A40" s="2" t="s">
        <v>186</v>
      </c>
      <c r="B40" s="178">
        <f>SUM(C40:AH40)</f>
        <v>6203</v>
      </c>
      <c r="C40" s="178">
        <v>2</v>
      </c>
      <c r="D40" s="178">
        <v>1710</v>
      </c>
      <c r="E40" s="178">
        <v>130</v>
      </c>
      <c r="F40" s="178">
        <v>1</v>
      </c>
      <c r="G40" s="178">
        <v>39</v>
      </c>
      <c r="H40" s="178">
        <v>0</v>
      </c>
      <c r="I40" s="178">
        <v>12</v>
      </c>
      <c r="J40" s="178">
        <v>0</v>
      </c>
      <c r="K40" s="178">
        <v>50</v>
      </c>
      <c r="L40" s="178">
        <v>0</v>
      </c>
      <c r="M40" s="178">
        <v>0</v>
      </c>
      <c r="N40" s="178">
        <v>6</v>
      </c>
      <c r="O40" s="178">
        <v>4</v>
      </c>
      <c r="P40" s="178">
        <v>0</v>
      </c>
      <c r="Q40" s="178">
        <v>0</v>
      </c>
      <c r="R40" s="178">
        <v>3</v>
      </c>
      <c r="S40" s="178">
        <v>0</v>
      </c>
      <c r="T40" s="178">
        <v>1</v>
      </c>
      <c r="U40" s="178">
        <v>2962</v>
      </c>
      <c r="V40" s="178">
        <v>0</v>
      </c>
      <c r="W40" s="178">
        <v>131</v>
      </c>
      <c r="X40" s="178">
        <v>1092</v>
      </c>
      <c r="Y40" s="178">
        <v>1</v>
      </c>
      <c r="Z40" s="178">
        <v>1</v>
      </c>
      <c r="AA40" s="178">
        <v>13</v>
      </c>
      <c r="AB40" s="178">
        <v>0</v>
      </c>
      <c r="AC40" s="178">
        <v>0</v>
      </c>
      <c r="AD40" s="178">
        <v>0</v>
      </c>
      <c r="AE40" s="178">
        <v>42</v>
      </c>
      <c r="AF40" s="178">
        <v>0</v>
      </c>
      <c r="AG40" s="180">
        <v>3</v>
      </c>
      <c r="AH40" s="180">
        <v>0</v>
      </c>
    </row>
    <row r="41" spans="1:34" x14ac:dyDescent="0.35">
      <c r="A41" s="3"/>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80"/>
      <c r="AH41" s="180"/>
    </row>
    <row r="42" spans="1:34" x14ac:dyDescent="0.35">
      <c r="A42" s="1" t="s">
        <v>14</v>
      </c>
      <c r="B42" s="177">
        <f t="shared" ref="B42:AH42" si="9">SUM(B43)</f>
        <v>9507</v>
      </c>
      <c r="C42" s="177">
        <f t="shared" si="9"/>
        <v>2</v>
      </c>
      <c r="D42" s="177">
        <f t="shared" si="9"/>
        <v>2393</v>
      </c>
      <c r="E42" s="177">
        <f t="shared" si="9"/>
        <v>728</v>
      </c>
      <c r="F42" s="177">
        <f t="shared" si="9"/>
        <v>82</v>
      </c>
      <c r="G42" s="177">
        <f t="shared" si="9"/>
        <v>52</v>
      </c>
      <c r="H42" s="177">
        <f t="shared" si="9"/>
        <v>0</v>
      </c>
      <c r="I42" s="177">
        <f t="shared" si="9"/>
        <v>40</v>
      </c>
      <c r="J42" s="177">
        <f t="shared" si="9"/>
        <v>1</v>
      </c>
      <c r="K42" s="177">
        <f t="shared" si="9"/>
        <v>37</v>
      </c>
      <c r="L42" s="177">
        <f t="shared" si="9"/>
        <v>0</v>
      </c>
      <c r="M42" s="177">
        <f t="shared" si="9"/>
        <v>0</v>
      </c>
      <c r="N42" s="177">
        <f t="shared" si="9"/>
        <v>0</v>
      </c>
      <c r="O42" s="177">
        <f t="shared" si="9"/>
        <v>0</v>
      </c>
      <c r="P42" s="177">
        <f t="shared" si="9"/>
        <v>0</v>
      </c>
      <c r="Q42" s="177">
        <f t="shared" si="9"/>
        <v>0</v>
      </c>
      <c r="R42" s="177">
        <f t="shared" si="9"/>
        <v>3</v>
      </c>
      <c r="S42" s="177">
        <f t="shared" si="9"/>
        <v>0</v>
      </c>
      <c r="T42" s="177">
        <f t="shared" si="9"/>
        <v>0</v>
      </c>
      <c r="U42" s="177">
        <f t="shared" si="9"/>
        <v>4637</v>
      </c>
      <c r="V42" s="177">
        <f t="shared" si="9"/>
        <v>0</v>
      </c>
      <c r="W42" s="177">
        <f t="shared" si="9"/>
        <v>144</v>
      </c>
      <c r="X42" s="177">
        <f t="shared" si="9"/>
        <v>1329</v>
      </c>
      <c r="Y42" s="177">
        <f t="shared" si="9"/>
        <v>3</v>
      </c>
      <c r="Z42" s="177">
        <f t="shared" si="9"/>
        <v>0</v>
      </c>
      <c r="AA42" s="177">
        <f t="shared" si="9"/>
        <v>8</v>
      </c>
      <c r="AB42" s="177">
        <f t="shared" si="9"/>
        <v>0</v>
      </c>
      <c r="AC42" s="177">
        <f t="shared" si="9"/>
        <v>0</v>
      </c>
      <c r="AD42" s="177">
        <f t="shared" si="9"/>
        <v>0</v>
      </c>
      <c r="AE42" s="177">
        <f t="shared" si="9"/>
        <v>46</v>
      </c>
      <c r="AF42" s="177">
        <f t="shared" si="9"/>
        <v>0</v>
      </c>
      <c r="AG42" s="179">
        <f t="shared" si="9"/>
        <v>2</v>
      </c>
      <c r="AH42" s="179">
        <f t="shared" si="9"/>
        <v>0</v>
      </c>
    </row>
    <row r="43" spans="1:34" x14ac:dyDescent="0.35">
      <c r="A43" s="2" t="s">
        <v>195</v>
      </c>
      <c r="B43" s="178">
        <f>SUM(C43:AH43)</f>
        <v>9507</v>
      </c>
      <c r="C43" s="178">
        <v>2</v>
      </c>
      <c r="D43" s="178">
        <v>2393</v>
      </c>
      <c r="E43" s="178">
        <v>728</v>
      </c>
      <c r="F43" s="178">
        <v>82</v>
      </c>
      <c r="G43" s="178">
        <v>52</v>
      </c>
      <c r="H43" s="178">
        <v>0</v>
      </c>
      <c r="I43" s="178">
        <v>40</v>
      </c>
      <c r="J43" s="178">
        <v>1</v>
      </c>
      <c r="K43" s="178">
        <v>37</v>
      </c>
      <c r="L43" s="178">
        <v>0</v>
      </c>
      <c r="M43" s="178">
        <v>0</v>
      </c>
      <c r="N43" s="178">
        <v>0</v>
      </c>
      <c r="O43" s="178">
        <v>0</v>
      </c>
      <c r="P43" s="178">
        <v>0</v>
      </c>
      <c r="Q43" s="178">
        <v>0</v>
      </c>
      <c r="R43" s="178">
        <v>3</v>
      </c>
      <c r="S43" s="178">
        <v>0</v>
      </c>
      <c r="T43" s="178">
        <v>0</v>
      </c>
      <c r="U43" s="178">
        <v>4637</v>
      </c>
      <c r="V43" s="178">
        <v>0</v>
      </c>
      <c r="W43" s="178">
        <v>144</v>
      </c>
      <c r="X43" s="178">
        <v>1329</v>
      </c>
      <c r="Y43" s="178">
        <v>3</v>
      </c>
      <c r="Z43" s="178">
        <v>0</v>
      </c>
      <c r="AA43" s="178">
        <v>8</v>
      </c>
      <c r="AB43" s="178">
        <v>0</v>
      </c>
      <c r="AC43" s="178">
        <v>0</v>
      </c>
      <c r="AD43" s="178">
        <v>0</v>
      </c>
      <c r="AE43" s="178">
        <v>46</v>
      </c>
      <c r="AF43" s="178">
        <v>0</v>
      </c>
      <c r="AG43" s="180">
        <v>2</v>
      </c>
      <c r="AH43" s="180">
        <v>0</v>
      </c>
    </row>
    <row r="44" spans="1:34" x14ac:dyDescent="0.35">
      <c r="A44" s="3"/>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80"/>
      <c r="AH44" s="180"/>
    </row>
    <row r="45" spans="1:34" x14ac:dyDescent="0.35">
      <c r="A45" s="1" t="s">
        <v>3</v>
      </c>
      <c r="B45" s="177">
        <f t="shared" ref="B45:AH45" si="10">SUM(B46)</f>
        <v>11127</v>
      </c>
      <c r="C45" s="177">
        <f t="shared" si="10"/>
        <v>4</v>
      </c>
      <c r="D45" s="177">
        <f t="shared" si="10"/>
        <v>2743</v>
      </c>
      <c r="E45" s="177">
        <f t="shared" si="10"/>
        <v>720</v>
      </c>
      <c r="F45" s="177">
        <f t="shared" si="10"/>
        <v>64</v>
      </c>
      <c r="G45" s="177">
        <f t="shared" si="10"/>
        <v>35</v>
      </c>
      <c r="H45" s="177">
        <f t="shared" si="10"/>
        <v>0</v>
      </c>
      <c r="I45" s="177">
        <f t="shared" si="10"/>
        <v>16</v>
      </c>
      <c r="J45" s="177">
        <f t="shared" si="10"/>
        <v>0</v>
      </c>
      <c r="K45" s="177">
        <f t="shared" si="10"/>
        <v>112</v>
      </c>
      <c r="L45" s="177">
        <f t="shared" si="10"/>
        <v>0</v>
      </c>
      <c r="M45" s="177">
        <f t="shared" si="10"/>
        <v>0</v>
      </c>
      <c r="N45" s="177">
        <f t="shared" si="10"/>
        <v>7</v>
      </c>
      <c r="O45" s="177">
        <f t="shared" si="10"/>
        <v>9</v>
      </c>
      <c r="P45" s="177">
        <f t="shared" si="10"/>
        <v>0</v>
      </c>
      <c r="Q45" s="177">
        <f t="shared" si="10"/>
        <v>2</v>
      </c>
      <c r="R45" s="177">
        <f t="shared" si="10"/>
        <v>1</v>
      </c>
      <c r="S45" s="177">
        <f t="shared" si="10"/>
        <v>0</v>
      </c>
      <c r="T45" s="177">
        <f t="shared" si="10"/>
        <v>6</v>
      </c>
      <c r="U45" s="177">
        <f t="shared" si="10"/>
        <v>5266</v>
      </c>
      <c r="V45" s="177">
        <f t="shared" si="10"/>
        <v>8</v>
      </c>
      <c r="W45" s="177">
        <f t="shared" si="10"/>
        <v>139</v>
      </c>
      <c r="X45" s="177">
        <f t="shared" si="10"/>
        <v>1788</v>
      </c>
      <c r="Y45" s="177">
        <f t="shared" si="10"/>
        <v>4</v>
      </c>
      <c r="Z45" s="177">
        <f t="shared" si="10"/>
        <v>0</v>
      </c>
      <c r="AA45" s="177">
        <f t="shared" si="10"/>
        <v>54</v>
      </c>
      <c r="AB45" s="177">
        <f t="shared" si="10"/>
        <v>0</v>
      </c>
      <c r="AC45" s="177">
        <f t="shared" si="10"/>
        <v>0</v>
      </c>
      <c r="AD45" s="177">
        <f t="shared" si="10"/>
        <v>0</v>
      </c>
      <c r="AE45" s="177">
        <f t="shared" si="10"/>
        <v>148</v>
      </c>
      <c r="AF45" s="177">
        <f t="shared" si="10"/>
        <v>0</v>
      </c>
      <c r="AG45" s="179">
        <f t="shared" si="10"/>
        <v>1</v>
      </c>
      <c r="AH45" s="179">
        <f t="shared" si="10"/>
        <v>0</v>
      </c>
    </row>
    <row r="46" spans="1:34" x14ac:dyDescent="0.35">
      <c r="A46" s="2" t="s">
        <v>187</v>
      </c>
      <c r="B46" s="178">
        <f>SUM(C46:AH46)</f>
        <v>11127</v>
      </c>
      <c r="C46" s="178">
        <v>4</v>
      </c>
      <c r="D46" s="178">
        <v>2743</v>
      </c>
      <c r="E46" s="178">
        <v>720</v>
      </c>
      <c r="F46" s="178">
        <v>64</v>
      </c>
      <c r="G46" s="178">
        <v>35</v>
      </c>
      <c r="H46" s="178">
        <v>0</v>
      </c>
      <c r="I46" s="178">
        <v>16</v>
      </c>
      <c r="J46" s="178">
        <v>0</v>
      </c>
      <c r="K46" s="178">
        <v>112</v>
      </c>
      <c r="L46" s="178">
        <v>0</v>
      </c>
      <c r="M46" s="178">
        <v>0</v>
      </c>
      <c r="N46" s="178">
        <v>7</v>
      </c>
      <c r="O46" s="178">
        <v>9</v>
      </c>
      <c r="P46" s="178">
        <v>0</v>
      </c>
      <c r="Q46" s="178">
        <v>2</v>
      </c>
      <c r="R46" s="178">
        <v>1</v>
      </c>
      <c r="S46" s="178">
        <v>0</v>
      </c>
      <c r="T46" s="178">
        <v>6</v>
      </c>
      <c r="U46" s="178">
        <v>5266</v>
      </c>
      <c r="V46" s="178">
        <v>8</v>
      </c>
      <c r="W46" s="178">
        <v>139</v>
      </c>
      <c r="X46" s="178">
        <v>1788</v>
      </c>
      <c r="Y46" s="178">
        <v>4</v>
      </c>
      <c r="Z46" s="178">
        <v>0</v>
      </c>
      <c r="AA46" s="178">
        <v>54</v>
      </c>
      <c r="AB46" s="178">
        <v>0</v>
      </c>
      <c r="AC46" s="178">
        <v>0</v>
      </c>
      <c r="AD46" s="178">
        <v>0</v>
      </c>
      <c r="AE46" s="178">
        <v>148</v>
      </c>
      <c r="AF46" s="178">
        <v>0</v>
      </c>
      <c r="AG46" s="180">
        <v>1</v>
      </c>
      <c r="AH46" s="180">
        <v>0</v>
      </c>
    </row>
    <row r="47" spans="1:34" x14ac:dyDescent="0.35">
      <c r="A47" s="3"/>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80"/>
      <c r="AH47" s="180"/>
    </row>
    <row r="48" spans="1:34" x14ac:dyDescent="0.35">
      <c r="A48" s="1" t="s">
        <v>25</v>
      </c>
      <c r="B48" s="177">
        <f t="shared" ref="B48:AH48" si="11">SUM(B49)</f>
        <v>5917</v>
      </c>
      <c r="C48" s="177">
        <f t="shared" si="11"/>
        <v>397</v>
      </c>
      <c r="D48" s="177">
        <f t="shared" si="11"/>
        <v>982</v>
      </c>
      <c r="E48" s="177">
        <f t="shared" si="11"/>
        <v>177</v>
      </c>
      <c r="F48" s="177">
        <f t="shared" si="11"/>
        <v>16</v>
      </c>
      <c r="G48" s="177">
        <f t="shared" si="11"/>
        <v>47</v>
      </c>
      <c r="H48" s="177">
        <f t="shared" si="11"/>
        <v>0</v>
      </c>
      <c r="I48" s="177">
        <f t="shared" si="11"/>
        <v>527</v>
      </c>
      <c r="J48" s="177">
        <f t="shared" si="11"/>
        <v>0</v>
      </c>
      <c r="K48" s="177">
        <f t="shared" si="11"/>
        <v>54</v>
      </c>
      <c r="L48" s="177">
        <f t="shared" si="11"/>
        <v>0</v>
      </c>
      <c r="M48" s="177">
        <f t="shared" si="11"/>
        <v>0</v>
      </c>
      <c r="N48" s="177">
        <f t="shared" si="11"/>
        <v>10</v>
      </c>
      <c r="O48" s="177">
        <f t="shared" si="11"/>
        <v>0</v>
      </c>
      <c r="P48" s="177">
        <f t="shared" si="11"/>
        <v>0</v>
      </c>
      <c r="Q48" s="177">
        <f t="shared" si="11"/>
        <v>7</v>
      </c>
      <c r="R48" s="177">
        <f t="shared" si="11"/>
        <v>2</v>
      </c>
      <c r="S48" s="177">
        <f t="shared" si="11"/>
        <v>0</v>
      </c>
      <c r="T48" s="177">
        <f t="shared" si="11"/>
        <v>1</v>
      </c>
      <c r="U48" s="177">
        <f t="shared" si="11"/>
        <v>3399</v>
      </c>
      <c r="V48" s="177">
        <f t="shared" si="11"/>
        <v>0</v>
      </c>
      <c r="W48" s="177">
        <f t="shared" si="11"/>
        <v>136</v>
      </c>
      <c r="X48" s="177">
        <f t="shared" si="11"/>
        <v>57</v>
      </c>
      <c r="Y48" s="177">
        <f t="shared" si="11"/>
        <v>5</v>
      </c>
      <c r="Z48" s="177">
        <f t="shared" si="11"/>
        <v>0</v>
      </c>
      <c r="AA48" s="177">
        <f t="shared" si="11"/>
        <v>19</v>
      </c>
      <c r="AB48" s="177">
        <f t="shared" si="11"/>
        <v>0</v>
      </c>
      <c r="AC48" s="177">
        <f t="shared" si="11"/>
        <v>0</v>
      </c>
      <c r="AD48" s="177">
        <f t="shared" si="11"/>
        <v>0</v>
      </c>
      <c r="AE48" s="177">
        <f t="shared" si="11"/>
        <v>68</v>
      </c>
      <c r="AF48" s="177">
        <f t="shared" si="11"/>
        <v>0</v>
      </c>
      <c r="AG48" s="179">
        <f t="shared" si="11"/>
        <v>13</v>
      </c>
      <c r="AH48" s="179">
        <f t="shared" si="11"/>
        <v>0</v>
      </c>
    </row>
    <row r="49" spans="1:34" x14ac:dyDescent="0.35">
      <c r="A49" s="3" t="s">
        <v>188</v>
      </c>
      <c r="B49" s="178">
        <f>SUM(C49:AH49)</f>
        <v>5917</v>
      </c>
      <c r="C49" s="178">
        <v>397</v>
      </c>
      <c r="D49" s="178">
        <v>982</v>
      </c>
      <c r="E49" s="178">
        <v>177</v>
      </c>
      <c r="F49" s="178">
        <v>16</v>
      </c>
      <c r="G49" s="178">
        <v>47</v>
      </c>
      <c r="H49" s="178">
        <v>0</v>
      </c>
      <c r="I49" s="178">
        <v>527</v>
      </c>
      <c r="J49" s="178">
        <v>0</v>
      </c>
      <c r="K49" s="178">
        <v>54</v>
      </c>
      <c r="L49" s="178">
        <v>0</v>
      </c>
      <c r="M49" s="178">
        <v>0</v>
      </c>
      <c r="N49" s="178">
        <v>10</v>
      </c>
      <c r="O49" s="178">
        <v>0</v>
      </c>
      <c r="P49" s="178">
        <v>0</v>
      </c>
      <c r="Q49" s="178">
        <v>7</v>
      </c>
      <c r="R49" s="178">
        <v>2</v>
      </c>
      <c r="S49" s="178">
        <v>0</v>
      </c>
      <c r="T49" s="178">
        <v>1</v>
      </c>
      <c r="U49" s="178">
        <v>3399</v>
      </c>
      <c r="V49" s="178">
        <v>0</v>
      </c>
      <c r="W49" s="178">
        <v>136</v>
      </c>
      <c r="X49" s="178">
        <v>57</v>
      </c>
      <c r="Y49" s="178">
        <v>5</v>
      </c>
      <c r="Z49" s="178">
        <v>0</v>
      </c>
      <c r="AA49" s="178">
        <v>19</v>
      </c>
      <c r="AB49" s="178">
        <v>0</v>
      </c>
      <c r="AC49" s="178">
        <v>0</v>
      </c>
      <c r="AD49" s="178">
        <v>0</v>
      </c>
      <c r="AE49" s="178">
        <v>68</v>
      </c>
      <c r="AF49" s="178">
        <v>0</v>
      </c>
      <c r="AG49" s="180">
        <v>13</v>
      </c>
      <c r="AH49" s="180">
        <v>0</v>
      </c>
    </row>
    <row r="50" spans="1:34" x14ac:dyDescent="0.35">
      <c r="A50" s="3"/>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80"/>
      <c r="AH50" s="180"/>
    </row>
    <row r="51" spans="1:34" x14ac:dyDescent="0.35">
      <c r="A51" s="1" t="s">
        <v>26</v>
      </c>
      <c r="B51" s="177">
        <f t="shared" ref="B51:AH51" si="12">SUM(B52)</f>
        <v>4796</v>
      </c>
      <c r="C51" s="177">
        <f t="shared" si="12"/>
        <v>0</v>
      </c>
      <c r="D51" s="177">
        <f t="shared" si="12"/>
        <v>806</v>
      </c>
      <c r="E51" s="177">
        <f t="shared" si="12"/>
        <v>136</v>
      </c>
      <c r="F51" s="177">
        <f t="shared" si="12"/>
        <v>0</v>
      </c>
      <c r="G51" s="177">
        <f t="shared" si="12"/>
        <v>18</v>
      </c>
      <c r="H51" s="177">
        <f t="shared" si="12"/>
        <v>1</v>
      </c>
      <c r="I51" s="177">
        <f t="shared" si="12"/>
        <v>3</v>
      </c>
      <c r="J51" s="177">
        <f t="shared" si="12"/>
        <v>0</v>
      </c>
      <c r="K51" s="177">
        <f t="shared" si="12"/>
        <v>23</v>
      </c>
      <c r="L51" s="177">
        <f t="shared" si="12"/>
        <v>0</v>
      </c>
      <c r="M51" s="177">
        <f t="shared" si="12"/>
        <v>0</v>
      </c>
      <c r="N51" s="177">
        <f t="shared" si="12"/>
        <v>0</v>
      </c>
      <c r="O51" s="177">
        <f t="shared" si="12"/>
        <v>0</v>
      </c>
      <c r="P51" s="177">
        <f t="shared" si="12"/>
        <v>0</v>
      </c>
      <c r="Q51" s="177">
        <f t="shared" si="12"/>
        <v>2</v>
      </c>
      <c r="R51" s="177">
        <f t="shared" si="12"/>
        <v>1</v>
      </c>
      <c r="S51" s="177">
        <f t="shared" si="12"/>
        <v>0</v>
      </c>
      <c r="T51" s="177">
        <f t="shared" si="12"/>
        <v>0</v>
      </c>
      <c r="U51" s="177">
        <f t="shared" si="12"/>
        <v>2606</v>
      </c>
      <c r="V51" s="177">
        <f t="shared" si="12"/>
        <v>0</v>
      </c>
      <c r="W51" s="177">
        <f t="shared" si="12"/>
        <v>41</v>
      </c>
      <c r="X51" s="177">
        <f t="shared" si="12"/>
        <v>1120</v>
      </c>
      <c r="Y51" s="177">
        <f t="shared" si="12"/>
        <v>2</v>
      </c>
      <c r="Z51" s="177">
        <f t="shared" si="12"/>
        <v>0</v>
      </c>
      <c r="AA51" s="177">
        <f t="shared" si="12"/>
        <v>2</v>
      </c>
      <c r="AB51" s="177">
        <f t="shared" si="12"/>
        <v>0</v>
      </c>
      <c r="AC51" s="177">
        <f t="shared" si="12"/>
        <v>0</v>
      </c>
      <c r="AD51" s="177">
        <f t="shared" si="12"/>
        <v>0</v>
      </c>
      <c r="AE51" s="177">
        <f t="shared" si="12"/>
        <v>35</v>
      </c>
      <c r="AF51" s="177">
        <f t="shared" si="12"/>
        <v>0</v>
      </c>
      <c r="AG51" s="179">
        <f t="shared" si="12"/>
        <v>0</v>
      </c>
      <c r="AH51" s="179">
        <f t="shared" si="12"/>
        <v>0</v>
      </c>
    </row>
    <row r="52" spans="1:34" x14ac:dyDescent="0.35">
      <c r="A52" s="3" t="s">
        <v>181</v>
      </c>
      <c r="B52" s="178">
        <f>SUM(C52:AH52)</f>
        <v>4796</v>
      </c>
      <c r="C52" s="178">
        <v>0</v>
      </c>
      <c r="D52" s="178">
        <v>806</v>
      </c>
      <c r="E52" s="178">
        <v>136</v>
      </c>
      <c r="F52" s="178">
        <v>0</v>
      </c>
      <c r="G52" s="178">
        <v>18</v>
      </c>
      <c r="H52" s="178">
        <v>1</v>
      </c>
      <c r="I52" s="178">
        <v>3</v>
      </c>
      <c r="J52" s="178">
        <v>0</v>
      </c>
      <c r="K52" s="178">
        <v>23</v>
      </c>
      <c r="L52" s="178">
        <v>0</v>
      </c>
      <c r="M52" s="178">
        <v>0</v>
      </c>
      <c r="N52" s="178">
        <v>0</v>
      </c>
      <c r="O52" s="178">
        <v>0</v>
      </c>
      <c r="P52" s="178">
        <v>0</v>
      </c>
      <c r="Q52" s="178">
        <v>2</v>
      </c>
      <c r="R52" s="178">
        <v>1</v>
      </c>
      <c r="S52" s="178">
        <v>0</v>
      </c>
      <c r="T52" s="178">
        <v>0</v>
      </c>
      <c r="U52" s="178">
        <v>2606</v>
      </c>
      <c r="V52" s="178">
        <v>0</v>
      </c>
      <c r="W52" s="178">
        <v>41</v>
      </c>
      <c r="X52" s="178">
        <v>1120</v>
      </c>
      <c r="Y52" s="178">
        <v>2</v>
      </c>
      <c r="Z52" s="178">
        <v>0</v>
      </c>
      <c r="AA52" s="178">
        <v>2</v>
      </c>
      <c r="AB52" s="178">
        <v>0</v>
      </c>
      <c r="AC52" s="178">
        <v>0</v>
      </c>
      <c r="AD52" s="178">
        <v>0</v>
      </c>
      <c r="AE52" s="178">
        <v>35</v>
      </c>
      <c r="AF52" s="178">
        <v>0</v>
      </c>
      <c r="AG52" s="180">
        <v>0</v>
      </c>
      <c r="AH52" s="180">
        <v>0</v>
      </c>
    </row>
    <row r="53" spans="1:34" x14ac:dyDescent="0.35">
      <c r="A53" s="3"/>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80"/>
      <c r="AH53" s="180"/>
    </row>
    <row r="54" spans="1:34" x14ac:dyDescent="0.35">
      <c r="A54" s="5" t="s">
        <v>15</v>
      </c>
      <c r="B54" s="177">
        <f t="shared" ref="B54:AH54" si="13">SUM(B55)</f>
        <v>10511</v>
      </c>
      <c r="C54" s="177">
        <f t="shared" si="13"/>
        <v>29</v>
      </c>
      <c r="D54" s="177">
        <f t="shared" si="13"/>
        <v>3166</v>
      </c>
      <c r="E54" s="177">
        <f t="shared" si="13"/>
        <v>437</v>
      </c>
      <c r="F54" s="177">
        <f t="shared" si="13"/>
        <v>5</v>
      </c>
      <c r="G54" s="177">
        <f t="shared" si="13"/>
        <v>37</v>
      </c>
      <c r="H54" s="177">
        <f t="shared" si="13"/>
        <v>0</v>
      </c>
      <c r="I54" s="177">
        <f t="shared" si="13"/>
        <v>330</v>
      </c>
      <c r="J54" s="177">
        <f t="shared" si="13"/>
        <v>1</v>
      </c>
      <c r="K54" s="177">
        <f t="shared" si="13"/>
        <v>34</v>
      </c>
      <c r="L54" s="177">
        <f t="shared" si="13"/>
        <v>0</v>
      </c>
      <c r="M54" s="177">
        <f t="shared" si="13"/>
        <v>0</v>
      </c>
      <c r="N54" s="177">
        <f t="shared" si="13"/>
        <v>7</v>
      </c>
      <c r="O54" s="177">
        <f t="shared" si="13"/>
        <v>3</v>
      </c>
      <c r="P54" s="177">
        <f t="shared" si="13"/>
        <v>0</v>
      </c>
      <c r="Q54" s="177">
        <f t="shared" si="13"/>
        <v>1</v>
      </c>
      <c r="R54" s="177">
        <f t="shared" si="13"/>
        <v>1</v>
      </c>
      <c r="S54" s="177">
        <f t="shared" si="13"/>
        <v>0</v>
      </c>
      <c r="T54" s="177">
        <f t="shared" si="13"/>
        <v>1</v>
      </c>
      <c r="U54" s="177">
        <f t="shared" si="13"/>
        <v>5133</v>
      </c>
      <c r="V54" s="177">
        <f t="shared" si="13"/>
        <v>1</v>
      </c>
      <c r="W54" s="177">
        <f t="shared" si="13"/>
        <v>17</v>
      </c>
      <c r="X54" s="177">
        <f t="shared" si="13"/>
        <v>1171</v>
      </c>
      <c r="Y54" s="177">
        <f t="shared" si="13"/>
        <v>53</v>
      </c>
      <c r="Z54" s="177">
        <f t="shared" si="13"/>
        <v>1</v>
      </c>
      <c r="AA54" s="177">
        <f t="shared" si="13"/>
        <v>20</v>
      </c>
      <c r="AB54" s="177">
        <f t="shared" si="13"/>
        <v>0</v>
      </c>
      <c r="AC54" s="177">
        <f t="shared" si="13"/>
        <v>0</v>
      </c>
      <c r="AD54" s="177">
        <f t="shared" si="13"/>
        <v>0</v>
      </c>
      <c r="AE54" s="177">
        <f t="shared" si="13"/>
        <v>63</v>
      </c>
      <c r="AF54" s="177">
        <f t="shared" si="13"/>
        <v>0</v>
      </c>
      <c r="AG54" s="179">
        <f t="shared" si="13"/>
        <v>0</v>
      </c>
      <c r="AH54" s="179">
        <f t="shared" si="13"/>
        <v>0</v>
      </c>
    </row>
    <row r="55" spans="1:34" x14ac:dyDescent="0.35">
      <c r="A55" s="6" t="s">
        <v>190</v>
      </c>
      <c r="B55" s="178">
        <f>SUM(C55:AH55)</f>
        <v>10511</v>
      </c>
      <c r="C55" s="178">
        <v>29</v>
      </c>
      <c r="D55" s="178">
        <v>3166</v>
      </c>
      <c r="E55" s="178">
        <v>437</v>
      </c>
      <c r="F55" s="178">
        <v>5</v>
      </c>
      <c r="G55" s="178">
        <v>37</v>
      </c>
      <c r="H55" s="178">
        <v>0</v>
      </c>
      <c r="I55" s="178">
        <v>330</v>
      </c>
      <c r="J55" s="178">
        <v>1</v>
      </c>
      <c r="K55" s="178">
        <v>34</v>
      </c>
      <c r="L55" s="178">
        <v>0</v>
      </c>
      <c r="M55" s="178">
        <v>0</v>
      </c>
      <c r="N55" s="178">
        <v>7</v>
      </c>
      <c r="O55" s="178">
        <v>3</v>
      </c>
      <c r="P55" s="178">
        <v>0</v>
      </c>
      <c r="Q55" s="178">
        <v>1</v>
      </c>
      <c r="R55" s="178">
        <v>1</v>
      </c>
      <c r="S55" s="178">
        <v>0</v>
      </c>
      <c r="T55" s="178">
        <v>1</v>
      </c>
      <c r="U55" s="178">
        <v>5133</v>
      </c>
      <c r="V55" s="178">
        <v>1</v>
      </c>
      <c r="W55" s="178">
        <v>17</v>
      </c>
      <c r="X55" s="178">
        <v>1171</v>
      </c>
      <c r="Y55" s="178">
        <v>53</v>
      </c>
      <c r="Z55" s="178">
        <v>1</v>
      </c>
      <c r="AA55" s="178">
        <v>20</v>
      </c>
      <c r="AB55" s="178">
        <v>0</v>
      </c>
      <c r="AC55" s="178">
        <v>0</v>
      </c>
      <c r="AD55" s="178">
        <v>0</v>
      </c>
      <c r="AE55" s="178">
        <v>63</v>
      </c>
      <c r="AF55" s="178">
        <v>0</v>
      </c>
      <c r="AG55" s="180">
        <v>0</v>
      </c>
      <c r="AH55" s="180">
        <v>0</v>
      </c>
    </row>
    <row r="56" spans="1:34" x14ac:dyDescent="0.35">
      <c r="A56" s="6"/>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80"/>
      <c r="AH56" s="180"/>
    </row>
    <row r="57" spans="1:34" x14ac:dyDescent="0.35">
      <c r="A57" s="5" t="s">
        <v>16</v>
      </c>
      <c r="B57" s="177">
        <f t="shared" ref="B57:AH57" si="14">SUM(B58)</f>
        <v>10523</v>
      </c>
      <c r="C57" s="177">
        <f t="shared" si="14"/>
        <v>0</v>
      </c>
      <c r="D57" s="177">
        <f t="shared" si="14"/>
        <v>6736</v>
      </c>
      <c r="E57" s="177">
        <f t="shared" si="14"/>
        <v>104</v>
      </c>
      <c r="F57" s="177">
        <f t="shared" si="14"/>
        <v>5</v>
      </c>
      <c r="G57" s="177">
        <f t="shared" si="14"/>
        <v>26</v>
      </c>
      <c r="H57" s="177">
        <f t="shared" si="14"/>
        <v>1</v>
      </c>
      <c r="I57" s="177">
        <f t="shared" si="14"/>
        <v>7</v>
      </c>
      <c r="J57" s="177">
        <f t="shared" si="14"/>
        <v>0</v>
      </c>
      <c r="K57" s="177">
        <f t="shared" si="14"/>
        <v>98</v>
      </c>
      <c r="L57" s="177">
        <f t="shared" si="14"/>
        <v>0</v>
      </c>
      <c r="M57" s="177">
        <f t="shared" si="14"/>
        <v>0</v>
      </c>
      <c r="N57" s="177">
        <f t="shared" si="14"/>
        <v>3</v>
      </c>
      <c r="O57" s="177">
        <f t="shared" si="14"/>
        <v>3</v>
      </c>
      <c r="P57" s="177">
        <f t="shared" si="14"/>
        <v>0</v>
      </c>
      <c r="Q57" s="177">
        <f t="shared" si="14"/>
        <v>0</v>
      </c>
      <c r="R57" s="177">
        <f t="shared" si="14"/>
        <v>0</v>
      </c>
      <c r="S57" s="177">
        <f t="shared" si="14"/>
        <v>0</v>
      </c>
      <c r="T57" s="177">
        <f t="shared" si="14"/>
        <v>0</v>
      </c>
      <c r="U57" s="177">
        <f t="shared" si="14"/>
        <v>3100</v>
      </c>
      <c r="V57" s="177">
        <f t="shared" si="14"/>
        <v>0</v>
      </c>
      <c r="W57" s="177">
        <f t="shared" si="14"/>
        <v>0</v>
      </c>
      <c r="X57" s="177">
        <f t="shared" si="14"/>
        <v>433</v>
      </c>
      <c r="Y57" s="177">
        <f t="shared" si="14"/>
        <v>2</v>
      </c>
      <c r="Z57" s="177">
        <f t="shared" si="14"/>
        <v>1</v>
      </c>
      <c r="AA57" s="177">
        <f t="shared" si="14"/>
        <v>1</v>
      </c>
      <c r="AB57" s="177">
        <f t="shared" si="14"/>
        <v>0</v>
      </c>
      <c r="AC57" s="177">
        <f t="shared" si="14"/>
        <v>0</v>
      </c>
      <c r="AD57" s="177">
        <f t="shared" si="14"/>
        <v>0</v>
      </c>
      <c r="AE57" s="177">
        <f t="shared" si="14"/>
        <v>3</v>
      </c>
      <c r="AF57" s="177">
        <f t="shared" si="14"/>
        <v>0</v>
      </c>
      <c r="AG57" s="179">
        <f t="shared" si="14"/>
        <v>0</v>
      </c>
      <c r="AH57" s="179">
        <f t="shared" si="14"/>
        <v>0</v>
      </c>
    </row>
    <row r="58" spans="1:34" ht="18" customHeight="1" x14ac:dyDescent="0.35">
      <c r="A58" s="6" t="s">
        <v>189</v>
      </c>
      <c r="B58" s="178">
        <f>SUM(C58:AH58)</f>
        <v>10523</v>
      </c>
      <c r="C58" s="178">
        <v>0</v>
      </c>
      <c r="D58" s="178">
        <v>6736</v>
      </c>
      <c r="E58" s="178">
        <v>104</v>
      </c>
      <c r="F58" s="178">
        <v>5</v>
      </c>
      <c r="G58" s="178">
        <v>26</v>
      </c>
      <c r="H58" s="178">
        <v>1</v>
      </c>
      <c r="I58" s="178">
        <v>7</v>
      </c>
      <c r="J58" s="178">
        <v>0</v>
      </c>
      <c r="K58" s="178">
        <v>98</v>
      </c>
      <c r="L58" s="178">
        <v>0</v>
      </c>
      <c r="M58" s="178">
        <v>0</v>
      </c>
      <c r="N58" s="178">
        <v>3</v>
      </c>
      <c r="O58" s="178">
        <v>3</v>
      </c>
      <c r="P58" s="178">
        <v>0</v>
      </c>
      <c r="Q58" s="178">
        <v>0</v>
      </c>
      <c r="R58" s="178">
        <v>0</v>
      </c>
      <c r="S58" s="178">
        <v>0</v>
      </c>
      <c r="T58" s="178">
        <v>0</v>
      </c>
      <c r="U58" s="178">
        <v>3100</v>
      </c>
      <c r="V58" s="178">
        <v>0</v>
      </c>
      <c r="W58" s="178">
        <v>0</v>
      </c>
      <c r="X58" s="178">
        <v>433</v>
      </c>
      <c r="Y58" s="178">
        <v>2</v>
      </c>
      <c r="Z58" s="178">
        <v>1</v>
      </c>
      <c r="AA58" s="178">
        <v>1</v>
      </c>
      <c r="AB58" s="178">
        <v>0</v>
      </c>
      <c r="AC58" s="178">
        <v>0</v>
      </c>
      <c r="AD58" s="178">
        <v>0</v>
      </c>
      <c r="AE58" s="178">
        <v>3</v>
      </c>
      <c r="AF58" s="178">
        <v>0</v>
      </c>
      <c r="AG58" s="180">
        <v>0</v>
      </c>
      <c r="AH58" s="180">
        <v>0</v>
      </c>
    </row>
    <row r="59" spans="1:34" x14ac:dyDescent="0.35">
      <c r="A59" s="147"/>
      <c r="B59" s="102"/>
      <c r="C59" s="102"/>
      <c r="D59" s="102"/>
      <c r="E59" s="102"/>
      <c r="F59" s="102"/>
      <c r="G59" s="102"/>
      <c r="H59" s="102"/>
      <c r="I59" s="102"/>
      <c r="J59" s="102"/>
      <c r="K59" s="102"/>
      <c r="L59" s="102"/>
      <c r="M59" s="103"/>
      <c r="N59" s="102"/>
      <c r="O59" s="102"/>
      <c r="P59" s="96"/>
      <c r="Q59" s="103"/>
      <c r="R59" s="102"/>
      <c r="S59" s="102"/>
      <c r="T59" s="102"/>
      <c r="U59" s="102"/>
      <c r="V59" s="102"/>
      <c r="W59" s="102"/>
      <c r="X59" s="102"/>
      <c r="Y59" s="102"/>
      <c r="Z59" s="103"/>
      <c r="AA59" s="102"/>
      <c r="AB59" s="102"/>
      <c r="AC59" s="102"/>
      <c r="AD59" s="102"/>
      <c r="AE59" s="102"/>
      <c r="AF59" s="102"/>
      <c r="AG59" s="104"/>
      <c r="AH59" s="105"/>
    </row>
    <row r="60" spans="1:34" x14ac:dyDescent="0.35">
      <c r="A60" s="2" t="s">
        <v>237</v>
      </c>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row>
    <row r="61" spans="1:34" x14ac:dyDescent="0.35">
      <c r="A61" s="176" t="s">
        <v>69</v>
      </c>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row>
    <row r="62" spans="1:34" hidden="1" x14ac:dyDescent="0.35">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row>
    <row r="63" spans="1:34" hidden="1" x14ac:dyDescent="0.35">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row>
    <row r="64" spans="1:34" hidden="1" x14ac:dyDescent="0.35">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row>
    <row r="65" spans="2:32" hidden="1" x14ac:dyDescent="0.35">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row>
    <row r="66" spans="2:32" hidden="1" x14ac:dyDescent="0.35">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row>
    <row r="67" spans="2:32" hidden="1" x14ac:dyDescent="0.35">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row>
    <row r="68" spans="2:32" hidden="1" x14ac:dyDescent="0.3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row>
    <row r="69" spans="2:32" hidden="1" x14ac:dyDescent="0.35">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row>
    <row r="70" spans="2:32" hidden="1" x14ac:dyDescent="0.35">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row>
    <row r="71" spans="2:32" hidden="1" x14ac:dyDescent="0.35">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row>
    <row r="72" spans="2:32" hidden="1" x14ac:dyDescent="0.35">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row>
    <row r="73" spans="2:32" hidden="1" x14ac:dyDescent="0.3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2:32" hidden="1" x14ac:dyDescent="0.35">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row>
    <row r="75" spans="2:32" hidden="1" x14ac:dyDescent="0.35">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row>
    <row r="76" spans="2:32" hidden="1" x14ac:dyDescent="0.35">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row>
    <row r="77" spans="2:32" hidden="1" x14ac:dyDescent="0.35">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row>
    <row r="78" spans="2:32" hidden="1" x14ac:dyDescent="0.35">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row>
    <row r="79" spans="2:32" hidden="1" x14ac:dyDescent="0.3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2:32" hidden="1" x14ac:dyDescent="0.35">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row>
    <row r="81" spans="2:32" hidden="1" x14ac:dyDescent="0.35">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row>
    <row r="82" spans="2:32" hidden="1" x14ac:dyDescent="0.35">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2:32" hidden="1" x14ac:dyDescent="0.35">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row>
    <row r="84" spans="2:32" hidden="1" x14ac:dyDescent="0.35">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row>
    <row r="85" spans="2:32" hidden="1" x14ac:dyDescent="0.35">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2:32" hidden="1" x14ac:dyDescent="0.35">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row>
    <row r="87" spans="2:32" hidden="1" x14ac:dyDescent="0.35">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2:32" hidden="1" x14ac:dyDescent="0.35">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row>
    <row r="89" spans="2:32" hidden="1" x14ac:dyDescent="0.35">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2:32" hidden="1" x14ac:dyDescent="0.35">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row>
    <row r="91" spans="2:32" hidden="1" x14ac:dyDescent="0.35">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2:32" hidden="1" x14ac:dyDescent="0.35">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row>
    <row r="93" spans="2:32" hidden="1" x14ac:dyDescent="0.35">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2:32" hidden="1" x14ac:dyDescent="0.35">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row>
    <row r="95" spans="2:32" hidden="1" x14ac:dyDescent="0.35">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2:32" hidden="1" x14ac:dyDescent="0.35">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row>
    <row r="97" spans="2:32" hidden="1" x14ac:dyDescent="0.35">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row>
  </sheetData>
  <mergeCells count="3">
    <mergeCell ref="B8:B9"/>
    <mergeCell ref="A8:A9"/>
    <mergeCell ref="C8:AH8"/>
  </mergeCell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IW94"/>
  <sheetViews>
    <sheetView zoomScale="70" zoomScaleNormal="70" workbookViewId="0">
      <pane xSplit="2" ySplit="9" topLeftCell="C10" activePane="bottomRight" state="frozen"/>
      <selection pane="topRight" activeCell="C1" sqref="C1"/>
      <selection pane="bottomLeft" activeCell="A10" sqref="A10"/>
      <selection pane="bottomRight"/>
    </sheetView>
  </sheetViews>
  <sheetFormatPr baseColWidth="10" defaultColWidth="0" defaultRowHeight="15.5" zeroHeight="1" x14ac:dyDescent="0.35"/>
  <cols>
    <col min="1" max="1" width="69.08984375" style="73" bestFit="1" customWidth="1"/>
    <col min="2" max="2" width="13.6328125" style="96" customWidth="1"/>
    <col min="3" max="3" width="14.08984375" style="73" customWidth="1"/>
    <col min="4" max="4" width="14.36328125" style="73" customWidth="1"/>
    <col min="5" max="5" width="15" style="73" customWidth="1"/>
    <col min="6" max="6" width="14.08984375" style="73" customWidth="1"/>
    <col min="7" max="7" width="17.453125" style="73" customWidth="1"/>
    <col min="8" max="8" width="14.08984375" style="73" customWidth="1"/>
    <col min="9" max="10" width="14.6328125" style="73" customWidth="1"/>
    <col min="11" max="11" width="16.54296875" style="73" customWidth="1"/>
    <col min="12" max="12" width="14.36328125" style="73" customWidth="1"/>
    <col min="13" max="13" width="16.90625" style="73" customWidth="1"/>
    <col min="14" max="14" width="16.08984375" style="73" customWidth="1"/>
    <col min="15" max="15" width="14.54296875" style="73" customWidth="1"/>
    <col min="16" max="16" width="15.08984375" style="73" customWidth="1"/>
    <col min="17" max="17" width="14.453125" style="73" bestFit="1" customWidth="1"/>
    <col min="18" max="18" width="18" style="73" customWidth="1"/>
    <col min="19" max="19" width="14.36328125" style="73" customWidth="1"/>
    <col min="20" max="20" width="12.6328125" style="73" customWidth="1"/>
    <col min="21" max="256" width="11.54296875" style="73" hidden="1" customWidth="1"/>
    <col min="257" max="257" width="0" style="73" hidden="1" customWidth="1"/>
    <col min="258" max="16384" width="11.54296875" style="73" hidden="1"/>
  </cols>
  <sheetData>
    <row r="1" spans="1:20" x14ac:dyDescent="0.35">
      <c r="A1" s="79" t="s">
        <v>467</v>
      </c>
      <c r="B1" s="46"/>
      <c r="C1" s="46"/>
      <c r="D1" s="46"/>
      <c r="E1" s="46"/>
      <c r="F1" s="46"/>
      <c r="G1" s="46"/>
      <c r="H1" s="46"/>
      <c r="I1" s="46"/>
      <c r="J1" s="46"/>
      <c r="K1" s="46"/>
      <c r="L1" s="46"/>
      <c r="M1" s="46"/>
      <c r="N1" s="46"/>
      <c r="O1" s="46"/>
      <c r="P1" s="46"/>
      <c r="Q1" s="46"/>
      <c r="R1" s="46"/>
      <c r="S1" s="46"/>
      <c r="T1" s="46"/>
    </row>
    <row r="2" spans="1:20" x14ac:dyDescent="0.35">
      <c r="A2" s="46"/>
      <c r="B2" s="46"/>
      <c r="C2" s="46"/>
      <c r="D2" s="46"/>
      <c r="E2" s="46"/>
      <c r="F2" s="46"/>
      <c r="G2" s="46"/>
      <c r="H2" s="46"/>
      <c r="I2" s="46"/>
      <c r="J2" s="46"/>
      <c r="K2" s="46"/>
      <c r="L2" s="46"/>
      <c r="M2" s="46"/>
      <c r="N2" s="46"/>
      <c r="O2" s="46"/>
      <c r="P2" s="46"/>
      <c r="Q2" s="46"/>
      <c r="R2" s="46"/>
      <c r="S2" s="46"/>
      <c r="T2" s="46"/>
    </row>
    <row r="3" spans="1:20" x14ac:dyDescent="0.35">
      <c r="A3" s="233" t="s">
        <v>161</v>
      </c>
      <c r="B3" s="233"/>
      <c r="C3" s="233"/>
      <c r="D3" s="233"/>
      <c r="E3" s="233"/>
      <c r="F3" s="233"/>
      <c r="G3" s="233"/>
      <c r="H3" s="233"/>
      <c r="I3" s="233"/>
      <c r="J3" s="233"/>
      <c r="K3" s="233"/>
      <c r="L3" s="233"/>
      <c r="M3" s="233"/>
      <c r="N3" s="233"/>
      <c r="O3" s="233"/>
      <c r="P3" s="233"/>
      <c r="Q3" s="233"/>
      <c r="R3" s="233"/>
      <c r="S3" s="233"/>
      <c r="T3" s="233"/>
    </row>
    <row r="4" spans="1:20" x14ac:dyDescent="0.35">
      <c r="A4" s="233" t="s">
        <v>7</v>
      </c>
      <c r="B4" s="233"/>
      <c r="C4" s="233"/>
      <c r="D4" s="233"/>
      <c r="E4" s="233"/>
      <c r="F4" s="233"/>
      <c r="G4" s="233"/>
      <c r="H4" s="233"/>
      <c r="I4" s="233"/>
      <c r="J4" s="233"/>
      <c r="K4" s="233"/>
      <c r="L4" s="233"/>
      <c r="M4" s="233"/>
      <c r="N4" s="233"/>
      <c r="O4" s="233"/>
      <c r="P4" s="233"/>
      <c r="Q4" s="233"/>
      <c r="R4" s="233"/>
      <c r="S4" s="233"/>
      <c r="T4" s="233"/>
    </row>
    <row r="5" spans="1:20" x14ac:dyDescent="0.35">
      <c r="A5" s="233" t="s">
        <v>313</v>
      </c>
      <c r="B5" s="233"/>
      <c r="C5" s="233"/>
      <c r="D5" s="233"/>
      <c r="E5" s="233"/>
      <c r="F5" s="233"/>
      <c r="G5" s="233"/>
      <c r="H5" s="233"/>
      <c r="I5" s="233"/>
      <c r="J5" s="233"/>
      <c r="K5" s="233"/>
      <c r="L5" s="233"/>
      <c r="M5" s="233"/>
      <c r="N5" s="233"/>
      <c r="O5" s="233"/>
      <c r="P5" s="233"/>
      <c r="Q5" s="233"/>
      <c r="R5" s="233"/>
      <c r="S5" s="233"/>
      <c r="T5" s="233"/>
    </row>
    <row r="6" spans="1:20" x14ac:dyDescent="0.35">
      <c r="A6" s="233" t="s">
        <v>208</v>
      </c>
      <c r="B6" s="233"/>
      <c r="C6" s="233"/>
      <c r="D6" s="233"/>
      <c r="E6" s="233"/>
      <c r="F6" s="233"/>
      <c r="G6" s="233"/>
      <c r="H6" s="233"/>
      <c r="I6" s="233"/>
      <c r="J6" s="233"/>
      <c r="K6" s="233"/>
      <c r="L6" s="233"/>
      <c r="M6" s="233"/>
      <c r="N6" s="233"/>
      <c r="O6" s="233"/>
      <c r="P6" s="233"/>
      <c r="Q6" s="233"/>
      <c r="R6" s="233"/>
      <c r="S6" s="233"/>
      <c r="T6" s="233"/>
    </row>
    <row r="7" spans="1:20" x14ac:dyDescent="0.35">
      <c r="A7" s="78"/>
      <c r="B7" s="78"/>
      <c r="C7" s="78"/>
      <c r="D7" s="78"/>
      <c r="E7" s="78"/>
      <c r="F7" s="78"/>
      <c r="G7" s="78"/>
      <c r="H7" s="78"/>
      <c r="I7" s="78"/>
      <c r="J7" s="78"/>
      <c r="K7" s="78"/>
      <c r="L7" s="78"/>
      <c r="M7" s="78"/>
      <c r="N7" s="78"/>
      <c r="O7" s="78"/>
      <c r="P7" s="78"/>
      <c r="Q7" s="78"/>
      <c r="R7" s="78"/>
      <c r="S7" s="78"/>
      <c r="T7" s="78"/>
    </row>
    <row r="8" spans="1:20" ht="17.399999999999999" customHeight="1" x14ac:dyDescent="0.35">
      <c r="A8" s="275" t="s">
        <v>8</v>
      </c>
      <c r="B8" s="277" t="s">
        <v>33</v>
      </c>
      <c r="C8" s="278" t="s">
        <v>314</v>
      </c>
      <c r="D8" s="279"/>
      <c r="E8" s="279"/>
      <c r="F8" s="279"/>
      <c r="G8" s="279"/>
      <c r="H8" s="279"/>
      <c r="I8" s="279"/>
      <c r="J8" s="279"/>
      <c r="K8" s="279"/>
      <c r="L8" s="279"/>
      <c r="M8" s="279"/>
      <c r="N8" s="279"/>
      <c r="O8" s="279"/>
      <c r="P8" s="278" t="s">
        <v>238</v>
      </c>
      <c r="Q8" s="279"/>
      <c r="R8" s="279"/>
      <c r="S8" s="279"/>
      <c r="T8" s="279"/>
    </row>
    <row r="9" spans="1:20" ht="68.150000000000006" customHeight="1" x14ac:dyDescent="0.35">
      <c r="A9" s="276"/>
      <c r="B9" s="277"/>
      <c r="C9" s="81" t="s">
        <v>114</v>
      </c>
      <c r="D9" s="81" t="s">
        <v>115</v>
      </c>
      <c r="E9" s="81" t="s">
        <v>116</v>
      </c>
      <c r="F9" s="81" t="s">
        <v>23</v>
      </c>
      <c r="G9" s="81" t="s">
        <v>117</v>
      </c>
      <c r="H9" s="81" t="s">
        <v>118</v>
      </c>
      <c r="I9" s="81" t="s">
        <v>119</v>
      </c>
      <c r="J9" s="81" t="s">
        <v>120</v>
      </c>
      <c r="K9" s="81" t="s">
        <v>61</v>
      </c>
      <c r="L9" s="81" t="s">
        <v>121</v>
      </c>
      <c r="M9" s="81" t="s">
        <v>122</v>
      </c>
      <c r="N9" s="81" t="s">
        <v>105</v>
      </c>
      <c r="O9" s="80" t="s">
        <v>62</v>
      </c>
      <c r="P9" s="80" t="s">
        <v>213</v>
      </c>
      <c r="Q9" s="80" t="s">
        <v>214</v>
      </c>
      <c r="R9" s="80" t="s">
        <v>211</v>
      </c>
      <c r="S9" s="145" t="s">
        <v>212</v>
      </c>
      <c r="T9" s="145" t="s">
        <v>312</v>
      </c>
    </row>
    <row r="10" spans="1:20" x14ac:dyDescent="0.35">
      <c r="A10" s="74"/>
      <c r="B10" s="95"/>
      <c r="C10" s="143"/>
      <c r="D10" s="143"/>
      <c r="E10" s="143"/>
      <c r="F10" s="143"/>
      <c r="G10" s="143"/>
      <c r="H10" s="143"/>
      <c r="I10" s="143"/>
      <c r="J10" s="143"/>
      <c r="K10" s="143"/>
      <c r="L10" s="143"/>
      <c r="M10" s="143"/>
      <c r="N10" s="143"/>
      <c r="O10" s="143"/>
      <c r="P10" s="94"/>
      <c r="Q10" s="94"/>
      <c r="R10" s="94"/>
      <c r="S10" s="94"/>
      <c r="T10" s="94"/>
    </row>
    <row r="11" spans="1:20" x14ac:dyDescent="0.35">
      <c r="A11" s="11" t="s">
        <v>33</v>
      </c>
      <c r="B11" s="177">
        <f t="shared" ref="B11:T11" si="0">B13+B18+B23+B26+B29+B33+B36+B39+B42+B45+B48+B51+B54+B57</f>
        <v>241790</v>
      </c>
      <c r="C11" s="177">
        <f t="shared" si="0"/>
        <v>20585</v>
      </c>
      <c r="D11" s="177">
        <f t="shared" si="0"/>
        <v>2897</v>
      </c>
      <c r="E11" s="177">
        <f t="shared" si="0"/>
        <v>48209</v>
      </c>
      <c r="F11" s="177">
        <f t="shared" si="0"/>
        <v>56021</v>
      </c>
      <c r="G11" s="177">
        <f t="shared" si="0"/>
        <v>6748</v>
      </c>
      <c r="H11" s="177">
        <f t="shared" si="0"/>
        <v>279</v>
      </c>
      <c r="I11" s="177">
        <f t="shared" si="0"/>
        <v>257</v>
      </c>
      <c r="J11" s="177">
        <f t="shared" si="0"/>
        <v>368</v>
      </c>
      <c r="K11" s="177">
        <f t="shared" si="0"/>
        <v>1093</v>
      </c>
      <c r="L11" s="177">
        <f t="shared" si="0"/>
        <v>1159</v>
      </c>
      <c r="M11" s="177">
        <f t="shared" si="0"/>
        <v>32</v>
      </c>
      <c r="N11" s="177">
        <f t="shared" si="0"/>
        <v>100689</v>
      </c>
      <c r="O11" s="179">
        <f t="shared" si="0"/>
        <v>3404</v>
      </c>
      <c r="P11" s="177">
        <f t="shared" si="0"/>
        <v>43</v>
      </c>
      <c r="Q11" s="177">
        <f t="shared" si="0"/>
        <v>1</v>
      </c>
      <c r="R11" s="177">
        <f t="shared" si="0"/>
        <v>3</v>
      </c>
      <c r="S11" s="177">
        <f>S13+S18+S23+S26+S29+S33+S36+S39+S42+S45+S48+S51+S54+S57</f>
        <v>1</v>
      </c>
      <c r="T11" s="179">
        <f t="shared" si="0"/>
        <v>1</v>
      </c>
    </row>
    <row r="12" spans="1:20" x14ac:dyDescent="0.35">
      <c r="A12" s="34"/>
      <c r="B12" s="180"/>
      <c r="C12" s="180"/>
      <c r="D12" s="180"/>
      <c r="E12" s="178"/>
      <c r="F12" s="180"/>
      <c r="G12" s="180"/>
      <c r="H12" s="180"/>
      <c r="I12" s="180"/>
      <c r="J12" s="180"/>
      <c r="K12" s="180"/>
      <c r="L12" s="180"/>
      <c r="M12" s="178"/>
      <c r="N12" s="180"/>
      <c r="O12" s="180"/>
      <c r="P12" s="180"/>
      <c r="Q12" s="180"/>
      <c r="R12" s="180"/>
      <c r="S12" s="180"/>
      <c r="T12" s="180"/>
    </row>
    <row r="13" spans="1:20" x14ac:dyDescent="0.35">
      <c r="A13" s="1" t="s">
        <v>21</v>
      </c>
      <c r="B13" s="177">
        <f>SUM(B14:B16)</f>
        <v>60264</v>
      </c>
      <c r="C13" s="177">
        <f>SUM(C14:C16)</f>
        <v>83</v>
      </c>
      <c r="D13" s="177">
        <f>SUM(D14:D16)</f>
        <v>527</v>
      </c>
      <c r="E13" s="177">
        <f t="shared" ref="E13:T13" si="1">SUM(E14:E16)</f>
        <v>14192</v>
      </c>
      <c r="F13" s="177">
        <f t="shared" si="1"/>
        <v>17126</v>
      </c>
      <c r="G13" s="177">
        <f t="shared" si="1"/>
        <v>799</v>
      </c>
      <c r="H13" s="177">
        <f t="shared" si="1"/>
        <v>90</v>
      </c>
      <c r="I13" s="177">
        <f t="shared" si="1"/>
        <v>18</v>
      </c>
      <c r="J13" s="177">
        <f t="shared" si="1"/>
        <v>33</v>
      </c>
      <c r="K13" s="177">
        <f t="shared" si="1"/>
        <v>169</v>
      </c>
      <c r="L13" s="177">
        <f t="shared" si="1"/>
        <v>130</v>
      </c>
      <c r="M13" s="177">
        <f t="shared" si="1"/>
        <v>8</v>
      </c>
      <c r="N13" s="177">
        <f t="shared" si="1"/>
        <v>25819</v>
      </c>
      <c r="O13" s="179">
        <f t="shared" si="1"/>
        <v>1270</v>
      </c>
      <c r="P13" s="177">
        <f t="shared" si="1"/>
        <v>0</v>
      </c>
      <c r="Q13" s="177">
        <f t="shared" si="1"/>
        <v>0</v>
      </c>
      <c r="R13" s="177">
        <f t="shared" si="1"/>
        <v>0</v>
      </c>
      <c r="S13" s="177">
        <f>SUM(S14:S16)</f>
        <v>0</v>
      </c>
      <c r="T13" s="179">
        <f t="shared" si="1"/>
        <v>0</v>
      </c>
    </row>
    <row r="14" spans="1:20" x14ac:dyDescent="0.35">
      <c r="A14" s="2" t="s">
        <v>63</v>
      </c>
      <c r="B14" s="178">
        <f>SUM(C14:T14)</f>
        <v>17278</v>
      </c>
      <c r="C14" s="178">
        <v>46</v>
      </c>
      <c r="D14" s="178">
        <v>321</v>
      </c>
      <c r="E14" s="178">
        <v>6171</v>
      </c>
      <c r="F14" s="178">
        <v>2076</v>
      </c>
      <c r="G14" s="178">
        <v>245</v>
      </c>
      <c r="H14" s="178">
        <v>42</v>
      </c>
      <c r="I14" s="178">
        <v>15</v>
      </c>
      <c r="J14" s="178">
        <v>11</v>
      </c>
      <c r="K14" s="178">
        <v>54</v>
      </c>
      <c r="L14" s="178">
        <v>68</v>
      </c>
      <c r="M14" s="178">
        <v>7</v>
      </c>
      <c r="N14" s="178">
        <v>7926</v>
      </c>
      <c r="O14" s="180">
        <v>296</v>
      </c>
      <c r="P14" s="178">
        <v>0</v>
      </c>
      <c r="Q14" s="178">
        <v>0</v>
      </c>
      <c r="R14" s="178">
        <v>0</v>
      </c>
      <c r="S14" s="178">
        <v>0</v>
      </c>
      <c r="T14" s="180">
        <v>0</v>
      </c>
    </row>
    <row r="15" spans="1:20" x14ac:dyDescent="0.35">
      <c r="A15" s="2" t="s">
        <v>64</v>
      </c>
      <c r="B15" s="178">
        <f>SUM(C15:T15)</f>
        <v>27448</v>
      </c>
      <c r="C15" s="178">
        <v>25</v>
      </c>
      <c r="D15" s="178">
        <v>51</v>
      </c>
      <c r="E15" s="178">
        <v>5407</v>
      </c>
      <c r="F15" s="178">
        <v>6942</v>
      </c>
      <c r="G15" s="178">
        <v>411</v>
      </c>
      <c r="H15" s="178">
        <v>27</v>
      </c>
      <c r="I15" s="178">
        <v>2</v>
      </c>
      <c r="J15" s="178">
        <v>18</v>
      </c>
      <c r="K15" s="178">
        <v>44</v>
      </c>
      <c r="L15" s="178">
        <v>39</v>
      </c>
      <c r="M15" s="178">
        <v>0</v>
      </c>
      <c r="N15" s="178">
        <v>14143</v>
      </c>
      <c r="O15" s="180">
        <v>339</v>
      </c>
      <c r="P15" s="178">
        <v>0</v>
      </c>
      <c r="Q15" s="178">
        <v>0</v>
      </c>
      <c r="R15" s="178">
        <v>0</v>
      </c>
      <c r="S15" s="178">
        <v>0</v>
      </c>
      <c r="T15" s="180">
        <v>0</v>
      </c>
    </row>
    <row r="16" spans="1:20" x14ac:dyDescent="0.35">
      <c r="A16" s="2" t="s">
        <v>65</v>
      </c>
      <c r="B16" s="178">
        <f>SUM(C16:T16)</f>
        <v>15538</v>
      </c>
      <c r="C16" s="178">
        <v>12</v>
      </c>
      <c r="D16" s="178">
        <v>155</v>
      </c>
      <c r="E16" s="178">
        <v>2614</v>
      </c>
      <c r="F16" s="178">
        <v>8108</v>
      </c>
      <c r="G16" s="178">
        <v>143</v>
      </c>
      <c r="H16" s="178">
        <v>21</v>
      </c>
      <c r="I16" s="178">
        <v>1</v>
      </c>
      <c r="J16" s="178">
        <v>4</v>
      </c>
      <c r="K16" s="178">
        <v>71</v>
      </c>
      <c r="L16" s="178">
        <v>23</v>
      </c>
      <c r="M16" s="178">
        <v>1</v>
      </c>
      <c r="N16" s="178">
        <v>3750</v>
      </c>
      <c r="O16" s="180">
        <v>635</v>
      </c>
      <c r="P16" s="178">
        <v>0</v>
      </c>
      <c r="Q16" s="178">
        <v>0</v>
      </c>
      <c r="R16" s="178">
        <v>0</v>
      </c>
      <c r="S16" s="178">
        <v>0</v>
      </c>
      <c r="T16" s="180">
        <v>0</v>
      </c>
    </row>
    <row r="17" spans="1:20" x14ac:dyDescent="0.35">
      <c r="A17" s="3"/>
      <c r="B17" s="178"/>
      <c r="C17" s="178"/>
      <c r="D17" s="178"/>
      <c r="E17" s="178"/>
      <c r="F17" s="178"/>
      <c r="G17" s="178"/>
      <c r="H17" s="178"/>
      <c r="I17" s="178"/>
      <c r="J17" s="178"/>
      <c r="K17" s="178"/>
      <c r="L17" s="178"/>
      <c r="M17" s="178"/>
      <c r="N17" s="178"/>
      <c r="O17" s="180"/>
      <c r="P17" s="178"/>
      <c r="Q17" s="178"/>
      <c r="R17" s="178"/>
      <c r="S17" s="178"/>
      <c r="T17" s="180"/>
    </row>
    <row r="18" spans="1:20" x14ac:dyDescent="0.35">
      <c r="A18" s="1" t="s">
        <v>9</v>
      </c>
      <c r="B18" s="177">
        <f>SUM(B19:B21)</f>
        <v>30990</v>
      </c>
      <c r="C18" s="177">
        <f t="shared" ref="C18:T18" si="2">SUM(C19:C21)</f>
        <v>107</v>
      </c>
      <c r="D18" s="177">
        <f t="shared" si="2"/>
        <v>337</v>
      </c>
      <c r="E18" s="177">
        <f t="shared" si="2"/>
        <v>12701</v>
      </c>
      <c r="F18" s="177">
        <f t="shared" si="2"/>
        <v>9585</v>
      </c>
      <c r="G18" s="177">
        <f t="shared" si="2"/>
        <v>870</v>
      </c>
      <c r="H18" s="177">
        <f t="shared" si="2"/>
        <v>26</v>
      </c>
      <c r="I18" s="177">
        <f t="shared" si="2"/>
        <v>29</v>
      </c>
      <c r="J18" s="177">
        <f t="shared" si="2"/>
        <v>44</v>
      </c>
      <c r="K18" s="177">
        <f t="shared" si="2"/>
        <v>425</v>
      </c>
      <c r="L18" s="177">
        <f t="shared" si="2"/>
        <v>73</v>
      </c>
      <c r="M18" s="177">
        <f t="shared" si="2"/>
        <v>11</v>
      </c>
      <c r="N18" s="177">
        <f t="shared" si="2"/>
        <v>5671</v>
      </c>
      <c r="O18" s="179">
        <f t="shared" si="2"/>
        <v>1110</v>
      </c>
      <c r="P18" s="177">
        <f t="shared" si="2"/>
        <v>0</v>
      </c>
      <c r="Q18" s="177">
        <f t="shared" si="2"/>
        <v>0</v>
      </c>
      <c r="R18" s="177">
        <f t="shared" si="2"/>
        <v>0</v>
      </c>
      <c r="S18" s="177">
        <f>SUM(S19:S21)</f>
        <v>0</v>
      </c>
      <c r="T18" s="179">
        <f t="shared" si="2"/>
        <v>1</v>
      </c>
    </row>
    <row r="19" spans="1:20" x14ac:dyDescent="0.35">
      <c r="A19" s="2" t="s">
        <v>66</v>
      </c>
      <c r="B19" s="178">
        <f>SUM(C19:T19)</f>
        <v>9168</v>
      </c>
      <c r="C19" s="178">
        <v>22</v>
      </c>
      <c r="D19" s="178">
        <v>215</v>
      </c>
      <c r="E19" s="178">
        <v>5877</v>
      </c>
      <c r="F19" s="178">
        <v>308</v>
      </c>
      <c r="G19" s="178">
        <v>524</v>
      </c>
      <c r="H19" s="178">
        <v>11</v>
      </c>
      <c r="I19" s="178">
        <v>28</v>
      </c>
      <c r="J19" s="178">
        <v>19</v>
      </c>
      <c r="K19" s="178">
        <v>139</v>
      </c>
      <c r="L19" s="178">
        <v>46</v>
      </c>
      <c r="M19" s="178">
        <v>3</v>
      </c>
      <c r="N19" s="178">
        <v>1683</v>
      </c>
      <c r="O19" s="180">
        <v>293</v>
      </c>
      <c r="P19" s="178">
        <v>0</v>
      </c>
      <c r="Q19" s="178">
        <v>0</v>
      </c>
      <c r="R19" s="178">
        <v>0</v>
      </c>
      <c r="S19" s="178">
        <v>0</v>
      </c>
      <c r="T19" s="180">
        <v>0</v>
      </c>
    </row>
    <row r="20" spans="1:20" x14ac:dyDescent="0.35">
      <c r="A20" s="2" t="s">
        <v>67</v>
      </c>
      <c r="B20" s="178">
        <f>SUM(C20:T20)</f>
        <v>11614</v>
      </c>
      <c r="C20" s="178">
        <v>61</v>
      </c>
      <c r="D20" s="178">
        <v>39</v>
      </c>
      <c r="E20" s="178">
        <v>3758</v>
      </c>
      <c r="F20" s="178">
        <v>4541</v>
      </c>
      <c r="G20" s="178">
        <v>148</v>
      </c>
      <c r="H20" s="178">
        <v>13</v>
      </c>
      <c r="I20" s="178">
        <v>0</v>
      </c>
      <c r="J20" s="178">
        <v>24</v>
      </c>
      <c r="K20" s="178">
        <v>214</v>
      </c>
      <c r="L20" s="178">
        <v>16</v>
      </c>
      <c r="M20" s="178">
        <v>3</v>
      </c>
      <c r="N20" s="178">
        <v>2219</v>
      </c>
      <c r="O20" s="180">
        <v>577</v>
      </c>
      <c r="P20" s="178">
        <v>0</v>
      </c>
      <c r="Q20" s="178">
        <v>0</v>
      </c>
      <c r="R20" s="178">
        <v>0</v>
      </c>
      <c r="S20" s="178">
        <v>0</v>
      </c>
      <c r="T20" s="180">
        <v>1</v>
      </c>
    </row>
    <row r="21" spans="1:20" x14ac:dyDescent="0.35">
      <c r="A21" s="4" t="s">
        <v>68</v>
      </c>
      <c r="B21" s="178">
        <f>SUM(C21:T21)</f>
        <v>10208</v>
      </c>
      <c r="C21" s="178">
        <v>24</v>
      </c>
      <c r="D21" s="178">
        <v>83</v>
      </c>
      <c r="E21" s="178">
        <v>3066</v>
      </c>
      <c r="F21" s="178">
        <v>4736</v>
      </c>
      <c r="G21" s="178">
        <v>198</v>
      </c>
      <c r="H21" s="178">
        <v>2</v>
      </c>
      <c r="I21" s="178">
        <v>1</v>
      </c>
      <c r="J21" s="178">
        <v>1</v>
      </c>
      <c r="K21" s="178">
        <v>72</v>
      </c>
      <c r="L21" s="178">
        <v>11</v>
      </c>
      <c r="M21" s="178">
        <v>5</v>
      </c>
      <c r="N21" s="178">
        <v>1769</v>
      </c>
      <c r="O21" s="180">
        <v>240</v>
      </c>
      <c r="P21" s="178">
        <v>0</v>
      </c>
      <c r="Q21" s="178">
        <v>0</v>
      </c>
      <c r="R21" s="178">
        <v>0</v>
      </c>
      <c r="S21" s="178">
        <v>0</v>
      </c>
      <c r="T21" s="180">
        <v>0</v>
      </c>
    </row>
    <row r="22" spans="1:20" x14ac:dyDescent="0.35">
      <c r="A22" s="2"/>
      <c r="B22" s="181"/>
      <c r="C22" s="182"/>
      <c r="D22" s="182"/>
      <c r="E22" s="182"/>
      <c r="F22" s="182"/>
      <c r="G22" s="182"/>
      <c r="H22" s="182"/>
      <c r="I22" s="182"/>
      <c r="J22" s="182"/>
      <c r="K22" s="182"/>
      <c r="L22" s="182"/>
      <c r="M22" s="182"/>
      <c r="N22" s="182"/>
      <c r="O22" s="182"/>
      <c r="P22" s="182"/>
      <c r="Q22" s="182"/>
      <c r="R22" s="182"/>
      <c r="S22" s="182"/>
      <c r="T22" s="182"/>
    </row>
    <row r="23" spans="1:20" x14ac:dyDescent="0.35">
      <c r="A23" s="1" t="s">
        <v>10</v>
      </c>
      <c r="B23" s="177">
        <f>SUM(B24)</f>
        <v>23287</v>
      </c>
      <c r="C23" s="177">
        <f t="shared" ref="C23:T23" si="3">SUM(C24)</f>
        <v>6141</v>
      </c>
      <c r="D23" s="177">
        <f t="shared" si="3"/>
        <v>264</v>
      </c>
      <c r="E23" s="177">
        <f t="shared" si="3"/>
        <v>2789</v>
      </c>
      <c r="F23" s="177">
        <f t="shared" si="3"/>
        <v>2319</v>
      </c>
      <c r="G23" s="177">
        <f t="shared" si="3"/>
        <v>1585</v>
      </c>
      <c r="H23" s="177">
        <f t="shared" si="3"/>
        <v>1</v>
      </c>
      <c r="I23" s="177">
        <f t="shared" si="3"/>
        <v>151</v>
      </c>
      <c r="J23" s="177">
        <f t="shared" si="3"/>
        <v>18</v>
      </c>
      <c r="K23" s="177">
        <f t="shared" si="3"/>
        <v>66</v>
      </c>
      <c r="L23" s="177">
        <f t="shared" si="3"/>
        <v>102</v>
      </c>
      <c r="M23" s="177">
        <f t="shared" si="3"/>
        <v>3</v>
      </c>
      <c r="N23" s="177">
        <f t="shared" si="3"/>
        <v>9554</v>
      </c>
      <c r="O23" s="179">
        <f t="shared" si="3"/>
        <v>281</v>
      </c>
      <c r="P23" s="177">
        <f t="shared" si="3"/>
        <v>12</v>
      </c>
      <c r="Q23" s="177">
        <f t="shared" si="3"/>
        <v>0</v>
      </c>
      <c r="R23" s="177">
        <f t="shared" si="3"/>
        <v>1</v>
      </c>
      <c r="S23" s="177">
        <f t="shared" si="3"/>
        <v>0</v>
      </c>
      <c r="T23" s="179">
        <f t="shared" si="3"/>
        <v>0</v>
      </c>
    </row>
    <row r="24" spans="1:20" x14ac:dyDescent="0.35">
      <c r="A24" s="2" t="s">
        <v>184</v>
      </c>
      <c r="B24" s="178">
        <f>SUM(C24:T24)</f>
        <v>23287</v>
      </c>
      <c r="C24" s="178">
        <v>6141</v>
      </c>
      <c r="D24" s="178">
        <v>264</v>
      </c>
      <c r="E24" s="178">
        <v>2789</v>
      </c>
      <c r="F24" s="178">
        <v>2319</v>
      </c>
      <c r="G24" s="178">
        <v>1585</v>
      </c>
      <c r="H24" s="178">
        <v>1</v>
      </c>
      <c r="I24" s="178">
        <v>151</v>
      </c>
      <c r="J24" s="178">
        <v>18</v>
      </c>
      <c r="K24" s="178">
        <v>66</v>
      </c>
      <c r="L24" s="178">
        <v>102</v>
      </c>
      <c r="M24" s="178">
        <v>3</v>
      </c>
      <c r="N24" s="178">
        <v>9554</v>
      </c>
      <c r="O24" s="180">
        <v>281</v>
      </c>
      <c r="P24" s="178">
        <v>12</v>
      </c>
      <c r="Q24" s="178">
        <v>0</v>
      </c>
      <c r="R24" s="178">
        <v>1</v>
      </c>
      <c r="S24" s="178">
        <v>0</v>
      </c>
      <c r="T24" s="180">
        <v>0</v>
      </c>
    </row>
    <row r="25" spans="1:20" x14ac:dyDescent="0.35">
      <c r="A25" s="3"/>
      <c r="B25" s="178"/>
      <c r="C25" s="178"/>
      <c r="D25" s="178"/>
      <c r="E25" s="178"/>
      <c r="F25" s="178"/>
      <c r="G25" s="178"/>
      <c r="H25" s="178"/>
      <c r="I25" s="178"/>
      <c r="J25" s="178"/>
      <c r="K25" s="178"/>
      <c r="L25" s="178"/>
      <c r="M25" s="178"/>
      <c r="N25" s="178"/>
      <c r="O25" s="180"/>
      <c r="P25" s="178"/>
      <c r="Q25" s="178"/>
      <c r="R25" s="178"/>
      <c r="S25" s="178"/>
      <c r="T25" s="180"/>
    </row>
    <row r="26" spans="1:20" x14ac:dyDescent="0.35">
      <c r="A26" s="1" t="s">
        <v>11</v>
      </c>
      <c r="B26" s="177">
        <f t="shared" ref="B26:T26" si="4">SUM(B27)</f>
        <v>13073</v>
      </c>
      <c r="C26" s="177">
        <f t="shared" si="4"/>
        <v>1084</v>
      </c>
      <c r="D26" s="177">
        <f t="shared" si="4"/>
        <v>129</v>
      </c>
      <c r="E26" s="177">
        <f t="shared" si="4"/>
        <v>1099</v>
      </c>
      <c r="F26" s="177">
        <f t="shared" si="4"/>
        <v>3804</v>
      </c>
      <c r="G26" s="177">
        <f t="shared" si="4"/>
        <v>211</v>
      </c>
      <c r="H26" s="177">
        <f t="shared" si="4"/>
        <v>6</v>
      </c>
      <c r="I26" s="177">
        <f t="shared" si="4"/>
        <v>11</v>
      </c>
      <c r="J26" s="177">
        <f t="shared" si="4"/>
        <v>9</v>
      </c>
      <c r="K26" s="177">
        <f t="shared" si="4"/>
        <v>27</v>
      </c>
      <c r="L26" s="177">
        <f t="shared" si="4"/>
        <v>19</v>
      </c>
      <c r="M26" s="177">
        <f t="shared" si="4"/>
        <v>2</v>
      </c>
      <c r="N26" s="177">
        <f t="shared" si="4"/>
        <v>6611</v>
      </c>
      <c r="O26" s="179">
        <f t="shared" si="4"/>
        <v>61</v>
      </c>
      <c r="P26" s="177">
        <f t="shared" si="4"/>
        <v>0</v>
      </c>
      <c r="Q26" s="177">
        <f t="shared" si="4"/>
        <v>0</v>
      </c>
      <c r="R26" s="177">
        <f t="shared" si="4"/>
        <v>0</v>
      </c>
      <c r="S26" s="177">
        <f t="shared" si="4"/>
        <v>0</v>
      </c>
      <c r="T26" s="179">
        <f t="shared" si="4"/>
        <v>0</v>
      </c>
    </row>
    <row r="27" spans="1:20" x14ac:dyDescent="0.35">
      <c r="A27" s="2" t="s">
        <v>182</v>
      </c>
      <c r="B27" s="178">
        <f>SUM(C27:T27)</f>
        <v>13073</v>
      </c>
      <c r="C27" s="178">
        <v>1084</v>
      </c>
      <c r="D27" s="178">
        <v>129</v>
      </c>
      <c r="E27" s="178">
        <v>1099</v>
      </c>
      <c r="F27" s="178">
        <v>3804</v>
      </c>
      <c r="G27" s="178">
        <v>211</v>
      </c>
      <c r="H27" s="178">
        <v>6</v>
      </c>
      <c r="I27" s="178">
        <v>11</v>
      </c>
      <c r="J27" s="178">
        <v>9</v>
      </c>
      <c r="K27" s="178">
        <v>27</v>
      </c>
      <c r="L27" s="178">
        <v>19</v>
      </c>
      <c r="M27" s="178">
        <v>2</v>
      </c>
      <c r="N27" s="178">
        <v>6611</v>
      </c>
      <c r="O27" s="180">
        <v>61</v>
      </c>
      <c r="P27" s="178">
        <v>0</v>
      </c>
      <c r="Q27" s="178">
        <v>0</v>
      </c>
      <c r="R27" s="178">
        <v>0</v>
      </c>
      <c r="S27" s="178">
        <v>0</v>
      </c>
      <c r="T27" s="180">
        <v>0</v>
      </c>
    </row>
    <row r="28" spans="1:20" x14ac:dyDescent="0.35">
      <c r="A28" s="3"/>
      <c r="B28" s="178"/>
      <c r="C28" s="178"/>
      <c r="D28" s="178"/>
      <c r="E28" s="178"/>
      <c r="F28" s="178"/>
      <c r="G28" s="178"/>
      <c r="H28" s="178"/>
      <c r="I28" s="178"/>
      <c r="J28" s="178"/>
      <c r="K28" s="178"/>
      <c r="L28" s="178"/>
      <c r="M28" s="178"/>
      <c r="N28" s="178"/>
      <c r="O28" s="180"/>
      <c r="P28" s="178"/>
      <c r="Q28" s="178"/>
      <c r="R28" s="178"/>
      <c r="S28" s="178"/>
      <c r="T28" s="180"/>
    </row>
    <row r="29" spans="1:20" x14ac:dyDescent="0.35">
      <c r="A29" s="1" t="s">
        <v>12</v>
      </c>
      <c r="B29" s="177">
        <f t="shared" ref="B29:T29" si="5">SUM(B30:B31)</f>
        <v>12106</v>
      </c>
      <c r="C29" s="177">
        <f t="shared" si="5"/>
        <v>2218</v>
      </c>
      <c r="D29" s="177">
        <f t="shared" si="5"/>
        <v>306</v>
      </c>
      <c r="E29" s="177">
        <f t="shared" si="5"/>
        <v>3370</v>
      </c>
      <c r="F29" s="177">
        <f t="shared" si="5"/>
        <v>296</v>
      </c>
      <c r="G29" s="177">
        <f t="shared" si="5"/>
        <v>593</v>
      </c>
      <c r="H29" s="177">
        <f t="shared" si="5"/>
        <v>8</v>
      </c>
      <c r="I29" s="177">
        <f t="shared" si="5"/>
        <v>6</v>
      </c>
      <c r="J29" s="177">
        <f t="shared" si="5"/>
        <v>23</v>
      </c>
      <c r="K29" s="177">
        <f t="shared" si="5"/>
        <v>73</v>
      </c>
      <c r="L29" s="177">
        <f t="shared" si="5"/>
        <v>105</v>
      </c>
      <c r="M29" s="177">
        <f t="shared" si="5"/>
        <v>3</v>
      </c>
      <c r="N29" s="177">
        <f t="shared" si="5"/>
        <v>4988</v>
      </c>
      <c r="O29" s="179">
        <f t="shared" si="5"/>
        <v>115</v>
      </c>
      <c r="P29" s="177">
        <f t="shared" si="5"/>
        <v>1</v>
      </c>
      <c r="Q29" s="177">
        <f t="shared" si="5"/>
        <v>0</v>
      </c>
      <c r="R29" s="177">
        <f t="shared" si="5"/>
        <v>1</v>
      </c>
      <c r="S29" s="177">
        <f>SUM(S30:S31)</f>
        <v>0</v>
      </c>
      <c r="T29" s="179">
        <f t="shared" si="5"/>
        <v>0</v>
      </c>
    </row>
    <row r="30" spans="1:20" x14ac:dyDescent="0.35">
      <c r="A30" s="2" t="s">
        <v>183</v>
      </c>
      <c r="B30" s="178">
        <f>SUM(C30:T30)</f>
        <v>4752</v>
      </c>
      <c r="C30" s="178">
        <v>59</v>
      </c>
      <c r="D30" s="178">
        <v>113</v>
      </c>
      <c r="E30" s="178">
        <v>1943</v>
      </c>
      <c r="F30" s="178">
        <v>73</v>
      </c>
      <c r="G30" s="178">
        <v>318</v>
      </c>
      <c r="H30" s="178">
        <v>3</v>
      </c>
      <c r="I30" s="178">
        <v>0</v>
      </c>
      <c r="J30" s="178">
        <v>4</v>
      </c>
      <c r="K30" s="178">
        <v>55</v>
      </c>
      <c r="L30" s="178">
        <v>23</v>
      </c>
      <c r="M30" s="178">
        <v>2</v>
      </c>
      <c r="N30" s="178">
        <v>2094</v>
      </c>
      <c r="O30" s="180">
        <v>65</v>
      </c>
      <c r="P30" s="178">
        <v>0</v>
      </c>
      <c r="Q30" s="178">
        <v>0</v>
      </c>
      <c r="R30" s="178">
        <v>0</v>
      </c>
      <c r="S30" s="178">
        <v>0</v>
      </c>
      <c r="T30" s="180">
        <v>0</v>
      </c>
    </row>
    <row r="31" spans="1:20" x14ac:dyDescent="0.35">
      <c r="A31" s="2" t="s">
        <v>174</v>
      </c>
      <c r="B31" s="178">
        <f>SUM(C31:T31)</f>
        <v>7354</v>
      </c>
      <c r="C31" s="178">
        <v>2159</v>
      </c>
      <c r="D31" s="178">
        <v>193</v>
      </c>
      <c r="E31" s="178">
        <v>1427</v>
      </c>
      <c r="F31" s="178">
        <v>223</v>
      </c>
      <c r="G31" s="178">
        <v>275</v>
      </c>
      <c r="H31" s="178">
        <v>5</v>
      </c>
      <c r="I31" s="178">
        <v>6</v>
      </c>
      <c r="J31" s="178">
        <v>19</v>
      </c>
      <c r="K31" s="178">
        <v>18</v>
      </c>
      <c r="L31" s="178">
        <v>82</v>
      </c>
      <c r="M31" s="178">
        <v>1</v>
      </c>
      <c r="N31" s="178">
        <v>2894</v>
      </c>
      <c r="O31" s="180">
        <v>50</v>
      </c>
      <c r="P31" s="178">
        <v>1</v>
      </c>
      <c r="Q31" s="178">
        <v>0</v>
      </c>
      <c r="R31" s="178">
        <v>1</v>
      </c>
      <c r="S31" s="178">
        <v>0</v>
      </c>
      <c r="T31" s="180">
        <v>0</v>
      </c>
    </row>
    <row r="32" spans="1:20" x14ac:dyDescent="0.35">
      <c r="A32" s="3"/>
      <c r="B32" s="178"/>
      <c r="C32" s="178"/>
      <c r="D32" s="178"/>
      <c r="E32" s="178"/>
      <c r="F32" s="178"/>
      <c r="G32" s="178"/>
      <c r="H32" s="178"/>
      <c r="I32" s="178"/>
      <c r="J32" s="178"/>
      <c r="K32" s="178"/>
      <c r="L32" s="178"/>
      <c r="M32" s="178"/>
      <c r="N32" s="178"/>
      <c r="O32" s="180"/>
      <c r="P32" s="178"/>
      <c r="Q32" s="178"/>
      <c r="R32" s="178"/>
      <c r="S32" s="178"/>
      <c r="T32" s="180"/>
    </row>
    <row r="33" spans="1:20" x14ac:dyDescent="0.35">
      <c r="A33" s="1" t="s">
        <v>1</v>
      </c>
      <c r="B33" s="177">
        <f t="shared" ref="B33:T33" si="6">SUM(B34)</f>
        <v>19939</v>
      </c>
      <c r="C33" s="177">
        <f t="shared" si="6"/>
        <v>2957</v>
      </c>
      <c r="D33" s="177">
        <f t="shared" si="6"/>
        <v>196</v>
      </c>
      <c r="E33" s="177">
        <f t="shared" si="6"/>
        <v>1120</v>
      </c>
      <c r="F33" s="177">
        <f t="shared" si="6"/>
        <v>9866</v>
      </c>
      <c r="G33" s="177">
        <f t="shared" si="6"/>
        <v>62</v>
      </c>
      <c r="H33" s="177">
        <f t="shared" si="6"/>
        <v>30</v>
      </c>
      <c r="I33" s="177">
        <f t="shared" si="6"/>
        <v>0</v>
      </c>
      <c r="J33" s="177">
        <f t="shared" si="6"/>
        <v>70</v>
      </c>
      <c r="K33" s="177">
        <f t="shared" si="6"/>
        <v>48</v>
      </c>
      <c r="L33" s="177">
        <f t="shared" si="6"/>
        <v>219</v>
      </c>
      <c r="M33" s="177">
        <f t="shared" si="6"/>
        <v>1</v>
      </c>
      <c r="N33" s="177">
        <f t="shared" si="6"/>
        <v>5273</v>
      </c>
      <c r="O33" s="179">
        <f t="shared" si="6"/>
        <v>89</v>
      </c>
      <c r="P33" s="177">
        <f t="shared" si="6"/>
        <v>7</v>
      </c>
      <c r="Q33" s="177">
        <f t="shared" si="6"/>
        <v>0</v>
      </c>
      <c r="R33" s="177">
        <f t="shared" si="6"/>
        <v>1</v>
      </c>
      <c r="S33" s="177">
        <f t="shared" si="6"/>
        <v>0</v>
      </c>
      <c r="T33" s="179">
        <f t="shared" si="6"/>
        <v>0</v>
      </c>
    </row>
    <row r="34" spans="1:20" x14ac:dyDescent="0.35">
      <c r="A34" s="3" t="s">
        <v>30</v>
      </c>
      <c r="B34" s="178">
        <f>SUM(C34:T34)</f>
        <v>19939</v>
      </c>
      <c r="C34" s="178">
        <v>2957</v>
      </c>
      <c r="D34" s="178">
        <v>196</v>
      </c>
      <c r="E34" s="178">
        <v>1120</v>
      </c>
      <c r="F34" s="178">
        <v>9866</v>
      </c>
      <c r="G34" s="178">
        <v>62</v>
      </c>
      <c r="H34" s="178">
        <v>30</v>
      </c>
      <c r="I34" s="178">
        <v>0</v>
      </c>
      <c r="J34" s="178">
        <v>70</v>
      </c>
      <c r="K34" s="178">
        <v>48</v>
      </c>
      <c r="L34" s="178">
        <v>219</v>
      </c>
      <c r="M34" s="178">
        <v>1</v>
      </c>
      <c r="N34" s="178">
        <v>5273</v>
      </c>
      <c r="O34" s="180">
        <v>89</v>
      </c>
      <c r="P34" s="178">
        <v>7</v>
      </c>
      <c r="Q34" s="178">
        <v>0</v>
      </c>
      <c r="R34" s="178">
        <v>1</v>
      </c>
      <c r="S34" s="178">
        <v>0</v>
      </c>
      <c r="T34" s="180">
        <v>0</v>
      </c>
    </row>
    <row r="35" spans="1:20" x14ac:dyDescent="0.35">
      <c r="A35" s="3"/>
      <c r="B35" s="178"/>
      <c r="C35" s="178"/>
      <c r="D35" s="178"/>
      <c r="E35" s="178"/>
      <c r="F35" s="178"/>
      <c r="G35" s="178"/>
      <c r="H35" s="178"/>
      <c r="I35" s="178"/>
      <c r="J35" s="178"/>
      <c r="K35" s="178"/>
      <c r="L35" s="178"/>
      <c r="M35" s="178"/>
      <c r="N35" s="178"/>
      <c r="O35" s="180"/>
      <c r="P35" s="178"/>
      <c r="Q35" s="178"/>
      <c r="R35" s="178"/>
      <c r="S35" s="178"/>
      <c r="T35" s="180"/>
    </row>
    <row r="36" spans="1:20" x14ac:dyDescent="0.35">
      <c r="A36" s="1" t="s">
        <v>2</v>
      </c>
      <c r="B36" s="177">
        <f t="shared" ref="B36:T36" si="7">SUM(B37)</f>
        <v>23547</v>
      </c>
      <c r="C36" s="177">
        <f t="shared" si="7"/>
        <v>2663</v>
      </c>
      <c r="D36" s="177">
        <f t="shared" si="7"/>
        <v>275</v>
      </c>
      <c r="E36" s="177">
        <f t="shared" si="7"/>
        <v>2431</v>
      </c>
      <c r="F36" s="177">
        <f t="shared" si="7"/>
        <v>6735</v>
      </c>
      <c r="G36" s="177">
        <f t="shared" si="7"/>
        <v>232</v>
      </c>
      <c r="H36" s="177">
        <f t="shared" si="7"/>
        <v>103</v>
      </c>
      <c r="I36" s="177">
        <f t="shared" si="7"/>
        <v>5</v>
      </c>
      <c r="J36" s="177">
        <f t="shared" si="7"/>
        <v>8</v>
      </c>
      <c r="K36" s="177">
        <f t="shared" si="7"/>
        <v>83</v>
      </c>
      <c r="L36" s="177">
        <f t="shared" si="7"/>
        <v>156</v>
      </c>
      <c r="M36" s="177">
        <f t="shared" si="7"/>
        <v>0</v>
      </c>
      <c r="N36" s="177">
        <f t="shared" si="7"/>
        <v>10687</v>
      </c>
      <c r="O36" s="179">
        <f t="shared" si="7"/>
        <v>164</v>
      </c>
      <c r="P36" s="177">
        <f t="shared" si="7"/>
        <v>5</v>
      </c>
      <c r="Q36" s="177">
        <f t="shared" si="7"/>
        <v>0</v>
      </c>
      <c r="R36" s="177">
        <f t="shared" si="7"/>
        <v>0</v>
      </c>
      <c r="S36" s="177">
        <f t="shared" si="7"/>
        <v>0</v>
      </c>
      <c r="T36" s="179">
        <f t="shared" si="7"/>
        <v>0</v>
      </c>
    </row>
    <row r="37" spans="1:20" x14ac:dyDescent="0.35">
      <c r="A37" s="3" t="s">
        <v>185</v>
      </c>
      <c r="B37" s="178">
        <f>SUM(C37:T37)</f>
        <v>23547</v>
      </c>
      <c r="C37" s="178">
        <v>2663</v>
      </c>
      <c r="D37" s="178">
        <v>275</v>
      </c>
      <c r="E37" s="178">
        <v>2431</v>
      </c>
      <c r="F37" s="178">
        <v>6735</v>
      </c>
      <c r="G37" s="178">
        <v>232</v>
      </c>
      <c r="H37" s="178">
        <v>103</v>
      </c>
      <c r="I37" s="178">
        <v>5</v>
      </c>
      <c r="J37" s="178">
        <v>8</v>
      </c>
      <c r="K37" s="178">
        <v>83</v>
      </c>
      <c r="L37" s="178">
        <v>156</v>
      </c>
      <c r="M37" s="178">
        <v>0</v>
      </c>
      <c r="N37" s="178">
        <v>10687</v>
      </c>
      <c r="O37" s="180">
        <v>164</v>
      </c>
      <c r="P37" s="178">
        <v>5</v>
      </c>
      <c r="Q37" s="178">
        <v>0</v>
      </c>
      <c r="R37" s="178">
        <v>0</v>
      </c>
      <c r="S37" s="178">
        <v>0</v>
      </c>
      <c r="T37" s="180">
        <v>0</v>
      </c>
    </row>
    <row r="38" spans="1:20" x14ac:dyDescent="0.35">
      <c r="A38" s="3"/>
      <c r="B38" s="178"/>
      <c r="C38" s="178"/>
      <c r="D38" s="178"/>
      <c r="E38" s="178"/>
      <c r="F38" s="178"/>
      <c r="G38" s="178"/>
      <c r="H38" s="178"/>
      <c r="I38" s="178"/>
      <c r="J38" s="178"/>
      <c r="K38" s="178"/>
      <c r="L38" s="178"/>
      <c r="M38" s="178"/>
      <c r="N38" s="178"/>
      <c r="O38" s="180"/>
      <c r="P38" s="178"/>
      <c r="Q38" s="178"/>
      <c r="R38" s="178"/>
      <c r="S38" s="178"/>
      <c r="T38" s="180"/>
    </row>
    <row r="39" spans="1:20" x14ac:dyDescent="0.35">
      <c r="A39" s="5" t="s">
        <v>13</v>
      </c>
      <c r="B39" s="177">
        <f t="shared" ref="B39:T39" si="8">SUM(B40)</f>
        <v>6203</v>
      </c>
      <c r="C39" s="177">
        <f t="shared" si="8"/>
        <v>1037</v>
      </c>
      <c r="D39" s="177">
        <f t="shared" si="8"/>
        <v>128</v>
      </c>
      <c r="E39" s="177">
        <f t="shared" si="8"/>
        <v>324</v>
      </c>
      <c r="F39" s="177">
        <f t="shared" si="8"/>
        <v>1756</v>
      </c>
      <c r="G39" s="177">
        <f t="shared" si="8"/>
        <v>116</v>
      </c>
      <c r="H39" s="177">
        <f t="shared" si="8"/>
        <v>1</v>
      </c>
      <c r="I39" s="177">
        <f t="shared" si="8"/>
        <v>20</v>
      </c>
      <c r="J39" s="177">
        <f t="shared" si="8"/>
        <v>1</v>
      </c>
      <c r="K39" s="177">
        <f t="shared" si="8"/>
        <v>21</v>
      </c>
      <c r="L39" s="177">
        <f t="shared" si="8"/>
        <v>62</v>
      </c>
      <c r="M39" s="177">
        <f t="shared" si="8"/>
        <v>0</v>
      </c>
      <c r="N39" s="177">
        <f t="shared" si="8"/>
        <v>2710</v>
      </c>
      <c r="O39" s="179">
        <f t="shared" si="8"/>
        <v>24</v>
      </c>
      <c r="P39" s="177">
        <f t="shared" si="8"/>
        <v>3</v>
      </c>
      <c r="Q39" s="177">
        <f t="shared" si="8"/>
        <v>0</v>
      </c>
      <c r="R39" s="177">
        <f t="shared" si="8"/>
        <v>0</v>
      </c>
      <c r="S39" s="177">
        <f t="shared" si="8"/>
        <v>0</v>
      </c>
      <c r="T39" s="179">
        <f t="shared" si="8"/>
        <v>0</v>
      </c>
    </row>
    <row r="40" spans="1:20" x14ac:dyDescent="0.35">
      <c r="A40" s="2" t="s">
        <v>186</v>
      </c>
      <c r="B40" s="178">
        <f>SUM(C40:T40)</f>
        <v>6203</v>
      </c>
      <c r="C40" s="178">
        <v>1037</v>
      </c>
      <c r="D40" s="178">
        <v>128</v>
      </c>
      <c r="E40" s="178">
        <v>324</v>
      </c>
      <c r="F40" s="178">
        <v>1756</v>
      </c>
      <c r="G40" s="178">
        <v>116</v>
      </c>
      <c r="H40" s="178">
        <v>1</v>
      </c>
      <c r="I40" s="178">
        <v>20</v>
      </c>
      <c r="J40" s="178">
        <v>1</v>
      </c>
      <c r="K40" s="178">
        <v>21</v>
      </c>
      <c r="L40" s="178">
        <v>62</v>
      </c>
      <c r="M40" s="178">
        <v>0</v>
      </c>
      <c r="N40" s="178">
        <v>2710</v>
      </c>
      <c r="O40" s="180">
        <v>24</v>
      </c>
      <c r="P40" s="178">
        <v>3</v>
      </c>
      <c r="Q40" s="178">
        <v>0</v>
      </c>
      <c r="R40" s="178">
        <v>0</v>
      </c>
      <c r="S40" s="178">
        <v>0</v>
      </c>
      <c r="T40" s="180">
        <v>0</v>
      </c>
    </row>
    <row r="41" spans="1:20" x14ac:dyDescent="0.35">
      <c r="A41" s="3"/>
      <c r="B41" s="177"/>
      <c r="C41" s="177"/>
      <c r="D41" s="177"/>
      <c r="E41" s="177"/>
      <c r="F41" s="177"/>
      <c r="G41" s="177"/>
      <c r="H41" s="177"/>
      <c r="I41" s="177"/>
      <c r="J41" s="177"/>
      <c r="K41" s="177"/>
      <c r="L41" s="177"/>
      <c r="M41" s="177"/>
      <c r="N41" s="177"/>
      <c r="O41" s="179"/>
      <c r="P41" s="177"/>
      <c r="Q41" s="177"/>
      <c r="R41" s="177"/>
      <c r="S41" s="177"/>
      <c r="T41" s="179"/>
    </row>
    <row r="42" spans="1:20" x14ac:dyDescent="0.35">
      <c r="A42" s="1" t="s">
        <v>14</v>
      </c>
      <c r="B42" s="177">
        <f t="shared" ref="B42:T42" si="9">SUM(B43)</f>
        <v>9507</v>
      </c>
      <c r="C42" s="177">
        <f t="shared" si="9"/>
        <v>1202</v>
      </c>
      <c r="D42" s="177">
        <f t="shared" si="9"/>
        <v>216</v>
      </c>
      <c r="E42" s="177">
        <f t="shared" si="9"/>
        <v>1420</v>
      </c>
      <c r="F42" s="177">
        <f t="shared" si="9"/>
        <v>339</v>
      </c>
      <c r="G42" s="177">
        <f t="shared" si="9"/>
        <v>681</v>
      </c>
      <c r="H42" s="177">
        <f t="shared" si="9"/>
        <v>0</v>
      </c>
      <c r="I42" s="177">
        <f t="shared" si="9"/>
        <v>15</v>
      </c>
      <c r="J42" s="177">
        <f t="shared" si="9"/>
        <v>65</v>
      </c>
      <c r="K42" s="177">
        <f t="shared" si="9"/>
        <v>34</v>
      </c>
      <c r="L42" s="177">
        <f t="shared" si="9"/>
        <v>28</v>
      </c>
      <c r="M42" s="177">
        <f t="shared" si="9"/>
        <v>0</v>
      </c>
      <c r="N42" s="177">
        <f t="shared" si="9"/>
        <v>5472</v>
      </c>
      <c r="O42" s="179">
        <f t="shared" si="9"/>
        <v>33</v>
      </c>
      <c r="P42" s="177">
        <f t="shared" si="9"/>
        <v>1</v>
      </c>
      <c r="Q42" s="177">
        <f t="shared" si="9"/>
        <v>0</v>
      </c>
      <c r="R42" s="177">
        <f t="shared" si="9"/>
        <v>0</v>
      </c>
      <c r="S42" s="177">
        <f t="shared" si="9"/>
        <v>1</v>
      </c>
      <c r="T42" s="179">
        <f t="shared" si="9"/>
        <v>0</v>
      </c>
    </row>
    <row r="43" spans="1:20" x14ac:dyDescent="0.35">
      <c r="A43" s="2" t="s">
        <v>195</v>
      </c>
      <c r="B43" s="178">
        <f>SUM(C43:T43)</f>
        <v>9507</v>
      </c>
      <c r="C43" s="178">
        <v>1202</v>
      </c>
      <c r="D43" s="178">
        <v>216</v>
      </c>
      <c r="E43" s="178">
        <v>1420</v>
      </c>
      <c r="F43" s="178">
        <v>339</v>
      </c>
      <c r="G43" s="178">
        <v>681</v>
      </c>
      <c r="H43" s="178">
        <v>0</v>
      </c>
      <c r="I43" s="178">
        <v>15</v>
      </c>
      <c r="J43" s="178">
        <v>65</v>
      </c>
      <c r="K43" s="178">
        <v>34</v>
      </c>
      <c r="L43" s="178">
        <v>28</v>
      </c>
      <c r="M43" s="178">
        <v>0</v>
      </c>
      <c r="N43" s="178">
        <v>5472</v>
      </c>
      <c r="O43" s="180">
        <v>33</v>
      </c>
      <c r="P43" s="178">
        <v>1</v>
      </c>
      <c r="Q43" s="178">
        <v>0</v>
      </c>
      <c r="R43" s="178">
        <v>0</v>
      </c>
      <c r="S43" s="178">
        <v>1</v>
      </c>
      <c r="T43" s="180">
        <v>0</v>
      </c>
    </row>
    <row r="44" spans="1:20" x14ac:dyDescent="0.35">
      <c r="A44" s="3"/>
      <c r="B44" s="178"/>
      <c r="C44" s="178"/>
      <c r="D44" s="178"/>
      <c r="E44" s="178"/>
      <c r="F44" s="178"/>
      <c r="G44" s="178"/>
      <c r="H44" s="178"/>
      <c r="I44" s="178"/>
      <c r="J44" s="178"/>
      <c r="K44" s="178"/>
      <c r="L44" s="178"/>
      <c r="M44" s="178"/>
      <c r="N44" s="178"/>
      <c r="O44" s="180"/>
      <c r="P44" s="178"/>
      <c r="Q44" s="178"/>
      <c r="R44" s="178"/>
      <c r="S44" s="178"/>
      <c r="T44" s="180"/>
    </row>
    <row r="45" spans="1:20" x14ac:dyDescent="0.35">
      <c r="A45" s="1" t="s">
        <v>3</v>
      </c>
      <c r="B45" s="177">
        <f t="shared" ref="B45:T45" si="10">SUM(B46)</f>
        <v>11127</v>
      </c>
      <c r="C45" s="177">
        <f t="shared" si="10"/>
        <v>1324</v>
      </c>
      <c r="D45" s="177">
        <f t="shared" si="10"/>
        <v>188</v>
      </c>
      <c r="E45" s="177">
        <f t="shared" si="10"/>
        <v>1459</v>
      </c>
      <c r="F45" s="177">
        <f t="shared" si="10"/>
        <v>1123</v>
      </c>
      <c r="G45" s="177">
        <f t="shared" si="10"/>
        <v>713</v>
      </c>
      <c r="H45" s="177">
        <f t="shared" si="10"/>
        <v>3</v>
      </c>
      <c r="I45" s="177">
        <f t="shared" si="10"/>
        <v>1</v>
      </c>
      <c r="J45" s="177">
        <f t="shared" si="10"/>
        <v>63</v>
      </c>
      <c r="K45" s="177">
        <f t="shared" si="10"/>
        <v>43</v>
      </c>
      <c r="L45" s="177">
        <f t="shared" si="10"/>
        <v>91</v>
      </c>
      <c r="M45" s="177">
        <f t="shared" si="10"/>
        <v>3</v>
      </c>
      <c r="N45" s="177">
        <f t="shared" si="10"/>
        <v>6006</v>
      </c>
      <c r="O45" s="179">
        <f t="shared" si="10"/>
        <v>109</v>
      </c>
      <c r="P45" s="177">
        <f t="shared" si="10"/>
        <v>1</v>
      </c>
      <c r="Q45" s="177">
        <f t="shared" si="10"/>
        <v>0</v>
      </c>
      <c r="R45" s="177">
        <f t="shared" si="10"/>
        <v>0</v>
      </c>
      <c r="S45" s="177">
        <f t="shared" si="10"/>
        <v>0</v>
      </c>
      <c r="T45" s="179">
        <f t="shared" si="10"/>
        <v>0</v>
      </c>
    </row>
    <row r="46" spans="1:20" x14ac:dyDescent="0.35">
      <c r="A46" s="2" t="s">
        <v>187</v>
      </c>
      <c r="B46" s="178">
        <f>SUM(C46:T46)</f>
        <v>11127</v>
      </c>
      <c r="C46" s="178">
        <v>1324</v>
      </c>
      <c r="D46" s="178">
        <v>188</v>
      </c>
      <c r="E46" s="178">
        <v>1459</v>
      </c>
      <c r="F46" s="178">
        <v>1123</v>
      </c>
      <c r="G46" s="178">
        <v>713</v>
      </c>
      <c r="H46" s="178">
        <v>3</v>
      </c>
      <c r="I46" s="178">
        <v>1</v>
      </c>
      <c r="J46" s="178">
        <v>63</v>
      </c>
      <c r="K46" s="178">
        <v>43</v>
      </c>
      <c r="L46" s="178">
        <v>91</v>
      </c>
      <c r="M46" s="178">
        <v>3</v>
      </c>
      <c r="N46" s="178">
        <v>6006</v>
      </c>
      <c r="O46" s="180">
        <v>109</v>
      </c>
      <c r="P46" s="178">
        <v>1</v>
      </c>
      <c r="Q46" s="178">
        <v>0</v>
      </c>
      <c r="R46" s="178">
        <v>0</v>
      </c>
      <c r="S46" s="178">
        <v>0</v>
      </c>
      <c r="T46" s="180">
        <v>0</v>
      </c>
    </row>
    <row r="47" spans="1:20" x14ac:dyDescent="0.35">
      <c r="A47" s="3"/>
      <c r="B47" s="178"/>
      <c r="C47" s="178"/>
      <c r="D47" s="178"/>
      <c r="E47" s="178"/>
      <c r="F47" s="178"/>
      <c r="G47" s="178"/>
      <c r="H47" s="178"/>
      <c r="I47" s="178"/>
      <c r="J47" s="178"/>
      <c r="K47" s="178"/>
      <c r="L47" s="178"/>
      <c r="M47" s="178"/>
      <c r="N47" s="178"/>
      <c r="O47" s="180"/>
      <c r="P47" s="178"/>
      <c r="Q47" s="178"/>
      <c r="R47" s="178"/>
      <c r="S47" s="178"/>
      <c r="T47" s="180"/>
    </row>
    <row r="48" spans="1:20" x14ac:dyDescent="0.35">
      <c r="A48" s="1" t="s">
        <v>25</v>
      </c>
      <c r="B48" s="177">
        <f t="shared" ref="B48:T48" si="11">SUM(B49)</f>
        <v>5917</v>
      </c>
      <c r="C48" s="177">
        <f t="shared" si="11"/>
        <v>680</v>
      </c>
      <c r="D48" s="177">
        <f t="shared" si="11"/>
        <v>142</v>
      </c>
      <c r="E48" s="177">
        <f t="shared" si="11"/>
        <v>466</v>
      </c>
      <c r="F48" s="177">
        <f t="shared" si="11"/>
        <v>993</v>
      </c>
      <c r="G48" s="177">
        <f t="shared" si="11"/>
        <v>156</v>
      </c>
      <c r="H48" s="177">
        <f t="shared" si="11"/>
        <v>7</v>
      </c>
      <c r="I48" s="177">
        <f t="shared" si="11"/>
        <v>0</v>
      </c>
      <c r="J48" s="177">
        <f t="shared" si="11"/>
        <v>15</v>
      </c>
      <c r="K48" s="177">
        <f t="shared" si="11"/>
        <v>6</v>
      </c>
      <c r="L48" s="177">
        <f t="shared" si="11"/>
        <v>33</v>
      </c>
      <c r="M48" s="177">
        <f t="shared" si="11"/>
        <v>0</v>
      </c>
      <c r="N48" s="177">
        <f t="shared" si="11"/>
        <v>3365</v>
      </c>
      <c r="O48" s="179">
        <f t="shared" si="11"/>
        <v>40</v>
      </c>
      <c r="P48" s="177">
        <f t="shared" si="11"/>
        <v>13</v>
      </c>
      <c r="Q48" s="177">
        <f t="shared" si="11"/>
        <v>1</v>
      </c>
      <c r="R48" s="177">
        <f t="shared" si="11"/>
        <v>0</v>
      </c>
      <c r="S48" s="177">
        <f t="shared" si="11"/>
        <v>0</v>
      </c>
      <c r="T48" s="179">
        <f t="shared" si="11"/>
        <v>0</v>
      </c>
    </row>
    <row r="49" spans="1:20" x14ac:dyDescent="0.35">
      <c r="A49" s="3" t="s">
        <v>188</v>
      </c>
      <c r="B49" s="178">
        <f>SUM(C49:T49)</f>
        <v>5917</v>
      </c>
      <c r="C49" s="178">
        <v>680</v>
      </c>
      <c r="D49" s="178">
        <v>142</v>
      </c>
      <c r="E49" s="178">
        <v>466</v>
      </c>
      <c r="F49" s="178">
        <v>993</v>
      </c>
      <c r="G49" s="178">
        <v>156</v>
      </c>
      <c r="H49" s="178">
        <v>7</v>
      </c>
      <c r="I49" s="178">
        <v>0</v>
      </c>
      <c r="J49" s="178">
        <v>15</v>
      </c>
      <c r="K49" s="178">
        <v>6</v>
      </c>
      <c r="L49" s="178">
        <v>33</v>
      </c>
      <c r="M49" s="178">
        <v>0</v>
      </c>
      <c r="N49" s="178">
        <v>3365</v>
      </c>
      <c r="O49" s="180">
        <v>40</v>
      </c>
      <c r="P49" s="178">
        <v>13</v>
      </c>
      <c r="Q49" s="178">
        <v>1</v>
      </c>
      <c r="R49" s="178">
        <v>0</v>
      </c>
      <c r="S49" s="178">
        <v>0</v>
      </c>
      <c r="T49" s="180">
        <v>0</v>
      </c>
    </row>
    <row r="50" spans="1:20" x14ac:dyDescent="0.35">
      <c r="A50" s="3"/>
      <c r="B50" s="178"/>
      <c r="C50" s="178"/>
      <c r="D50" s="178"/>
      <c r="E50" s="178"/>
      <c r="F50" s="178"/>
      <c r="G50" s="178"/>
      <c r="H50" s="178"/>
      <c r="I50" s="178"/>
      <c r="J50" s="178"/>
      <c r="K50" s="178"/>
      <c r="L50" s="178"/>
      <c r="M50" s="178"/>
      <c r="N50" s="178"/>
      <c r="O50" s="180"/>
      <c r="P50" s="178"/>
      <c r="Q50" s="178"/>
      <c r="R50" s="178"/>
      <c r="S50" s="178"/>
      <c r="T50" s="180"/>
    </row>
    <row r="51" spans="1:20" x14ac:dyDescent="0.35">
      <c r="A51" s="1" t="s">
        <v>26</v>
      </c>
      <c r="B51" s="177">
        <f t="shared" ref="B51:T51" si="12">SUM(B52)</f>
        <v>4796</v>
      </c>
      <c r="C51" s="177">
        <f t="shared" si="12"/>
        <v>1051</v>
      </c>
      <c r="D51" s="177">
        <f t="shared" si="12"/>
        <v>54</v>
      </c>
      <c r="E51" s="177">
        <f t="shared" si="12"/>
        <v>549</v>
      </c>
      <c r="F51" s="177">
        <f t="shared" si="12"/>
        <v>145</v>
      </c>
      <c r="G51" s="177">
        <f t="shared" si="12"/>
        <v>124</v>
      </c>
      <c r="H51" s="177">
        <f t="shared" si="12"/>
        <v>2</v>
      </c>
      <c r="I51" s="177">
        <f t="shared" si="12"/>
        <v>0</v>
      </c>
      <c r="J51" s="177">
        <f t="shared" si="12"/>
        <v>2</v>
      </c>
      <c r="K51" s="177">
        <f t="shared" si="12"/>
        <v>21</v>
      </c>
      <c r="L51" s="177">
        <f t="shared" si="12"/>
        <v>21</v>
      </c>
      <c r="M51" s="177">
        <f t="shared" si="12"/>
        <v>0</v>
      </c>
      <c r="N51" s="177">
        <f t="shared" si="12"/>
        <v>2814</v>
      </c>
      <c r="O51" s="179">
        <f t="shared" si="12"/>
        <v>13</v>
      </c>
      <c r="P51" s="177">
        <f t="shared" si="12"/>
        <v>0</v>
      </c>
      <c r="Q51" s="177">
        <f t="shared" si="12"/>
        <v>0</v>
      </c>
      <c r="R51" s="177">
        <f t="shared" si="12"/>
        <v>0</v>
      </c>
      <c r="S51" s="177">
        <f t="shared" si="12"/>
        <v>0</v>
      </c>
      <c r="T51" s="179">
        <f t="shared" si="12"/>
        <v>0</v>
      </c>
    </row>
    <row r="52" spans="1:20" x14ac:dyDescent="0.35">
      <c r="A52" s="3" t="s">
        <v>181</v>
      </c>
      <c r="B52" s="178">
        <f>SUM(C52:T52)</f>
        <v>4796</v>
      </c>
      <c r="C52" s="178">
        <v>1051</v>
      </c>
      <c r="D52" s="178">
        <v>54</v>
      </c>
      <c r="E52" s="178">
        <v>549</v>
      </c>
      <c r="F52" s="178">
        <v>145</v>
      </c>
      <c r="G52" s="178">
        <v>124</v>
      </c>
      <c r="H52" s="178">
        <v>2</v>
      </c>
      <c r="I52" s="178">
        <v>0</v>
      </c>
      <c r="J52" s="178">
        <v>2</v>
      </c>
      <c r="K52" s="178">
        <v>21</v>
      </c>
      <c r="L52" s="178">
        <v>21</v>
      </c>
      <c r="M52" s="178">
        <v>0</v>
      </c>
      <c r="N52" s="178">
        <v>2814</v>
      </c>
      <c r="O52" s="180">
        <v>13</v>
      </c>
      <c r="P52" s="178">
        <v>0</v>
      </c>
      <c r="Q52" s="178">
        <v>0</v>
      </c>
      <c r="R52" s="178">
        <v>0</v>
      </c>
      <c r="S52" s="178">
        <v>0</v>
      </c>
      <c r="T52" s="180">
        <v>0</v>
      </c>
    </row>
    <row r="53" spans="1:20" x14ac:dyDescent="0.35">
      <c r="A53" s="3"/>
      <c r="B53" s="178"/>
      <c r="C53" s="178"/>
      <c r="D53" s="178"/>
      <c r="E53" s="178"/>
      <c r="F53" s="178"/>
      <c r="G53" s="178"/>
      <c r="H53" s="178"/>
      <c r="I53" s="178"/>
      <c r="J53" s="178"/>
      <c r="K53" s="178"/>
      <c r="L53" s="178"/>
      <c r="M53" s="178"/>
      <c r="N53" s="178"/>
      <c r="O53" s="180"/>
      <c r="P53" s="178"/>
      <c r="Q53" s="178"/>
      <c r="R53" s="178"/>
      <c r="S53" s="178"/>
      <c r="T53" s="180"/>
    </row>
    <row r="54" spans="1:20" x14ac:dyDescent="0.35">
      <c r="A54" s="5" t="s">
        <v>15</v>
      </c>
      <c r="B54" s="177">
        <f t="shared" ref="B54:T54" si="13">SUM(B55)</f>
        <v>10511</v>
      </c>
      <c r="C54" s="177">
        <f t="shared" si="13"/>
        <v>29</v>
      </c>
      <c r="D54" s="177">
        <f t="shared" si="13"/>
        <v>56</v>
      </c>
      <c r="E54" s="177">
        <f t="shared" si="13"/>
        <v>3974</v>
      </c>
      <c r="F54" s="177">
        <f t="shared" si="13"/>
        <v>191</v>
      </c>
      <c r="G54" s="177">
        <f t="shared" si="13"/>
        <v>483</v>
      </c>
      <c r="H54" s="177">
        <f t="shared" si="13"/>
        <v>2</v>
      </c>
      <c r="I54" s="177">
        <f t="shared" si="13"/>
        <v>1</v>
      </c>
      <c r="J54" s="177">
        <f t="shared" si="13"/>
        <v>11</v>
      </c>
      <c r="K54" s="177">
        <f t="shared" si="13"/>
        <v>50</v>
      </c>
      <c r="L54" s="177">
        <f t="shared" si="13"/>
        <v>8</v>
      </c>
      <c r="M54" s="177">
        <f t="shared" si="13"/>
        <v>1</v>
      </c>
      <c r="N54" s="177">
        <f t="shared" si="13"/>
        <v>5641</v>
      </c>
      <c r="O54" s="179">
        <f t="shared" si="13"/>
        <v>64</v>
      </c>
      <c r="P54" s="177">
        <f t="shared" si="13"/>
        <v>0</v>
      </c>
      <c r="Q54" s="177">
        <f t="shared" si="13"/>
        <v>0</v>
      </c>
      <c r="R54" s="177">
        <f t="shared" si="13"/>
        <v>0</v>
      </c>
      <c r="S54" s="177">
        <f t="shared" si="13"/>
        <v>0</v>
      </c>
      <c r="T54" s="179">
        <f t="shared" si="13"/>
        <v>0</v>
      </c>
    </row>
    <row r="55" spans="1:20" x14ac:dyDescent="0.35">
      <c r="A55" s="6" t="s">
        <v>190</v>
      </c>
      <c r="B55" s="178">
        <f>SUM(C55:T55)</f>
        <v>10511</v>
      </c>
      <c r="C55" s="178">
        <v>29</v>
      </c>
      <c r="D55" s="178">
        <v>56</v>
      </c>
      <c r="E55" s="178">
        <v>3974</v>
      </c>
      <c r="F55" s="178">
        <v>191</v>
      </c>
      <c r="G55" s="178">
        <v>483</v>
      </c>
      <c r="H55" s="178">
        <v>2</v>
      </c>
      <c r="I55" s="178">
        <v>1</v>
      </c>
      <c r="J55" s="178">
        <v>11</v>
      </c>
      <c r="K55" s="178">
        <v>50</v>
      </c>
      <c r="L55" s="178">
        <v>8</v>
      </c>
      <c r="M55" s="178">
        <v>1</v>
      </c>
      <c r="N55" s="178">
        <v>5641</v>
      </c>
      <c r="O55" s="180">
        <v>64</v>
      </c>
      <c r="P55" s="178">
        <v>0</v>
      </c>
      <c r="Q55" s="178">
        <v>0</v>
      </c>
      <c r="R55" s="178">
        <v>0</v>
      </c>
      <c r="S55" s="178">
        <v>0</v>
      </c>
      <c r="T55" s="180">
        <v>0</v>
      </c>
    </row>
    <row r="56" spans="1:20" x14ac:dyDescent="0.35">
      <c r="A56" s="6"/>
      <c r="B56" s="177"/>
      <c r="C56" s="177"/>
      <c r="D56" s="177"/>
      <c r="E56" s="177"/>
      <c r="F56" s="177"/>
      <c r="G56" s="177"/>
      <c r="H56" s="177"/>
      <c r="I56" s="177"/>
      <c r="J56" s="177"/>
      <c r="K56" s="177"/>
      <c r="L56" s="177"/>
      <c r="M56" s="177"/>
      <c r="N56" s="177"/>
      <c r="O56" s="179"/>
      <c r="P56" s="177"/>
      <c r="Q56" s="177"/>
      <c r="R56" s="177"/>
      <c r="S56" s="177"/>
      <c r="T56" s="179"/>
    </row>
    <row r="57" spans="1:20" x14ac:dyDescent="0.35">
      <c r="A57" s="5" t="s">
        <v>16</v>
      </c>
      <c r="B57" s="177">
        <f t="shared" ref="B57:T57" si="14">SUM(B58)</f>
        <v>10523</v>
      </c>
      <c r="C57" s="177">
        <f t="shared" si="14"/>
        <v>9</v>
      </c>
      <c r="D57" s="177">
        <f t="shared" si="14"/>
        <v>79</v>
      </c>
      <c r="E57" s="177">
        <f t="shared" si="14"/>
        <v>2315</v>
      </c>
      <c r="F57" s="177">
        <f t="shared" si="14"/>
        <v>1743</v>
      </c>
      <c r="G57" s="177">
        <f t="shared" si="14"/>
        <v>123</v>
      </c>
      <c r="H57" s="177">
        <f t="shared" si="14"/>
        <v>0</v>
      </c>
      <c r="I57" s="177">
        <f t="shared" si="14"/>
        <v>0</v>
      </c>
      <c r="J57" s="177">
        <f t="shared" si="14"/>
        <v>6</v>
      </c>
      <c r="K57" s="177">
        <f t="shared" si="14"/>
        <v>27</v>
      </c>
      <c r="L57" s="177">
        <f t="shared" si="14"/>
        <v>112</v>
      </c>
      <c r="M57" s="177">
        <f t="shared" si="14"/>
        <v>0</v>
      </c>
      <c r="N57" s="177">
        <f t="shared" si="14"/>
        <v>6078</v>
      </c>
      <c r="O57" s="179">
        <f t="shared" si="14"/>
        <v>31</v>
      </c>
      <c r="P57" s="177">
        <f t="shared" si="14"/>
        <v>0</v>
      </c>
      <c r="Q57" s="177">
        <f t="shared" si="14"/>
        <v>0</v>
      </c>
      <c r="R57" s="177">
        <f t="shared" si="14"/>
        <v>0</v>
      </c>
      <c r="S57" s="177">
        <f t="shared" si="14"/>
        <v>0</v>
      </c>
      <c r="T57" s="179">
        <f t="shared" si="14"/>
        <v>0</v>
      </c>
    </row>
    <row r="58" spans="1:20" x14ac:dyDescent="0.35">
      <c r="A58" s="6" t="s">
        <v>189</v>
      </c>
      <c r="B58" s="178">
        <f>SUM(C58:T58)</f>
        <v>10523</v>
      </c>
      <c r="C58" s="178">
        <v>9</v>
      </c>
      <c r="D58" s="178">
        <v>79</v>
      </c>
      <c r="E58" s="178">
        <v>2315</v>
      </c>
      <c r="F58" s="178">
        <v>1743</v>
      </c>
      <c r="G58" s="178">
        <v>123</v>
      </c>
      <c r="H58" s="178">
        <v>0</v>
      </c>
      <c r="I58" s="178">
        <v>0</v>
      </c>
      <c r="J58" s="178">
        <v>6</v>
      </c>
      <c r="K58" s="178">
        <v>27</v>
      </c>
      <c r="L58" s="178">
        <v>112</v>
      </c>
      <c r="M58" s="178">
        <v>0</v>
      </c>
      <c r="N58" s="178">
        <v>6078</v>
      </c>
      <c r="O58" s="180">
        <v>31</v>
      </c>
      <c r="P58" s="178">
        <v>0</v>
      </c>
      <c r="Q58" s="178">
        <v>0</v>
      </c>
      <c r="R58" s="178">
        <v>0</v>
      </c>
      <c r="S58" s="178">
        <v>0</v>
      </c>
      <c r="T58" s="180">
        <v>0</v>
      </c>
    </row>
    <row r="59" spans="1:20" x14ac:dyDescent="0.35">
      <c r="A59" s="147"/>
      <c r="B59" s="102"/>
      <c r="C59" s="146"/>
      <c r="D59" s="146"/>
      <c r="E59" s="146"/>
      <c r="F59" s="146"/>
      <c r="G59" s="146"/>
      <c r="H59" s="146"/>
      <c r="I59" s="146"/>
      <c r="J59" s="146"/>
      <c r="K59" s="146"/>
      <c r="L59" s="146"/>
      <c r="M59" s="146"/>
      <c r="N59" s="146"/>
      <c r="O59" s="146"/>
      <c r="P59" s="146"/>
      <c r="Q59" s="146"/>
      <c r="R59" s="146"/>
      <c r="S59" s="146"/>
      <c r="T59" s="146"/>
    </row>
    <row r="60" spans="1:20" x14ac:dyDescent="0.35">
      <c r="A60" s="2" t="s">
        <v>237</v>
      </c>
      <c r="B60" s="144"/>
      <c r="C60" s="144"/>
      <c r="D60" s="144"/>
      <c r="E60" s="144"/>
      <c r="F60" s="144"/>
      <c r="G60" s="144"/>
      <c r="H60" s="144"/>
      <c r="I60" s="144"/>
      <c r="J60" s="144"/>
      <c r="K60" s="144"/>
      <c r="L60" s="144"/>
      <c r="M60" s="144"/>
      <c r="N60" s="144"/>
      <c r="O60" s="144"/>
      <c r="P60" s="144"/>
      <c r="Q60" s="144"/>
      <c r="R60" s="144"/>
      <c r="S60" s="144"/>
      <c r="T60" s="144"/>
    </row>
    <row r="61" spans="1:20" x14ac:dyDescent="0.35">
      <c r="A61" s="176" t="s">
        <v>69</v>
      </c>
      <c r="C61" s="96"/>
      <c r="D61" s="96"/>
      <c r="E61" s="96"/>
      <c r="F61" s="96"/>
      <c r="G61" s="96"/>
      <c r="H61" s="96"/>
      <c r="I61" s="96"/>
      <c r="J61" s="96"/>
      <c r="K61" s="96"/>
      <c r="L61" s="96"/>
      <c r="M61" s="96"/>
      <c r="N61" s="96"/>
      <c r="O61" s="96"/>
      <c r="P61" s="96"/>
      <c r="Q61" s="96"/>
      <c r="R61" s="96"/>
      <c r="S61" s="96"/>
      <c r="T61" s="96"/>
    </row>
    <row r="62" spans="1:20" hidden="1" x14ac:dyDescent="0.35">
      <c r="C62" s="96"/>
      <c r="D62" s="96"/>
      <c r="E62" s="96"/>
      <c r="F62" s="96"/>
      <c r="G62" s="96"/>
      <c r="H62" s="96"/>
      <c r="I62" s="96"/>
      <c r="J62" s="96"/>
      <c r="K62" s="96"/>
      <c r="L62" s="96"/>
      <c r="M62" s="96"/>
      <c r="N62" s="96"/>
      <c r="O62" s="96"/>
      <c r="P62" s="96"/>
      <c r="Q62" s="96"/>
      <c r="R62" s="96"/>
      <c r="S62" s="96"/>
      <c r="T62" s="96"/>
    </row>
    <row r="63" spans="1:20" hidden="1" x14ac:dyDescent="0.35">
      <c r="C63" s="96"/>
      <c r="D63" s="96"/>
      <c r="E63" s="96"/>
      <c r="F63" s="96"/>
      <c r="G63" s="96"/>
      <c r="H63" s="96"/>
      <c r="I63" s="96"/>
      <c r="J63" s="96"/>
      <c r="K63" s="96"/>
      <c r="L63" s="96"/>
      <c r="M63" s="96"/>
      <c r="N63" s="96"/>
      <c r="O63" s="96"/>
      <c r="P63" s="96"/>
      <c r="Q63" s="96"/>
      <c r="R63" s="96"/>
      <c r="S63" s="96"/>
      <c r="T63" s="96"/>
    </row>
    <row r="64" spans="1:20" hidden="1" x14ac:dyDescent="0.35">
      <c r="C64" s="96"/>
      <c r="D64" s="96"/>
      <c r="E64" s="96"/>
      <c r="F64" s="96"/>
      <c r="G64" s="96"/>
      <c r="H64" s="96"/>
      <c r="I64" s="96"/>
      <c r="J64" s="96"/>
      <c r="K64" s="96"/>
      <c r="L64" s="96"/>
      <c r="M64" s="96"/>
      <c r="N64" s="96"/>
      <c r="O64" s="96"/>
      <c r="P64" s="96"/>
      <c r="Q64" s="96"/>
      <c r="R64" s="96"/>
      <c r="S64" s="96"/>
      <c r="T64" s="96"/>
    </row>
    <row r="65" spans="3:20" s="73" customFormat="1" hidden="1" x14ac:dyDescent="0.35">
      <c r="C65" s="96"/>
      <c r="D65" s="96"/>
      <c r="E65" s="96"/>
      <c r="F65" s="96"/>
      <c r="G65" s="96"/>
      <c r="H65" s="96"/>
      <c r="I65" s="96"/>
      <c r="J65" s="96"/>
      <c r="K65" s="96"/>
      <c r="L65" s="96"/>
      <c r="M65" s="96"/>
      <c r="N65" s="96"/>
      <c r="O65" s="96"/>
      <c r="P65" s="96"/>
      <c r="Q65" s="96"/>
      <c r="R65" s="96"/>
      <c r="S65" s="96"/>
      <c r="T65" s="96"/>
    </row>
    <row r="66" spans="3:20" s="73" customFormat="1" hidden="1" x14ac:dyDescent="0.35">
      <c r="C66" s="96"/>
      <c r="D66" s="96"/>
      <c r="E66" s="96"/>
      <c r="F66" s="96"/>
      <c r="G66" s="96"/>
      <c r="H66" s="96"/>
      <c r="I66" s="96"/>
      <c r="J66" s="96"/>
      <c r="K66" s="96"/>
      <c r="L66" s="96"/>
      <c r="M66" s="96"/>
      <c r="N66" s="96"/>
      <c r="O66" s="96"/>
      <c r="P66" s="96"/>
      <c r="Q66" s="96"/>
      <c r="R66" s="96"/>
      <c r="S66" s="96"/>
      <c r="T66" s="96"/>
    </row>
    <row r="67" spans="3:20" s="73" customFormat="1" hidden="1" x14ac:dyDescent="0.35">
      <c r="C67" s="96"/>
      <c r="D67" s="96"/>
      <c r="E67" s="96"/>
      <c r="F67" s="96"/>
      <c r="G67" s="96"/>
      <c r="H67" s="96"/>
      <c r="I67" s="96"/>
      <c r="J67" s="96"/>
      <c r="K67" s="96"/>
      <c r="L67" s="96"/>
      <c r="M67" s="96"/>
      <c r="N67" s="96"/>
      <c r="O67" s="96"/>
      <c r="P67" s="96"/>
      <c r="Q67" s="96"/>
      <c r="R67" s="96"/>
      <c r="S67" s="96"/>
      <c r="T67" s="96"/>
    </row>
    <row r="68" spans="3:20" s="73" customFormat="1" hidden="1" x14ac:dyDescent="0.35">
      <c r="C68" s="96"/>
      <c r="D68" s="96"/>
      <c r="E68" s="96"/>
      <c r="F68" s="96"/>
      <c r="G68" s="96"/>
      <c r="H68" s="96"/>
      <c r="I68" s="96"/>
      <c r="J68" s="96"/>
      <c r="K68" s="96"/>
      <c r="L68" s="96"/>
      <c r="M68" s="96"/>
      <c r="N68" s="96"/>
      <c r="O68" s="96"/>
      <c r="P68" s="96"/>
      <c r="Q68" s="96"/>
      <c r="R68" s="96"/>
      <c r="S68" s="96"/>
      <c r="T68" s="96"/>
    </row>
    <row r="69" spans="3:20" s="73" customFormat="1" hidden="1" x14ac:dyDescent="0.35">
      <c r="C69" s="96"/>
      <c r="D69" s="96"/>
      <c r="E69" s="96"/>
      <c r="F69" s="96"/>
      <c r="G69" s="96"/>
      <c r="H69" s="96"/>
      <c r="I69" s="96"/>
      <c r="J69" s="96"/>
      <c r="K69" s="96"/>
      <c r="L69" s="96"/>
      <c r="M69" s="96"/>
      <c r="N69" s="96"/>
      <c r="O69" s="96"/>
      <c r="P69" s="96"/>
      <c r="Q69" s="96"/>
      <c r="R69" s="96"/>
      <c r="S69" s="96"/>
      <c r="T69" s="96"/>
    </row>
    <row r="70" spans="3:20" s="73" customFormat="1" hidden="1" x14ac:dyDescent="0.35">
      <c r="C70" s="96"/>
      <c r="D70" s="96"/>
      <c r="E70" s="96"/>
      <c r="F70" s="96"/>
      <c r="G70" s="96"/>
      <c r="H70" s="96"/>
      <c r="I70" s="96"/>
      <c r="J70" s="96"/>
      <c r="K70" s="96"/>
      <c r="L70" s="96"/>
      <c r="M70" s="96"/>
      <c r="N70" s="96"/>
      <c r="O70" s="96"/>
      <c r="P70" s="96"/>
      <c r="Q70" s="96"/>
      <c r="R70" s="96"/>
      <c r="S70" s="96"/>
      <c r="T70" s="96"/>
    </row>
    <row r="71" spans="3:20" s="73" customFormat="1" hidden="1" x14ac:dyDescent="0.35">
      <c r="C71" s="96"/>
      <c r="D71" s="96"/>
      <c r="E71" s="96"/>
      <c r="F71" s="96"/>
      <c r="G71" s="96"/>
      <c r="H71" s="96"/>
      <c r="I71" s="96"/>
      <c r="J71" s="96"/>
      <c r="K71" s="96"/>
      <c r="L71" s="96"/>
      <c r="M71" s="96"/>
      <c r="N71" s="96"/>
      <c r="O71" s="96"/>
      <c r="P71" s="96"/>
      <c r="Q71" s="96"/>
      <c r="R71" s="96"/>
      <c r="S71" s="96"/>
      <c r="T71" s="96"/>
    </row>
    <row r="72" spans="3:20" s="73" customFormat="1" hidden="1" x14ac:dyDescent="0.35">
      <c r="C72" s="96"/>
      <c r="D72" s="96"/>
      <c r="E72" s="96"/>
      <c r="F72" s="96"/>
      <c r="G72" s="96"/>
      <c r="H72" s="96"/>
      <c r="I72" s="96"/>
      <c r="J72" s="96"/>
      <c r="K72" s="96"/>
      <c r="L72" s="96"/>
      <c r="M72" s="96"/>
      <c r="N72" s="96"/>
      <c r="O72" s="96"/>
      <c r="P72" s="96"/>
      <c r="Q72" s="96"/>
      <c r="R72" s="96"/>
      <c r="S72" s="96"/>
      <c r="T72" s="96"/>
    </row>
    <row r="73" spans="3:20" s="73" customFormat="1" hidden="1" x14ac:dyDescent="0.35">
      <c r="C73" s="96"/>
      <c r="D73" s="96"/>
      <c r="E73" s="96"/>
      <c r="F73" s="96"/>
      <c r="G73" s="96"/>
      <c r="H73" s="96"/>
      <c r="I73" s="96"/>
      <c r="J73" s="96"/>
      <c r="K73" s="96"/>
      <c r="L73" s="96"/>
      <c r="M73" s="96"/>
      <c r="N73" s="96"/>
      <c r="O73" s="96"/>
      <c r="P73" s="96"/>
      <c r="Q73" s="96"/>
      <c r="R73" s="96"/>
      <c r="S73" s="96"/>
      <c r="T73" s="96"/>
    </row>
    <row r="74" spans="3:20" s="73" customFormat="1" hidden="1" x14ac:dyDescent="0.35">
      <c r="C74" s="96"/>
      <c r="D74" s="96"/>
      <c r="E74" s="96"/>
      <c r="F74" s="96"/>
      <c r="G74" s="96"/>
      <c r="H74" s="96"/>
      <c r="I74" s="96"/>
      <c r="J74" s="96"/>
      <c r="K74" s="96"/>
      <c r="L74" s="96"/>
      <c r="M74" s="96"/>
      <c r="N74" s="96"/>
      <c r="O74" s="96"/>
      <c r="P74" s="96"/>
      <c r="Q74" s="96"/>
      <c r="R74" s="96"/>
      <c r="S74" s="96"/>
      <c r="T74" s="96"/>
    </row>
    <row r="75" spans="3:20" s="73" customFormat="1" hidden="1" x14ac:dyDescent="0.35">
      <c r="C75" s="96"/>
      <c r="D75" s="96"/>
      <c r="E75" s="96"/>
      <c r="F75" s="96"/>
      <c r="G75" s="96"/>
      <c r="H75" s="96"/>
      <c r="I75" s="96"/>
      <c r="J75" s="96"/>
      <c r="K75" s="96"/>
      <c r="L75" s="96"/>
      <c r="M75" s="96"/>
      <c r="N75" s="96"/>
      <c r="O75" s="96"/>
      <c r="P75" s="96"/>
      <c r="Q75" s="96"/>
      <c r="R75" s="96"/>
      <c r="S75" s="96"/>
      <c r="T75" s="96"/>
    </row>
    <row r="76" spans="3:20" s="73" customFormat="1" hidden="1" x14ac:dyDescent="0.35">
      <c r="C76" s="96"/>
      <c r="D76" s="96"/>
      <c r="E76" s="96"/>
      <c r="F76" s="96"/>
      <c r="G76" s="96"/>
      <c r="H76" s="96"/>
      <c r="I76" s="96"/>
      <c r="J76" s="96"/>
      <c r="K76" s="96"/>
      <c r="L76" s="96"/>
      <c r="M76" s="96"/>
      <c r="N76" s="96"/>
      <c r="O76" s="96"/>
      <c r="P76" s="96"/>
      <c r="Q76" s="96"/>
      <c r="R76" s="96"/>
      <c r="S76" s="96"/>
      <c r="T76" s="96"/>
    </row>
    <row r="77" spans="3:20" s="73" customFormat="1" hidden="1" x14ac:dyDescent="0.35">
      <c r="C77" s="96"/>
      <c r="D77" s="96"/>
      <c r="E77" s="96"/>
      <c r="F77" s="96"/>
      <c r="G77" s="96"/>
      <c r="H77" s="96"/>
      <c r="I77" s="96"/>
      <c r="J77" s="96"/>
      <c r="K77" s="96"/>
      <c r="L77" s="96"/>
      <c r="M77" s="96"/>
      <c r="N77" s="96"/>
      <c r="O77" s="96"/>
      <c r="P77" s="96"/>
      <c r="Q77" s="96"/>
      <c r="R77" s="96"/>
      <c r="S77" s="96"/>
      <c r="T77" s="96"/>
    </row>
    <row r="78" spans="3:20" s="73" customFormat="1" hidden="1" x14ac:dyDescent="0.35">
      <c r="C78" s="96"/>
      <c r="D78" s="96"/>
      <c r="E78" s="96"/>
      <c r="F78" s="96"/>
      <c r="G78" s="96"/>
      <c r="H78" s="96"/>
      <c r="I78" s="96"/>
      <c r="J78" s="96"/>
      <c r="K78" s="96"/>
      <c r="L78" s="96"/>
      <c r="M78" s="96"/>
      <c r="N78" s="96"/>
      <c r="O78" s="96"/>
      <c r="P78" s="96"/>
      <c r="Q78" s="96"/>
      <c r="R78" s="96"/>
      <c r="S78" s="96"/>
      <c r="T78" s="96"/>
    </row>
    <row r="79" spans="3:20" s="73" customFormat="1" hidden="1" x14ac:dyDescent="0.35">
      <c r="C79" s="96"/>
      <c r="D79" s="96"/>
      <c r="E79" s="96"/>
      <c r="F79" s="96"/>
      <c r="G79" s="96"/>
      <c r="H79" s="96"/>
      <c r="I79" s="96"/>
      <c r="J79" s="96"/>
      <c r="K79" s="96"/>
      <c r="L79" s="96"/>
      <c r="M79" s="96"/>
      <c r="N79" s="96"/>
      <c r="O79" s="96"/>
      <c r="P79" s="96"/>
      <c r="Q79" s="96"/>
      <c r="R79" s="96"/>
      <c r="S79" s="96"/>
      <c r="T79" s="96"/>
    </row>
    <row r="80" spans="3:20" s="73" customFormat="1" hidden="1" x14ac:dyDescent="0.35">
      <c r="C80" s="96"/>
      <c r="D80" s="96"/>
      <c r="E80" s="96"/>
      <c r="F80" s="96"/>
      <c r="G80" s="96"/>
      <c r="H80" s="96"/>
      <c r="I80" s="96"/>
      <c r="J80" s="96"/>
      <c r="K80" s="96"/>
      <c r="L80" s="96"/>
      <c r="M80" s="96"/>
      <c r="N80" s="96"/>
      <c r="O80" s="96"/>
      <c r="P80" s="96"/>
      <c r="Q80" s="96"/>
      <c r="R80" s="96"/>
      <c r="S80" s="96"/>
      <c r="T80" s="96"/>
    </row>
    <row r="81" spans="3:20" s="73" customFormat="1" hidden="1" x14ac:dyDescent="0.35">
      <c r="C81" s="96"/>
      <c r="D81" s="96"/>
      <c r="E81" s="96"/>
      <c r="F81" s="96"/>
      <c r="G81" s="96"/>
      <c r="H81" s="96"/>
      <c r="I81" s="96"/>
      <c r="J81" s="96"/>
      <c r="K81" s="96"/>
      <c r="L81" s="96"/>
      <c r="M81" s="96"/>
      <c r="N81" s="96"/>
      <c r="O81" s="96"/>
      <c r="P81" s="96"/>
      <c r="Q81" s="96"/>
      <c r="R81" s="96"/>
      <c r="S81" s="96"/>
      <c r="T81" s="96"/>
    </row>
    <row r="82" spans="3:20" s="73" customFormat="1" hidden="1" x14ac:dyDescent="0.35">
      <c r="C82" s="96"/>
      <c r="D82" s="96"/>
      <c r="E82" s="96"/>
      <c r="F82" s="96"/>
      <c r="G82" s="96"/>
      <c r="H82" s="96"/>
      <c r="I82" s="96"/>
      <c r="J82" s="96"/>
      <c r="K82" s="96"/>
      <c r="L82" s="96"/>
      <c r="M82" s="96"/>
      <c r="N82" s="96"/>
      <c r="O82" s="96"/>
      <c r="P82" s="96"/>
      <c r="Q82" s="96"/>
      <c r="R82" s="96"/>
      <c r="S82" s="96"/>
      <c r="T82" s="96"/>
    </row>
    <row r="83" spans="3:20" s="73" customFormat="1" hidden="1" x14ac:dyDescent="0.35">
      <c r="C83" s="96"/>
      <c r="D83" s="96"/>
      <c r="E83" s="96"/>
      <c r="F83" s="96"/>
      <c r="G83" s="96"/>
      <c r="H83" s="96"/>
      <c r="I83" s="96"/>
      <c r="J83" s="96"/>
      <c r="K83" s="96"/>
      <c r="L83" s="96"/>
      <c r="M83" s="96"/>
      <c r="N83" s="96"/>
      <c r="O83" s="96"/>
      <c r="P83" s="96"/>
      <c r="Q83" s="96"/>
      <c r="R83" s="96"/>
      <c r="S83" s="96"/>
      <c r="T83" s="96"/>
    </row>
    <row r="84" spans="3:20" s="73" customFormat="1" hidden="1" x14ac:dyDescent="0.35">
      <c r="C84" s="96"/>
      <c r="D84" s="96"/>
      <c r="E84" s="96"/>
      <c r="F84" s="96"/>
      <c r="G84" s="96"/>
      <c r="H84" s="96"/>
      <c r="I84" s="96"/>
      <c r="J84" s="96"/>
      <c r="K84" s="96"/>
      <c r="L84" s="96"/>
      <c r="M84" s="96"/>
      <c r="N84" s="96"/>
      <c r="O84" s="96"/>
      <c r="P84" s="96"/>
      <c r="Q84" s="96"/>
      <c r="R84" s="96"/>
      <c r="S84" s="96"/>
      <c r="T84" s="96"/>
    </row>
    <row r="85" spans="3:20" s="73" customFormat="1" hidden="1" x14ac:dyDescent="0.35">
      <c r="C85" s="96"/>
      <c r="D85" s="96"/>
      <c r="E85" s="96"/>
      <c r="F85" s="96"/>
      <c r="G85" s="96"/>
      <c r="H85" s="96"/>
      <c r="I85" s="96"/>
      <c r="J85" s="96"/>
      <c r="K85" s="96"/>
      <c r="L85" s="96"/>
      <c r="M85" s="96"/>
      <c r="N85" s="96"/>
      <c r="O85" s="96"/>
      <c r="P85" s="96"/>
      <c r="Q85" s="96"/>
      <c r="R85" s="96"/>
      <c r="S85" s="96"/>
      <c r="T85" s="96"/>
    </row>
    <row r="86" spans="3:20" s="73" customFormat="1" hidden="1" x14ac:dyDescent="0.35">
      <c r="C86" s="96"/>
      <c r="D86" s="96"/>
      <c r="E86" s="96"/>
      <c r="F86" s="96"/>
      <c r="G86" s="96"/>
      <c r="H86" s="96"/>
      <c r="I86" s="96"/>
      <c r="J86" s="96"/>
      <c r="K86" s="96"/>
      <c r="L86" s="96"/>
      <c r="M86" s="96"/>
      <c r="N86" s="96"/>
      <c r="O86" s="96"/>
      <c r="P86" s="96"/>
      <c r="Q86" s="96"/>
      <c r="R86" s="96"/>
      <c r="S86" s="96"/>
      <c r="T86" s="96"/>
    </row>
    <row r="87" spans="3:20" s="73" customFormat="1" hidden="1" x14ac:dyDescent="0.35">
      <c r="C87" s="96"/>
      <c r="D87" s="96"/>
      <c r="E87" s="96"/>
      <c r="F87" s="96"/>
      <c r="G87" s="96"/>
      <c r="H87" s="96"/>
      <c r="I87" s="96"/>
      <c r="J87" s="96"/>
      <c r="K87" s="96"/>
      <c r="L87" s="96"/>
      <c r="M87" s="96"/>
      <c r="N87" s="96"/>
      <c r="O87" s="96"/>
      <c r="P87" s="96"/>
      <c r="Q87" s="96"/>
      <c r="R87" s="96"/>
      <c r="S87" s="96"/>
      <c r="T87" s="96"/>
    </row>
    <row r="88" spans="3:20" s="73" customFormat="1" hidden="1" x14ac:dyDescent="0.35">
      <c r="C88" s="96"/>
      <c r="D88" s="96"/>
      <c r="E88" s="96"/>
      <c r="F88" s="96"/>
      <c r="G88" s="96"/>
      <c r="H88" s="96"/>
      <c r="I88" s="96"/>
      <c r="J88" s="96"/>
      <c r="K88" s="96"/>
      <c r="L88" s="96"/>
      <c r="M88" s="96"/>
      <c r="N88" s="96"/>
      <c r="O88" s="96"/>
      <c r="P88" s="96"/>
      <c r="Q88" s="96"/>
      <c r="R88" s="96"/>
      <c r="S88" s="96"/>
      <c r="T88" s="96"/>
    </row>
    <row r="89" spans="3:20" s="73" customFormat="1" hidden="1" x14ac:dyDescent="0.35">
      <c r="C89" s="96"/>
      <c r="D89" s="96"/>
      <c r="E89" s="96"/>
      <c r="F89" s="96"/>
      <c r="G89" s="96"/>
      <c r="H89" s="96"/>
      <c r="I89" s="96"/>
      <c r="J89" s="96"/>
      <c r="K89" s="96"/>
      <c r="L89" s="96"/>
      <c r="M89" s="96"/>
      <c r="N89" s="96"/>
      <c r="O89" s="96"/>
      <c r="P89" s="96"/>
      <c r="Q89" s="96"/>
      <c r="R89" s="96"/>
      <c r="S89" s="96"/>
      <c r="T89" s="96"/>
    </row>
    <row r="90" spans="3:20" s="73" customFormat="1" hidden="1" x14ac:dyDescent="0.35">
      <c r="C90" s="96"/>
      <c r="D90" s="96"/>
      <c r="E90" s="96"/>
      <c r="F90" s="96"/>
      <c r="G90" s="96"/>
      <c r="H90" s="96"/>
      <c r="I90" s="96"/>
      <c r="J90" s="96"/>
      <c r="K90" s="96"/>
      <c r="L90" s="96"/>
      <c r="M90" s="96"/>
      <c r="N90" s="96"/>
      <c r="O90" s="96"/>
      <c r="P90" s="96"/>
      <c r="Q90" s="96"/>
      <c r="R90" s="96"/>
      <c r="S90" s="96"/>
      <c r="T90" s="96"/>
    </row>
    <row r="91" spans="3:20" s="73" customFormat="1" hidden="1" x14ac:dyDescent="0.35">
      <c r="C91" s="96"/>
      <c r="D91" s="96"/>
      <c r="E91" s="96"/>
      <c r="F91" s="96"/>
      <c r="G91" s="96"/>
      <c r="H91" s="96"/>
      <c r="I91" s="96"/>
      <c r="J91" s="96"/>
      <c r="K91" s="96"/>
      <c r="L91" s="96"/>
      <c r="M91" s="96"/>
      <c r="N91" s="96"/>
      <c r="O91" s="96"/>
      <c r="P91" s="96"/>
      <c r="Q91" s="96"/>
      <c r="R91" s="96"/>
      <c r="S91" s="96"/>
      <c r="T91" s="96"/>
    </row>
    <row r="92" spans="3:20" s="73" customFormat="1" hidden="1" x14ac:dyDescent="0.35">
      <c r="C92" s="96"/>
      <c r="D92" s="96"/>
      <c r="E92" s="96"/>
      <c r="F92" s="96"/>
      <c r="G92" s="96"/>
      <c r="H92" s="96"/>
      <c r="I92" s="96"/>
      <c r="J92" s="96"/>
      <c r="K92" s="96"/>
      <c r="L92" s="96"/>
      <c r="M92" s="96"/>
      <c r="N92" s="96"/>
      <c r="O92" s="96"/>
      <c r="P92" s="96"/>
      <c r="Q92" s="96"/>
      <c r="R92" s="96"/>
      <c r="S92" s="96"/>
      <c r="T92" s="96"/>
    </row>
    <row r="93" spans="3:20" s="73" customFormat="1" hidden="1" x14ac:dyDescent="0.35">
      <c r="C93" s="96"/>
      <c r="D93" s="96"/>
      <c r="E93" s="96"/>
      <c r="F93" s="96"/>
      <c r="G93" s="96"/>
      <c r="H93" s="96"/>
      <c r="I93" s="96"/>
      <c r="J93" s="96"/>
      <c r="K93" s="96"/>
      <c r="L93" s="96"/>
      <c r="M93" s="96"/>
      <c r="N93" s="96"/>
      <c r="O93" s="96"/>
      <c r="P93" s="96"/>
      <c r="Q93" s="96"/>
      <c r="R93" s="96"/>
      <c r="S93" s="96"/>
      <c r="T93" s="96"/>
    </row>
    <row r="94" spans="3:20" s="73" customFormat="1" hidden="1" x14ac:dyDescent="0.35">
      <c r="C94" s="96"/>
      <c r="D94" s="96"/>
      <c r="E94" s="96"/>
      <c r="F94" s="96"/>
      <c r="G94" s="96"/>
      <c r="H94" s="96"/>
      <c r="I94" s="96"/>
      <c r="J94" s="96"/>
      <c r="K94" s="96"/>
      <c r="L94" s="96"/>
      <c r="M94" s="96"/>
      <c r="N94" s="96"/>
      <c r="O94" s="96"/>
      <c r="P94" s="96"/>
      <c r="Q94" s="96"/>
      <c r="R94" s="96"/>
      <c r="S94" s="96"/>
      <c r="T94" s="96"/>
    </row>
  </sheetData>
  <mergeCells count="4">
    <mergeCell ref="A8:A9"/>
    <mergeCell ref="B8:B9"/>
    <mergeCell ref="P8:T8"/>
    <mergeCell ref="C8:O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66"/>
  <sheetViews>
    <sheetView zoomScale="70" zoomScaleNormal="70" workbookViewId="0">
      <pane xSplit="2" ySplit="9" topLeftCell="C10" activePane="bottomRight" state="frozen"/>
      <selection pane="topRight" activeCell="C1" sqref="C1"/>
      <selection pane="bottomLeft" activeCell="A10" sqref="A10"/>
      <selection pane="bottomRight"/>
    </sheetView>
  </sheetViews>
  <sheetFormatPr baseColWidth="10" defaultColWidth="0" defaultRowHeight="15.5" zeroHeight="1" x14ac:dyDescent="0.35"/>
  <cols>
    <col min="1" max="1" width="64.08984375" style="120" bestFit="1" customWidth="1"/>
    <col min="2" max="2" width="15" style="7" customWidth="1"/>
    <col min="3" max="3" width="15.6328125" style="7" customWidth="1"/>
    <col min="4" max="4" width="17.08984375" style="7" customWidth="1"/>
    <col min="5" max="5" width="17" style="7" customWidth="1"/>
    <col min="6" max="6" width="17.08984375" style="7" customWidth="1"/>
    <col min="7" max="7" width="16.54296875" style="7" customWidth="1"/>
    <col min="8" max="8" width="19.08984375" style="7" customWidth="1"/>
    <col min="9" max="9" width="19" style="7" customWidth="1"/>
    <col min="10" max="10" width="18.54296875" style="7" customWidth="1"/>
    <col min="11" max="11" width="17" style="7" customWidth="1"/>
    <col min="12" max="14" width="18.54296875" style="7" customWidth="1"/>
    <col min="15" max="15" width="17" style="7" customWidth="1"/>
    <col min="16" max="16" width="17.90625" style="7" customWidth="1"/>
    <col min="17" max="17" width="15.6328125" style="7" customWidth="1"/>
    <col min="18" max="18" width="16.54296875" style="7" customWidth="1"/>
    <col min="19" max="19" width="17.36328125" style="7" customWidth="1"/>
    <col min="20" max="20" width="16.6328125" style="7" customWidth="1"/>
    <col min="21" max="21" width="16.54296875" style="7" customWidth="1"/>
    <col min="22" max="22" width="17" style="7" customWidth="1"/>
    <col min="23" max="23" width="17.453125" style="7" customWidth="1"/>
    <col min="24" max="24" width="17.08984375" style="7" customWidth="1"/>
    <col min="25" max="25" width="17.54296875" style="7" customWidth="1"/>
    <col min="26" max="26" width="15.08984375" style="7" customWidth="1"/>
    <col min="27" max="27" width="16.36328125" style="7" customWidth="1"/>
    <col min="28" max="28" width="13.90625" style="7" customWidth="1"/>
    <col min="29" max="29" width="15.453125" style="7" customWidth="1"/>
    <col min="30" max="30" width="14.453125" style="7" customWidth="1"/>
    <col min="31" max="31" width="14.54296875" style="7" customWidth="1"/>
    <col min="32" max="33" width="15.54296875" style="7" customWidth="1"/>
    <col min="34" max="35" width="16.08984375" style="7" customWidth="1"/>
    <col min="36" max="36" width="0" style="7" hidden="1" customWidth="1"/>
    <col min="37" max="16384" width="11.453125" style="7" hidden="1"/>
  </cols>
  <sheetData>
    <row r="1" spans="1:35" x14ac:dyDescent="0.35">
      <c r="A1" s="99" t="s">
        <v>468</v>
      </c>
      <c r="B1" s="70"/>
      <c r="C1" s="70"/>
      <c r="D1" s="70"/>
      <c r="E1" s="70"/>
      <c r="F1" s="70"/>
      <c r="G1" s="70"/>
      <c r="H1" s="70"/>
      <c r="I1" s="70"/>
      <c r="J1" s="70"/>
      <c r="K1" s="70"/>
      <c r="L1" s="8"/>
      <c r="M1" s="70"/>
      <c r="N1" s="70"/>
      <c r="O1" s="70"/>
      <c r="P1" s="70"/>
      <c r="Q1" s="70"/>
      <c r="R1" s="70"/>
      <c r="S1" s="70"/>
      <c r="U1" s="70"/>
      <c r="V1" s="70"/>
      <c r="W1" s="70"/>
      <c r="X1" s="119"/>
      <c r="Y1" s="119"/>
      <c r="Z1" s="119"/>
      <c r="AA1" s="119"/>
      <c r="AB1" s="119"/>
      <c r="AC1" s="119"/>
      <c r="AD1" s="8"/>
      <c r="AE1" s="8"/>
      <c r="AF1" s="8"/>
      <c r="AG1" s="8"/>
      <c r="AH1" s="8"/>
      <c r="AI1" s="8"/>
    </row>
    <row r="2" spans="1:35" x14ac:dyDescent="0.3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35">
      <c r="A3" s="234" t="s">
        <v>315</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row>
    <row r="4" spans="1:35" x14ac:dyDescent="0.35">
      <c r="A4" s="234" t="s">
        <v>224</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row>
    <row r="5" spans="1:35" x14ac:dyDescent="0.35">
      <c r="A5" s="234" t="s">
        <v>223</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row>
    <row r="6" spans="1:35" x14ac:dyDescent="0.35">
      <c r="A6" s="234" t="s">
        <v>207</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row>
    <row r="7" spans="1:35" x14ac:dyDescent="0.35">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row>
    <row r="8" spans="1:35" ht="44.25" customHeight="1" x14ac:dyDescent="0.35">
      <c r="A8" s="280" t="s">
        <v>222</v>
      </c>
      <c r="B8" s="282" t="s">
        <v>33</v>
      </c>
      <c r="C8" s="284" t="s">
        <v>21</v>
      </c>
      <c r="D8" s="285"/>
      <c r="E8" s="285"/>
      <c r="F8" s="286"/>
      <c r="G8" s="285" t="s">
        <v>9</v>
      </c>
      <c r="H8" s="285"/>
      <c r="I8" s="285"/>
      <c r="J8" s="286"/>
      <c r="K8" s="284" t="s">
        <v>10</v>
      </c>
      <c r="L8" s="286"/>
      <c r="M8" s="284" t="s">
        <v>11</v>
      </c>
      <c r="N8" s="286"/>
      <c r="O8" s="284" t="s">
        <v>12</v>
      </c>
      <c r="P8" s="285"/>
      <c r="Q8" s="286"/>
      <c r="R8" s="284" t="s">
        <v>1</v>
      </c>
      <c r="S8" s="286"/>
      <c r="T8" s="284" t="s">
        <v>2</v>
      </c>
      <c r="U8" s="286"/>
      <c r="V8" s="287" t="s">
        <v>13</v>
      </c>
      <c r="W8" s="288"/>
      <c r="X8" s="287" t="s">
        <v>14</v>
      </c>
      <c r="Y8" s="288"/>
      <c r="Z8" s="284" t="s">
        <v>3</v>
      </c>
      <c r="AA8" s="286"/>
      <c r="AB8" s="284" t="s">
        <v>25</v>
      </c>
      <c r="AC8" s="286"/>
      <c r="AD8" s="284" t="s">
        <v>26</v>
      </c>
      <c r="AE8" s="286"/>
      <c r="AF8" s="287" t="s">
        <v>15</v>
      </c>
      <c r="AG8" s="288"/>
      <c r="AH8" s="287" t="s">
        <v>16</v>
      </c>
      <c r="AI8" s="288"/>
    </row>
    <row r="9" spans="1:35" ht="89.25" customHeight="1" x14ac:dyDescent="0.35">
      <c r="A9" s="281"/>
      <c r="B9" s="283"/>
      <c r="C9" s="130" t="s">
        <v>21</v>
      </c>
      <c r="D9" s="128" t="s">
        <v>63</v>
      </c>
      <c r="E9" s="138" t="s">
        <v>64</v>
      </c>
      <c r="F9" s="128" t="s">
        <v>65</v>
      </c>
      <c r="G9" s="130" t="s">
        <v>9</v>
      </c>
      <c r="H9" s="128" t="s">
        <v>66</v>
      </c>
      <c r="I9" s="138" t="s">
        <v>67</v>
      </c>
      <c r="J9" s="129" t="s">
        <v>68</v>
      </c>
      <c r="K9" s="130" t="s">
        <v>10</v>
      </c>
      <c r="L9" s="128" t="s">
        <v>184</v>
      </c>
      <c r="M9" s="130" t="s">
        <v>11</v>
      </c>
      <c r="N9" s="128" t="s">
        <v>182</v>
      </c>
      <c r="O9" s="130" t="s">
        <v>12</v>
      </c>
      <c r="P9" s="128" t="s">
        <v>183</v>
      </c>
      <c r="Q9" s="138" t="s">
        <v>174</v>
      </c>
      <c r="R9" s="130" t="s">
        <v>1</v>
      </c>
      <c r="S9" s="129" t="s">
        <v>30</v>
      </c>
      <c r="T9" s="130" t="s">
        <v>2</v>
      </c>
      <c r="U9" s="129" t="s">
        <v>185</v>
      </c>
      <c r="V9" s="100" t="s">
        <v>13</v>
      </c>
      <c r="W9" s="128" t="s">
        <v>186</v>
      </c>
      <c r="X9" s="100" t="s">
        <v>14</v>
      </c>
      <c r="Y9" s="128" t="s">
        <v>195</v>
      </c>
      <c r="Z9" s="130" t="s">
        <v>3</v>
      </c>
      <c r="AA9" s="128" t="s">
        <v>187</v>
      </c>
      <c r="AB9" s="130" t="s">
        <v>316</v>
      </c>
      <c r="AC9" s="129" t="s">
        <v>188</v>
      </c>
      <c r="AD9" s="130" t="s">
        <v>26</v>
      </c>
      <c r="AE9" s="129" t="s">
        <v>181</v>
      </c>
      <c r="AF9" s="100" t="s">
        <v>15</v>
      </c>
      <c r="AG9" s="131" t="s">
        <v>190</v>
      </c>
      <c r="AH9" s="100" t="s">
        <v>16</v>
      </c>
      <c r="AI9" s="132" t="s">
        <v>189</v>
      </c>
    </row>
    <row r="10" spans="1:35" x14ac:dyDescent="0.35">
      <c r="A10" s="124"/>
      <c r="B10" s="141"/>
      <c r="C10" s="125"/>
      <c r="D10" s="133"/>
      <c r="E10" s="133"/>
      <c r="F10" s="133"/>
      <c r="G10" s="112"/>
      <c r="H10" s="133"/>
      <c r="I10" s="133"/>
      <c r="J10" s="134"/>
      <c r="K10" s="127"/>
      <c r="L10" s="135"/>
      <c r="M10" s="112"/>
      <c r="N10" s="135"/>
      <c r="O10" s="112"/>
      <c r="P10" s="133"/>
      <c r="Q10" s="135"/>
      <c r="R10" s="112"/>
      <c r="S10" s="126"/>
      <c r="T10" s="112"/>
      <c r="U10" s="134"/>
      <c r="V10" s="114"/>
      <c r="W10" s="135"/>
      <c r="X10" s="112"/>
      <c r="Y10" s="135"/>
      <c r="Z10" s="112"/>
      <c r="AA10" s="135"/>
      <c r="AB10" s="112"/>
      <c r="AC10" s="134"/>
      <c r="AD10" s="112"/>
      <c r="AE10" s="134"/>
      <c r="AF10" s="114"/>
      <c r="AG10" s="136"/>
      <c r="AH10" s="114"/>
      <c r="AI10" s="137"/>
    </row>
    <row r="11" spans="1:35" s="24" customFormat="1" ht="15" x14ac:dyDescent="0.3">
      <c r="A11" s="111" t="s">
        <v>0</v>
      </c>
      <c r="B11" s="184">
        <f t="shared" ref="B11:AI11" si="0">+B13+B27+B39+B53+B59</f>
        <v>47531</v>
      </c>
      <c r="C11" s="185">
        <f t="shared" si="0"/>
        <v>12165</v>
      </c>
      <c r="D11" s="186">
        <f t="shared" si="0"/>
        <v>4556</v>
      </c>
      <c r="E11" s="186">
        <f t="shared" si="0"/>
        <v>3833</v>
      </c>
      <c r="F11" s="186">
        <f t="shared" si="0"/>
        <v>3776</v>
      </c>
      <c r="G11" s="187">
        <f t="shared" si="0"/>
        <v>5679</v>
      </c>
      <c r="H11" s="186">
        <f t="shared" si="0"/>
        <v>2004</v>
      </c>
      <c r="I11" s="186">
        <f t="shared" si="0"/>
        <v>2102</v>
      </c>
      <c r="J11" s="186">
        <f t="shared" si="0"/>
        <v>1573</v>
      </c>
      <c r="K11" s="187">
        <f t="shared" si="0"/>
        <v>3808</v>
      </c>
      <c r="L11" s="186">
        <f t="shared" si="0"/>
        <v>3808</v>
      </c>
      <c r="M11" s="187">
        <f t="shared" si="0"/>
        <v>2250</v>
      </c>
      <c r="N11" s="186">
        <f t="shared" si="0"/>
        <v>2250</v>
      </c>
      <c r="O11" s="187">
        <f t="shared" si="0"/>
        <v>3334</v>
      </c>
      <c r="P11" s="186">
        <f t="shared" si="0"/>
        <v>1109</v>
      </c>
      <c r="Q11" s="186">
        <f t="shared" si="0"/>
        <v>2225</v>
      </c>
      <c r="R11" s="187">
        <f t="shared" si="0"/>
        <v>3644</v>
      </c>
      <c r="S11" s="186">
        <f t="shared" si="0"/>
        <v>3644</v>
      </c>
      <c r="T11" s="187">
        <f t="shared" si="0"/>
        <v>5078</v>
      </c>
      <c r="U11" s="186">
        <f t="shared" si="0"/>
        <v>5078</v>
      </c>
      <c r="V11" s="187">
        <f t="shared" si="0"/>
        <v>1768</v>
      </c>
      <c r="W11" s="186">
        <f t="shared" si="0"/>
        <v>1768</v>
      </c>
      <c r="X11" s="187">
        <f t="shared" si="0"/>
        <v>1332</v>
      </c>
      <c r="Y11" s="186">
        <f t="shared" si="0"/>
        <v>1332</v>
      </c>
      <c r="Z11" s="187">
        <f t="shared" si="0"/>
        <v>2517</v>
      </c>
      <c r="AA11" s="186">
        <f t="shared" si="0"/>
        <v>2517</v>
      </c>
      <c r="AB11" s="187">
        <f t="shared" si="0"/>
        <v>1818</v>
      </c>
      <c r="AC11" s="186">
        <f t="shared" si="0"/>
        <v>1818</v>
      </c>
      <c r="AD11" s="187">
        <f t="shared" si="0"/>
        <v>1016</v>
      </c>
      <c r="AE11" s="186">
        <f t="shared" si="0"/>
        <v>1016</v>
      </c>
      <c r="AF11" s="187">
        <f t="shared" si="0"/>
        <v>999</v>
      </c>
      <c r="AG11" s="186">
        <f t="shared" si="0"/>
        <v>999</v>
      </c>
      <c r="AH11" s="187">
        <f t="shared" si="0"/>
        <v>2123</v>
      </c>
      <c r="AI11" s="186">
        <f t="shared" si="0"/>
        <v>2123</v>
      </c>
    </row>
    <row r="12" spans="1:35" x14ac:dyDescent="0.35">
      <c r="A12" s="121"/>
      <c r="B12" s="184"/>
      <c r="C12" s="185"/>
      <c r="D12" s="188"/>
      <c r="E12" s="188"/>
      <c r="F12" s="188"/>
      <c r="G12" s="187"/>
      <c r="H12" s="188"/>
      <c r="I12" s="188"/>
      <c r="J12" s="188"/>
      <c r="K12" s="187"/>
      <c r="L12" s="188"/>
      <c r="M12" s="187"/>
      <c r="N12" s="188"/>
      <c r="O12" s="187"/>
      <c r="P12" s="188"/>
      <c r="Q12" s="188"/>
      <c r="R12" s="187"/>
      <c r="S12" s="188"/>
      <c r="T12" s="187"/>
      <c r="U12" s="188"/>
      <c r="V12" s="187"/>
      <c r="W12" s="188"/>
      <c r="X12" s="187"/>
      <c r="Y12" s="188"/>
      <c r="Z12" s="187"/>
      <c r="AA12" s="188"/>
      <c r="AB12" s="187"/>
      <c r="AC12" s="188"/>
      <c r="AD12" s="187"/>
      <c r="AE12" s="188"/>
      <c r="AF12" s="187"/>
      <c r="AG12" s="188"/>
      <c r="AH12" s="187"/>
      <c r="AI12" s="188"/>
    </row>
    <row r="13" spans="1:35" x14ac:dyDescent="0.35">
      <c r="A13" s="115" t="s">
        <v>133</v>
      </c>
      <c r="B13" s="184">
        <f t="shared" ref="B13:AI13" si="1">SUM(B14:B25)</f>
        <v>1248</v>
      </c>
      <c r="C13" s="187">
        <f t="shared" si="1"/>
        <v>529</v>
      </c>
      <c r="D13" s="184">
        <f t="shared" si="1"/>
        <v>174</v>
      </c>
      <c r="E13" s="184">
        <f t="shared" si="1"/>
        <v>157</v>
      </c>
      <c r="F13" s="184">
        <f t="shared" si="1"/>
        <v>198</v>
      </c>
      <c r="G13" s="187">
        <f t="shared" si="1"/>
        <v>98</v>
      </c>
      <c r="H13" s="184">
        <f t="shared" si="1"/>
        <v>19</v>
      </c>
      <c r="I13" s="184">
        <f t="shared" si="1"/>
        <v>39</v>
      </c>
      <c r="J13" s="184">
        <f t="shared" si="1"/>
        <v>40</v>
      </c>
      <c r="K13" s="187">
        <f t="shared" si="1"/>
        <v>184</v>
      </c>
      <c r="L13" s="184">
        <f t="shared" si="1"/>
        <v>184</v>
      </c>
      <c r="M13" s="187">
        <f t="shared" si="1"/>
        <v>36</v>
      </c>
      <c r="N13" s="184">
        <f t="shared" si="1"/>
        <v>36</v>
      </c>
      <c r="O13" s="187">
        <f t="shared" si="1"/>
        <v>56</v>
      </c>
      <c r="P13" s="184">
        <f t="shared" si="1"/>
        <v>17</v>
      </c>
      <c r="Q13" s="184">
        <f t="shared" si="1"/>
        <v>39</v>
      </c>
      <c r="R13" s="187">
        <f t="shared" si="1"/>
        <v>85</v>
      </c>
      <c r="S13" s="184">
        <f t="shared" si="1"/>
        <v>85</v>
      </c>
      <c r="T13" s="187">
        <f t="shared" si="1"/>
        <v>82</v>
      </c>
      <c r="U13" s="184">
        <f t="shared" si="1"/>
        <v>82</v>
      </c>
      <c r="V13" s="187">
        <f t="shared" si="1"/>
        <v>0</v>
      </c>
      <c r="W13" s="184">
        <f t="shared" si="1"/>
        <v>0</v>
      </c>
      <c r="X13" s="187">
        <f t="shared" si="1"/>
        <v>14</v>
      </c>
      <c r="Y13" s="184">
        <f t="shared" si="1"/>
        <v>14</v>
      </c>
      <c r="Z13" s="187">
        <f t="shared" si="1"/>
        <v>21</v>
      </c>
      <c r="AA13" s="184">
        <f t="shared" si="1"/>
        <v>21</v>
      </c>
      <c r="AB13" s="187">
        <f t="shared" si="1"/>
        <v>112</v>
      </c>
      <c r="AC13" s="184">
        <f t="shared" si="1"/>
        <v>112</v>
      </c>
      <c r="AD13" s="187">
        <f t="shared" si="1"/>
        <v>3</v>
      </c>
      <c r="AE13" s="184">
        <f t="shared" si="1"/>
        <v>3</v>
      </c>
      <c r="AF13" s="187">
        <f t="shared" si="1"/>
        <v>17</v>
      </c>
      <c r="AG13" s="184">
        <f t="shared" si="1"/>
        <v>17</v>
      </c>
      <c r="AH13" s="187">
        <f t="shared" si="1"/>
        <v>11</v>
      </c>
      <c r="AI13" s="186">
        <f t="shared" si="1"/>
        <v>11</v>
      </c>
    </row>
    <row r="14" spans="1:35" x14ac:dyDescent="0.35">
      <c r="A14" s="122" t="s">
        <v>199</v>
      </c>
      <c r="B14" s="189">
        <f>C14+G14+K14+M14+O14+R14+T14+V14+X14+Z14+AB14+AD14+AF14+AH14</f>
        <v>314</v>
      </c>
      <c r="C14" s="190">
        <f>SUM(D14:F14)</f>
        <v>181</v>
      </c>
      <c r="D14" s="189">
        <v>53</v>
      </c>
      <c r="E14" s="189">
        <v>38</v>
      </c>
      <c r="F14" s="189">
        <v>90</v>
      </c>
      <c r="G14" s="190">
        <f>SUM(H14:J14)</f>
        <v>8</v>
      </c>
      <c r="H14" s="189">
        <v>6</v>
      </c>
      <c r="I14" s="189">
        <v>2</v>
      </c>
      <c r="J14" s="189">
        <v>0</v>
      </c>
      <c r="K14" s="190">
        <f>SUM(L14)</f>
        <v>10</v>
      </c>
      <c r="L14" s="188">
        <v>10</v>
      </c>
      <c r="M14" s="190">
        <f>SUM(N14)</f>
        <v>7</v>
      </c>
      <c r="N14" s="188">
        <v>7</v>
      </c>
      <c r="O14" s="190">
        <f>SUM(P14:Q14)</f>
        <v>24</v>
      </c>
      <c r="P14" s="189">
        <v>9</v>
      </c>
      <c r="Q14" s="188">
        <v>15</v>
      </c>
      <c r="R14" s="190">
        <f t="shared" ref="R14:R25" si="2">SUM(S14)</f>
        <v>14</v>
      </c>
      <c r="S14" s="189">
        <v>14</v>
      </c>
      <c r="T14" s="190">
        <f t="shared" ref="T14:T25" si="3">SUM(U14)</f>
        <v>17</v>
      </c>
      <c r="U14" s="189">
        <v>17</v>
      </c>
      <c r="V14" s="190">
        <f t="shared" ref="V14:V25" si="4">SUM(W14)</f>
        <v>0</v>
      </c>
      <c r="W14" s="188">
        <v>0</v>
      </c>
      <c r="X14" s="190">
        <f t="shared" ref="X14:X25" si="5">SUM(Y14)</f>
        <v>1</v>
      </c>
      <c r="Y14" s="188">
        <v>1</v>
      </c>
      <c r="Z14" s="190">
        <f t="shared" ref="Z14:Z25" si="6">SUM(AA14)</f>
        <v>0</v>
      </c>
      <c r="AA14" s="188">
        <v>0</v>
      </c>
      <c r="AB14" s="190">
        <f t="shared" ref="AB14:AB25" si="7">SUM(AC14)</f>
        <v>45</v>
      </c>
      <c r="AC14" s="189">
        <v>45</v>
      </c>
      <c r="AD14" s="190">
        <f t="shared" ref="AD14:AD25" si="8">SUM(AE14)</f>
        <v>1</v>
      </c>
      <c r="AE14" s="189">
        <v>1</v>
      </c>
      <c r="AF14" s="190">
        <f t="shared" ref="AF14:AF25" si="9">SUM(AG14)</f>
        <v>5</v>
      </c>
      <c r="AG14" s="189">
        <v>5</v>
      </c>
      <c r="AH14" s="190">
        <f t="shared" ref="AH14:AH25" si="10">SUM(AI14)</f>
        <v>1</v>
      </c>
      <c r="AI14" s="188">
        <v>1</v>
      </c>
    </row>
    <row r="15" spans="1:35" x14ac:dyDescent="0.35">
      <c r="A15" s="122" t="s">
        <v>200</v>
      </c>
      <c r="B15" s="189">
        <f t="shared" ref="B15:B25" si="11">C15+G15+K15+M15+O15+R15+T15+V15+X15+Z15+AB15+AD15+AF15+AH15</f>
        <v>164</v>
      </c>
      <c r="C15" s="190">
        <f t="shared" ref="C15:C25" si="12">SUM(D15:F15)</f>
        <v>52</v>
      </c>
      <c r="D15" s="189">
        <v>8</v>
      </c>
      <c r="E15" s="189">
        <v>42</v>
      </c>
      <c r="F15" s="189">
        <v>2</v>
      </c>
      <c r="G15" s="190">
        <f t="shared" ref="G15:G25" si="13">SUM(H15:J15)</f>
        <v>55</v>
      </c>
      <c r="H15" s="189">
        <v>10</v>
      </c>
      <c r="I15" s="189">
        <v>26</v>
      </c>
      <c r="J15" s="189">
        <v>19</v>
      </c>
      <c r="K15" s="190">
        <f t="shared" ref="K15:M61" si="14">SUM(L15)</f>
        <v>14</v>
      </c>
      <c r="L15" s="188">
        <v>14</v>
      </c>
      <c r="M15" s="190">
        <f t="shared" si="14"/>
        <v>0</v>
      </c>
      <c r="N15" s="188">
        <v>0</v>
      </c>
      <c r="O15" s="190">
        <f t="shared" ref="O15:O61" si="15">SUM(P15:Q15)</f>
        <v>0</v>
      </c>
      <c r="P15" s="189">
        <v>0</v>
      </c>
      <c r="Q15" s="188">
        <v>0</v>
      </c>
      <c r="R15" s="190">
        <f t="shared" si="2"/>
        <v>32</v>
      </c>
      <c r="S15" s="189">
        <v>32</v>
      </c>
      <c r="T15" s="190">
        <f t="shared" si="3"/>
        <v>0</v>
      </c>
      <c r="U15" s="189">
        <v>0</v>
      </c>
      <c r="V15" s="190">
        <f t="shared" si="4"/>
        <v>0</v>
      </c>
      <c r="W15" s="188">
        <v>0</v>
      </c>
      <c r="X15" s="190">
        <f t="shared" si="5"/>
        <v>3</v>
      </c>
      <c r="Y15" s="188">
        <v>3</v>
      </c>
      <c r="Z15" s="190">
        <f t="shared" si="6"/>
        <v>0</v>
      </c>
      <c r="AA15" s="188">
        <v>0</v>
      </c>
      <c r="AB15" s="190">
        <f t="shared" si="7"/>
        <v>2</v>
      </c>
      <c r="AC15" s="189">
        <v>2</v>
      </c>
      <c r="AD15" s="190">
        <f t="shared" si="8"/>
        <v>0</v>
      </c>
      <c r="AE15" s="189">
        <v>0</v>
      </c>
      <c r="AF15" s="190">
        <f t="shared" si="9"/>
        <v>4</v>
      </c>
      <c r="AG15" s="189">
        <v>4</v>
      </c>
      <c r="AH15" s="190">
        <f t="shared" si="10"/>
        <v>2</v>
      </c>
      <c r="AI15" s="188">
        <v>2</v>
      </c>
    </row>
    <row r="16" spans="1:35" x14ac:dyDescent="0.35">
      <c r="A16" s="122" t="s">
        <v>216</v>
      </c>
      <c r="B16" s="189">
        <f t="shared" si="11"/>
        <v>7</v>
      </c>
      <c r="C16" s="190">
        <f t="shared" si="12"/>
        <v>0</v>
      </c>
      <c r="D16" s="189">
        <v>0</v>
      </c>
      <c r="E16" s="189">
        <v>0</v>
      </c>
      <c r="F16" s="189">
        <v>0</v>
      </c>
      <c r="G16" s="190">
        <f t="shared" si="13"/>
        <v>0</v>
      </c>
      <c r="H16" s="189">
        <v>0</v>
      </c>
      <c r="I16" s="189">
        <v>0</v>
      </c>
      <c r="J16" s="189">
        <v>0</v>
      </c>
      <c r="K16" s="190">
        <f t="shared" si="14"/>
        <v>2</v>
      </c>
      <c r="L16" s="188">
        <v>2</v>
      </c>
      <c r="M16" s="190">
        <f t="shared" si="14"/>
        <v>0</v>
      </c>
      <c r="N16" s="188">
        <v>0</v>
      </c>
      <c r="O16" s="190">
        <f t="shared" si="15"/>
        <v>0</v>
      </c>
      <c r="P16" s="189">
        <v>0</v>
      </c>
      <c r="Q16" s="188">
        <v>0</v>
      </c>
      <c r="R16" s="190">
        <f t="shared" si="2"/>
        <v>0</v>
      </c>
      <c r="S16" s="189">
        <v>0</v>
      </c>
      <c r="T16" s="190">
        <f t="shared" si="3"/>
        <v>0</v>
      </c>
      <c r="U16" s="189">
        <v>0</v>
      </c>
      <c r="V16" s="190">
        <f t="shared" si="4"/>
        <v>0</v>
      </c>
      <c r="W16" s="188">
        <v>0</v>
      </c>
      <c r="X16" s="190">
        <f t="shared" si="5"/>
        <v>0</v>
      </c>
      <c r="Y16" s="188">
        <v>0</v>
      </c>
      <c r="Z16" s="190">
        <f t="shared" si="6"/>
        <v>5</v>
      </c>
      <c r="AA16" s="188">
        <v>5</v>
      </c>
      <c r="AB16" s="190">
        <f t="shared" si="7"/>
        <v>0</v>
      </c>
      <c r="AC16" s="189">
        <v>0</v>
      </c>
      <c r="AD16" s="190">
        <f t="shared" si="8"/>
        <v>0</v>
      </c>
      <c r="AE16" s="189">
        <v>0</v>
      </c>
      <c r="AF16" s="190">
        <f t="shared" si="9"/>
        <v>0</v>
      </c>
      <c r="AG16" s="189">
        <v>0</v>
      </c>
      <c r="AH16" s="190">
        <f t="shared" si="10"/>
        <v>0</v>
      </c>
      <c r="AI16" s="188">
        <v>0</v>
      </c>
    </row>
    <row r="17" spans="1:35" x14ac:dyDescent="0.35">
      <c r="A17" s="122" t="s">
        <v>197</v>
      </c>
      <c r="B17" s="189">
        <f t="shared" si="11"/>
        <v>182</v>
      </c>
      <c r="C17" s="190">
        <f t="shared" si="12"/>
        <v>103</v>
      </c>
      <c r="D17" s="189">
        <v>41</v>
      </c>
      <c r="E17" s="189">
        <v>10</v>
      </c>
      <c r="F17" s="189">
        <v>52</v>
      </c>
      <c r="G17" s="190">
        <f t="shared" si="13"/>
        <v>2</v>
      </c>
      <c r="H17" s="189">
        <v>1</v>
      </c>
      <c r="I17" s="189">
        <v>0</v>
      </c>
      <c r="J17" s="189">
        <v>1</v>
      </c>
      <c r="K17" s="190">
        <f t="shared" si="14"/>
        <v>5</v>
      </c>
      <c r="L17" s="188">
        <v>5</v>
      </c>
      <c r="M17" s="190">
        <f t="shared" si="14"/>
        <v>22</v>
      </c>
      <c r="N17" s="188">
        <v>22</v>
      </c>
      <c r="O17" s="190">
        <f t="shared" si="15"/>
        <v>13</v>
      </c>
      <c r="P17" s="189">
        <v>1</v>
      </c>
      <c r="Q17" s="188">
        <v>12</v>
      </c>
      <c r="R17" s="190">
        <f t="shared" si="2"/>
        <v>1</v>
      </c>
      <c r="S17" s="189">
        <v>1</v>
      </c>
      <c r="T17" s="190">
        <f t="shared" si="3"/>
        <v>17</v>
      </c>
      <c r="U17" s="189">
        <v>17</v>
      </c>
      <c r="V17" s="190">
        <f t="shared" si="4"/>
        <v>0</v>
      </c>
      <c r="W17" s="188">
        <v>0</v>
      </c>
      <c r="X17" s="190">
        <f t="shared" si="5"/>
        <v>0</v>
      </c>
      <c r="Y17" s="188">
        <v>0</v>
      </c>
      <c r="Z17" s="190">
        <f t="shared" si="6"/>
        <v>0</v>
      </c>
      <c r="AA17" s="188">
        <v>0</v>
      </c>
      <c r="AB17" s="190">
        <f t="shared" si="7"/>
        <v>10</v>
      </c>
      <c r="AC17" s="189">
        <v>10</v>
      </c>
      <c r="AD17" s="190">
        <f t="shared" si="8"/>
        <v>0</v>
      </c>
      <c r="AE17" s="189">
        <v>0</v>
      </c>
      <c r="AF17" s="190">
        <f t="shared" si="9"/>
        <v>5</v>
      </c>
      <c r="AG17" s="189">
        <v>5</v>
      </c>
      <c r="AH17" s="190">
        <f t="shared" si="10"/>
        <v>4</v>
      </c>
      <c r="AI17" s="188">
        <v>4</v>
      </c>
    </row>
    <row r="18" spans="1:35" x14ac:dyDescent="0.35">
      <c r="A18" s="122" t="s">
        <v>198</v>
      </c>
      <c r="B18" s="189">
        <f t="shared" si="11"/>
        <v>79</v>
      </c>
      <c r="C18" s="190">
        <f t="shared" si="12"/>
        <v>15</v>
      </c>
      <c r="D18" s="189">
        <v>5</v>
      </c>
      <c r="E18" s="189">
        <v>10</v>
      </c>
      <c r="F18" s="189">
        <v>0</v>
      </c>
      <c r="G18" s="190">
        <f t="shared" si="13"/>
        <v>22</v>
      </c>
      <c r="H18" s="189">
        <v>1</v>
      </c>
      <c r="I18" s="189">
        <v>3</v>
      </c>
      <c r="J18" s="189">
        <v>18</v>
      </c>
      <c r="K18" s="190">
        <f t="shared" si="14"/>
        <v>40</v>
      </c>
      <c r="L18" s="188">
        <v>40</v>
      </c>
      <c r="M18" s="190">
        <f t="shared" si="14"/>
        <v>0</v>
      </c>
      <c r="N18" s="188">
        <v>0</v>
      </c>
      <c r="O18" s="190">
        <f t="shared" si="15"/>
        <v>1</v>
      </c>
      <c r="P18" s="189">
        <v>0</v>
      </c>
      <c r="Q18" s="188">
        <v>1</v>
      </c>
      <c r="R18" s="190">
        <f t="shared" si="2"/>
        <v>1</v>
      </c>
      <c r="S18" s="189">
        <v>1</v>
      </c>
      <c r="T18" s="190">
        <f t="shared" si="3"/>
        <v>0</v>
      </c>
      <c r="U18" s="189">
        <v>0</v>
      </c>
      <c r="V18" s="190">
        <f t="shared" si="4"/>
        <v>0</v>
      </c>
      <c r="W18" s="188">
        <v>0</v>
      </c>
      <c r="X18" s="190">
        <f t="shared" si="5"/>
        <v>0</v>
      </c>
      <c r="Y18" s="188">
        <v>0</v>
      </c>
      <c r="Z18" s="190">
        <f t="shared" si="6"/>
        <v>0</v>
      </c>
      <c r="AA18" s="188">
        <v>0</v>
      </c>
      <c r="AB18" s="190">
        <f t="shared" si="7"/>
        <v>0</v>
      </c>
      <c r="AC18" s="189">
        <v>0</v>
      </c>
      <c r="AD18" s="190">
        <f t="shared" si="8"/>
        <v>0</v>
      </c>
      <c r="AE18" s="189">
        <v>0</v>
      </c>
      <c r="AF18" s="190">
        <f t="shared" si="9"/>
        <v>0</v>
      </c>
      <c r="AG18" s="189">
        <v>0</v>
      </c>
      <c r="AH18" s="190">
        <f t="shared" si="10"/>
        <v>0</v>
      </c>
      <c r="AI18" s="188">
        <v>0</v>
      </c>
    </row>
    <row r="19" spans="1:35" x14ac:dyDescent="0.35">
      <c r="A19" s="122" t="s">
        <v>217</v>
      </c>
      <c r="B19" s="189">
        <f t="shared" si="11"/>
        <v>5</v>
      </c>
      <c r="C19" s="190">
        <f t="shared" si="12"/>
        <v>0</v>
      </c>
      <c r="D19" s="189">
        <v>0</v>
      </c>
      <c r="E19" s="189">
        <v>0</v>
      </c>
      <c r="F19" s="189">
        <v>0</v>
      </c>
      <c r="G19" s="190">
        <f t="shared" si="13"/>
        <v>0</v>
      </c>
      <c r="H19" s="189">
        <v>0</v>
      </c>
      <c r="I19" s="189">
        <v>0</v>
      </c>
      <c r="J19" s="189">
        <v>0</v>
      </c>
      <c r="K19" s="190">
        <f t="shared" si="14"/>
        <v>1</v>
      </c>
      <c r="L19" s="188">
        <v>1</v>
      </c>
      <c r="M19" s="190">
        <f t="shared" si="14"/>
        <v>0</v>
      </c>
      <c r="N19" s="188">
        <v>0</v>
      </c>
      <c r="O19" s="190">
        <f t="shared" si="15"/>
        <v>0</v>
      </c>
      <c r="P19" s="189">
        <v>0</v>
      </c>
      <c r="Q19" s="188">
        <v>0</v>
      </c>
      <c r="R19" s="190">
        <f t="shared" si="2"/>
        <v>0</v>
      </c>
      <c r="S19" s="189">
        <v>0</v>
      </c>
      <c r="T19" s="190">
        <f t="shared" si="3"/>
        <v>0</v>
      </c>
      <c r="U19" s="189">
        <v>0</v>
      </c>
      <c r="V19" s="190">
        <f t="shared" si="4"/>
        <v>0</v>
      </c>
      <c r="W19" s="188">
        <v>0</v>
      </c>
      <c r="X19" s="190">
        <f t="shared" si="5"/>
        <v>0</v>
      </c>
      <c r="Y19" s="188">
        <v>0</v>
      </c>
      <c r="Z19" s="190">
        <f t="shared" si="6"/>
        <v>4</v>
      </c>
      <c r="AA19" s="188">
        <v>4</v>
      </c>
      <c r="AB19" s="190">
        <f t="shared" si="7"/>
        <v>0</v>
      </c>
      <c r="AC19" s="189">
        <v>0</v>
      </c>
      <c r="AD19" s="190">
        <f t="shared" si="8"/>
        <v>0</v>
      </c>
      <c r="AE19" s="189">
        <v>0</v>
      </c>
      <c r="AF19" s="190">
        <f t="shared" si="9"/>
        <v>0</v>
      </c>
      <c r="AG19" s="189">
        <v>0</v>
      </c>
      <c r="AH19" s="190">
        <f t="shared" si="10"/>
        <v>0</v>
      </c>
      <c r="AI19" s="188">
        <v>0</v>
      </c>
    </row>
    <row r="20" spans="1:35" x14ac:dyDescent="0.35">
      <c r="A20" s="121" t="s">
        <v>70</v>
      </c>
      <c r="B20" s="189">
        <f t="shared" si="11"/>
        <v>6</v>
      </c>
      <c r="C20" s="190">
        <f t="shared" si="12"/>
        <v>4</v>
      </c>
      <c r="D20" s="189">
        <v>0</v>
      </c>
      <c r="E20" s="189">
        <v>4</v>
      </c>
      <c r="F20" s="189">
        <v>0</v>
      </c>
      <c r="G20" s="190">
        <f t="shared" si="13"/>
        <v>0</v>
      </c>
      <c r="H20" s="189">
        <v>0</v>
      </c>
      <c r="I20" s="189">
        <v>0</v>
      </c>
      <c r="J20" s="189">
        <v>0</v>
      </c>
      <c r="K20" s="190">
        <f t="shared" si="14"/>
        <v>0</v>
      </c>
      <c r="L20" s="188">
        <v>0</v>
      </c>
      <c r="M20" s="190">
        <f t="shared" si="14"/>
        <v>0</v>
      </c>
      <c r="N20" s="188">
        <v>0</v>
      </c>
      <c r="O20" s="190">
        <f t="shared" si="15"/>
        <v>0</v>
      </c>
      <c r="P20" s="189">
        <v>0</v>
      </c>
      <c r="Q20" s="188">
        <v>0</v>
      </c>
      <c r="R20" s="190">
        <f t="shared" si="2"/>
        <v>1</v>
      </c>
      <c r="S20" s="189">
        <v>1</v>
      </c>
      <c r="T20" s="190">
        <f t="shared" si="3"/>
        <v>1</v>
      </c>
      <c r="U20" s="189">
        <v>1</v>
      </c>
      <c r="V20" s="190">
        <f t="shared" si="4"/>
        <v>0</v>
      </c>
      <c r="W20" s="188">
        <v>0</v>
      </c>
      <c r="X20" s="190">
        <f t="shared" si="5"/>
        <v>0</v>
      </c>
      <c r="Y20" s="188">
        <v>0</v>
      </c>
      <c r="Z20" s="190">
        <f t="shared" si="6"/>
        <v>0</v>
      </c>
      <c r="AA20" s="188">
        <v>0</v>
      </c>
      <c r="AB20" s="190">
        <f t="shared" si="7"/>
        <v>0</v>
      </c>
      <c r="AC20" s="189">
        <v>0</v>
      </c>
      <c r="AD20" s="190">
        <f t="shared" si="8"/>
        <v>0</v>
      </c>
      <c r="AE20" s="189">
        <v>0</v>
      </c>
      <c r="AF20" s="190">
        <f t="shared" si="9"/>
        <v>0</v>
      </c>
      <c r="AG20" s="189">
        <v>0</v>
      </c>
      <c r="AH20" s="190">
        <f t="shared" si="10"/>
        <v>0</v>
      </c>
      <c r="AI20" s="188">
        <v>0</v>
      </c>
    </row>
    <row r="21" spans="1:35" x14ac:dyDescent="0.35">
      <c r="A21" s="122" t="s">
        <v>202</v>
      </c>
      <c r="B21" s="189">
        <f t="shared" si="11"/>
        <v>88</v>
      </c>
      <c r="C21" s="190">
        <f t="shared" si="12"/>
        <v>57</v>
      </c>
      <c r="D21" s="189">
        <v>10</v>
      </c>
      <c r="E21" s="189">
        <v>13</v>
      </c>
      <c r="F21" s="189">
        <v>34</v>
      </c>
      <c r="G21" s="190">
        <f t="shared" si="13"/>
        <v>0</v>
      </c>
      <c r="H21" s="189">
        <v>0</v>
      </c>
      <c r="I21" s="189">
        <v>0</v>
      </c>
      <c r="J21" s="189">
        <v>0</v>
      </c>
      <c r="K21" s="190">
        <f t="shared" si="14"/>
        <v>11</v>
      </c>
      <c r="L21" s="188">
        <v>11</v>
      </c>
      <c r="M21" s="190">
        <f t="shared" si="14"/>
        <v>2</v>
      </c>
      <c r="N21" s="188">
        <v>2</v>
      </c>
      <c r="O21" s="190">
        <f t="shared" si="15"/>
        <v>5</v>
      </c>
      <c r="P21" s="189">
        <v>0</v>
      </c>
      <c r="Q21" s="188">
        <v>5</v>
      </c>
      <c r="R21" s="190">
        <f t="shared" si="2"/>
        <v>1</v>
      </c>
      <c r="S21" s="189">
        <v>1</v>
      </c>
      <c r="T21" s="190">
        <f t="shared" si="3"/>
        <v>7</v>
      </c>
      <c r="U21" s="189">
        <v>7</v>
      </c>
      <c r="V21" s="190">
        <f t="shared" si="4"/>
        <v>0</v>
      </c>
      <c r="W21" s="188">
        <v>0</v>
      </c>
      <c r="X21" s="190">
        <f t="shared" si="5"/>
        <v>1</v>
      </c>
      <c r="Y21" s="188">
        <v>1</v>
      </c>
      <c r="Z21" s="190">
        <f t="shared" si="6"/>
        <v>1</v>
      </c>
      <c r="AA21" s="188">
        <v>1</v>
      </c>
      <c r="AB21" s="190">
        <f t="shared" si="7"/>
        <v>2</v>
      </c>
      <c r="AC21" s="189">
        <v>2</v>
      </c>
      <c r="AD21" s="190">
        <f t="shared" si="8"/>
        <v>0</v>
      </c>
      <c r="AE21" s="189">
        <v>0</v>
      </c>
      <c r="AF21" s="190">
        <f t="shared" si="9"/>
        <v>1</v>
      </c>
      <c r="AG21" s="189">
        <v>1</v>
      </c>
      <c r="AH21" s="190">
        <f t="shared" si="10"/>
        <v>0</v>
      </c>
      <c r="AI21" s="188">
        <v>0</v>
      </c>
    </row>
    <row r="22" spans="1:35" x14ac:dyDescent="0.35">
      <c r="A22" s="122" t="s">
        <v>203</v>
      </c>
      <c r="B22" s="189">
        <f t="shared" si="11"/>
        <v>98</v>
      </c>
      <c r="C22" s="190">
        <f t="shared" si="12"/>
        <v>16</v>
      </c>
      <c r="D22" s="189">
        <v>4</v>
      </c>
      <c r="E22" s="189">
        <v>12</v>
      </c>
      <c r="F22" s="189">
        <v>0</v>
      </c>
      <c r="G22" s="190">
        <f t="shared" si="13"/>
        <v>6</v>
      </c>
      <c r="H22" s="189">
        <v>0</v>
      </c>
      <c r="I22" s="189">
        <v>6</v>
      </c>
      <c r="J22" s="189">
        <v>0</v>
      </c>
      <c r="K22" s="190">
        <f t="shared" si="14"/>
        <v>70</v>
      </c>
      <c r="L22" s="188">
        <v>70</v>
      </c>
      <c r="M22" s="190">
        <f t="shared" si="14"/>
        <v>0</v>
      </c>
      <c r="N22" s="188">
        <v>0</v>
      </c>
      <c r="O22" s="190">
        <f t="shared" si="15"/>
        <v>0</v>
      </c>
      <c r="P22" s="189">
        <v>0</v>
      </c>
      <c r="Q22" s="188">
        <v>0</v>
      </c>
      <c r="R22" s="190">
        <f t="shared" si="2"/>
        <v>5</v>
      </c>
      <c r="S22" s="189">
        <v>5</v>
      </c>
      <c r="T22" s="190">
        <f t="shared" si="3"/>
        <v>0</v>
      </c>
      <c r="U22" s="189">
        <v>0</v>
      </c>
      <c r="V22" s="190">
        <f t="shared" si="4"/>
        <v>0</v>
      </c>
      <c r="W22" s="188">
        <v>0</v>
      </c>
      <c r="X22" s="190">
        <f t="shared" si="5"/>
        <v>0</v>
      </c>
      <c r="Y22" s="188">
        <v>0</v>
      </c>
      <c r="Z22" s="190">
        <f t="shared" si="6"/>
        <v>0</v>
      </c>
      <c r="AA22" s="188">
        <v>0</v>
      </c>
      <c r="AB22" s="190">
        <f t="shared" si="7"/>
        <v>0</v>
      </c>
      <c r="AC22" s="189">
        <v>0</v>
      </c>
      <c r="AD22" s="190">
        <f t="shared" si="8"/>
        <v>0</v>
      </c>
      <c r="AE22" s="189">
        <v>0</v>
      </c>
      <c r="AF22" s="190">
        <f t="shared" si="9"/>
        <v>0</v>
      </c>
      <c r="AG22" s="189">
        <v>0</v>
      </c>
      <c r="AH22" s="190">
        <f t="shared" si="10"/>
        <v>1</v>
      </c>
      <c r="AI22" s="188">
        <v>1</v>
      </c>
    </row>
    <row r="23" spans="1:35" x14ac:dyDescent="0.35">
      <c r="A23" s="121" t="s">
        <v>71</v>
      </c>
      <c r="B23" s="189">
        <f t="shared" si="11"/>
        <v>1</v>
      </c>
      <c r="C23" s="190">
        <f t="shared" si="12"/>
        <v>0</v>
      </c>
      <c r="D23" s="189">
        <v>0</v>
      </c>
      <c r="E23" s="189">
        <v>0</v>
      </c>
      <c r="F23" s="189">
        <v>0</v>
      </c>
      <c r="G23" s="190">
        <f t="shared" si="13"/>
        <v>0</v>
      </c>
      <c r="H23" s="189">
        <v>0</v>
      </c>
      <c r="I23" s="189">
        <v>0</v>
      </c>
      <c r="J23" s="189">
        <v>0</v>
      </c>
      <c r="K23" s="190">
        <f t="shared" si="14"/>
        <v>0</v>
      </c>
      <c r="L23" s="188">
        <v>0</v>
      </c>
      <c r="M23" s="190">
        <f t="shared" si="14"/>
        <v>0</v>
      </c>
      <c r="N23" s="188">
        <v>0</v>
      </c>
      <c r="O23" s="190">
        <f t="shared" si="15"/>
        <v>0</v>
      </c>
      <c r="P23" s="189">
        <v>0</v>
      </c>
      <c r="Q23" s="188">
        <v>0</v>
      </c>
      <c r="R23" s="190">
        <f t="shared" si="2"/>
        <v>0</v>
      </c>
      <c r="S23" s="189">
        <v>0</v>
      </c>
      <c r="T23" s="190">
        <f t="shared" si="3"/>
        <v>0</v>
      </c>
      <c r="U23" s="189">
        <v>0</v>
      </c>
      <c r="V23" s="190">
        <f t="shared" si="4"/>
        <v>0</v>
      </c>
      <c r="W23" s="188">
        <v>0</v>
      </c>
      <c r="X23" s="190">
        <f t="shared" si="5"/>
        <v>0</v>
      </c>
      <c r="Y23" s="188">
        <v>0</v>
      </c>
      <c r="Z23" s="190">
        <f t="shared" si="6"/>
        <v>1</v>
      </c>
      <c r="AA23" s="188">
        <v>1</v>
      </c>
      <c r="AB23" s="190">
        <f t="shared" si="7"/>
        <v>0</v>
      </c>
      <c r="AC23" s="189">
        <v>0</v>
      </c>
      <c r="AD23" s="190">
        <f t="shared" si="8"/>
        <v>0</v>
      </c>
      <c r="AE23" s="189">
        <v>0</v>
      </c>
      <c r="AF23" s="190">
        <f t="shared" si="9"/>
        <v>0</v>
      </c>
      <c r="AG23" s="189">
        <v>0</v>
      </c>
      <c r="AH23" s="190">
        <f t="shared" si="10"/>
        <v>0</v>
      </c>
      <c r="AI23" s="188">
        <v>0</v>
      </c>
    </row>
    <row r="24" spans="1:35" x14ac:dyDescent="0.35">
      <c r="A24" s="121" t="s">
        <v>136</v>
      </c>
      <c r="B24" s="189">
        <f t="shared" si="11"/>
        <v>220</v>
      </c>
      <c r="C24" s="190">
        <f t="shared" si="12"/>
        <v>67</v>
      </c>
      <c r="D24" s="189">
        <v>26</v>
      </c>
      <c r="E24" s="189">
        <v>25</v>
      </c>
      <c r="F24" s="189">
        <v>16</v>
      </c>
      <c r="G24" s="190">
        <f t="shared" si="13"/>
        <v>0</v>
      </c>
      <c r="H24" s="189">
        <v>0</v>
      </c>
      <c r="I24" s="189">
        <v>0</v>
      </c>
      <c r="J24" s="189">
        <v>0</v>
      </c>
      <c r="K24" s="190">
        <f t="shared" si="14"/>
        <v>29</v>
      </c>
      <c r="L24" s="188">
        <v>29</v>
      </c>
      <c r="M24" s="190">
        <f t="shared" si="14"/>
        <v>5</v>
      </c>
      <c r="N24" s="188">
        <v>5</v>
      </c>
      <c r="O24" s="190">
        <f t="shared" si="15"/>
        <v>11</v>
      </c>
      <c r="P24" s="189">
        <v>7</v>
      </c>
      <c r="Q24" s="188">
        <v>4</v>
      </c>
      <c r="R24" s="190">
        <f t="shared" si="2"/>
        <v>23</v>
      </c>
      <c r="S24" s="189">
        <v>23</v>
      </c>
      <c r="T24" s="190">
        <f t="shared" si="3"/>
        <v>22</v>
      </c>
      <c r="U24" s="189">
        <v>22</v>
      </c>
      <c r="V24" s="190">
        <f t="shared" si="4"/>
        <v>0</v>
      </c>
      <c r="W24" s="188">
        <v>0</v>
      </c>
      <c r="X24" s="190">
        <f t="shared" si="5"/>
        <v>5</v>
      </c>
      <c r="Y24" s="188">
        <v>5</v>
      </c>
      <c r="Z24" s="190">
        <f t="shared" si="6"/>
        <v>6</v>
      </c>
      <c r="AA24" s="188">
        <v>6</v>
      </c>
      <c r="AB24" s="190">
        <f t="shared" si="7"/>
        <v>49</v>
      </c>
      <c r="AC24" s="189">
        <v>49</v>
      </c>
      <c r="AD24" s="190">
        <f t="shared" si="8"/>
        <v>1</v>
      </c>
      <c r="AE24" s="189">
        <v>1</v>
      </c>
      <c r="AF24" s="190">
        <f t="shared" si="9"/>
        <v>1</v>
      </c>
      <c r="AG24" s="189">
        <v>1</v>
      </c>
      <c r="AH24" s="190">
        <f t="shared" si="10"/>
        <v>1</v>
      </c>
      <c r="AI24" s="188">
        <v>1</v>
      </c>
    </row>
    <row r="25" spans="1:35" x14ac:dyDescent="0.35">
      <c r="A25" s="121" t="s">
        <v>31</v>
      </c>
      <c r="B25" s="189">
        <f t="shared" si="11"/>
        <v>84</v>
      </c>
      <c r="C25" s="190">
        <f t="shared" si="12"/>
        <v>34</v>
      </c>
      <c r="D25" s="189">
        <v>27</v>
      </c>
      <c r="E25" s="189">
        <v>3</v>
      </c>
      <c r="F25" s="189">
        <v>4</v>
      </c>
      <c r="G25" s="190">
        <f t="shared" si="13"/>
        <v>5</v>
      </c>
      <c r="H25" s="189">
        <v>1</v>
      </c>
      <c r="I25" s="189">
        <v>2</v>
      </c>
      <c r="J25" s="189">
        <v>2</v>
      </c>
      <c r="K25" s="190">
        <f t="shared" si="14"/>
        <v>2</v>
      </c>
      <c r="L25" s="188">
        <v>2</v>
      </c>
      <c r="M25" s="190">
        <f t="shared" si="14"/>
        <v>0</v>
      </c>
      <c r="N25" s="188">
        <v>0</v>
      </c>
      <c r="O25" s="190">
        <f t="shared" si="15"/>
        <v>2</v>
      </c>
      <c r="P25" s="189">
        <v>0</v>
      </c>
      <c r="Q25" s="188">
        <v>2</v>
      </c>
      <c r="R25" s="190">
        <f t="shared" si="2"/>
        <v>7</v>
      </c>
      <c r="S25" s="189">
        <v>7</v>
      </c>
      <c r="T25" s="190">
        <f t="shared" si="3"/>
        <v>18</v>
      </c>
      <c r="U25" s="189">
        <v>18</v>
      </c>
      <c r="V25" s="190">
        <f t="shared" si="4"/>
        <v>0</v>
      </c>
      <c r="W25" s="188">
        <v>0</v>
      </c>
      <c r="X25" s="190">
        <f t="shared" si="5"/>
        <v>4</v>
      </c>
      <c r="Y25" s="188">
        <v>4</v>
      </c>
      <c r="Z25" s="190">
        <f t="shared" si="6"/>
        <v>4</v>
      </c>
      <c r="AA25" s="188">
        <v>4</v>
      </c>
      <c r="AB25" s="190">
        <f t="shared" si="7"/>
        <v>4</v>
      </c>
      <c r="AC25" s="189">
        <v>4</v>
      </c>
      <c r="AD25" s="190">
        <f t="shared" si="8"/>
        <v>1</v>
      </c>
      <c r="AE25" s="189">
        <v>1</v>
      </c>
      <c r="AF25" s="190">
        <f t="shared" si="9"/>
        <v>1</v>
      </c>
      <c r="AG25" s="189">
        <v>1</v>
      </c>
      <c r="AH25" s="190">
        <f t="shared" si="10"/>
        <v>2</v>
      </c>
      <c r="AI25" s="188">
        <v>2</v>
      </c>
    </row>
    <row r="26" spans="1:35" x14ac:dyDescent="0.35">
      <c r="A26" s="121"/>
      <c r="B26" s="184"/>
      <c r="C26" s="187"/>
      <c r="D26" s="189"/>
      <c r="E26" s="189"/>
      <c r="F26" s="189"/>
      <c r="G26" s="187"/>
      <c r="H26" s="189"/>
      <c r="I26" s="189"/>
      <c r="J26" s="189"/>
      <c r="K26" s="187"/>
      <c r="L26" s="188"/>
      <c r="M26" s="187"/>
      <c r="N26" s="188"/>
      <c r="O26" s="187"/>
      <c r="P26" s="189"/>
      <c r="Q26" s="188"/>
      <c r="R26" s="187"/>
      <c r="S26" s="189"/>
      <c r="T26" s="187"/>
      <c r="U26" s="189"/>
      <c r="V26" s="187"/>
      <c r="W26" s="188"/>
      <c r="X26" s="187"/>
      <c r="Y26" s="188"/>
      <c r="Z26" s="187"/>
      <c r="AA26" s="188"/>
      <c r="AB26" s="187"/>
      <c r="AC26" s="189"/>
      <c r="AD26" s="187"/>
      <c r="AE26" s="189"/>
      <c r="AF26" s="187"/>
      <c r="AG26" s="189"/>
      <c r="AH26" s="187"/>
      <c r="AI26" s="188"/>
    </row>
    <row r="27" spans="1:35" x14ac:dyDescent="0.35">
      <c r="A27" s="115" t="s">
        <v>134</v>
      </c>
      <c r="B27" s="184">
        <f t="shared" ref="B27:B37" si="16">C27+G27+K27+M27+O27+R27+T27+V27+X27+Z27+AB27+AD27+AF27+AH27</f>
        <v>115</v>
      </c>
      <c r="C27" s="187">
        <f t="shared" ref="C27:AI27" si="17">SUM(C28:C37)</f>
        <v>17</v>
      </c>
      <c r="D27" s="184">
        <f t="shared" si="17"/>
        <v>12</v>
      </c>
      <c r="E27" s="184">
        <f t="shared" si="17"/>
        <v>3</v>
      </c>
      <c r="F27" s="184">
        <f t="shared" si="17"/>
        <v>2</v>
      </c>
      <c r="G27" s="187">
        <f t="shared" si="17"/>
        <v>11</v>
      </c>
      <c r="H27" s="184">
        <f t="shared" si="17"/>
        <v>7</v>
      </c>
      <c r="I27" s="184">
        <f t="shared" si="17"/>
        <v>1</v>
      </c>
      <c r="J27" s="184">
        <f t="shared" si="17"/>
        <v>3</v>
      </c>
      <c r="K27" s="187">
        <f t="shared" si="17"/>
        <v>13</v>
      </c>
      <c r="L27" s="186">
        <f t="shared" si="17"/>
        <v>13</v>
      </c>
      <c r="M27" s="187">
        <f t="shared" si="17"/>
        <v>0</v>
      </c>
      <c r="N27" s="186">
        <f t="shared" si="17"/>
        <v>0</v>
      </c>
      <c r="O27" s="187">
        <f t="shared" si="17"/>
        <v>22</v>
      </c>
      <c r="P27" s="184">
        <f t="shared" si="17"/>
        <v>9</v>
      </c>
      <c r="Q27" s="186">
        <f t="shared" si="17"/>
        <v>13</v>
      </c>
      <c r="R27" s="187">
        <f t="shared" si="17"/>
        <v>9</v>
      </c>
      <c r="S27" s="184">
        <f t="shared" si="17"/>
        <v>9</v>
      </c>
      <c r="T27" s="187">
        <f t="shared" si="17"/>
        <v>7</v>
      </c>
      <c r="U27" s="184">
        <f t="shared" si="17"/>
        <v>7</v>
      </c>
      <c r="V27" s="187">
        <f t="shared" si="17"/>
        <v>0</v>
      </c>
      <c r="W27" s="186">
        <f t="shared" si="17"/>
        <v>0</v>
      </c>
      <c r="X27" s="187">
        <f t="shared" si="17"/>
        <v>5</v>
      </c>
      <c r="Y27" s="186">
        <f t="shared" si="17"/>
        <v>5</v>
      </c>
      <c r="Z27" s="187">
        <f t="shared" si="17"/>
        <v>4</v>
      </c>
      <c r="AA27" s="186">
        <f t="shared" si="17"/>
        <v>4</v>
      </c>
      <c r="AB27" s="187">
        <f t="shared" si="17"/>
        <v>21</v>
      </c>
      <c r="AC27" s="184">
        <f t="shared" si="17"/>
        <v>21</v>
      </c>
      <c r="AD27" s="187">
        <f t="shared" si="17"/>
        <v>5</v>
      </c>
      <c r="AE27" s="184">
        <f t="shared" si="17"/>
        <v>5</v>
      </c>
      <c r="AF27" s="187">
        <f t="shared" si="17"/>
        <v>0</v>
      </c>
      <c r="AG27" s="184">
        <f t="shared" si="17"/>
        <v>0</v>
      </c>
      <c r="AH27" s="187">
        <f t="shared" si="17"/>
        <v>1</v>
      </c>
      <c r="AI27" s="186">
        <f t="shared" si="17"/>
        <v>1</v>
      </c>
    </row>
    <row r="28" spans="1:35" x14ac:dyDescent="0.35">
      <c r="A28" s="122" t="s">
        <v>199</v>
      </c>
      <c r="B28" s="189">
        <f t="shared" si="16"/>
        <v>39</v>
      </c>
      <c r="C28" s="190">
        <f t="shared" ref="C28:C37" si="18">SUM(D28:F28)</f>
        <v>6</v>
      </c>
      <c r="D28" s="189">
        <v>4</v>
      </c>
      <c r="E28" s="189">
        <v>2</v>
      </c>
      <c r="F28" s="189">
        <v>0</v>
      </c>
      <c r="G28" s="190">
        <f t="shared" ref="G28:G37" si="19">SUM(H28:J28)</f>
        <v>2</v>
      </c>
      <c r="H28" s="189">
        <v>2</v>
      </c>
      <c r="I28" s="189">
        <v>0</v>
      </c>
      <c r="J28" s="189">
        <v>0</v>
      </c>
      <c r="K28" s="190">
        <f t="shared" si="14"/>
        <v>4</v>
      </c>
      <c r="L28" s="188">
        <v>4</v>
      </c>
      <c r="M28" s="190">
        <f t="shared" si="14"/>
        <v>0</v>
      </c>
      <c r="N28" s="188">
        <v>0</v>
      </c>
      <c r="O28" s="190">
        <f t="shared" si="15"/>
        <v>10</v>
      </c>
      <c r="P28" s="189">
        <v>4</v>
      </c>
      <c r="Q28" s="188">
        <v>6</v>
      </c>
      <c r="R28" s="190">
        <f t="shared" ref="R28:R37" si="20">SUM(S28)</f>
        <v>4</v>
      </c>
      <c r="S28" s="189">
        <v>4</v>
      </c>
      <c r="T28" s="190">
        <f t="shared" ref="T28:T37" si="21">SUM(U28)</f>
        <v>2</v>
      </c>
      <c r="U28" s="189">
        <v>2</v>
      </c>
      <c r="V28" s="190">
        <f t="shared" ref="V28:V37" si="22">SUM(W28)</f>
        <v>0</v>
      </c>
      <c r="W28" s="188">
        <v>0</v>
      </c>
      <c r="X28" s="190">
        <f t="shared" ref="X28:X37" si="23">SUM(Y28)</f>
        <v>4</v>
      </c>
      <c r="Y28" s="188">
        <v>4</v>
      </c>
      <c r="Z28" s="190">
        <f t="shared" ref="Z28:Z37" si="24">SUM(AA28)</f>
        <v>0</v>
      </c>
      <c r="AA28" s="188">
        <v>0</v>
      </c>
      <c r="AB28" s="190">
        <f t="shared" ref="AB28:AB37" si="25">SUM(AC28)</f>
        <v>4</v>
      </c>
      <c r="AC28" s="189">
        <v>4</v>
      </c>
      <c r="AD28" s="190">
        <f t="shared" ref="AD28:AD37" si="26">SUM(AE28)</f>
        <v>2</v>
      </c>
      <c r="AE28" s="189">
        <v>2</v>
      </c>
      <c r="AF28" s="190">
        <f t="shared" ref="AF28:AF37" si="27">SUM(AG28)</f>
        <v>0</v>
      </c>
      <c r="AG28" s="189">
        <v>0</v>
      </c>
      <c r="AH28" s="190">
        <f t="shared" ref="AH28:AH37" si="28">SUM(AI28)</f>
        <v>1</v>
      </c>
      <c r="AI28" s="188">
        <v>1</v>
      </c>
    </row>
    <row r="29" spans="1:35" x14ac:dyDescent="0.35">
      <c r="A29" s="122" t="s">
        <v>200</v>
      </c>
      <c r="B29" s="189">
        <f t="shared" si="16"/>
        <v>9</v>
      </c>
      <c r="C29" s="190">
        <f t="shared" si="18"/>
        <v>0</v>
      </c>
      <c r="D29" s="189">
        <v>0</v>
      </c>
      <c r="E29" s="189">
        <v>0</v>
      </c>
      <c r="F29" s="189">
        <v>0</v>
      </c>
      <c r="G29" s="190">
        <f t="shared" si="19"/>
        <v>6</v>
      </c>
      <c r="H29" s="189">
        <v>5</v>
      </c>
      <c r="I29" s="189">
        <v>1</v>
      </c>
      <c r="J29" s="189">
        <v>0</v>
      </c>
      <c r="K29" s="190">
        <f t="shared" si="14"/>
        <v>0</v>
      </c>
      <c r="L29" s="188">
        <v>0</v>
      </c>
      <c r="M29" s="190">
        <f t="shared" si="14"/>
        <v>0</v>
      </c>
      <c r="N29" s="188">
        <v>0</v>
      </c>
      <c r="O29" s="190">
        <f t="shared" si="15"/>
        <v>1</v>
      </c>
      <c r="P29" s="189">
        <v>0</v>
      </c>
      <c r="Q29" s="188">
        <v>1</v>
      </c>
      <c r="R29" s="190">
        <f t="shared" si="20"/>
        <v>1</v>
      </c>
      <c r="S29" s="189">
        <v>1</v>
      </c>
      <c r="T29" s="190">
        <f t="shared" si="21"/>
        <v>0</v>
      </c>
      <c r="U29" s="189">
        <v>0</v>
      </c>
      <c r="V29" s="190">
        <f t="shared" si="22"/>
        <v>0</v>
      </c>
      <c r="W29" s="188">
        <v>0</v>
      </c>
      <c r="X29" s="190">
        <f t="shared" si="23"/>
        <v>0</v>
      </c>
      <c r="Y29" s="188">
        <v>0</v>
      </c>
      <c r="Z29" s="190">
        <f t="shared" si="24"/>
        <v>0</v>
      </c>
      <c r="AA29" s="188">
        <v>0</v>
      </c>
      <c r="AB29" s="190">
        <f t="shared" si="25"/>
        <v>0</v>
      </c>
      <c r="AC29" s="189">
        <v>0</v>
      </c>
      <c r="AD29" s="190">
        <f t="shared" si="26"/>
        <v>1</v>
      </c>
      <c r="AE29" s="189">
        <v>1</v>
      </c>
      <c r="AF29" s="190">
        <f t="shared" si="27"/>
        <v>0</v>
      </c>
      <c r="AG29" s="189">
        <v>0</v>
      </c>
      <c r="AH29" s="190">
        <f t="shared" si="28"/>
        <v>0</v>
      </c>
      <c r="AI29" s="188">
        <v>0</v>
      </c>
    </row>
    <row r="30" spans="1:35" x14ac:dyDescent="0.35">
      <c r="A30" s="122" t="s">
        <v>197</v>
      </c>
      <c r="B30" s="189">
        <f t="shared" si="16"/>
        <v>18</v>
      </c>
      <c r="C30" s="190">
        <f t="shared" si="18"/>
        <v>4</v>
      </c>
      <c r="D30" s="189">
        <v>2</v>
      </c>
      <c r="E30" s="189">
        <v>0</v>
      </c>
      <c r="F30" s="189">
        <v>2</v>
      </c>
      <c r="G30" s="190">
        <f t="shared" si="19"/>
        <v>1</v>
      </c>
      <c r="H30" s="189">
        <v>0</v>
      </c>
      <c r="I30" s="189">
        <v>0</v>
      </c>
      <c r="J30" s="189">
        <v>1</v>
      </c>
      <c r="K30" s="190">
        <f t="shared" si="14"/>
        <v>0</v>
      </c>
      <c r="L30" s="188">
        <v>0</v>
      </c>
      <c r="M30" s="190">
        <f t="shared" si="14"/>
        <v>0</v>
      </c>
      <c r="N30" s="188">
        <v>0</v>
      </c>
      <c r="O30" s="190">
        <f t="shared" si="15"/>
        <v>4</v>
      </c>
      <c r="P30" s="189">
        <v>2</v>
      </c>
      <c r="Q30" s="188">
        <v>2</v>
      </c>
      <c r="R30" s="190">
        <f t="shared" si="20"/>
        <v>3</v>
      </c>
      <c r="S30" s="189">
        <v>3</v>
      </c>
      <c r="T30" s="190">
        <f t="shared" si="21"/>
        <v>5</v>
      </c>
      <c r="U30" s="189">
        <v>5</v>
      </c>
      <c r="V30" s="190">
        <f t="shared" si="22"/>
        <v>0</v>
      </c>
      <c r="W30" s="188">
        <v>0</v>
      </c>
      <c r="X30" s="190">
        <f t="shared" si="23"/>
        <v>0</v>
      </c>
      <c r="Y30" s="188">
        <v>0</v>
      </c>
      <c r="Z30" s="190">
        <f t="shared" si="24"/>
        <v>0</v>
      </c>
      <c r="AA30" s="188">
        <v>0</v>
      </c>
      <c r="AB30" s="190">
        <f t="shared" si="25"/>
        <v>0</v>
      </c>
      <c r="AC30" s="189">
        <v>0</v>
      </c>
      <c r="AD30" s="190">
        <f t="shared" si="26"/>
        <v>1</v>
      </c>
      <c r="AE30" s="189">
        <v>1</v>
      </c>
      <c r="AF30" s="190">
        <f t="shared" si="27"/>
        <v>0</v>
      </c>
      <c r="AG30" s="189">
        <v>0</v>
      </c>
      <c r="AH30" s="190">
        <f t="shared" si="28"/>
        <v>0</v>
      </c>
      <c r="AI30" s="188">
        <v>0</v>
      </c>
    </row>
    <row r="31" spans="1:35" x14ac:dyDescent="0.35">
      <c r="A31" s="122" t="s">
        <v>198</v>
      </c>
      <c r="B31" s="189">
        <f t="shared" si="16"/>
        <v>2</v>
      </c>
      <c r="C31" s="190">
        <f t="shared" si="18"/>
        <v>0</v>
      </c>
      <c r="D31" s="189">
        <v>0</v>
      </c>
      <c r="E31" s="189">
        <v>0</v>
      </c>
      <c r="F31" s="189">
        <v>0</v>
      </c>
      <c r="G31" s="190">
        <f t="shared" si="19"/>
        <v>0</v>
      </c>
      <c r="H31" s="189">
        <v>0</v>
      </c>
      <c r="I31" s="189">
        <v>0</v>
      </c>
      <c r="J31" s="189">
        <v>0</v>
      </c>
      <c r="K31" s="190">
        <f t="shared" si="14"/>
        <v>2</v>
      </c>
      <c r="L31" s="188">
        <v>2</v>
      </c>
      <c r="M31" s="190">
        <f t="shared" si="14"/>
        <v>0</v>
      </c>
      <c r="N31" s="188">
        <v>0</v>
      </c>
      <c r="O31" s="190">
        <f t="shared" si="15"/>
        <v>0</v>
      </c>
      <c r="P31" s="189">
        <v>0</v>
      </c>
      <c r="Q31" s="188">
        <v>0</v>
      </c>
      <c r="R31" s="190">
        <f t="shared" si="20"/>
        <v>0</v>
      </c>
      <c r="S31" s="189">
        <v>0</v>
      </c>
      <c r="T31" s="190">
        <f t="shared" si="21"/>
        <v>0</v>
      </c>
      <c r="U31" s="189">
        <v>0</v>
      </c>
      <c r="V31" s="190">
        <f t="shared" si="22"/>
        <v>0</v>
      </c>
      <c r="W31" s="188">
        <v>0</v>
      </c>
      <c r="X31" s="190">
        <f t="shared" si="23"/>
        <v>0</v>
      </c>
      <c r="Y31" s="188">
        <v>0</v>
      </c>
      <c r="Z31" s="190">
        <f t="shared" si="24"/>
        <v>0</v>
      </c>
      <c r="AA31" s="188">
        <v>0</v>
      </c>
      <c r="AB31" s="190">
        <f t="shared" si="25"/>
        <v>0</v>
      </c>
      <c r="AC31" s="189">
        <v>0</v>
      </c>
      <c r="AD31" s="190">
        <f t="shared" si="26"/>
        <v>0</v>
      </c>
      <c r="AE31" s="189">
        <v>0</v>
      </c>
      <c r="AF31" s="190">
        <f t="shared" si="27"/>
        <v>0</v>
      </c>
      <c r="AG31" s="189">
        <v>0</v>
      </c>
      <c r="AH31" s="190">
        <f t="shared" si="28"/>
        <v>0</v>
      </c>
      <c r="AI31" s="188">
        <v>0</v>
      </c>
    </row>
    <row r="32" spans="1:35" x14ac:dyDescent="0.35">
      <c r="A32" s="122" t="s">
        <v>219</v>
      </c>
      <c r="B32" s="189">
        <f t="shared" si="16"/>
        <v>2</v>
      </c>
      <c r="C32" s="190">
        <f t="shared" si="18"/>
        <v>0</v>
      </c>
      <c r="D32" s="189">
        <v>0</v>
      </c>
      <c r="E32" s="189">
        <v>0</v>
      </c>
      <c r="F32" s="189">
        <v>0</v>
      </c>
      <c r="G32" s="190">
        <f t="shared" si="19"/>
        <v>0</v>
      </c>
      <c r="H32" s="189">
        <v>0</v>
      </c>
      <c r="I32" s="189">
        <v>0</v>
      </c>
      <c r="J32" s="189">
        <v>0</v>
      </c>
      <c r="K32" s="190">
        <f t="shared" si="14"/>
        <v>0</v>
      </c>
      <c r="L32" s="188">
        <v>0</v>
      </c>
      <c r="M32" s="190">
        <f t="shared" si="14"/>
        <v>0</v>
      </c>
      <c r="N32" s="188">
        <v>0</v>
      </c>
      <c r="O32" s="190">
        <f t="shared" si="15"/>
        <v>0</v>
      </c>
      <c r="P32" s="189">
        <v>0</v>
      </c>
      <c r="Q32" s="188">
        <v>0</v>
      </c>
      <c r="R32" s="190">
        <f t="shared" si="20"/>
        <v>0</v>
      </c>
      <c r="S32" s="189">
        <v>0</v>
      </c>
      <c r="T32" s="190">
        <f t="shared" si="21"/>
        <v>0</v>
      </c>
      <c r="U32" s="189">
        <v>0</v>
      </c>
      <c r="V32" s="190">
        <f t="shared" si="22"/>
        <v>0</v>
      </c>
      <c r="W32" s="188">
        <v>0</v>
      </c>
      <c r="X32" s="190">
        <f t="shared" si="23"/>
        <v>0</v>
      </c>
      <c r="Y32" s="188">
        <v>0</v>
      </c>
      <c r="Z32" s="190">
        <f t="shared" si="24"/>
        <v>2</v>
      </c>
      <c r="AA32" s="188">
        <v>2</v>
      </c>
      <c r="AB32" s="190">
        <f t="shared" si="25"/>
        <v>0</v>
      </c>
      <c r="AC32" s="189">
        <v>0</v>
      </c>
      <c r="AD32" s="190">
        <f t="shared" si="26"/>
        <v>0</v>
      </c>
      <c r="AE32" s="189">
        <v>0</v>
      </c>
      <c r="AF32" s="190">
        <f t="shared" si="27"/>
        <v>0</v>
      </c>
      <c r="AG32" s="189">
        <v>0</v>
      </c>
      <c r="AH32" s="190">
        <f t="shared" si="28"/>
        <v>0</v>
      </c>
      <c r="AI32" s="188">
        <v>0</v>
      </c>
    </row>
    <row r="33" spans="1:35" x14ac:dyDescent="0.35">
      <c r="A33" s="121" t="s">
        <v>70</v>
      </c>
      <c r="B33" s="189">
        <f t="shared" si="16"/>
        <v>1</v>
      </c>
      <c r="C33" s="190">
        <f t="shared" si="18"/>
        <v>1</v>
      </c>
      <c r="D33" s="189">
        <v>0</v>
      </c>
      <c r="E33" s="189">
        <v>1</v>
      </c>
      <c r="F33" s="189">
        <v>0</v>
      </c>
      <c r="G33" s="190">
        <f t="shared" si="19"/>
        <v>0</v>
      </c>
      <c r="H33" s="189">
        <v>0</v>
      </c>
      <c r="I33" s="189">
        <v>0</v>
      </c>
      <c r="J33" s="189">
        <v>0</v>
      </c>
      <c r="K33" s="190">
        <f t="shared" si="14"/>
        <v>0</v>
      </c>
      <c r="L33" s="188">
        <v>0</v>
      </c>
      <c r="M33" s="190">
        <f t="shared" si="14"/>
        <v>0</v>
      </c>
      <c r="N33" s="188">
        <v>0</v>
      </c>
      <c r="O33" s="190">
        <f t="shared" si="15"/>
        <v>0</v>
      </c>
      <c r="P33" s="189">
        <v>0</v>
      </c>
      <c r="Q33" s="188">
        <v>0</v>
      </c>
      <c r="R33" s="190">
        <f t="shared" si="20"/>
        <v>0</v>
      </c>
      <c r="S33" s="189">
        <v>0</v>
      </c>
      <c r="T33" s="190">
        <f t="shared" si="21"/>
        <v>0</v>
      </c>
      <c r="U33" s="189">
        <v>0</v>
      </c>
      <c r="V33" s="190">
        <f t="shared" si="22"/>
        <v>0</v>
      </c>
      <c r="W33" s="188">
        <v>0</v>
      </c>
      <c r="X33" s="190">
        <f t="shared" si="23"/>
        <v>0</v>
      </c>
      <c r="Y33" s="188">
        <v>0</v>
      </c>
      <c r="Z33" s="190">
        <f t="shared" si="24"/>
        <v>0</v>
      </c>
      <c r="AA33" s="188">
        <v>0</v>
      </c>
      <c r="AB33" s="190">
        <f t="shared" si="25"/>
        <v>0</v>
      </c>
      <c r="AC33" s="189">
        <v>0</v>
      </c>
      <c r="AD33" s="190">
        <f t="shared" si="26"/>
        <v>0</v>
      </c>
      <c r="AE33" s="189">
        <v>0</v>
      </c>
      <c r="AF33" s="190">
        <f t="shared" si="27"/>
        <v>0</v>
      </c>
      <c r="AG33" s="189">
        <v>0</v>
      </c>
      <c r="AH33" s="190">
        <f t="shared" si="28"/>
        <v>0</v>
      </c>
      <c r="AI33" s="188">
        <v>0</v>
      </c>
    </row>
    <row r="34" spans="1:35" x14ac:dyDescent="0.35">
      <c r="A34" s="122" t="s">
        <v>202</v>
      </c>
      <c r="B34" s="189">
        <f t="shared" si="16"/>
        <v>5</v>
      </c>
      <c r="C34" s="190">
        <f t="shared" si="18"/>
        <v>3</v>
      </c>
      <c r="D34" s="189">
        <v>3</v>
      </c>
      <c r="E34" s="189">
        <v>0</v>
      </c>
      <c r="F34" s="189">
        <v>0</v>
      </c>
      <c r="G34" s="190">
        <f t="shared" si="19"/>
        <v>0</v>
      </c>
      <c r="H34" s="189">
        <v>0</v>
      </c>
      <c r="I34" s="189">
        <v>0</v>
      </c>
      <c r="J34" s="189">
        <v>0</v>
      </c>
      <c r="K34" s="190">
        <f t="shared" si="14"/>
        <v>0</v>
      </c>
      <c r="L34" s="188">
        <v>0</v>
      </c>
      <c r="M34" s="190">
        <f t="shared" si="14"/>
        <v>0</v>
      </c>
      <c r="N34" s="188">
        <v>0</v>
      </c>
      <c r="O34" s="190">
        <f t="shared" si="15"/>
        <v>1</v>
      </c>
      <c r="P34" s="189">
        <v>0</v>
      </c>
      <c r="Q34" s="188">
        <v>1</v>
      </c>
      <c r="R34" s="190">
        <f t="shared" si="20"/>
        <v>0</v>
      </c>
      <c r="S34" s="189">
        <v>0</v>
      </c>
      <c r="T34" s="190">
        <f t="shared" si="21"/>
        <v>0</v>
      </c>
      <c r="U34" s="189">
        <v>0</v>
      </c>
      <c r="V34" s="190">
        <f t="shared" si="22"/>
        <v>0</v>
      </c>
      <c r="W34" s="188">
        <v>0</v>
      </c>
      <c r="X34" s="190">
        <f t="shared" si="23"/>
        <v>0</v>
      </c>
      <c r="Y34" s="188">
        <v>0</v>
      </c>
      <c r="Z34" s="190">
        <f t="shared" si="24"/>
        <v>0</v>
      </c>
      <c r="AA34" s="188">
        <v>0</v>
      </c>
      <c r="AB34" s="190">
        <f t="shared" si="25"/>
        <v>1</v>
      </c>
      <c r="AC34" s="189">
        <v>1</v>
      </c>
      <c r="AD34" s="190">
        <f t="shared" si="26"/>
        <v>0</v>
      </c>
      <c r="AE34" s="189">
        <v>0</v>
      </c>
      <c r="AF34" s="190">
        <f t="shared" si="27"/>
        <v>0</v>
      </c>
      <c r="AG34" s="189">
        <v>0</v>
      </c>
      <c r="AH34" s="190">
        <f t="shared" si="28"/>
        <v>0</v>
      </c>
      <c r="AI34" s="188">
        <v>0</v>
      </c>
    </row>
    <row r="35" spans="1:35" x14ac:dyDescent="0.35">
      <c r="A35" s="122" t="s">
        <v>203</v>
      </c>
      <c r="B35" s="189">
        <f t="shared" si="16"/>
        <v>5</v>
      </c>
      <c r="C35" s="190">
        <f t="shared" si="18"/>
        <v>1</v>
      </c>
      <c r="D35" s="189">
        <v>1</v>
      </c>
      <c r="E35" s="189">
        <v>0</v>
      </c>
      <c r="F35" s="189">
        <v>0</v>
      </c>
      <c r="G35" s="190">
        <f t="shared" si="19"/>
        <v>0</v>
      </c>
      <c r="H35" s="189">
        <v>0</v>
      </c>
      <c r="I35" s="189">
        <v>0</v>
      </c>
      <c r="J35" s="189">
        <v>0</v>
      </c>
      <c r="K35" s="190">
        <f t="shared" si="14"/>
        <v>4</v>
      </c>
      <c r="L35" s="188">
        <v>4</v>
      </c>
      <c r="M35" s="190">
        <f t="shared" si="14"/>
        <v>0</v>
      </c>
      <c r="N35" s="188">
        <v>0</v>
      </c>
      <c r="O35" s="190">
        <f t="shared" si="15"/>
        <v>0</v>
      </c>
      <c r="P35" s="189">
        <v>0</v>
      </c>
      <c r="Q35" s="188">
        <v>0</v>
      </c>
      <c r="R35" s="190">
        <f t="shared" si="20"/>
        <v>0</v>
      </c>
      <c r="S35" s="189">
        <v>0</v>
      </c>
      <c r="T35" s="190">
        <f t="shared" si="21"/>
        <v>0</v>
      </c>
      <c r="U35" s="189">
        <v>0</v>
      </c>
      <c r="V35" s="190">
        <f t="shared" si="22"/>
        <v>0</v>
      </c>
      <c r="W35" s="188">
        <v>0</v>
      </c>
      <c r="X35" s="190">
        <f t="shared" si="23"/>
        <v>0</v>
      </c>
      <c r="Y35" s="188">
        <v>0</v>
      </c>
      <c r="Z35" s="190">
        <f t="shared" si="24"/>
        <v>0</v>
      </c>
      <c r="AA35" s="188">
        <v>0</v>
      </c>
      <c r="AB35" s="190">
        <f t="shared" si="25"/>
        <v>0</v>
      </c>
      <c r="AC35" s="189">
        <v>0</v>
      </c>
      <c r="AD35" s="190">
        <f t="shared" si="26"/>
        <v>0</v>
      </c>
      <c r="AE35" s="189">
        <v>0</v>
      </c>
      <c r="AF35" s="190">
        <f t="shared" si="27"/>
        <v>0</v>
      </c>
      <c r="AG35" s="189">
        <v>0</v>
      </c>
      <c r="AH35" s="190">
        <f t="shared" si="28"/>
        <v>0</v>
      </c>
      <c r="AI35" s="188">
        <v>0</v>
      </c>
    </row>
    <row r="36" spans="1:35" x14ac:dyDescent="0.35">
      <c r="A36" s="121" t="s">
        <v>136</v>
      </c>
      <c r="B36" s="189">
        <f t="shared" si="16"/>
        <v>31</v>
      </c>
      <c r="C36" s="190">
        <f t="shared" si="18"/>
        <v>2</v>
      </c>
      <c r="D36" s="189">
        <v>2</v>
      </c>
      <c r="E36" s="189">
        <v>0</v>
      </c>
      <c r="F36" s="189">
        <v>0</v>
      </c>
      <c r="G36" s="190">
        <f t="shared" si="19"/>
        <v>2</v>
      </c>
      <c r="H36" s="189">
        <v>0</v>
      </c>
      <c r="I36" s="189">
        <v>0</v>
      </c>
      <c r="J36" s="189">
        <v>2</v>
      </c>
      <c r="K36" s="190">
        <f t="shared" si="14"/>
        <v>3</v>
      </c>
      <c r="L36" s="188">
        <v>3</v>
      </c>
      <c r="M36" s="190">
        <f t="shared" si="14"/>
        <v>0</v>
      </c>
      <c r="N36" s="188">
        <v>0</v>
      </c>
      <c r="O36" s="190">
        <f t="shared" si="15"/>
        <v>6</v>
      </c>
      <c r="P36" s="189">
        <v>3</v>
      </c>
      <c r="Q36" s="188">
        <v>3</v>
      </c>
      <c r="R36" s="190">
        <f t="shared" si="20"/>
        <v>1</v>
      </c>
      <c r="S36" s="189">
        <v>1</v>
      </c>
      <c r="T36" s="190">
        <f t="shared" si="21"/>
        <v>0</v>
      </c>
      <c r="U36" s="189">
        <v>0</v>
      </c>
      <c r="V36" s="190">
        <f t="shared" si="22"/>
        <v>0</v>
      </c>
      <c r="W36" s="188">
        <v>0</v>
      </c>
      <c r="X36" s="190">
        <f t="shared" si="23"/>
        <v>0</v>
      </c>
      <c r="Y36" s="188">
        <v>0</v>
      </c>
      <c r="Z36" s="190">
        <f t="shared" si="24"/>
        <v>0</v>
      </c>
      <c r="AA36" s="188">
        <v>0</v>
      </c>
      <c r="AB36" s="190">
        <f t="shared" si="25"/>
        <v>16</v>
      </c>
      <c r="AC36" s="189">
        <v>16</v>
      </c>
      <c r="AD36" s="190">
        <f t="shared" si="26"/>
        <v>1</v>
      </c>
      <c r="AE36" s="189">
        <v>1</v>
      </c>
      <c r="AF36" s="190">
        <f t="shared" si="27"/>
        <v>0</v>
      </c>
      <c r="AG36" s="189">
        <v>0</v>
      </c>
      <c r="AH36" s="190">
        <f t="shared" si="28"/>
        <v>0</v>
      </c>
      <c r="AI36" s="188">
        <v>0</v>
      </c>
    </row>
    <row r="37" spans="1:35" x14ac:dyDescent="0.35">
      <c r="A37" s="121" t="s">
        <v>31</v>
      </c>
      <c r="B37" s="189">
        <f t="shared" si="16"/>
        <v>3</v>
      </c>
      <c r="C37" s="190">
        <f t="shared" si="18"/>
        <v>0</v>
      </c>
      <c r="D37" s="188">
        <v>0</v>
      </c>
      <c r="E37" s="188">
        <v>0</v>
      </c>
      <c r="F37" s="188">
        <v>0</v>
      </c>
      <c r="G37" s="191">
        <f t="shared" si="19"/>
        <v>0</v>
      </c>
      <c r="H37" s="188">
        <v>0</v>
      </c>
      <c r="I37" s="188">
        <v>0</v>
      </c>
      <c r="J37" s="188">
        <v>0</v>
      </c>
      <c r="K37" s="190">
        <f t="shared" si="14"/>
        <v>0</v>
      </c>
      <c r="L37" s="188">
        <v>0</v>
      </c>
      <c r="M37" s="190">
        <f t="shared" si="14"/>
        <v>0</v>
      </c>
      <c r="N37" s="188">
        <v>0</v>
      </c>
      <c r="O37" s="190">
        <f t="shared" si="15"/>
        <v>0</v>
      </c>
      <c r="P37" s="188">
        <v>0</v>
      </c>
      <c r="Q37" s="188">
        <v>0</v>
      </c>
      <c r="R37" s="190">
        <f t="shared" si="20"/>
        <v>0</v>
      </c>
      <c r="S37" s="188">
        <v>0</v>
      </c>
      <c r="T37" s="190">
        <f t="shared" si="21"/>
        <v>0</v>
      </c>
      <c r="U37" s="188">
        <v>0</v>
      </c>
      <c r="V37" s="190">
        <f t="shared" si="22"/>
        <v>0</v>
      </c>
      <c r="W37" s="188">
        <v>0</v>
      </c>
      <c r="X37" s="190">
        <f t="shared" si="23"/>
        <v>1</v>
      </c>
      <c r="Y37" s="188">
        <v>1</v>
      </c>
      <c r="Z37" s="190">
        <f t="shared" si="24"/>
        <v>2</v>
      </c>
      <c r="AA37" s="188">
        <v>2</v>
      </c>
      <c r="AB37" s="190">
        <f t="shared" si="25"/>
        <v>0</v>
      </c>
      <c r="AC37" s="188">
        <v>0</v>
      </c>
      <c r="AD37" s="190">
        <f t="shared" si="26"/>
        <v>0</v>
      </c>
      <c r="AE37" s="188">
        <v>0</v>
      </c>
      <c r="AF37" s="190">
        <f t="shared" si="27"/>
        <v>0</v>
      </c>
      <c r="AG37" s="188">
        <v>0</v>
      </c>
      <c r="AH37" s="190">
        <f t="shared" si="28"/>
        <v>0</v>
      </c>
      <c r="AI37" s="188">
        <v>0</v>
      </c>
    </row>
    <row r="38" spans="1:35" x14ac:dyDescent="0.35">
      <c r="A38" s="121"/>
      <c r="B38" s="184"/>
      <c r="C38" s="187"/>
      <c r="D38" s="189"/>
      <c r="E38" s="189"/>
      <c r="F38" s="189"/>
      <c r="G38" s="187"/>
      <c r="H38" s="189"/>
      <c r="I38" s="189"/>
      <c r="J38" s="189"/>
      <c r="K38" s="187"/>
      <c r="L38" s="188"/>
      <c r="M38" s="187"/>
      <c r="N38" s="188"/>
      <c r="O38" s="187"/>
      <c r="P38" s="189"/>
      <c r="Q38" s="188"/>
      <c r="R38" s="187"/>
      <c r="S38" s="189"/>
      <c r="T38" s="187"/>
      <c r="U38" s="189"/>
      <c r="V38" s="187"/>
      <c r="W38" s="188"/>
      <c r="X38" s="187"/>
      <c r="Y38" s="188"/>
      <c r="Z38" s="187"/>
      <c r="AA38" s="188"/>
      <c r="AB38" s="187"/>
      <c r="AC38" s="189"/>
      <c r="AD38" s="187"/>
      <c r="AE38" s="189"/>
      <c r="AF38" s="187"/>
      <c r="AG38" s="189"/>
      <c r="AH38" s="187"/>
      <c r="AI38" s="188"/>
    </row>
    <row r="39" spans="1:35" x14ac:dyDescent="0.35">
      <c r="A39" s="115" t="s">
        <v>137</v>
      </c>
      <c r="B39" s="184">
        <f t="shared" ref="B39:AI39" si="29">SUM(B40:B51)</f>
        <v>46140</v>
      </c>
      <c r="C39" s="187">
        <f t="shared" si="29"/>
        <v>11614</v>
      </c>
      <c r="D39" s="184">
        <f t="shared" si="29"/>
        <v>4366</v>
      </c>
      <c r="E39" s="184">
        <f t="shared" si="29"/>
        <v>3673</v>
      </c>
      <c r="F39" s="184">
        <f t="shared" si="29"/>
        <v>3575</v>
      </c>
      <c r="G39" s="187">
        <f t="shared" si="29"/>
        <v>5570</v>
      </c>
      <c r="H39" s="184">
        <f t="shared" si="29"/>
        <v>1978</v>
      </c>
      <c r="I39" s="184">
        <f t="shared" si="29"/>
        <v>2062</v>
      </c>
      <c r="J39" s="184">
        <f t="shared" si="29"/>
        <v>1530</v>
      </c>
      <c r="K39" s="187">
        <f t="shared" si="29"/>
        <v>3611</v>
      </c>
      <c r="L39" s="186">
        <f t="shared" si="29"/>
        <v>3611</v>
      </c>
      <c r="M39" s="187">
        <f t="shared" si="29"/>
        <v>2213</v>
      </c>
      <c r="N39" s="186">
        <f t="shared" si="29"/>
        <v>2213</v>
      </c>
      <c r="O39" s="187">
        <f t="shared" si="29"/>
        <v>3256</v>
      </c>
      <c r="P39" s="184">
        <f t="shared" si="29"/>
        <v>1083</v>
      </c>
      <c r="Q39" s="184">
        <f t="shared" si="29"/>
        <v>2173</v>
      </c>
      <c r="R39" s="187">
        <f t="shared" si="29"/>
        <v>3544</v>
      </c>
      <c r="S39" s="184">
        <f t="shared" si="29"/>
        <v>3544</v>
      </c>
      <c r="T39" s="187">
        <f t="shared" si="29"/>
        <v>4989</v>
      </c>
      <c r="U39" s="184">
        <f t="shared" si="29"/>
        <v>4989</v>
      </c>
      <c r="V39" s="187">
        <f t="shared" si="29"/>
        <v>1753</v>
      </c>
      <c r="W39" s="186">
        <f t="shared" si="29"/>
        <v>1753</v>
      </c>
      <c r="X39" s="187">
        <f t="shared" si="29"/>
        <v>1312</v>
      </c>
      <c r="Y39" s="186">
        <f t="shared" si="29"/>
        <v>1312</v>
      </c>
      <c r="Z39" s="187">
        <f t="shared" si="29"/>
        <v>2492</v>
      </c>
      <c r="AA39" s="186">
        <f t="shared" si="29"/>
        <v>2492</v>
      </c>
      <c r="AB39" s="187">
        <f t="shared" si="29"/>
        <v>1685</v>
      </c>
      <c r="AC39" s="184">
        <f t="shared" si="29"/>
        <v>1685</v>
      </c>
      <c r="AD39" s="187">
        <f t="shared" si="29"/>
        <v>1008</v>
      </c>
      <c r="AE39" s="184">
        <f t="shared" si="29"/>
        <v>1008</v>
      </c>
      <c r="AF39" s="187">
        <f t="shared" si="29"/>
        <v>982</v>
      </c>
      <c r="AG39" s="184">
        <f t="shared" si="29"/>
        <v>982</v>
      </c>
      <c r="AH39" s="187">
        <f t="shared" si="29"/>
        <v>2111</v>
      </c>
      <c r="AI39" s="186">
        <f t="shared" si="29"/>
        <v>2111</v>
      </c>
    </row>
    <row r="40" spans="1:35" x14ac:dyDescent="0.35">
      <c r="A40" s="122" t="s">
        <v>199</v>
      </c>
      <c r="B40" s="189">
        <f t="shared" ref="B40:B51" si="30">C40+G40+K40+M40+O40+R40+T40+V40+X40+Z40+AB40+AD40+AF40+AH40</f>
        <v>20150</v>
      </c>
      <c r="C40" s="190">
        <f t="shared" ref="C40:C51" si="31">SUM(D40:F40)</f>
        <v>8397</v>
      </c>
      <c r="D40" s="189">
        <v>3446</v>
      </c>
      <c r="E40" s="189">
        <v>2952</v>
      </c>
      <c r="F40" s="189">
        <v>1999</v>
      </c>
      <c r="G40" s="190">
        <f t="shared" ref="G40:G51" si="32">SUM(H40:J40)</f>
        <v>1078</v>
      </c>
      <c r="H40" s="189">
        <v>609</v>
      </c>
      <c r="I40" s="189">
        <v>243</v>
      </c>
      <c r="J40" s="189">
        <v>226</v>
      </c>
      <c r="K40" s="190">
        <f t="shared" si="14"/>
        <v>1896</v>
      </c>
      <c r="L40" s="188">
        <v>1896</v>
      </c>
      <c r="M40" s="190">
        <f t="shared" si="14"/>
        <v>838</v>
      </c>
      <c r="N40" s="188">
        <v>838</v>
      </c>
      <c r="O40" s="190">
        <f t="shared" si="15"/>
        <v>974</v>
      </c>
      <c r="P40" s="189">
        <v>243</v>
      </c>
      <c r="Q40" s="188">
        <v>731</v>
      </c>
      <c r="R40" s="190">
        <f t="shared" ref="R40:R51" si="33">SUM(S40)</f>
        <v>887</v>
      </c>
      <c r="S40" s="189">
        <v>887</v>
      </c>
      <c r="T40" s="190">
        <f t="shared" ref="T40:T51" si="34">SUM(U40)</f>
        <v>3348</v>
      </c>
      <c r="U40" s="189">
        <v>3348</v>
      </c>
      <c r="V40" s="190">
        <f t="shared" ref="V40:V51" si="35">SUM(W40)</f>
        <v>0</v>
      </c>
      <c r="W40" s="188">
        <v>0</v>
      </c>
      <c r="X40" s="190">
        <f t="shared" ref="X40:X51" si="36">SUM(Y40)</f>
        <v>980</v>
      </c>
      <c r="Y40" s="188">
        <v>980</v>
      </c>
      <c r="Z40" s="190">
        <f t="shared" ref="Z40:Z51" si="37">SUM(AA40)</f>
        <v>0</v>
      </c>
      <c r="AA40" s="188">
        <v>0</v>
      </c>
      <c r="AB40" s="190">
        <f t="shared" ref="AB40:AB51" si="38">SUM(AC40)</f>
        <v>565</v>
      </c>
      <c r="AC40" s="189">
        <v>565</v>
      </c>
      <c r="AD40" s="190">
        <f t="shared" ref="AD40:AD51" si="39">SUM(AE40)</f>
        <v>540</v>
      </c>
      <c r="AE40" s="189">
        <v>540</v>
      </c>
      <c r="AF40" s="190">
        <f t="shared" ref="AF40:AF51" si="40">SUM(AG40)</f>
        <v>151</v>
      </c>
      <c r="AG40" s="189">
        <v>151</v>
      </c>
      <c r="AH40" s="190">
        <f t="shared" ref="AH40:AH51" si="41">SUM(AI40)</f>
        <v>496</v>
      </c>
      <c r="AI40" s="188">
        <v>496</v>
      </c>
    </row>
    <row r="41" spans="1:35" x14ac:dyDescent="0.35">
      <c r="A41" s="122" t="s">
        <v>200</v>
      </c>
      <c r="B41" s="189">
        <f t="shared" si="30"/>
        <v>18</v>
      </c>
      <c r="C41" s="190">
        <f t="shared" si="31"/>
        <v>11</v>
      </c>
      <c r="D41" s="189">
        <v>3</v>
      </c>
      <c r="E41" s="189">
        <v>5</v>
      </c>
      <c r="F41" s="189">
        <v>3</v>
      </c>
      <c r="G41" s="190">
        <f t="shared" si="32"/>
        <v>0</v>
      </c>
      <c r="H41" s="189">
        <v>0</v>
      </c>
      <c r="I41" s="189">
        <v>0</v>
      </c>
      <c r="J41" s="189">
        <v>0</v>
      </c>
      <c r="K41" s="190">
        <f t="shared" si="14"/>
        <v>2</v>
      </c>
      <c r="L41" s="188">
        <v>2</v>
      </c>
      <c r="M41" s="190">
        <f t="shared" si="14"/>
        <v>0</v>
      </c>
      <c r="N41" s="188">
        <v>0</v>
      </c>
      <c r="O41" s="190">
        <f t="shared" si="15"/>
        <v>0</v>
      </c>
      <c r="P41" s="189">
        <v>0</v>
      </c>
      <c r="Q41" s="188">
        <v>0</v>
      </c>
      <c r="R41" s="190">
        <f t="shared" si="33"/>
        <v>0</v>
      </c>
      <c r="S41" s="189">
        <v>0</v>
      </c>
      <c r="T41" s="190">
        <f t="shared" si="34"/>
        <v>1</v>
      </c>
      <c r="U41" s="189">
        <v>1</v>
      </c>
      <c r="V41" s="190">
        <f t="shared" si="35"/>
        <v>0</v>
      </c>
      <c r="W41" s="188">
        <v>0</v>
      </c>
      <c r="X41" s="190">
        <f t="shared" si="36"/>
        <v>2</v>
      </c>
      <c r="Y41" s="188">
        <v>2</v>
      </c>
      <c r="Z41" s="190">
        <f t="shared" si="37"/>
        <v>0</v>
      </c>
      <c r="AA41" s="188">
        <v>0</v>
      </c>
      <c r="AB41" s="190">
        <f t="shared" si="38"/>
        <v>0</v>
      </c>
      <c r="AC41" s="189">
        <v>0</v>
      </c>
      <c r="AD41" s="190">
        <f t="shared" si="39"/>
        <v>2</v>
      </c>
      <c r="AE41" s="189">
        <v>2</v>
      </c>
      <c r="AF41" s="190">
        <f t="shared" si="40"/>
        <v>0</v>
      </c>
      <c r="AG41" s="189">
        <v>0</v>
      </c>
      <c r="AH41" s="190">
        <f t="shared" si="41"/>
        <v>0</v>
      </c>
      <c r="AI41" s="188">
        <v>0</v>
      </c>
    </row>
    <row r="42" spans="1:35" x14ac:dyDescent="0.35">
      <c r="A42" s="122" t="s">
        <v>216</v>
      </c>
      <c r="B42" s="189">
        <f t="shared" si="30"/>
        <v>1772</v>
      </c>
      <c r="C42" s="190">
        <f t="shared" si="31"/>
        <v>0</v>
      </c>
      <c r="D42" s="189">
        <v>0</v>
      </c>
      <c r="E42" s="189">
        <v>0</v>
      </c>
      <c r="F42" s="189">
        <v>0</v>
      </c>
      <c r="G42" s="190">
        <f t="shared" si="32"/>
        <v>0</v>
      </c>
      <c r="H42" s="189">
        <v>0</v>
      </c>
      <c r="I42" s="189">
        <v>0</v>
      </c>
      <c r="J42" s="189">
        <v>0</v>
      </c>
      <c r="K42" s="190">
        <f t="shared" si="14"/>
        <v>70</v>
      </c>
      <c r="L42" s="188">
        <v>70</v>
      </c>
      <c r="M42" s="190">
        <f t="shared" si="14"/>
        <v>0</v>
      </c>
      <c r="N42" s="188">
        <v>0</v>
      </c>
      <c r="O42" s="190">
        <f t="shared" si="15"/>
        <v>0</v>
      </c>
      <c r="P42" s="189">
        <v>0</v>
      </c>
      <c r="Q42" s="188">
        <v>0</v>
      </c>
      <c r="R42" s="190">
        <f t="shared" si="33"/>
        <v>0</v>
      </c>
      <c r="S42" s="189">
        <v>0</v>
      </c>
      <c r="T42" s="190">
        <f t="shared" si="34"/>
        <v>0</v>
      </c>
      <c r="U42" s="189">
        <v>0</v>
      </c>
      <c r="V42" s="190">
        <f t="shared" si="35"/>
        <v>870</v>
      </c>
      <c r="W42" s="188">
        <v>870</v>
      </c>
      <c r="X42" s="190">
        <f t="shared" si="36"/>
        <v>0</v>
      </c>
      <c r="Y42" s="188">
        <v>0</v>
      </c>
      <c r="Z42" s="190">
        <f t="shared" si="37"/>
        <v>832</v>
      </c>
      <c r="AA42" s="188">
        <v>832</v>
      </c>
      <c r="AB42" s="190">
        <f t="shared" si="38"/>
        <v>0</v>
      </c>
      <c r="AC42" s="189">
        <v>0</v>
      </c>
      <c r="AD42" s="190">
        <f t="shared" si="39"/>
        <v>0</v>
      </c>
      <c r="AE42" s="189">
        <v>0</v>
      </c>
      <c r="AF42" s="190">
        <f t="shared" si="40"/>
        <v>0</v>
      </c>
      <c r="AG42" s="189">
        <v>0</v>
      </c>
      <c r="AH42" s="190">
        <f t="shared" si="41"/>
        <v>0</v>
      </c>
      <c r="AI42" s="188">
        <v>0</v>
      </c>
    </row>
    <row r="43" spans="1:35" x14ac:dyDescent="0.35">
      <c r="A43" s="122" t="s">
        <v>197</v>
      </c>
      <c r="B43" s="189">
        <f t="shared" si="30"/>
        <v>10848</v>
      </c>
      <c r="C43" s="190">
        <f t="shared" si="31"/>
        <v>853</v>
      </c>
      <c r="D43" s="189">
        <v>340</v>
      </c>
      <c r="E43" s="189">
        <v>15</v>
      </c>
      <c r="F43" s="189">
        <v>498</v>
      </c>
      <c r="G43" s="190">
        <f t="shared" si="32"/>
        <v>1907</v>
      </c>
      <c r="H43" s="189">
        <v>379</v>
      </c>
      <c r="I43" s="189">
        <v>1484</v>
      </c>
      <c r="J43" s="189">
        <v>44</v>
      </c>
      <c r="K43" s="190">
        <f t="shared" si="14"/>
        <v>895</v>
      </c>
      <c r="L43" s="188">
        <v>895</v>
      </c>
      <c r="M43" s="190">
        <f t="shared" si="14"/>
        <v>743</v>
      </c>
      <c r="N43" s="188">
        <v>743</v>
      </c>
      <c r="O43" s="190">
        <f t="shared" si="15"/>
        <v>1229</v>
      </c>
      <c r="P43" s="189">
        <v>54</v>
      </c>
      <c r="Q43" s="188">
        <v>1175</v>
      </c>
      <c r="R43" s="190">
        <f t="shared" si="33"/>
        <v>1904</v>
      </c>
      <c r="S43" s="189">
        <v>1904</v>
      </c>
      <c r="T43" s="190">
        <f t="shared" si="34"/>
        <v>1459</v>
      </c>
      <c r="U43" s="189">
        <v>1459</v>
      </c>
      <c r="V43" s="190">
        <f t="shared" si="35"/>
        <v>0</v>
      </c>
      <c r="W43" s="188">
        <v>0</v>
      </c>
      <c r="X43" s="190">
        <f t="shared" si="36"/>
        <v>25</v>
      </c>
      <c r="Y43" s="188">
        <v>25</v>
      </c>
      <c r="Z43" s="190">
        <f t="shared" si="37"/>
        <v>0</v>
      </c>
      <c r="AA43" s="188">
        <v>0</v>
      </c>
      <c r="AB43" s="190">
        <f t="shared" si="38"/>
        <v>26</v>
      </c>
      <c r="AC43" s="189">
        <v>26</v>
      </c>
      <c r="AD43" s="190">
        <f t="shared" si="39"/>
        <v>14</v>
      </c>
      <c r="AE43" s="189">
        <v>14</v>
      </c>
      <c r="AF43" s="190">
        <f t="shared" si="40"/>
        <v>703</v>
      </c>
      <c r="AG43" s="189">
        <v>703</v>
      </c>
      <c r="AH43" s="190">
        <f t="shared" si="41"/>
        <v>1090</v>
      </c>
      <c r="AI43" s="188">
        <v>1090</v>
      </c>
    </row>
    <row r="44" spans="1:35" x14ac:dyDescent="0.35">
      <c r="A44" s="122" t="s">
        <v>198</v>
      </c>
      <c r="B44" s="189">
        <f t="shared" si="30"/>
        <v>17</v>
      </c>
      <c r="C44" s="190">
        <f t="shared" si="31"/>
        <v>0</v>
      </c>
      <c r="D44" s="189">
        <v>0</v>
      </c>
      <c r="E44" s="189">
        <v>0</v>
      </c>
      <c r="F44" s="189">
        <v>0</v>
      </c>
      <c r="G44" s="190">
        <f t="shared" si="32"/>
        <v>1</v>
      </c>
      <c r="H44" s="189">
        <v>0</v>
      </c>
      <c r="I44" s="189">
        <v>1</v>
      </c>
      <c r="J44" s="189">
        <v>0</v>
      </c>
      <c r="K44" s="190">
        <f t="shared" si="14"/>
        <v>1</v>
      </c>
      <c r="L44" s="188">
        <v>1</v>
      </c>
      <c r="M44" s="190">
        <f t="shared" si="14"/>
        <v>2</v>
      </c>
      <c r="N44" s="188">
        <v>2</v>
      </c>
      <c r="O44" s="190">
        <f t="shared" si="15"/>
        <v>2</v>
      </c>
      <c r="P44" s="189">
        <v>0</v>
      </c>
      <c r="Q44" s="188">
        <v>2</v>
      </c>
      <c r="R44" s="190">
        <f t="shared" si="33"/>
        <v>9</v>
      </c>
      <c r="S44" s="189">
        <v>9</v>
      </c>
      <c r="T44" s="190">
        <f t="shared" si="34"/>
        <v>2</v>
      </c>
      <c r="U44" s="189">
        <v>2</v>
      </c>
      <c r="V44" s="190">
        <f t="shared" si="35"/>
        <v>0</v>
      </c>
      <c r="W44" s="188">
        <v>0</v>
      </c>
      <c r="X44" s="190">
        <f t="shared" si="36"/>
        <v>0</v>
      </c>
      <c r="Y44" s="188">
        <v>0</v>
      </c>
      <c r="Z44" s="190">
        <f t="shared" si="37"/>
        <v>0</v>
      </c>
      <c r="AA44" s="188">
        <v>0</v>
      </c>
      <c r="AB44" s="190">
        <f t="shared" si="38"/>
        <v>0</v>
      </c>
      <c r="AC44" s="189">
        <v>0</v>
      </c>
      <c r="AD44" s="190">
        <f t="shared" si="39"/>
        <v>0</v>
      </c>
      <c r="AE44" s="189">
        <v>0</v>
      </c>
      <c r="AF44" s="190">
        <f t="shared" si="40"/>
        <v>0</v>
      </c>
      <c r="AG44" s="189">
        <v>0</v>
      </c>
      <c r="AH44" s="190">
        <f t="shared" si="41"/>
        <v>0</v>
      </c>
      <c r="AI44" s="188">
        <v>0</v>
      </c>
    </row>
    <row r="45" spans="1:35" x14ac:dyDescent="0.35">
      <c r="A45" s="122" t="s">
        <v>217</v>
      </c>
      <c r="B45" s="189">
        <f t="shared" si="30"/>
        <v>1253</v>
      </c>
      <c r="C45" s="190">
        <f t="shared" si="31"/>
        <v>0</v>
      </c>
      <c r="D45" s="189">
        <v>0</v>
      </c>
      <c r="E45" s="189">
        <v>0</v>
      </c>
      <c r="F45" s="189">
        <v>0</v>
      </c>
      <c r="G45" s="190">
        <f t="shared" si="32"/>
        <v>0</v>
      </c>
      <c r="H45" s="189">
        <v>0</v>
      </c>
      <c r="I45" s="189">
        <v>0</v>
      </c>
      <c r="J45" s="189">
        <v>0</v>
      </c>
      <c r="K45" s="190">
        <f t="shared" si="14"/>
        <v>35</v>
      </c>
      <c r="L45" s="188">
        <v>35</v>
      </c>
      <c r="M45" s="190">
        <f t="shared" si="14"/>
        <v>0</v>
      </c>
      <c r="N45" s="188">
        <v>0</v>
      </c>
      <c r="O45" s="190">
        <f t="shared" si="15"/>
        <v>0</v>
      </c>
      <c r="P45" s="189">
        <v>0</v>
      </c>
      <c r="Q45" s="188">
        <v>0</v>
      </c>
      <c r="R45" s="190">
        <f t="shared" si="33"/>
        <v>0</v>
      </c>
      <c r="S45" s="189">
        <v>0</v>
      </c>
      <c r="T45" s="190">
        <f t="shared" si="34"/>
        <v>0</v>
      </c>
      <c r="U45" s="189">
        <v>0</v>
      </c>
      <c r="V45" s="190">
        <f t="shared" si="35"/>
        <v>259</v>
      </c>
      <c r="W45" s="188">
        <v>259</v>
      </c>
      <c r="X45" s="190">
        <f t="shared" si="36"/>
        <v>0</v>
      </c>
      <c r="Y45" s="188">
        <v>0</v>
      </c>
      <c r="Z45" s="190">
        <f t="shared" si="37"/>
        <v>959</v>
      </c>
      <c r="AA45" s="188">
        <v>959</v>
      </c>
      <c r="AB45" s="190">
        <f t="shared" si="38"/>
        <v>0</v>
      </c>
      <c r="AC45" s="189">
        <v>0</v>
      </c>
      <c r="AD45" s="190">
        <f t="shared" si="39"/>
        <v>0</v>
      </c>
      <c r="AE45" s="189">
        <v>0</v>
      </c>
      <c r="AF45" s="190">
        <f t="shared" si="40"/>
        <v>0</v>
      </c>
      <c r="AG45" s="189">
        <v>0</v>
      </c>
      <c r="AH45" s="190">
        <f t="shared" si="41"/>
        <v>0</v>
      </c>
      <c r="AI45" s="188">
        <v>0</v>
      </c>
    </row>
    <row r="46" spans="1:35" x14ac:dyDescent="0.35">
      <c r="A46" s="121" t="s">
        <v>70</v>
      </c>
      <c r="B46" s="189">
        <f t="shared" si="30"/>
        <v>809</v>
      </c>
      <c r="C46" s="190">
        <f t="shared" si="31"/>
        <v>626</v>
      </c>
      <c r="D46" s="189">
        <v>0</v>
      </c>
      <c r="E46" s="189">
        <v>626</v>
      </c>
      <c r="F46" s="189">
        <v>0</v>
      </c>
      <c r="G46" s="190">
        <f t="shared" si="32"/>
        <v>0</v>
      </c>
      <c r="H46" s="189">
        <v>0</v>
      </c>
      <c r="I46" s="189">
        <v>0</v>
      </c>
      <c r="J46" s="189">
        <v>0</v>
      </c>
      <c r="K46" s="190">
        <f t="shared" si="14"/>
        <v>0</v>
      </c>
      <c r="L46" s="188">
        <v>0</v>
      </c>
      <c r="M46" s="190">
        <f t="shared" si="14"/>
        <v>0</v>
      </c>
      <c r="N46" s="188">
        <v>0</v>
      </c>
      <c r="O46" s="190">
        <f t="shared" si="15"/>
        <v>0</v>
      </c>
      <c r="P46" s="189">
        <v>0</v>
      </c>
      <c r="Q46" s="188">
        <v>0</v>
      </c>
      <c r="R46" s="190">
        <f t="shared" si="33"/>
        <v>178</v>
      </c>
      <c r="S46" s="189">
        <v>178</v>
      </c>
      <c r="T46" s="190">
        <f t="shared" si="34"/>
        <v>0</v>
      </c>
      <c r="U46" s="189">
        <v>0</v>
      </c>
      <c r="V46" s="190">
        <f t="shared" si="35"/>
        <v>0</v>
      </c>
      <c r="W46" s="188">
        <v>0</v>
      </c>
      <c r="X46" s="190">
        <f t="shared" si="36"/>
        <v>3</v>
      </c>
      <c r="Y46" s="188">
        <v>3</v>
      </c>
      <c r="Z46" s="190">
        <f t="shared" si="37"/>
        <v>2</v>
      </c>
      <c r="AA46" s="188">
        <v>2</v>
      </c>
      <c r="AB46" s="190">
        <f t="shared" si="38"/>
        <v>0</v>
      </c>
      <c r="AC46" s="189">
        <v>0</v>
      </c>
      <c r="AD46" s="190">
        <f t="shared" si="39"/>
        <v>0</v>
      </c>
      <c r="AE46" s="189">
        <v>0</v>
      </c>
      <c r="AF46" s="190">
        <f t="shared" si="40"/>
        <v>0</v>
      </c>
      <c r="AG46" s="189">
        <v>0</v>
      </c>
      <c r="AH46" s="190">
        <f t="shared" si="41"/>
        <v>0</v>
      </c>
      <c r="AI46" s="188">
        <v>0</v>
      </c>
    </row>
    <row r="47" spans="1:35" x14ac:dyDescent="0.35">
      <c r="A47" s="122" t="s">
        <v>202</v>
      </c>
      <c r="B47" s="189">
        <f t="shared" si="30"/>
        <v>589</v>
      </c>
      <c r="C47" s="190">
        <f t="shared" si="31"/>
        <v>107</v>
      </c>
      <c r="D47" s="189">
        <v>0</v>
      </c>
      <c r="E47" s="189">
        <v>6</v>
      </c>
      <c r="F47" s="189">
        <v>101</v>
      </c>
      <c r="G47" s="190">
        <f t="shared" si="32"/>
        <v>209</v>
      </c>
      <c r="H47" s="189">
        <v>89</v>
      </c>
      <c r="I47" s="189">
        <v>120</v>
      </c>
      <c r="J47" s="189">
        <v>0</v>
      </c>
      <c r="K47" s="190">
        <f t="shared" si="14"/>
        <v>108</v>
      </c>
      <c r="L47" s="188">
        <v>108</v>
      </c>
      <c r="M47" s="190">
        <f t="shared" si="14"/>
        <v>5</v>
      </c>
      <c r="N47" s="188">
        <v>5</v>
      </c>
      <c r="O47" s="190">
        <f t="shared" si="15"/>
        <v>63</v>
      </c>
      <c r="P47" s="189">
        <v>1</v>
      </c>
      <c r="Q47" s="188">
        <v>62</v>
      </c>
      <c r="R47" s="190">
        <f t="shared" si="33"/>
        <v>17</v>
      </c>
      <c r="S47" s="189">
        <v>17</v>
      </c>
      <c r="T47" s="190">
        <f t="shared" si="34"/>
        <v>1</v>
      </c>
      <c r="U47" s="189">
        <v>1</v>
      </c>
      <c r="V47" s="190">
        <f t="shared" si="35"/>
        <v>0</v>
      </c>
      <c r="W47" s="188">
        <v>0</v>
      </c>
      <c r="X47" s="190">
        <f t="shared" si="36"/>
        <v>52</v>
      </c>
      <c r="Y47" s="188">
        <v>52</v>
      </c>
      <c r="Z47" s="190">
        <f t="shared" si="37"/>
        <v>0</v>
      </c>
      <c r="AA47" s="188">
        <v>0</v>
      </c>
      <c r="AB47" s="190">
        <f t="shared" si="38"/>
        <v>6</v>
      </c>
      <c r="AC47" s="189">
        <v>6</v>
      </c>
      <c r="AD47" s="190">
        <f t="shared" si="39"/>
        <v>0</v>
      </c>
      <c r="AE47" s="189">
        <v>0</v>
      </c>
      <c r="AF47" s="190">
        <f t="shared" si="40"/>
        <v>20</v>
      </c>
      <c r="AG47" s="189">
        <v>20</v>
      </c>
      <c r="AH47" s="190">
        <f t="shared" si="41"/>
        <v>1</v>
      </c>
      <c r="AI47" s="188">
        <v>1</v>
      </c>
    </row>
    <row r="48" spans="1:35" x14ac:dyDescent="0.35">
      <c r="A48" s="122" t="s">
        <v>203</v>
      </c>
      <c r="B48" s="189">
        <f t="shared" si="30"/>
        <v>3</v>
      </c>
      <c r="C48" s="190">
        <f t="shared" si="31"/>
        <v>1</v>
      </c>
      <c r="D48" s="189">
        <v>0</v>
      </c>
      <c r="E48" s="189">
        <v>1</v>
      </c>
      <c r="F48" s="189">
        <v>0</v>
      </c>
      <c r="G48" s="190">
        <f t="shared" si="32"/>
        <v>1</v>
      </c>
      <c r="H48" s="189">
        <v>0</v>
      </c>
      <c r="I48" s="189">
        <v>1</v>
      </c>
      <c r="J48" s="189">
        <v>0</v>
      </c>
      <c r="K48" s="190">
        <f t="shared" si="14"/>
        <v>0</v>
      </c>
      <c r="L48" s="188">
        <v>0</v>
      </c>
      <c r="M48" s="190">
        <f t="shared" si="14"/>
        <v>0</v>
      </c>
      <c r="N48" s="188">
        <v>0</v>
      </c>
      <c r="O48" s="190">
        <f t="shared" si="15"/>
        <v>0</v>
      </c>
      <c r="P48" s="189">
        <v>0</v>
      </c>
      <c r="Q48" s="188">
        <v>0</v>
      </c>
      <c r="R48" s="190">
        <f t="shared" si="33"/>
        <v>1</v>
      </c>
      <c r="S48" s="189">
        <v>1</v>
      </c>
      <c r="T48" s="190">
        <f t="shared" si="34"/>
        <v>0</v>
      </c>
      <c r="U48" s="189">
        <v>0</v>
      </c>
      <c r="V48" s="190">
        <f t="shared" si="35"/>
        <v>0</v>
      </c>
      <c r="W48" s="188">
        <v>0</v>
      </c>
      <c r="X48" s="190">
        <f t="shared" si="36"/>
        <v>0</v>
      </c>
      <c r="Y48" s="188">
        <v>0</v>
      </c>
      <c r="Z48" s="190">
        <f t="shared" si="37"/>
        <v>0</v>
      </c>
      <c r="AA48" s="188">
        <v>0</v>
      </c>
      <c r="AB48" s="190">
        <f t="shared" si="38"/>
        <v>0</v>
      </c>
      <c r="AC48" s="189">
        <v>0</v>
      </c>
      <c r="AD48" s="190">
        <f t="shared" si="39"/>
        <v>0</v>
      </c>
      <c r="AE48" s="189">
        <v>0</v>
      </c>
      <c r="AF48" s="190">
        <f t="shared" si="40"/>
        <v>0</v>
      </c>
      <c r="AG48" s="189">
        <v>0</v>
      </c>
      <c r="AH48" s="190">
        <f t="shared" si="41"/>
        <v>0</v>
      </c>
      <c r="AI48" s="188">
        <v>0</v>
      </c>
    </row>
    <row r="49" spans="1:35" x14ac:dyDescent="0.35">
      <c r="A49" s="122" t="s">
        <v>218</v>
      </c>
      <c r="B49" s="189">
        <f t="shared" si="30"/>
        <v>661</v>
      </c>
      <c r="C49" s="190">
        <f t="shared" si="31"/>
        <v>0</v>
      </c>
      <c r="D49" s="189">
        <v>0</v>
      </c>
      <c r="E49" s="189">
        <v>0</v>
      </c>
      <c r="F49" s="189">
        <v>0</v>
      </c>
      <c r="G49" s="190">
        <f t="shared" si="32"/>
        <v>0</v>
      </c>
      <c r="H49" s="189">
        <v>0</v>
      </c>
      <c r="I49" s="189">
        <v>0</v>
      </c>
      <c r="J49" s="189">
        <v>0</v>
      </c>
      <c r="K49" s="190">
        <f t="shared" si="14"/>
        <v>3</v>
      </c>
      <c r="L49" s="188">
        <v>3</v>
      </c>
      <c r="M49" s="190">
        <f t="shared" si="14"/>
        <v>0</v>
      </c>
      <c r="N49" s="188">
        <v>0</v>
      </c>
      <c r="O49" s="190">
        <f t="shared" si="15"/>
        <v>0</v>
      </c>
      <c r="P49" s="189">
        <v>0</v>
      </c>
      <c r="Q49" s="188">
        <v>0</v>
      </c>
      <c r="R49" s="190">
        <f t="shared" si="33"/>
        <v>0</v>
      </c>
      <c r="S49" s="189">
        <v>0</v>
      </c>
      <c r="T49" s="190">
        <f t="shared" si="34"/>
        <v>0</v>
      </c>
      <c r="U49" s="189">
        <v>0</v>
      </c>
      <c r="V49" s="190">
        <f t="shared" si="35"/>
        <v>517</v>
      </c>
      <c r="W49" s="188">
        <v>517</v>
      </c>
      <c r="X49" s="190">
        <f t="shared" si="36"/>
        <v>0</v>
      </c>
      <c r="Y49" s="188">
        <v>0</v>
      </c>
      <c r="Z49" s="190">
        <f t="shared" si="37"/>
        <v>141</v>
      </c>
      <c r="AA49" s="188">
        <v>141</v>
      </c>
      <c r="AB49" s="190">
        <f t="shared" si="38"/>
        <v>0</v>
      </c>
      <c r="AC49" s="189">
        <v>0</v>
      </c>
      <c r="AD49" s="190">
        <f t="shared" si="39"/>
        <v>0</v>
      </c>
      <c r="AE49" s="189">
        <v>0</v>
      </c>
      <c r="AF49" s="190">
        <f t="shared" si="40"/>
        <v>0</v>
      </c>
      <c r="AG49" s="189">
        <v>0</v>
      </c>
      <c r="AH49" s="190">
        <f t="shared" si="41"/>
        <v>0</v>
      </c>
      <c r="AI49" s="188">
        <v>0</v>
      </c>
    </row>
    <row r="50" spans="1:35" x14ac:dyDescent="0.35">
      <c r="A50" s="121" t="s">
        <v>136</v>
      </c>
      <c r="B50" s="189">
        <f t="shared" si="30"/>
        <v>8390</v>
      </c>
      <c r="C50" s="190">
        <f t="shared" si="31"/>
        <v>1554</v>
      </c>
      <c r="D50" s="189">
        <v>547</v>
      </c>
      <c r="E50" s="189">
        <v>35</v>
      </c>
      <c r="F50" s="189">
        <v>972</v>
      </c>
      <c r="G50" s="190">
        <f t="shared" si="32"/>
        <v>1866</v>
      </c>
      <c r="H50" s="189">
        <v>751</v>
      </c>
      <c r="I50" s="189">
        <v>15</v>
      </c>
      <c r="J50" s="189">
        <v>1100</v>
      </c>
      <c r="K50" s="190">
        <f t="shared" si="14"/>
        <v>427</v>
      </c>
      <c r="L50" s="188">
        <v>427</v>
      </c>
      <c r="M50" s="190">
        <f t="shared" si="14"/>
        <v>621</v>
      </c>
      <c r="N50" s="188">
        <v>621</v>
      </c>
      <c r="O50" s="190">
        <f t="shared" si="15"/>
        <v>960</v>
      </c>
      <c r="P50" s="189">
        <v>785</v>
      </c>
      <c r="Q50" s="188">
        <v>175</v>
      </c>
      <c r="R50" s="190">
        <f t="shared" si="33"/>
        <v>237</v>
      </c>
      <c r="S50" s="189">
        <v>237</v>
      </c>
      <c r="T50" s="190">
        <f t="shared" si="34"/>
        <v>25</v>
      </c>
      <c r="U50" s="189">
        <v>25</v>
      </c>
      <c r="V50" s="190">
        <f t="shared" si="35"/>
        <v>63</v>
      </c>
      <c r="W50" s="188">
        <v>63</v>
      </c>
      <c r="X50" s="190">
        <f t="shared" si="36"/>
        <v>114</v>
      </c>
      <c r="Y50" s="188">
        <v>114</v>
      </c>
      <c r="Z50" s="190">
        <f t="shared" si="37"/>
        <v>471</v>
      </c>
      <c r="AA50" s="188">
        <v>471</v>
      </c>
      <c r="AB50" s="190">
        <f t="shared" si="38"/>
        <v>1078</v>
      </c>
      <c r="AC50" s="189">
        <v>1078</v>
      </c>
      <c r="AD50" s="190">
        <f t="shared" si="39"/>
        <v>401</v>
      </c>
      <c r="AE50" s="189">
        <v>401</v>
      </c>
      <c r="AF50" s="190">
        <f t="shared" si="40"/>
        <v>52</v>
      </c>
      <c r="AG50" s="189">
        <v>52</v>
      </c>
      <c r="AH50" s="190">
        <f t="shared" si="41"/>
        <v>521</v>
      </c>
      <c r="AI50" s="188">
        <v>521</v>
      </c>
    </row>
    <row r="51" spans="1:35" x14ac:dyDescent="0.35">
      <c r="A51" s="121" t="s">
        <v>31</v>
      </c>
      <c r="B51" s="189">
        <f t="shared" si="30"/>
        <v>1630</v>
      </c>
      <c r="C51" s="191">
        <f t="shared" si="31"/>
        <v>65</v>
      </c>
      <c r="D51" s="188">
        <v>30</v>
      </c>
      <c r="E51" s="188">
        <v>33</v>
      </c>
      <c r="F51" s="188">
        <v>2</v>
      </c>
      <c r="G51" s="191">
        <f t="shared" si="32"/>
        <v>508</v>
      </c>
      <c r="H51" s="188">
        <v>150</v>
      </c>
      <c r="I51" s="188">
        <v>198</v>
      </c>
      <c r="J51" s="188">
        <v>160</v>
      </c>
      <c r="K51" s="190">
        <f t="shared" si="14"/>
        <v>174</v>
      </c>
      <c r="L51" s="188">
        <v>174</v>
      </c>
      <c r="M51" s="190">
        <f t="shared" si="14"/>
        <v>4</v>
      </c>
      <c r="N51" s="188">
        <v>4</v>
      </c>
      <c r="O51" s="190">
        <f t="shared" si="15"/>
        <v>28</v>
      </c>
      <c r="P51" s="188">
        <v>0</v>
      </c>
      <c r="Q51" s="188">
        <v>28</v>
      </c>
      <c r="R51" s="190">
        <f t="shared" si="33"/>
        <v>311</v>
      </c>
      <c r="S51" s="188">
        <v>311</v>
      </c>
      <c r="T51" s="190">
        <f t="shared" si="34"/>
        <v>153</v>
      </c>
      <c r="U51" s="188">
        <v>153</v>
      </c>
      <c r="V51" s="190">
        <f t="shared" si="35"/>
        <v>44</v>
      </c>
      <c r="W51" s="188">
        <v>44</v>
      </c>
      <c r="X51" s="190">
        <f t="shared" si="36"/>
        <v>136</v>
      </c>
      <c r="Y51" s="188">
        <v>136</v>
      </c>
      <c r="Z51" s="190">
        <f t="shared" si="37"/>
        <v>87</v>
      </c>
      <c r="AA51" s="188">
        <v>87</v>
      </c>
      <c r="AB51" s="190">
        <f t="shared" si="38"/>
        <v>10</v>
      </c>
      <c r="AC51" s="188">
        <v>10</v>
      </c>
      <c r="AD51" s="190">
        <f t="shared" si="39"/>
        <v>51</v>
      </c>
      <c r="AE51" s="188">
        <v>51</v>
      </c>
      <c r="AF51" s="190">
        <f t="shared" si="40"/>
        <v>56</v>
      </c>
      <c r="AG51" s="188">
        <v>56</v>
      </c>
      <c r="AH51" s="190">
        <f t="shared" si="41"/>
        <v>3</v>
      </c>
      <c r="AI51" s="188">
        <v>3</v>
      </c>
    </row>
    <row r="52" spans="1:35" x14ac:dyDescent="0.35">
      <c r="A52" s="121"/>
      <c r="B52" s="184"/>
      <c r="C52" s="185"/>
      <c r="D52" s="188"/>
      <c r="E52" s="188"/>
      <c r="F52" s="188"/>
      <c r="G52" s="185"/>
      <c r="H52" s="188"/>
      <c r="I52" s="188"/>
      <c r="J52" s="188"/>
      <c r="K52" s="187"/>
      <c r="L52" s="188"/>
      <c r="M52" s="187"/>
      <c r="N52" s="188"/>
      <c r="O52" s="187"/>
      <c r="P52" s="188"/>
      <c r="Q52" s="188"/>
      <c r="R52" s="187"/>
      <c r="S52" s="188"/>
      <c r="T52" s="187"/>
      <c r="U52" s="188"/>
      <c r="V52" s="187"/>
      <c r="W52" s="188"/>
      <c r="X52" s="187"/>
      <c r="Y52" s="188"/>
      <c r="Z52" s="187"/>
      <c r="AA52" s="188"/>
      <c r="AB52" s="187"/>
      <c r="AC52" s="188"/>
      <c r="AD52" s="187"/>
      <c r="AE52" s="188"/>
      <c r="AF52" s="187"/>
      <c r="AG52" s="188"/>
      <c r="AH52" s="187"/>
      <c r="AI52" s="188"/>
    </row>
    <row r="53" spans="1:35" x14ac:dyDescent="0.35">
      <c r="A53" s="115" t="s">
        <v>215</v>
      </c>
      <c r="B53" s="184">
        <f t="shared" ref="B53:AI53" si="42">SUM(B54:B57)</f>
        <v>15</v>
      </c>
      <c r="C53" s="187">
        <f t="shared" si="42"/>
        <v>0</v>
      </c>
      <c r="D53" s="184">
        <f t="shared" si="42"/>
        <v>0</v>
      </c>
      <c r="E53" s="184">
        <f t="shared" si="42"/>
        <v>0</v>
      </c>
      <c r="F53" s="184">
        <f t="shared" si="42"/>
        <v>0</v>
      </c>
      <c r="G53" s="187">
        <f t="shared" si="42"/>
        <v>0</v>
      </c>
      <c r="H53" s="184">
        <f t="shared" si="42"/>
        <v>0</v>
      </c>
      <c r="I53" s="184">
        <f t="shared" si="42"/>
        <v>0</v>
      </c>
      <c r="J53" s="184">
        <f t="shared" si="42"/>
        <v>0</v>
      </c>
      <c r="K53" s="187">
        <f t="shared" si="42"/>
        <v>0</v>
      </c>
      <c r="L53" s="184">
        <f t="shared" si="42"/>
        <v>0</v>
      </c>
      <c r="M53" s="187">
        <f t="shared" si="42"/>
        <v>0</v>
      </c>
      <c r="N53" s="184">
        <f t="shared" si="42"/>
        <v>0</v>
      </c>
      <c r="O53" s="187">
        <f t="shared" si="42"/>
        <v>0</v>
      </c>
      <c r="P53" s="184">
        <f t="shared" si="42"/>
        <v>0</v>
      </c>
      <c r="Q53" s="184">
        <f t="shared" si="42"/>
        <v>0</v>
      </c>
      <c r="R53" s="187">
        <f t="shared" si="42"/>
        <v>0</v>
      </c>
      <c r="S53" s="184">
        <f t="shared" si="42"/>
        <v>0</v>
      </c>
      <c r="T53" s="187">
        <f t="shared" si="42"/>
        <v>0</v>
      </c>
      <c r="U53" s="184">
        <f t="shared" si="42"/>
        <v>0</v>
      </c>
      <c r="V53" s="187">
        <f t="shared" si="42"/>
        <v>15</v>
      </c>
      <c r="W53" s="184">
        <f t="shared" si="42"/>
        <v>15</v>
      </c>
      <c r="X53" s="187">
        <f t="shared" si="42"/>
        <v>0</v>
      </c>
      <c r="Y53" s="184">
        <f t="shared" si="42"/>
        <v>0</v>
      </c>
      <c r="Z53" s="187">
        <f t="shared" si="42"/>
        <v>0</v>
      </c>
      <c r="AA53" s="184">
        <f t="shared" si="42"/>
        <v>0</v>
      </c>
      <c r="AB53" s="187">
        <f t="shared" si="42"/>
        <v>0</v>
      </c>
      <c r="AC53" s="184">
        <f t="shared" si="42"/>
        <v>0</v>
      </c>
      <c r="AD53" s="187">
        <f t="shared" si="42"/>
        <v>0</v>
      </c>
      <c r="AE53" s="184">
        <f t="shared" si="42"/>
        <v>0</v>
      </c>
      <c r="AF53" s="187">
        <f t="shared" si="42"/>
        <v>0</v>
      </c>
      <c r="AG53" s="184">
        <f t="shared" si="42"/>
        <v>0</v>
      </c>
      <c r="AH53" s="187">
        <f t="shared" si="42"/>
        <v>0</v>
      </c>
      <c r="AI53" s="186">
        <f t="shared" si="42"/>
        <v>0</v>
      </c>
    </row>
    <row r="54" spans="1:35" x14ac:dyDescent="0.35">
      <c r="A54" s="122" t="s">
        <v>216</v>
      </c>
      <c r="B54" s="189">
        <f t="shared" ref="B54:B57" si="43">C54+G54+K54+M54+O54+R54+T54+V54+X54+Z54+AB54+AD54+AF54+AH54</f>
        <v>9</v>
      </c>
      <c r="C54" s="190">
        <f t="shared" ref="C54:C57" si="44">SUM(D54:F54)</f>
        <v>0</v>
      </c>
      <c r="D54" s="189">
        <v>0</v>
      </c>
      <c r="E54" s="189">
        <v>0</v>
      </c>
      <c r="F54" s="189">
        <v>0</v>
      </c>
      <c r="G54" s="190">
        <f t="shared" ref="G54:G57" si="45">SUM(H54:J54)</f>
        <v>0</v>
      </c>
      <c r="H54" s="189">
        <v>0</v>
      </c>
      <c r="I54" s="189">
        <v>0</v>
      </c>
      <c r="J54" s="189">
        <v>0</v>
      </c>
      <c r="K54" s="190">
        <f t="shared" si="14"/>
        <v>0</v>
      </c>
      <c r="L54" s="188">
        <v>0</v>
      </c>
      <c r="M54" s="190">
        <f t="shared" si="14"/>
        <v>0</v>
      </c>
      <c r="N54" s="188">
        <v>0</v>
      </c>
      <c r="O54" s="190">
        <f t="shared" si="15"/>
        <v>0</v>
      </c>
      <c r="P54" s="189">
        <v>0</v>
      </c>
      <c r="Q54" s="188">
        <v>0</v>
      </c>
      <c r="R54" s="190">
        <f t="shared" ref="R54:R57" si="46">SUM(S54)</f>
        <v>0</v>
      </c>
      <c r="S54" s="189">
        <v>0</v>
      </c>
      <c r="T54" s="190">
        <f t="shared" ref="T54:T57" si="47">SUM(U54)</f>
        <v>0</v>
      </c>
      <c r="U54" s="189">
        <v>0</v>
      </c>
      <c r="V54" s="190">
        <f t="shared" ref="V54:V57" si="48">SUM(W54)</f>
        <v>9</v>
      </c>
      <c r="W54" s="188">
        <v>9</v>
      </c>
      <c r="X54" s="190">
        <f t="shared" ref="X54:X57" si="49">SUM(Y54)</f>
        <v>0</v>
      </c>
      <c r="Y54" s="188">
        <v>0</v>
      </c>
      <c r="Z54" s="190">
        <f t="shared" ref="Z54:Z57" si="50">SUM(AA54)</f>
        <v>0</v>
      </c>
      <c r="AA54" s="188">
        <v>0</v>
      </c>
      <c r="AB54" s="190">
        <f t="shared" ref="AB54:AB57" si="51">SUM(AC54)</f>
        <v>0</v>
      </c>
      <c r="AC54" s="189">
        <v>0</v>
      </c>
      <c r="AD54" s="190">
        <f t="shared" ref="AD54:AD57" si="52">SUM(AE54)</f>
        <v>0</v>
      </c>
      <c r="AE54" s="189">
        <v>0</v>
      </c>
      <c r="AF54" s="190">
        <f t="shared" ref="AF54:AF57" si="53">SUM(AG54)</f>
        <v>0</v>
      </c>
      <c r="AG54" s="189">
        <v>0</v>
      </c>
      <c r="AH54" s="190">
        <f t="shared" ref="AH54:AH57" si="54">SUM(AI54)</f>
        <v>0</v>
      </c>
      <c r="AI54" s="188">
        <v>0</v>
      </c>
    </row>
    <row r="55" spans="1:35" x14ac:dyDescent="0.35">
      <c r="A55" s="122" t="s">
        <v>217</v>
      </c>
      <c r="B55" s="189">
        <f t="shared" si="43"/>
        <v>3</v>
      </c>
      <c r="C55" s="190">
        <f t="shared" si="44"/>
        <v>0</v>
      </c>
      <c r="D55" s="189">
        <v>0</v>
      </c>
      <c r="E55" s="189">
        <v>0</v>
      </c>
      <c r="F55" s="189">
        <v>0</v>
      </c>
      <c r="G55" s="190">
        <f t="shared" si="45"/>
        <v>0</v>
      </c>
      <c r="H55" s="189">
        <v>0</v>
      </c>
      <c r="I55" s="189">
        <v>0</v>
      </c>
      <c r="J55" s="189">
        <v>0</v>
      </c>
      <c r="K55" s="190">
        <f t="shared" si="14"/>
        <v>0</v>
      </c>
      <c r="L55" s="188">
        <v>0</v>
      </c>
      <c r="M55" s="190">
        <f t="shared" si="14"/>
        <v>0</v>
      </c>
      <c r="N55" s="188">
        <v>0</v>
      </c>
      <c r="O55" s="190">
        <f t="shared" si="15"/>
        <v>0</v>
      </c>
      <c r="P55" s="189">
        <v>0</v>
      </c>
      <c r="Q55" s="188">
        <v>0</v>
      </c>
      <c r="R55" s="190">
        <f t="shared" si="46"/>
        <v>0</v>
      </c>
      <c r="S55" s="189">
        <v>0</v>
      </c>
      <c r="T55" s="190">
        <f t="shared" si="47"/>
        <v>0</v>
      </c>
      <c r="U55" s="189">
        <v>0</v>
      </c>
      <c r="V55" s="190">
        <f t="shared" si="48"/>
        <v>3</v>
      </c>
      <c r="W55" s="188">
        <v>3</v>
      </c>
      <c r="X55" s="190">
        <f t="shared" si="49"/>
        <v>0</v>
      </c>
      <c r="Y55" s="188">
        <v>0</v>
      </c>
      <c r="Z55" s="190">
        <f t="shared" si="50"/>
        <v>0</v>
      </c>
      <c r="AA55" s="188">
        <v>0</v>
      </c>
      <c r="AB55" s="190">
        <f t="shared" si="51"/>
        <v>0</v>
      </c>
      <c r="AC55" s="189">
        <v>0</v>
      </c>
      <c r="AD55" s="190">
        <f t="shared" si="52"/>
        <v>0</v>
      </c>
      <c r="AE55" s="189">
        <v>0</v>
      </c>
      <c r="AF55" s="190">
        <f t="shared" si="53"/>
        <v>0</v>
      </c>
      <c r="AG55" s="189">
        <v>0</v>
      </c>
      <c r="AH55" s="190">
        <f t="shared" si="54"/>
        <v>0</v>
      </c>
      <c r="AI55" s="188">
        <v>0</v>
      </c>
    </row>
    <row r="56" spans="1:35" x14ac:dyDescent="0.35">
      <c r="A56" s="122" t="s">
        <v>218</v>
      </c>
      <c r="B56" s="189">
        <f t="shared" si="43"/>
        <v>2</v>
      </c>
      <c r="C56" s="190">
        <f t="shared" si="44"/>
        <v>0</v>
      </c>
      <c r="D56" s="189">
        <v>0</v>
      </c>
      <c r="E56" s="189">
        <v>0</v>
      </c>
      <c r="F56" s="189">
        <v>0</v>
      </c>
      <c r="G56" s="190">
        <f t="shared" si="45"/>
        <v>0</v>
      </c>
      <c r="H56" s="189">
        <v>0</v>
      </c>
      <c r="I56" s="189">
        <v>0</v>
      </c>
      <c r="J56" s="189">
        <v>0</v>
      </c>
      <c r="K56" s="190">
        <f t="shared" si="14"/>
        <v>0</v>
      </c>
      <c r="L56" s="188">
        <v>0</v>
      </c>
      <c r="M56" s="190">
        <f t="shared" si="14"/>
        <v>0</v>
      </c>
      <c r="N56" s="188">
        <v>0</v>
      </c>
      <c r="O56" s="190">
        <f t="shared" si="15"/>
        <v>0</v>
      </c>
      <c r="P56" s="189">
        <v>0</v>
      </c>
      <c r="Q56" s="188">
        <v>0</v>
      </c>
      <c r="R56" s="190">
        <f t="shared" si="46"/>
        <v>0</v>
      </c>
      <c r="S56" s="189">
        <v>0</v>
      </c>
      <c r="T56" s="190">
        <f t="shared" si="47"/>
        <v>0</v>
      </c>
      <c r="U56" s="189">
        <v>0</v>
      </c>
      <c r="V56" s="190">
        <f t="shared" si="48"/>
        <v>2</v>
      </c>
      <c r="W56" s="188">
        <v>2</v>
      </c>
      <c r="X56" s="190">
        <f t="shared" si="49"/>
        <v>0</v>
      </c>
      <c r="Y56" s="188">
        <v>0</v>
      </c>
      <c r="Z56" s="190">
        <f t="shared" si="50"/>
        <v>0</v>
      </c>
      <c r="AA56" s="188">
        <v>0</v>
      </c>
      <c r="AB56" s="190">
        <f t="shared" si="51"/>
        <v>0</v>
      </c>
      <c r="AC56" s="189">
        <v>0</v>
      </c>
      <c r="AD56" s="190">
        <f t="shared" si="52"/>
        <v>0</v>
      </c>
      <c r="AE56" s="189">
        <v>0</v>
      </c>
      <c r="AF56" s="190">
        <f t="shared" si="53"/>
        <v>0</v>
      </c>
      <c r="AG56" s="189">
        <v>0</v>
      </c>
      <c r="AH56" s="190">
        <f t="shared" si="54"/>
        <v>0</v>
      </c>
      <c r="AI56" s="188">
        <v>0</v>
      </c>
    </row>
    <row r="57" spans="1:35" x14ac:dyDescent="0.35">
      <c r="A57" s="121" t="s">
        <v>136</v>
      </c>
      <c r="B57" s="189">
        <f t="shared" si="43"/>
        <v>1</v>
      </c>
      <c r="C57" s="190">
        <f t="shared" si="44"/>
        <v>0</v>
      </c>
      <c r="D57" s="189">
        <v>0</v>
      </c>
      <c r="E57" s="189">
        <v>0</v>
      </c>
      <c r="F57" s="189">
        <v>0</v>
      </c>
      <c r="G57" s="190">
        <f t="shared" si="45"/>
        <v>0</v>
      </c>
      <c r="H57" s="189">
        <v>0</v>
      </c>
      <c r="I57" s="189">
        <v>0</v>
      </c>
      <c r="J57" s="189">
        <v>0</v>
      </c>
      <c r="K57" s="190">
        <f t="shared" si="14"/>
        <v>0</v>
      </c>
      <c r="L57" s="188">
        <v>0</v>
      </c>
      <c r="M57" s="190">
        <f t="shared" si="14"/>
        <v>0</v>
      </c>
      <c r="N57" s="188">
        <v>0</v>
      </c>
      <c r="O57" s="190">
        <f t="shared" si="15"/>
        <v>0</v>
      </c>
      <c r="P57" s="189">
        <v>0</v>
      </c>
      <c r="Q57" s="188">
        <v>0</v>
      </c>
      <c r="R57" s="190">
        <f t="shared" si="46"/>
        <v>0</v>
      </c>
      <c r="S57" s="189">
        <v>0</v>
      </c>
      <c r="T57" s="190">
        <f t="shared" si="47"/>
        <v>0</v>
      </c>
      <c r="U57" s="189">
        <v>0</v>
      </c>
      <c r="V57" s="190">
        <f t="shared" si="48"/>
        <v>1</v>
      </c>
      <c r="W57" s="188">
        <v>1</v>
      </c>
      <c r="X57" s="190">
        <f t="shared" si="49"/>
        <v>0</v>
      </c>
      <c r="Y57" s="188">
        <v>0</v>
      </c>
      <c r="Z57" s="190">
        <f t="shared" si="50"/>
        <v>0</v>
      </c>
      <c r="AA57" s="188">
        <v>0</v>
      </c>
      <c r="AB57" s="190">
        <f t="shared" si="51"/>
        <v>0</v>
      </c>
      <c r="AC57" s="189">
        <v>0</v>
      </c>
      <c r="AD57" s="190">
        <f t="shared" si="52"/>
        <v>0</v>
      </c>
      <c r="AE57" s="189">
        <v>0</v>
      </c>
      <c r="AF57" s="190">
        <f t="shared" si="53"/>
        <v>0</v>
      </c>
      <c r="AG57" s="189">
        <v>0</v>
      </c>
      <c r="AH57" s="190">
        <f t="shared" si="54"/>
        <v>0</v>
      </c>
      <c r="AI57" s="188">
        <v>0</v>
      </c>
    </row>
    <row r="58" spans="1:35" x14ac:dyDescent="0.35">
      <c r="A58" s="121"/>
      <c r="B58" s="184"/>
      <c r="C58" s="185"/>
      <c r="D58" s="188"/>
      <c r="E58" s="188"/>
      <c r="F58" s="188"/>
      <c r="G58" s="185"/>
      <c r="H58" s="188"/>
      <c r="I58" s="188"/>
      <c r="J58" s="188"/>
      <c r="K58" s="187"/>
      <c r="L58" s="188"/>
      <c r="M58" s="187"/>
      <c r="N58" s="188"/>
      <c r="O58" s="187"/>
      <c r="P58" s="188"/>
      <c r="Q58" s="188"/>
      <c r="R58" s="187"/>
      <c r="S58" s="188"/>
      <c r="T58" s="187"/>
      <c r="U58" s="188"/>
      <c r="V58" s="187"/>
      <c r="W58" s="188"/>
      <c r="X58" s="187"/>
      <c r="Y58" s="188"/>
      <c r="Z58" s="187"/>
      <c r="AA58" s="188"/>
      <c r="AB58" s="187"/>
      <c r="AC58" s="188"/>
      <c r="AD58" s="187"/>
      <c r="AE58" s="188"/>
      <c r="AF58" s="187"/>
      <c r="AG58" s="188"/>
      <c r="AH58" s="187"/>
      <c r="AI58" s="188"/>
    </row>
    <row r="59" spans="1:35" x14ac:dyDescent="0.35">
      <c r="A59" s="115" t="s">
        <v>221</v>
      </c>
      <c r="B59" s="184">
        <f t="shared" ref="B59:AI59" si="55">SUM(B60:B63)</f>
        <v>13</v>
      </c>
      <c r="C59" s="187">
        <f t="shared" si="55"/>
        <v>5</v>
      </c>
      <c r="D59" s="184">
        <f t="shared" si="55"/>
        <v>4</v>
      </c>
      <c r="E59" s="184">
        <f t="shared" si="55"/>
        <v>0</v>
      </c>
      <c r="F59" s="184">
        <f t="shared" si="55"/>
        <v>1</v>
      </c>
      <c r="G59" s="187">
        <f t="shared" si="55"/>
        <v>0</v>
      </c>
      <c r="H59" s="184">
        <f t="shared" si="55"/>
        <v>0</v>
      </c>
      <c r="I59" s="184">
        <f t="shared" si="55"/>
        <v>0</v>
      </c>
      <c r="J59" s="184">
        <f t="shared" si="55"/>
        <v>0</v>
      </c>
      <c r="K59" s="187">
        <f t="shared" si="55"/>
        <v>0</v>
      </c>
      <c r="L59" s="184">
        <f t="shared" si="55"/>
        <v>0</v>
      </c>
      <c r="M59" s="187">
        <f t="shared" si="55"/>
        <v>1</v>
      </c>
      <c r="N59" s="184">
        <f t="shared" si="55"/>
        <v>1</v>
      </c>
      <c r="O59" s="187">
        <f t="shared" si="55"/>
        <v>0</v>
      </c>
      <c r="P59" s="184">
        <f t="shared" si="55"/>
        <v>0</v>
      </c>
      <c r="Q59" s="184">
        <f t="shared" si="55"/>
        <v>0</v>
      </c>
      <c r="R59" s="187">
        <f t="shared" si="55"/>
        <v>6</v>
      </c>
      <c r="S59" s="184">
        <f t="shared" si="55"/>
        <v>6</v>
      </c>
      <c r="T59" s="187">
        <f t="shared" si="55"/>
        <v>0</v>
      </c>
      <c r="U59" s="184">
        <f t="shared" si="55"/>
        <v>0</v>
      </c>
      <c r="V59" s="187">
        <f t="shared" si="55"/>
        <v>0</v>
      </c>
      <c r="W59" s="184">
        <f t="shared" si="55"/>
        <v>0</v>
      </c>
      <c r="X59" s="187">
        <f t="shared" si="55"/>
        <v>1</v>
      </c>
      <c r="Y59" s="184">
        <f t="shared" si="55"/>
        <v>1</v>
      </c>
      <c r="Z59" s="187">
        <f t="shared" si="55"/>
        <v>0</v>
      </c>
      <c r="AA59" s="184">
        <f t="shared" si="55"/>
        <v>0</v>
      </c>
      <c r="AB59" s="187">
        <f t="shared" si="55"/>
        <v>0</v>
      </c>
      <c r="AC59" s="184">
        <f t="shared" si="55"/>
        <v>0</v>
      </c>
      <c r="AD59" s="187">
        <f t="shared" si="55"/>
        <v>0</v>
      </c>
      <c r="AE59" s="184">
        <f t="shared" si="55"/>
        <v>0</v>
      </c>
      <c r="AF59" s="187">
        <f t="shared" si="55"/>
        <v>0</v>
      </c>
      <c r="AG59" s="184">
        <f t="shared" si="55"/>
        <v>0</v>
      </c>
      <c r="AH59" s="187">
        <f t="shared" si="55"/>
        <v>0</v>
      </c>
      <c r="AI59" s="186">
        <f t="shared" si="55"/>
        <v>0</v>
      </c>
    </row>
    <row r="60" spans="1:35" x14ac:dyDescent="0.35">
      <c r="A60" s="122" t="s">
        <v>199</v>
      </c>
      <c r="B60" s="189">
        <f t="shared" ref="B60:B63" si="56">C60+G60+K60+M60+O60+R60+T60+V60+X60+Z60+AB60+AD60+AF60+AH60</f>
        <v>6</v>
      </c>
      <c r="C60" s="190">
        <f t="shared" ref="C60:C63" si="57">SUM(D60:F60)</f>
        <v>4</v>
      </c>
      <c r="D60" s="189">
        <v>3</v>
      </c>
      <c r="E60" s="189">
        <v>0</v>
      </c>
      <c r="F60" s="189">
        <v>1</v>
      </c>
      <c r="G60" s="190">
        <f t="shared" ref="G60:G63" si="58">SUM(H60:J60)</f>
        <v>0</v>
      </c>
      <c r="H60" s="189">
        <v>0</v>
      </c>
      <c r="I60" s="189">
        <v>0</v>
      </c>
      <c r="J60" s="189">
        <v>0</v>
      </c>
      <c r="K60" s="190">
        <f t="shared" si="14"/>
        <v>0</v>
      </c>
      <c r="L60" s="188">
        <v>0</v>
      </c>
      <c r="M60" s="190">
        <f t="shared" si="14"/>
        <v>1</v>
      </c>
      <c r="N60" s="188">
        <v>1</v>
      </c>
      <c r="O60" s="190">
        <f t="shared" si="15"/>
        <v>0</v>
      </c>
      <c r="P60" s="189">
        <v>0</v>
      </c>
      <c r="Q60" s="188">
        <v>0</v>
      </c>
      <c r="R60" s="190">
        <f t="shared" ref="R60:R63" si="59">SUM(S60)</f>
        <v>1</v>
      </c>
      <c r="S60" s="189">
        <v>1</v>
      </c>
      <c r="T60" s="190">
        <f t="shared" ref="T60:T63" si="60">SUM(U60)</f>
        <v>0</v>
      </c>
      <c r="U60" s="189">
        <v>0</v>
      </c>
      <c r="V60" s="190">
        <f t="shared" ref="V60:V63" si="61">SUM(W60)</f>
        <v>0</v>
      </c>
      <c r="W60" s="188">
        <v>0</v>
      </c>
      <c r="X60" s="190">
        <f t="shared" ref="X60:X63" si="62">SUM(Y60)</f>
        <v>0</v>
      </c>
      <c r="Y60" s="188">
        <v>0</v>
      </c>
      <c r="Z60" s="190">
        <f t="shared" ref="Z60:Z63" si="63">SUM(AA60)</f>
        <v>0</v>
      </c>
      <c r="AA60" s="188">
        <v>0</v>
      </c>
      <c r="AB60" s="190">
        <f t="shared" ref="AB60:AB63" si="64">SUM(AC60)</f>
        <v>0</v>
      </c>
      <c r="AC60" s="189">
        <v>0</v>
      </c>
      <c r="AD60" s="190">
        <f t="shared" ref="AD60:AD63" si="65">SUM(AE60)</f>
        <v>0</v>
      </c>
      <c r="AE60" s="189">
        <v>0</v>
      </c>
      <c r="AF60" s="190">
        <f t="shared" ref="AF60:AF63" si="66">SUM(AG60)</f>
        <v>0</v>
      </c>
      <c r="AG60" s="189">
        <v>0</v>
      </c>
      <c r="AH60" s="190">
        <f t="shared" ref="AH60:AH63" si="67">SUM(AI60)</f>
        <v>0</v>
      </c>
      <c r="AI60" s="188">
        <v>0</v>
      </c>
    </row>
    <row r="61" spans="1:35" x14ac:dyDescent="0.35">
      <c r="A61" s="122" t="s">
        <v>197</v>
      </c>
      <c r="B61" s="189">
        <f t="shared" si="56"/>
        <v>3</v>
      </c>
      <c r="C61" s="190">
        <f t="shared" si="57"/>
        <v>0</v>
      </c>
      <c r="D61" s="189">
        <v>0</v>
      </c>
      <c r="E61" s="189">
        <v>0</v>
      </c>
      <c r="F61" s="189">
        <v>0</v>
      </c>
      <c r="G61" s="190">
        <f t="shared" si="58"/>
        <v>0</v>
      </c>
      <c r="H61" s="189">
        <v>0</v>
      </c>
      <c r="I61" s="189">
        <v>0</v>
      </c>
      <c r="J61" s="189">
        <v>0</v>
      </c>
      <c r="K61" s="190">
        <f t="shared" si="14"/>
        <v>0</v>
      </c>
      <c r="L61" s="188">
        <v>0</v>
      </c>
      <c r="M61" s="190">
        <f t="shared" si="14"/>
        <v>0</v>
      </c>
      <c r="N61" s="188">
        <v>0</v>
      </c>
      <c r="O61" s="190">
        <f t="shared" si="15"/>
        <v>0</v>
      </c>
      <c r="P61" s="189">
        <v>0</v>
      </c>
      <c r="Q61" s="188">
        <v>0</v>
      </c>
      <c r="R61" s="190">
        <f t="shared" si="59"/>
        <v>3</v>
      </c>
      <c r="S61" s="189">
        <v>3</v>
      </c>
      <c r="T61" s="190">
        <f t="shared" si="60"/>
        <v>0</v>
      </c>
      <c r="U61" s="189">
        <v>0</v>
      </c>
      <c r="V61" s="190">
        <f t="shared" si="61"/>
        <v>0</v>
      </c>
      <c r="W61" s="188">
        <v>0</v>
      </c>
      <c r="X61" s="190">
        <f t="shared" si="62"/>
        <v>0</v>
      </c>
      <c r="Y61" s="188">
        <v>0</v>
      </c>
      <c r="Z61" s="190">
        <f t="shared" si="63"/>
        <v>0</v>
      </c>
      <c r="AA61" s="188">
        <v>0</v>
      </c>
      <c r="AB61" s="190">
        <f t="shared" si="64"/>
        <v>0</v>
      </c>
      <c r="AC61" s="189">
        <v>0</v>
      </c>
      <c r="AD61" s="190">
        <f t="shared" si="65"/>
        <v>0</v>
      </c>
      <c r="AE61" s="189">
        <v>0</v>
      </c>
      <c r="AF61" s="190">
        <f t="shared" si="66"/>
        <v>0</v>
      </c>
      <c r="AG61" s="189">
        <v>0</v>
      </c>
      <c r="AH61" s="190">
        <f t="shared" si="67"/>
        <v>0</v>
      </c>
      <c r="AI61" s="188">
        <v>0</v>
      </c>
    </row>
    <row r="62" spans="1:35" x14ac:dyDescent="0.35">
      <c r="A62" s="122" t="s">
        <v>203</v>
      </c>
      <c r="B62" s="189">
        <f t="shared" si="56"/>
        <v>1</v>
      </c>
      <c r="C62" s="190">
        <f t="shared" si="57"/>
        <v>1</v>
      </c>
      <c r="D62" s="189">
        <v>1</v>
      </c>
      <c r="E62" s="189">
        <v>0</v>
      </c>
      <c r="F62" s="189">
        <v>0</v>
      </c>
      <c r="G62" s="190">
        <f t="shared" si="58"/>
        <v>0</v>
      </c>
      <c r="H62" s="189">
        <v>0</v>
      </c>
      <c r="I62" s="189">
        <v>0</v>
      </c>
      <c r="J62" s="189">
        <v>0</v>
      </c>
      <c r="K62" s="190">
        <f t="shared" ref="K62:M63" si="68">SUM(L62)</f>
        <v>0</v>
      </c>
      <c r="L62" s="188">
        <v>0</v>
      </c>
      <c r="M62" s="190">
        <f t="shared" si="68"/>
        <v>0</v>
      </c>
      <c r="N62" s="188">
        <v>0</v>
      </c>
      <c r="O62" s="190">
        <f t="shared" ref="O62:O63" si="69">SUM(P62:Q62)</f>
        <v>0</v>
      </c>
      <c r="P62" s="189">
        <v>0</v>
      </c>
      <c r="Q62" s="188">
        <v>0</v>
      </c>
      <c r="R62" s="190">
        <f t="shared" si="59"/>
        <v>0</v>
      </c>
      <c r="S62" s="189">
        <v>0</v>
      </c>
      <c r="T62" s="190">
        <f t="shared" si="60"/>
        <v>0</v>
      </c>
      <c r="U62" s="189">
        <v>0</v>
      </c>
      <c r="V62" s="190">
        <f t="shared" si="61"/>
        <v>0</v>
      </c>
      <c r="W62" s="188">
        <v>0</v>
      </c>
      <c r="X62" s="190">
        <f t="shared" si="62"/>
        <v>0</v>
      </c>
      <c r="Y62" s="188">
        <v>0</v>
      </c>
      <c r="Z62" s="190">
        <f t="shared" si="63"/>
        <v>0</v>
      </c>
      <c r="AA62" s="188">
        <v>0</v>
      </c>
      <c r="AB62" s="190">
        <f t="shared" si="64"/>
        <v>0</v>
      </c>
      <c r="AC62" s="189">
        <v>0</v>
      </c>
      <c r="AD62" s="190">
        <f t="shared" si="65"/>
        <v>0</v>
      </c>
      <c r="AE62" s="189">
        <v>0</v>
      </c>
      <c r="AF62" s="190">
        <f t="shared" si="66"/>
        <v>0</v>
      </c>
      <c r="AG62" s="189">
        <v>0</v>
      </c>
      <c r="AH62" s="190">
        <f t="shared" si="67"/>
        <v>0</v>
      </c>
      <c r="AI62" s="188">
        <v>0</v>
      </c>
    </row>
    <row r="63" spans="1:35" x14ac:dyDescent="0.35">
      <c r="A63" s="121" t="s">
        <v>136</v>
      </c>
      <c r="B63" s="189">
        <f t="shared" si="56"/>
        <v>3</v>
      </c>
      <c r="C63" s="190">
        <f t="shared" si="57"/>
        <v>0</v>
      </c>
      <c r="D63" s="189">
        <v>0</v>
      </c>
      <c r="E63" s="189">
        <v>0</v>
      </c>
      <c r="F63" s="189">
        <v>0</v>
      </c>
      <c r="G63" s="190">
        <f t="shared" si="58"/>
        <v>0</v>
      </c>
      <c r="H63" s="189">
        <v>0</v>
      </c>
      <c r="I63" s="189">
        <v>0</v>
      </c>
      <c r="J63" s="189">
        <v>0</v>
      </c>
      <c r="K63" s="190">
        <f t="shared" si="68"/>
        <v>0</v>
      </c>
      <c r="L63" s="188">
        <v>0</v>
      </c>
      <c r="M63" s="190">
        <f t="shared" si="68"/>
        <v>0</v>
      </c>
      <c r="N63" s="188">
        <v>0</v>
      </c>
      <c r="O63" s="190">
        <f t="shared" si="69"/>
        <v>0</v>
      </c>
      <c r="P63" s="189">
        <v>0</v>
      </c>
      <c r="Q63" s="188">
        <v>0</v>
      </c>
      <c r="R63" s="190">
        <f t="shared" si="59"/>
        <v>2</v>
      </c>
      <c r="S63" s="189">
        <v>2</v>
      </c>
      <c r="T63" s="190">
        <f t="shared" si="60"/>
        <v>0</v>
      </c>
      <c r="U63" s="189">
        <v>0</v>
      </c>
      <c r="V63" s="190">
        <f t="shared" si="61"/>
        <v>0</v>
      </c>
      <c r="W63" s="188">
        <v>0</v>
      </c>
      <c r="X63" s="190">
        <f t="shared" si="62"/>
        <v>1</v>
      </c>
      <c r="Y63" s="188">
        <v>1</v>
      </c>
      <c r="Z63" s="190">
        <f t="shared" si="63"/>
        <v>0</v>
      </c>
      <c r="AA63" s="188">
        <v>0</v>
      </c>
      <c r="AB63" s="190">
        <f t="shared" si="64"/>
        <v>0</v>
      </c>
      <c r="AC63" s="189">
        <v>0</v>
      </c>
      <c r="AD63" s="190">
        <f t="shared" si="65"/>
        <v>0</v>
      </c>
      <c r="AE63" s="189">
        <v>0</v>
      </c>
      <c r="AF63" s="190">
        <f t="shared" si="66"/>
        <v>0</v>
      </c>
      <c r="AG63" s="189">
        <v>0</v>
      </c>
      <c r="AH63" s="190">
        <f t="shared" si="67"/>
        <v>0</v>
      </c>
      <c r="AI63" s="188">
        <v>0</v>
      </c>
    </row>
    <row r="64" spans="1:35" x14ac:dyDescent="0.35">
      <c r="A64" s="123"/>
      <c r="B64" s="118"/>
      <c r="C64" s="116"/>
      <c r="D64" s="9"/>
      <c r="E64" s="9"/>
      <c r="F64" s="9"/>
      <c r="G64" s="116"/>
      <c r="H64" s="9"/>
      <c r="I64" s="9"/>
      <c r="J64" s="9"/>
      <c r="K64" s="113"/>
      <c r="L64" s="9"/>
      <c r="M64" s="113"/>
      <c r="N64" s="9"/>
      <c r="O64" s="113"/>
      <c r="P64" s="9"/>
      <c r="Q64" s="9"/>
      <c r="R64" s="113"/>
      <c r="S64" s="117"/>
      <c r="T64" s="113"/>
      <c r="U64" s="9"/>
      <c r="V64" s="113"/>
      <c r="W64" s="9"/>
      <c r="X64" s="113"/>
      <c r="Y64" s="9"/>
      <c r="Z64" s="113"/>
      <c r="AA64" s="9"/>
      <c r="AB64" s="113"/>
      <c r="AC64" s="9"/>
      <c r="AD64" s="113"/>
      <c r="AE64" s="9"/>
      <c r="AF64" s="113"/>
      <c r="AG64" s="9"/>
      <c r="AH64" s="113"/>
      <c r="AI64" s="9"/>
    </row>
    <row r="65" spans="1:1" x14ac:dyDescent="0.35">
      <c r="A65" s="120" t="s">
        <v>239</v>
      </c>
    </row>
    <row r="66" spans="1:1" x14ac:dyDescent="0.35">
      <c r="A66" s="183" t="s">
        <v>69</v>
      </c>
    </row>
  </sheetData>
  <mergeCells count="16">
    <mergeCell ref="M8:N8"/>
    <mergeCell ref="AB8:AC8"/>
    <mergeCell ref="AD8:AE8"/>
    <mergeCell ref="AF8:AG8"/>
    <mergeCell ref="AH8:AI8"/>
    <mergeCell ref="O8:Q8"/>
    <mergeCell ref="R8:S8"/>
    <mergeCell ref="T8:U8"/>
    <mergeCell ref="V8:W8"/>
    <mergeCell ref="X8:Y8"/>
    <mergeCell ref="Z8:AA8"/>
    <mergeCell ref="A8:A9"/>
    <mergeCell ref="B8:B9"/>
    <mergeCell ref="C8:F8"/>
    <mergeCell ref="G8:J8"/>
    <mergeCell ref="K8:L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3"/>
  <dimension ref="A1:AP56"/>
  <sheetViews>
    <sheetView zoomScale="70" zoomScaleNormal="70" workbookViewId="0">
      <pane xSplit="2" ySplit="10" topLeftCell="C11" activePane="bottomRight" state="frozen"/>
      <selection pane="topRight" activeCell="C1" sqref="C1"/>
      <selection pane="bottomLeft" activeCell="A11" sqref="A11"/>
      <selection pane="bottomRight"/>
    </sheetView>
  </sheetViews>
  <sheetFormatPr baseColWidth="10" defaultColWidth="0" defaultRowHeight="15.5" zeroHeight="1" x14ac:dyDescent="0.35"/>
  <cols>
    <col min="1" max="1" width="57" style="37" customWidth="1"/>
    <col min="2" max="3" width="13.54296875" style="37" customWidth="1"/>
    <col min="4" max="4" width="16.90625" style="38" customWidth="1"/>
    <col min="5" max="5" width="17.36328125" style="38" customWidth="1"/>
    <col min="6" max="6" width="17.54296875" style="38" customWidth="1"/>
    <col min="7" max="7" width="15.90625" style="38" customWidth="1"/>
    <col min="8" max="8" width="17.453125" style="38" customWidth="1"/>
    <col min="9" max="9" width="15.08984375" style="38" customWidth="1"/>
    <col min="10" max="10" width="14" style="38" customWidth="1"/>
    <col min="11" max="11" width="12.90625" style="38" customWidth="1"/>
    <col min="12" max="12" width="15.08984375" style="38" customWidth="1"/>
    <col min="13" max="13" width="15.90625" style="38" customWidth="1"/>
    <col min="14" max="14" width="15" style="38" customWidth="1"/>
    <col min="15" max="15" width="15.08984375" style="38" customWidth="1"/>
    <col min="16" max="16" width="15.90625" style="38" customWidth="1"/>
    <col min="17" max="17" width="17.08984375" style="38" customWidth="1"/>
    <col min="18" max="18" width="14.453125" style="38" customWidth="1"/>
    <col min="19" max="19" width="13.08984375" style="38" customWidth="1"/>
    <col min="20" max="20" width="15" style="38" customWidth="1"/>
    <col min="21" max="21" width="15.90625" style="38" customWidth="1"/>
    <col min="22" max="22" width="14.90625" style="38" customWidth="1"/>
    <col min="23" max="23" width="14.6328125" style="38" customWidth="1"/>
    <col min="24" max="24" width="16.36328125" style="38" customWidth="1"/>
    <col min="25" max="25" width="17.08984375" style="38" customWidth="1"/>
    <col min="26" max="26" width="13.54296875" style="38" customWidth="1"/>
    <col min="27" max="27" width="12.08984375" style="38" customWidth="1"/>
    <col min="28" max="28" width="14.90625" style="38" customWidth="1"/>
    <col min="29" max="29" width="15.90625" style="38" customWidth="1"/>
    <col min="30" max="30" width="15.36328125" style="38" customWidth="1"/>
    <col min="31" max="31" width="15" style="38" customWidth="1"/>
    <col min="32" max="32" width="16.08984375" style="38" customWidth="1"/>
    <col min="33" max="33" width="17.08984375" style="38" customWidth="1"/>
    <col min="34" max="34" width="13.90625" style="38" customWidth="1"/>
    <col min="35" max="35" width="12.36328125" style="38" customWidth="1"/>
    <col min="36" max="36" width="14.453125" style="38" customWidth="1"/>
    <col min="37" max="37" width="15.90625" style="38" customWidth="1"/>
    <col min="38" max="38" width="15" style="38" customWidth="1"/>
    <col min="39" max="39" width="14.6328125" style="38" customWidth="1"/>
    <col min="40" max="40" width="16.36328125" style="38" customWidth="1"/>
    <col min="41" max="41" width="17.08984375" style="38" customWidth="1"/>
    <col min="42" max="42" width="14.453125" style="38" customWidth="1"/>
    <col min="43" max="43" width="11.453125" style="37" hidden="1" customWidth="1"/>
    <col min="44" max="16384" width="11.453125" style="37" hidden="1"/>
  </cols>
  <sheetData>
    <row r="1" spans="1:42" x14ac:dyDescent="0.35">
      <c r="A1" s="36" t="s">
        <v>469</v>
      </c>
      <c r="B1" s="7"/>
      <c r="C1" s="7"/>
      <c r="D1" s="7"/>
      <c r="E1" s="7"/>
      <c r="F1" s="7"/>
      <c r="G1" s="7"/>
      <c r="H1" s="7"/>
      <c r="I1" s="7"/>
      <c r="J1" s="7"/>
      <c r="K1" s="7"/>
    </row>
    <row r="2" spans="1:42" x14ac:dyDescent="0.35">
      <c r="A2" s="38"/>
      <c r="B2" s="38"/>
      <c r="C2" s="38"/>
    </row>
    <row r="3" spans="1:42" x14ac:dyDescent="0.35">
      <c r="A3" s="235" t="s">
        <v>317</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row>
    <row r="4" spans="1:42" x14ac:dyDescent="0.35">
      <c r="A4" s="235" t="s">
        <v>35</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row>
    <row r="5" spans="1:42" x14ac:dyDescent="0.35">
      <c r="A5" s="235" t="s">
        <v>34</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row>
    <row r="6" spans="1:42" x14ac:dyDescent="0.35">
      <c r="A6" s="235" t="s">
        <v>207</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row>
    <row r="7" spans="1:42" x14ac:dyDescent="0.35"/>
    <row r="8" spans="1:42" ht="27" customHeight="1" x14ac:dyDescent="0.35">
      <c r="A8" s="275" t="s">
        <v>36</v>
      </c>
      <c r="B8" s="297" t="s">
        <v>0</v>
      </c>
      <c r="C8" s="294" t="s">
        <v>133</v>
      </c>
      <c r="D8" s="295"/>
      <c r="E8" s="295"/>
      <c r="F8" s="295"/>
      <c r="G8" s="295"/>
      <c r="H8" s="295"/>
      <c r="I8" s="295"/>
      <c r="J8" s="275"/>
      <c r="K8" s="294" t="s">
        <v>134</v>
      </c>
      <c r="L8" s="295"/>
      <c r="M8" s="295"/>
      <c r="N8" s="295"/>
      <c r="O8" s="295"/>
      <c r="P8" s="295"/>
      <c r="Q8" s="295"/>
      <c r="R8" s="275"/>
      <c r="S8" s="294" t="s">
        <v>137</v>
      </c>
      <c r="T8" s="295"/>
      <c r="U8" s="295"/>
      <c r="V8" s="295"/>
      <c r="W8" s="295"/>
      <c r="X8" s="295"/>
      <c r="Y8" s="295"/>
      <c r="Z8" s="295"/>
      <c r="AA8" s="294" t="s">
        <v>215</v>
      </c>
      <c r="AB8" s="295"/>
      <c r="AC8" s="295"/>
      <c r="AD8" s="295"/>
      <c r="AE8" s="295"/>
      <c r="AF8" s="295"/>
      <c r="AG8" s="295"/>
      <c r="AH8" s="295"/>
      <c r="AI8" s="294" t="s">
        <v>240</v>
      </c>
      <c r="AJ8" s="295"/>
      <c r="AK8" s="295"/>
      <c r="AL8" s="295"/>
      <c r="AM8" s="295"/>
      <c r="AN8" s="295"/>
      <c r="AO8" s="295"/>
      <c r="AP8" s="295"/>
    </row>
    <row r="9" spans="1:42" ht="26.4" customHeight="1" x14ac:dyDescent="0.35">
      <c r="A9" s="296"/>
      <c r="B9" s="298"/>
      <c r="C9" s="300" t="s">
        <v>32</v>
      </c>
      <c r="D9" s="291" t="s">
        <v>231</v>
      </c>
      <c r="E9" s="292"/>
      <c r="F9" s="293"/>
      <c r="G9" s="291" t="s">
        <v>135</v>
      </c>
      <c r="H9" s="292"/>
      <c r="I9" s="293"/>
      <c r="J9" s="192" t="s">
        <v>37</v>
      </c>
      <c r="K9" s="289" t="s">
        <v>32</v>
      </c>
      <c r="L9" s="291" t="s">
        <v>201</v>
      </c>
      <c r="M9" s="292"/>
      <c r="N9" s="293"/>
      <c r="O9" s="291" t="s">
        <v>135</v>
      </c>
      <c r="P9" s="292"/>
      <c r="Q9" s="293"/>
      <c r="R9" s="192" t="s">
        <v>37</v>
      </c>
      <c r="S9" s="289" t="s">
        <v>32</v>
      </c>
      <c r="T9" s="291" t="s">
        <v>201</v>
      </c>
      <c r="U9" s="292"/>
      <c r="V9" s="293"/>
      <c r="W9" s="291" t="s">
        <v>135</v>
      </c>
      <c r="X9" s="292"/>
      <c r="Y9" s="293"/>
      <c r="Z9" s="193" t="s">
        <v>37</v>
      </c>
      <c r="AA9" s="289" t="s">
        <v>32</v>
      </c>
      <c r="AB9" s="291" t="s">
        <v>201</v>
      </c>
      <c r="AC9" s="292"/>
      <c r="AD9" s="293"/>
      <c r="AE9" s="291" t="s">
        <v>135</v>
      </c>
      <c r="AF9" s="292"/>
      <c r="AG9" s="293"/>
      <c r="AH9" s="193" t="s">
        <v>37</v>
      </c>
      <c r="AI9" s="289" t="s">
        <v>32</v>
      </c>
      <c r="AJ9" s="291" t="s">
        <v>201</v>
      </c>
      <c r="AK9" s="292"/>
      <c r="AL9" s="293"/>
      <c r="AM9" s="291" t="s">
        <v>135</v>
      </c>
      <c r="AN9" s="292"/>
      <c r="AO9" s="292"/>
      <c r="AP9" s="195" t="s">
        <v>37</v>
      </c>
    </row>
    <row r="10" spans="1:42" ht="75" customHeight="1" x14ac:dyDescent="0.35">
      <c r="A10" s="276"/>
      <c r="B10" s="299"/>
      <c r="C10" s="301"/>
      <c r="D10" s="194" t="s">
        <v>197</v>
      </c>
      <c r="E10" s="194" t="s">
        <v>198</v>
      </c>
      <c r="F10" s="194" t="s">
        <v>217</v>
      </c>
      <c r="G10" s="194" t="s">
        <v>202</v>
      </c>
      <c r="H10" s="194" t="s">
        <v>203</v>
      </c>
      <c r="I10" s="194" t="s">
        <v>218</v>
      </c>
      <c r="J10" s="194" t="s">
        <v>37</v>
      </c>
      <c r="K10" s="290"/>
      <c r="L10" s="194" t="s">
        <v>197</v>
      </c>
      <c r="M10" s="194" t="s">
        <v>198</v>
      </c>
      <c r="N10" s="194" t="s">
        <v>217</v>
      </c>
      <c r="O10" s="194" t="s">
        <v>202</v>
      </c>
      <c r="P10" s="194" t="s">
        <v>203</v>
      </c>
      <c r="Q10" s="194" t="s">
        <v>218</v>
      </c>
      <c r="R10" s="194" t="s">
        <v>37</v>
      </c>
      <c r="S10" s="290"/>
      <c r="T10" s="194" t="s">
        <v>197</v>
      </c>
      <c r="U10" s="194" t="s">
        <v>198</v>
      </c>
      <c r="V10" s="194" t="s">
        <v>217</v>
      </c>
      <c r="W10" s="194" t="s">
        <v>202</v>
      </c>
      <c r="X10" s="194" t="s">
        <v>203</v>
      </c>
      <c r="Y10" s="194" t="s">
        <v>220</v>
      </c>
      <c r="Z10" s="194" t="s">
        <v>37</v>
      </c>
      <c r="AA10" s="290"/>
      <c r="AB10" s="194" t="s">
        <v>197</v>
      </c>
      <c r="AC10" s="194" t="s">
        <v>198</v>
      </c>
      <c r="AD10" s="194" t="s">
        <v>219</v>
      </c>
      <c r="AE10" s="194" t="s">
        <v>202</v>
      </c>
      <c r="AF10" s="194" t="s">
        <v>203</v>
      </c>
      <c r="AG10" s="194" t="s">
        <v>220</v>
      </c>
      <c r="AH10" s="194" t="s">
        <v>37</v>
      </c>
      <c r="AI10" s="290"/>
      <c r="AJ10" s="194" t="s">
        <v>197</v>
      </c>
      <c r="AK10" s="194" t="s">
        <v>198</v>
      </c>
      <c r="AL10" s="194" t="s">
        <v>219</v>
      </c>
      <c r="AM10" s="194" t="s">
        <v>202</v>
      </c>
      <c r="AN10" s="194" t="s">
        <v>203</v>
      </c>
      <c r="AO10" s="175" t="s">
        <v>220</v>
      </c>
      <c r="AP10" s="175" t="s">
        <v>37</v>
      </c>
    </row>
    <row r="11" spans="1:42" s="62" customFormat="1" x14ac:dyDescent="0.35">
      <c r="B11" s="68"/>
      <c r="C11" s="69"/>
      <c r="D11" s="148"/>
      <c r="E11" s="148"/>
      <c r="F11" s="148"/>
      <c r="G11" s="148"/>
      <c r="H11" s="148"/>
      <c r="I11" s="148"/>
      <c r="J11" s="148"/>
      <c r="K11" s="69"/>
      <c r="L11" s="148"/>
      <c r="M11" s="148"/>
      <c r="N11" s="148"/>
      <c r="O11" s="148"/>
      <c r="P11" s="148"/>
      <c r="Q11" s="148"/>
      <c r="R11" s="148"/>
      <c r="S11" s="69"/>
      <c r="T11" s="148"/>
      <c r="U11" s="148"/>
      <c r="V11" s="148"/>
      <c r="W11" s="148"/>
      <c r="X11" s="148"/>
      <c r="Y11" s="148"/>
      <c r="Z11" s="149"/>
      <c r="AA11" s="69"/>
      <c r="AB11" s="148"/>
      <c r="AC11" s="148"/>
      <c r="AD11" s="148"/>
      <c r="AE11" s="148"/>
      <c r="AF11" s="148"/>
      <c r="AG11" s="148"/>
      <c r="AH11" s="139"/>
      <c r="AI11" s="69"/>
      <c r="AJ11" s="148"/>
      <c r="AK11" s="148"/>
      <c r="AL11" s="148"/>
      <c r="AM11" s="148"/>
      <c r="AN11" s="148"/>
      <c r="AO11" s="148"/>
      <c r="AP11" s="139"/>
    </row>
    <row r="12" spans="1:42" x14ac:dyDescent="0.35">
      <c r="A12" s="65" t="s">
        <v>33</v>
      </c>
      <c r="B12" s="196">
        <f t="shared" ref="B12:AP12" si="0">SUM(B14:B54)</f>
        <v>22509</v>
      </c>
      <c r="C12" s="197">
        <f t="shared" si="0"/>
        <v>672</v>
      </c>
      <c r="D12" s="196">
        <f t="shared" si="0"/>
        <v>182</v>
      </c>
      <c r="E12" s="196">
        <f t="shared" si="0"/>
        <v>79</v>
      </c>
      <c r="F12" s="196">
        <f t="shared" si="0"/>
        <v>5</v>
      </c>
      <c r="G12" s="196">
        <f t="shared" si="0"/>
        <v>88</v>
      </c>
      <c r="H12" s="196">
        <f t="shared" si="0"/>
        <v>98</v>
      </c>
      <c r="I12" s="196">
        <f t="shared" si="0"/>
        <v>0</v>
      </c>
      <c r="J12" s="196">
        <f t="shared" si="0"/>
        <v>220</v>
      </c>
      <c r="K12" s="197">
        <f t="shared" si="0"/>
        <v>63</v>
      </c>
      <c r="L12" s="196">
        <f t="shared" si="0"/>
        <v>18</v>
      </c>
      <c r="M12" s="196">
        <f t="shared" si="0"/>
        <v>2</v>
      </c>
      <c r="N12" s="196">
        <f t="shared" si="0"/>
        <v>2</v>
      </c>
      <c r="O12" s="196">
        <f t="shared" si="0"/>
        <v>5</v>
      </c>
      <c r="P12" s="196">
        <f t="shared" si="0"/>
        <v>5</v>
      </c>
      <c r="Q12" s="196">
        <f t="shared" si="0"/>
        <v>0</v>
      </c>
      <c r="R12" s="196">
        <f t="shared" si="0"/>
        <v>31</v>
      </c>
      <c r="S12" s="197">
        <f t="shared" si="0"/>
        <v>21761</v>
      </c>
      <c r="T12" s="196">
        <f t="shared" si="0"/>
        <v>10848</v>
      </c>
      <c r="U12" s="196">
        <f t="shared" si="0"/>
        <v>17</v>
      </c>
      <c r="V12" s="196">
        <f t="shared" si="0"/>
        <v>1253</v>
      </c>
      <c r="W12" s="196">
        <f t="shared" si="0"/>
        <v>589</v>
      </c>
      <c r="X12" s="196">
        <f t="shared" si="0"/>
        <v>3</v>
      </c>
      <c r="Y12" s="196">
        <f t="shared" si="0"/>
        <v>661</v>
      </c>
      <c r="Z12" s="198">
        <f t="shared" si="0"/>
        <v>8390</v>
      </c>
      <c r="AA12" s="197">
        <f t="shared" si="0"/>
        <v>6</v>
      </c>
      <c r="AB12" s="196">
        <f t="shared" si="0"/>
        <v>0</v>
      </c>
      <c r="AC12" s="196">
        <f t="shared" si="0"/>
        <v>0</v>
      </c>
      <c r="AD12" s="196">
        <f t="shared" si="0"/>
        <v>3</v>
      </c>
      <c r="AE12" s="196">
        <f t="shared" si="0"/>
        <v>0</v>
      </c>
      <c r="AF12" s="196">
        <f t="shared" si="0"/>
        <v>0</v>
      </c>
      <c r="AG12" s="196">
        <f t="shared" si="0"/>
        <v>2</v>
      </c>
      <c r="AH12" s="196">
        <f t="shared" si="0"/>
        <v>1</v>
      </c>
      <c r="AI12" s="197">
        <f t="shared" si="0"/>
        <v>7</v>
      </c>
      <c r="AJ12" s="196">
        <f t="shared" si="0"/>
        <v>3</v>
      </c>
      <c r="AK12" s="196">
        <f t="shared" si="0"/>
        <v>0</v>
      </c>
      <c r="AL12" s="196">
        <f t="shared" si="0"/>
        <v>0</v>
      </c>
      <c r="AM12" s="196">
        <f t="shared" si="0"/>
        <v>0</v>
      </c>
      <c r="AN12" s="196">
        <f t="shared" si="0"/>
        <v>1</v>
      </c>
      <c r="AO12" s="196">
        <f t="shared" si="0"/>
        <v>0</v>
      </c>
      <c r="AP12" s="198">
        <f t="shared" si="0"/>
        <v>3</v>
      </c>
    </row>
    <row r="13" spans="1:42" x14ac:dyDescent="0.35">
      <c r="A13" s="66"/>
      <c r="B13" s="199"/>
      <c r="C13" s="200"/>
      <c r="D13" s="201"/>
      <c r="E13" s="201"/>
      <c r="F13" s="201"/>
      <c r="G13" s="201"/>
      <c r="H13" s="201"/>
      <c r="I13" s="201"/>
      <c r="J13" s="201"/>
      <c r="K13" s="200"/>
      <c r="L13" s="201"/>
      <c r="M13" s="201"/>
      <c r="N13" s="201"/>
      <c r="O13" s="201"/>
      <c r="P13" s="201"/>
      <c r="Q13" s="201"/>
      <c r="R13" s="201"/>
      <c r="S13" s="200"/>
      <c r="T13" s="201"/>
      <c r="U13" s="201"/>
      <c r="V13" s="201"/>
      <c r="W13" s="201"/>
      <c r="X13" s="201"/>
      <c r="Y13" s="201"/>
      <c r="Z13" s="202"/>
      <c r="AA13" s="200"/>
      <c r="AB13" s="201"/>
      <c r="AC13" s="201"/>
      <c r="AD13" s="201"/>
      <c r="AE13" s="201"/>
      <c r="AF13" s="201"/>
      <c r="AG13" s="201"/>
      <c r="AH13" s="201"/>
      <c r="AI13" s="200"/>
      <c r="AJ13" s="201"/>
      <c r="AK13" s="201"/>
      <c r="AL13" s="201"/>
      <c r="AM13" s="201"/>
      <c r="AN13" s="201"/>
      <c r="AO13" s="201"/>
      <c r="AP13" s="202"/>
    </row>
    <row r="14" spans="1:42" x14ac:dyDescent="0.35">
      <c r="A14" s="39" t="s">
        <v>38</v>
      </c>
      <c r="B14" s="201">
        <f>+C14+K14+S14+AA14+AI14</f>
        <v>4</v>
      </c>
      <c r="C14" s="203">
        <f>SUM(D14:J14)</f>
        <v>0</v>
      </c>
      <c r="D14" s="201">
        <v>0</v>
      </c>
      <c r="E14" s="201">
        <v>0</v>
      </c>
      <c r="F14" s="201">
        <v>0</v>
      </c>
      <c r="G14" s="201">
        <v>0</v>
      </c>
      <c r="H14" s="201">
        <v>0</v>
      </c>
      <c r="I14" s="201">
        <v>0</v>
      </c>
      <c r="J14" s="201">
        <v>0</v>
      </c>
      <c r="K14" s="203">
        <f>SUM(L14:R14)</f>
        <v>0</v>
      </c>
      <c r="L14" s="201">
        <v>0</v>
      </c>
      <c r="M14" s="201">
        <v>0</v>
      </c>
      <c r="N14" s="201">
        <v>0</v>
      </c>
      <c r="O14" s="201">
        <v>0</v>
      </c>
      <c r="P14" s="201">
        <v>0</v>
      </c>
      <c r="Q14" s="201">
        <v>0</v>
      </c>
      <c r="R14" s="201">
        <v>0</v>
      </c>
      <c r="S14" s="203">
        <f>SUM(T14:Z14)</f>
        <v>4</v>
      </c>
      <c r="T14" s="201">
        <v>1</v>
      </c>
      <c r="U14" s="201">
        <v>0</v>
      </c>
      <c r="V14" s="201">
        <v>0</v>
      </c>
      <c r="W14" s="201">
        <v>0</v>
      </c>
      <c r="X14" s="201">
        <v>0</v>
      </c>
      <c r="Y14" s="201">
        <v>3</v>
      </c>
      <c r="Z14" s="202">
        <v>0</v>
      </c>
      <c r="AA14" s="203">
        <f>SUM(AB14:AH14)</f>
        <v>0</v>
      </c>
      <c r="AB14" s="201">
        <v>0</v>
      </c>
      <c r="AC14" s="201">
        <v>0</v>
      </c>
      <c r="AD14" s="201">
        <v>0</v>
      </c>
      <c r="AE14" s="201">
        <v>0</v>
      </c>
      <c r="AF14" s="201">
        <v>0</v>
      </c>
      <c r="AG14" s="201">
        <v>0</v>
      </c>
      <c r="AH14" s="201">
        <v>0</v>
      </c>
      <c r="AI14" s="203">
        <f>SUM(AJ14:AP14)</f>
        <v>0</v>
      </c>
      <c r="AJ14" s="201">
        <v>0</v>
      </c>
      <c r="AK14" s="201">
        <v>0</v>
      </c>
      <c r="AL14" s="201">
        <v>0</v>
      </c>
      <c r="AM14" s="201">
        <v>0</v>
      </c>
      <c r="AN14" s="201">
        <v>0</v>
      </c>
      <c r="AO14" s="201">
        <v>0</v>
      </c>
      <c r="AP14" s="202">
        <v>0</v>
      </c>
    </row>
    <row r="15" spans="1:42" x14ac:dyDescent="0.35">
      <c r="A15" s="7" t="s">
        <v>39</v>
      </c>
      <c r="B15" s="201">
        <f t="shared" ref="B15:B53" si="1">+C15+K15+S15+AA15+AI15</f>
        <v>792</v>
      </c>
      <c r="C15" s="203">
        <f t="shared" ref="C15:C28" si="2">SUM(D15:J15)</f>
        <v>65</v>
      </c>
      <c r="D15" s="201">
        <v>17</v>
      </c>
      <c r="E15" s="201">
        <v>8</v>
      </c>
      <c r="F15" s="201">
        <v>0</v>
      </c>
      <c r="G15" s="201">
        <v>21</v>
      </c>
      <c r="H15" s="201">
        <v>14</v>
      </c>
      <c r="I15" s="201">
        <v>0</v>
      </c>
      <c r="J15" s="201">
        <v>5</v>
      </c>
      <c r="K15" s="203">
        <f t="shared" ref="K15:K28" si="3">SUM(L15:R15)</f>
        <v>4</v>
      </c>
      <c r="L15" s="201">
        <v>2</v>
      </c>
      <c r="M15" s="201">
        <v>0</v>
      </c>
      <c r="N15" s="201">
        <v>0</v>
      </c>
      <c r="O15" s="201">
        <v>1</v>
      </c>
      <c r="P15" s="201">
        <v>0</v>
      </c>
      <c r="Q15" s="201">
        <v>0</v>
      </c>
      <c r="R15" s="201">
        <v>1</v>
      </c>
      <c r="S15" s="203">
        <f t="shared" ref="S15:S28" si="4">SUM(T15:Z15)</f>
        <v>722</v>
      </c>
      <c r="T15" s="201">
        <v>419</v>
      </c>
      <c r="U15" s="201">
        <v>4</v>
      </c>
      <c r="V15" s="201">
        <v>77</v>
      </c>
      <c r="W15" s="201">
        <v>7</v>
      </c>
      <c r="X15" s="201">
        <v>2</v>
      </c>
      <c r="Y15" s="201">
        <v>22</v>
      </c>
      <c r="Z15" s="202">
        <v>191</v>
      </c>
      <c r="AA15" s="203">
        <f t="shared" ref="AA15:AA28" si="5">SUM(AB15:AH15)</f>
        <v>1</v>
      </c>
      <c r="AB15" s="201">
        <v>0</v>
      </c>
      <c r="AC15" s="201">
        <v>0</v>
      </c>
      <c r="AD15" s="201">
        <v>0</v>
      </c>
      <c r="AE15" s="201">
        <v>0</v>
      </c>
      <c r="AF15" s="201">
        <v>0</v>
      </c>
      <c r="AG15" s="201">
        <v>0</v>
      </c>
      <c r="AH15" s="201">
        <v>1</v>
      </c>
      <c r="AI15" s="203">
        <f t="shared" ref="AI15:AI28" si="6">SUM(AJ15:AP15)</f>
        <v>0</v>
      </c>
      <c r="AJ15" s="201">
        <v>0</v>
      </c>
      <c r="AK15" s="201">
        <v>0</v>
      </c>
      <c r="AL15" s="201">
        <v>0</v>
      </c>
      <c r="AM15" s="201">
        <v>0</v>
      </c>
      <c r="AN15" s="201">
        <v>0</v>
      </c>
      <c r="AO15" s="201">
        <v>0</v>
      </c>
      <c r="AP15" s="202">
        <v>0</v>
      </c>
    </row>
    <row r="16" spans="1:42" x14ac:dyDescent="0.35">
      <c r="A16" s="7" t="s">
        <v>139</v>
      </c>
      <c r="B16" s="201">
        <f t="shared" si="1"/>
        <v>1192</v>
      </c>
      <c r="C16" s="203">
        <f t="shared" si="2"/>
        <v>47</v>
      </c>
      <c r="D16" s="201">
        <v>0</v>
      </c>
      <c r="E16" s="201">
        <v>0</v>
      </c>
      <c r="F16" s="201">
        <v>0</v>
      </c>
      <c r="G16" s="201">
        <v>0</v>
      </c>
      <c r="H16" s="201">
        <v>0</v>
      </c>
      <c r="I16" s="201">
        <v>0</v>
      </c>
      <c r="J16" s="201">
        <v>47</v>
      </c>
      <c r="K16" s="203">
        <f t="shared" si="3"/>
        <v>1</v>
      </c>
      <c r="L16" s="201">
        <v>0</v>
      </c>
      <c r="M16" s="201">
        <v>0</v>
      </c>
      <c r="N16" s="201">
        <v>0</v>
      </c>
      <c r="O16" s="201">
        <v>0</v>
      </c>
      <c r="P16" s="201">
        <v>0</v>
      </c>
      <c r="Q16" s="201">
        <v>0</v>
      </c>
      <c r="R16" s="201">
        <v>1</v>
      </c>
      <c r="S16" s="203">
        <f t="shared" si="4"/>
        <v>1143</v>
      </c>
      <c r="T16" s="201">
        <v>0</v>
      </c>
      <c r="U16" s="201">
        <v>0</v>
      </c>
      <c r="V16" s="201">
        <v>0</v>
      </c>
      <c r="W16" s="201">
        <v>0</v>
      </c>
      <c r="X16" s="201">
        <v>0</v>
      </c>
      <c r="Y16" s="201">
        <v>0</v>
      </c>
      <c r="Z16" s="202">
        <v>1143</v>
      </c>
      <c r="AA16" s="203">
        <f t="shared" si="5"/>
        <v>0</v>
      </c>
      <c r="AB16" s="201">
        <v>0</v>
      </c>
      <c r="AC16" s="201">
        <v>0</v>
      </c>
      <c r="AD16" s="201">
        <v>0</v>
      </c>
      <c r="AE16" s="201">
        <v>0</v>
      </c>
      <c r="AF16" s="201">
        <v>0</v>
      </c>
      <c r="AG16" s="201">
        <v>0</v>
      </c>
      <c r="AH16" s="201">
        <v>0</v>
      </c>
      <c r="AI16" s="203">
        <f t="shared" si="6"/>
        <v>1</v>
      </c>
      <c r="AJ16" s="201">
        <v>0</v>
      </c>
      <c r="AK16" s="201">
        <v>0</v>
      </c>
      <c r="AL16" s="201">
        <v>0</v>
      </c>
      <c r="AM16" s="201">
        <v>0</v>
      </c>
      <c r="AN16" s="201">
        <v>0</v>
      </c>
      <c r="AO16" s="201">
        <v>0</v>
      </c>
      <c r="AP16" s="202">
        <v>1</v>
      </c>
    </row>
    <row r="17" spans="1:42" x14ac:dyDescent="0.35">
      <c r="A17" s="7" t="s">
        <v>40</v>
      </c>
      <c r="B17" s="201">
        <f t="shared" si="1"/>
        <v>200</v>
      </c>
      <c r="C17" s="203">
        <f t="shared" si="2"/>
        <v>0</v>
      </c>
      <c r="D17" s="201">
        <v>0</v>
      </c>
      <c r="E17" s="201">
        <v>0</v>
      </c>
      <c r="F17" s="201">
        <v>0</v>
      </c>
      <c r="G17" s="201">
        <v>0</v>
      </c>
      <c r="H17" s="201">
        <v>0</v>
      </c>
      <c r="I17" s="201">
        <v>0</v>
      </c>
      <c r="J17" s="201">
        <v>0</v>
      </c>
      <c r="K17" s="203">
        <f t="shared" si="3"/>
        <v>0</v>
      </c>
      <c r="L17" s="201">
        <v>0</v>
      </c>
      <c r="M17" s="201">
        <v>0</v>
      </c>
      <c r="N17" s="201">
        <v>0</v>
      </c>
      <c r="O17" s="201">
        <v>0</v>
      </c>
      <c r="P17" s="201">
        <v>0</v>
      </c>
      <c r="Q17" s="201">
        <v>0</v>
      </c>
      <c r="R17" s="201">
        <v>0</v>
      </c>
      <c r="S17" s="203">
        <f t="shared" si="4"/>
        <v>200</v>
      </c>
      <c r="T17" s="201">
        <v>0</v>
      </c>
      <c r="U17" s="201">
        <v>0</v>
      </c>
      <c r="V17" s="201">
        <v>33</v>
      </c>
      <c r="W17" s="201">
        <v>0</v>
      </c>
      <c r="X17" s="201">
        <v>0</v>
      </c>
      <c r="Y17" s="201">
        <v>167</v>
      </c>
      <c r="Z17" s="202">
        <v>0</v>
      </c>
      <c r="AA17" s="203">
        <f t="shared" si="5"/>
        <v>0</v>
      </c>
      <c r="AB17" s="201">
        <v>0</v>
      </c>
      <c r="AC17" s="201">
        <v>0</v>
      </c>
      <c r="AD17" s="201">
        <v>0</v>
      </c>
      <c r="AE17" s="201">
        <v>0</v>
      </c>
      <c r="AF17" s="201">
        <v>0</v>
      </c>
      <c r="AG17" s="201">
        <v>0</v>
      </c>
      <c r="AH17" s="201">
        <v>0</v>
      </c>
      <c r="AI17" s="203">
        <f t="shared" si="6"/>
        <v>0</v>
      </c>
      <c r="AJ17" s="201">
        <v>0</v>
      </c>
      <c r="AK17" s="201">
        <v>0</v>
      </c>
      <c r="AL17" s="201">
        <v>0</v>
      </c>
      <c r="AM17" s="201">
        <v>0</v>
      </c>
      <c r="AN17" s="201">
        <v>0</v>
      </c>
      <c r="AO17" s="201">
        <v>0</v>
      </c>
      <c r="AP17" s="202">
        <v>0</v>
      </c>
    </row>
    <row r="18" spans="1:42" x14ac:dyDescent="0.35">
      <c r="A18" s="7" t="s">
        <v>41</v>
      </c>
      <c r="B18" s="201">
        <f t="shared" si="1"/>
        <v>56</v>
      </c>
      <c r="C18" s="203">
        <f t="shared" si="2"/>
        <v>1</v>
      </c>
      <c r="D18" s="201">
        <v>0</v>
      </c>
      <c r="E18" s="201">
        <v>0</v>
      </c>
      <c r="F18" s="201">
        <v>0</v>
      </c>
      <c r="G18" s="201">
        <v>0</v>
      </c>
      <c r="H18" s="201">
        <v>0</v>
      </c>
      <c r="I18" s="201">
        <v>0</v>
      </c>
      <c r="J18" s="201">
        <v>1</v>
      </c>
      <c r="K18" s="203">
        <f t="shared" si="3"/>
        <v>0</v>
      </c>
      <c r="L18" s="201">
        <v>0</v>
      </c>
      <c r="M18" s="201">
        <v>0</v>
      </c>
      <c r="N18" s="201">
        <v>0</v>
      </c>
      <c r="O18" s="201">
        <v>0</v>
      </c>
      <c r="P18" s="201">
        <v>0</v>
      </c>
      <c r="Q18" s="201">
        <v>0</v>
      </c>
      <c r="R18" s="201">
        <v>0</v>
      </c>
      <c r="S18" s="203">
        <f t="shared" si="4"/>
        <v>55</v>
      </c>
      <c r="T18" s="201">
        <v>0</v>
      </c>
      <c r="U18" s="201">
        <v>0</v>
      </c>
      <c r="V18" s="201">
        <v>0</v>
      </c>
      <c r="W18" s="201">
        <v>0</v>
      </c>
      <c r="X18" s="201">
        <v>0</v>
      </c>
      <c r="Y18" s="201">
        <v>0</v>
      </c>
      <c r="Z18" s="202">
        <v>55</v>
      </c>
      <c r="AA18" s="203">
        <f t="shared" si="5"/>
        <v>0</v>
      </c>
      <c r="AB18" s="201">
        <v>0</v>
      </c>
      <c r="AC18" s="201">
        <v>0</v>
      </c>
      <c r="AD18" s="201">
        <v>0</v>
      </c>
      <c r="AE18" s="201">
        <v>0</v>
      </c>
      <c r="AF18" s="201">
        <v>0</v>
      </c>
      <c r="AG18" s="201">
        <v>0</v>
      </c>
      <c r="AH18" s="201">
        <v>0</v>
      </c>
      <c r="AI18" s="203">
        <f t="shared" si="6"/>
        <v>0</v>
      </c>
      <c r="AJ18" s="201">
        <v>0</v>
      </c>
      <c r="AK18" s="201">
        <v>0</v>
      </c>
      <c r="AL18" s="201">
        <v>0</v>
      </c>
      <c r="AM18" s="201">
        <v>0</v>
      </c>
      <c r="AN18" s="201">
        <v>0</v>
      </c>
      <c r="AO18" s="201">
        <v>0</v>
      </c>
      <c r="AP18" s="202">
        <v>0</v>
      </c>
    </row>
    <row r="19" spans="1:42" x14ac:dyDescent="0.35">
      <c r="A19" s="7" t="s">
        <v>42</v>
      </c>
      <c r="B19" s="201">
        <f t="shared" si="1"/>
        <v>4</v>
      </c>
      <c r="C19" s="203">
        <f t="shared" si="2"/>
        <v>3</v>
      </c>
      <c r="D19" s="201">
        <v>2</v>
      </c>
      <c r="E19" s="201">
        <v>1</v>
      </c>
      <c r="F19" s="201">
        <v>0</v>
      </c>
      <c r="G19" s="201">
        <v>0</v>
      </c>
      <c r="H19" s="201">
        <v>0</v>
      </c>
      <c r="I19" s="201">
        <v>0</v>
      </c>
      <c r="J19" s="201">
        <v>0</v>
      </c>
      <c r="K19" s="203">
        <f t="shared" si="3"/>
        <v>1</v>
      </c>
      <c r="L19" s="201">
        <v>1</v>
      </c>
      <c r="M19" s="201">
        <v>0</v>
      </c>
      <c r="N19" s="201">
        <v>0</v>
      </c>
      <c r="O19" s="201">
        <v>0</v>
      </c>
      <c r="P19" s="201">
        <v>0</v>
      </c>
      <c r="Q19" s="201">
        <v>0</v>
      </c>
      <c r="R19" s="201">
        <v>0</v>
      </c>
      <c r="S19" s="203">
        <f t="shared" si="4"/>
        <v>0</v>
      </c>
      <c r="T19" s="201">
        <v>0</v>
      </c>
      <c r="U19" s="201">
        <v>0</v>
      </c>
      <c r="V19" s="201">
        <v>0</v>
      </c>
      <c r="W19" s="201">
        <v>0</v>
      </c>
      <c r="X19" s="201">
        <v>0</v>
      </c>
      <c r="Y19" s="201">
        <v>0</v>
      </c>
      <c r="Z19" s="202">
        <v>0</v>
      </c>
      <c r="AA19" s="203">
        <f t="shared" si="5"/>
        <v>0</v>
      </c>
      <c r="AB19" s="201">
        <v>0</v>
      </c>
      <c r="AC19" s="201">
        <v>0</v>
      </c>
      <c r="AD19" s="201">
        <v>0</v>
      </c>
      <c r="AE19" s="201">
        <v>0</v>
      </c>
      <c r="AF19" s="201">
        <v>0</v>
      </c>
      <c r="AG19" s="201">
        <v>0</v>
      </c>
      <c r="AH19" s="201">
        <v>0</v>
      </c>
      <c r="AI19" s="203">
        <f t="shared" si="6"/>
        <v>0</v>
      </c>
      <c r="AJ19" s="201">
        <v>0</v>
      </c>
      <c r="AK19" s="201">
        <v>0</v>
      </c>
      <c r="AL19" s="201">
        <v>0</v>
      </c>
      <c r="AM19" s="201">
        <v>0</v>
      </c>
      <c r="AN19" s="201">
        <v>0</v>
      </c>
      <c r="AO19" s="201">
        <v>0</v>
      </c>
      <c r="AP19" s="202">
        <v>0</v>
      </c>
    </row>
    <row r="20" spans="1:42" x14ac:dyDescent="0.35">
      <c r="A20" s="7" t="s">
        <v>43</v>
      </c>
      <c r="B20" s="201">
        <f t="shared" si="1"/>
        <v>183</v>
      </c>
      <c r="C20" s="203">
        <f t="shared" si="2"/>
        <v>0</v>
      </c>
      <c r="D20" s="201">
        <v>0</v>
      </c>
      <c r="E20" s="201">
        <v>0</v>
      </c>
      <c r="F20" s="201">
        <v>0</v>
      </c>
      <c r="G20" s="201">
        <v>0</v>
      </c>
      <c r="H20" s="201">
        <v>0</v>
      </c>
      <c r="I20" s="201">
        <v>0</v>
      </c>
      <c r="J20" s="201">
        <v>0</v>
      </c>
      <c r="K20" s="203">
        <f t="shared" si="3"/>
        <v>0</v>
      </c>
      <c r="L20" s="201">
        <v>0</v>
      </c>
      <c r="M20" s="201">
        <v>0</v>
      </c>
      <c r="N20" s="201">
        <v>0</v>
      </c>
      <c r="O20" s="201">
        <v>0</v>
      </c>
      <c r="P20" s="201">
        <v>0</v>
      </c>
      <c r="Q20" s="201">
        <v>0</v>
      </c>
      <c r="R20" s="201">
        <v>0</v>
      </c>
      <c r="S20" s="203">
        <f t="shared" si="4"/>
        <v>182</v>
      </c>
      <c r="T20" s="201">
        <v>0</v>
      </c>
      <c r="U20" s="201">
        <v>0</v>
      </c>
      <c r="V20" s="201">
        <v>29</v>
      </c>
      <c r="W20" s="201">
        <v>0</v>
      </c>
      <c r="X20" s="201">
        <v>0</v>
      </c>
      <c r="Y20" s="201">
        <v>153</v>
      </c>
      <c r="Z20" s="202">
        <v>0</v>
      </c>
      <c r="AA20" s="203">
        <f t="shared" si="5"/>
        <v>1</v>
      </c>
      <c r="AB20" s="201">
        <v>0</v>
      </c>
      <c r="AC20" s="201">
        <v>0</v>
      </c>
      <c r="AD20" s="201">
        <v>1</v>
      </c>
      <c r="AE20" s="201">
        <v>0</v>
      </c>
      <c r="AF20" s="201">
        <v>0</v>
      </c>
      <c r="AG20" s="201">
        <v>0</v>
      </c>
      <c r="AH20" s="201">
        <v>0</v>
      </c>
      <c r="AI20" s="203">
        <f t="shared" si="6"/>
        <v>0</v>
      </c>
      <c r="AJ20" s="201">
        <v>0</v>
      </c>
      <c r="AK20" s="201">
        <v>0</v>
      </c>
      <c r="AL20" s="201">
        <v>0</v>
      </c>
      <c r="AM20" s="201">
        <v>0</v>
      </c>
      <c r="AN20" s="201">
        <v>0</v>
      </c>
      <c r="AO20" s="201">
        <v>0</v>
      </c>
      <c r="AP20" s="202">
        <v>0</v>
      </c>
    </row>
    <row r="21" spans="1:42" x14ac:dyDescent="0.35">
      <c r="A21" s="7" t="s">
        <v>44</v>
      </c>
      <c r="B21" s="201">
        <f t="shared" si="1"/>
        <v>1759</v>
      </c>
      <c r="C21" s="203">
        <f t="shared" si="2"/>
        <v>55</v>
      </c>
      <c r="D21" s="201">
        <v>0</v>
      </c>
      <c r="E21" s="201">
        <v>0</v>
      </c>
      <c r="F21" s="201">
        <v>0</v>
      </c>
      <c r="G21" s="201">
        <v>0</v>
      </c>
      <c r="H21" s="201">
        <v>0</v>
      </c>
      <c r="I21" s="201">
        <v>0</v>
      </c>
      <c r="J21" s="201">
        <v>55</v>
      </c>
      <c r="K21" s="203">
        <f t="shared" si="3"/>
        <v>4</v>
      </c>
      <c r="L21" s="201">
        <v>0</v>
      </c>
      <c r="M21" s="201">
        <v>0</v>
      </c>
      <c r="N21" s="201">
        <v>0</v>
      </c>
      <c r="O21" s="201">
        <v>0</v>
      </c>
      <c r="P21" s="201">
        <v>0</v>
      </c>
      <c r="Q21" s="201">
        <v>0</v>
      </c>
      <c r="R21" s="201">
        <v>4</v>
      </c>
      <c r="S21" s="203">
        <f t="shared" si="4"/>
        <v>1699</v>
      </c>
      <c r="T21" s="201">
        <v>0</v>
      </c>
      <c r="U21" s="201">
        <v>0</v>
      </c>
      <c r="V21" s="201">
        <v>10</v>
      </c>
      <c r="W21" s="201">
        <v>0</v>
      </c>
      <c r="X21" s="201">
        <v>0</v>
      </c>
      <c r="Y21" s="201">
        <v>153</v>
      </c>
      <c r="Z21" s="202">
        <v>1536</v>
      </c>
      <c r="AA21" s="203">
        <f t="shared" si="5"/>
        <v>1</v>
      </c>
      <c r="AB21" s="201">
        <v>0</v>
      </c>
      <c r="AC21" s="201">
        <v>0</v>
      </c>
      <c r="AD21" s="201">
        <v>1</v>
      </c>
      <c r="AE21" s="201">
        <v>0</v>
      </c>
      <c r="AF21" s="201">
        <v>0</v>
      </c>
      <c r="AG21" s="201">
        <v>0</v>
      </c>
      <c r="AH21" s="201">
        <v>0</v>
      </c>
      <c r="AI21" s="203">
        <f t="shared" si="6"/>
        <v>0</v>
      </c>
      <c r="AJ21" s="201">
        <v>0</v>
      </c>
      <c r="AK21" s="201">
        <v>0</v>
      </c>
      <c r="AL21" s="201">
        <v>0</v>
      </c>
      <c r="AM21" s="201">
        <v>0</v>
      </c>
      <c r="AN21" s="201">
        <v>0</v>
      </c>
      <c r="AO21" s="201">
        <v>0</v>
      </c>
      <c r="AP21" s="202">
        <v>0</v>
      </c>
    </row>
    <row r="22" spans="1:42" x14ac:dyDescent="0.35">
      <c r="A22" s="7" t="s">
        <v>140</v>
      </c>
      <c r="B22" s="201">
        <f t="shared" si="1"/>
        <v>654</v>
      </c>
      <c r="C22" s="203">
        <f t="shared" si="2"/>
        <v>21</v>
      </c>
      <c r="D22" s="201">
        <v>0</v>
      </c>
      <c r="E22" s="201">
        <v>0</v>
      </c>
      <c r="F22" s="201">
        <v>0</v>
      </c>
      <c r="G22" s="201">
        <v>0</v>
      </c>
      <c r="H22" s="201">
        <v>0</v>
      </c>
      <c r="I22" s="201">
        <v>0</v>
      </c>
      <c r="J22" s="201">
        <v>21</v>
      </c>
      <c r="K22" s="203">
        <f t="shared" si="3"/>
        <v>4</v>
      </c>
      <c r="L22" s="201">
        <v>0</v>
      </c>
      <c r="M22" s="201">
        <v>0</v>
      </c>
      <c r="N22" s="201">
        <v>0</v>
      </c>
      <c r="O22" s="201">
        <v>0</v>
      </c>
      <c r="P22" s="201">
        <v>0</v>
      </c>
      <c r="Q22" s="201">
        <v>0</v>
      </c>
      <c r="R22" s="201">
        <v>4</v>
      </c>
      <c r="S22" s="203">
        <f t="shared" si="4"/>
        <v>629</v>
      </c>
      <c r="T22" s="201">
        <v>0</v>
      </c>
      <c r="U22" s="201">
        <v>0</v>
      </c>
      <c r="V22" s="201">
        <v>0</v>
      </c>
      <c r="W22" s="201">
        <v>0</v>
      </c>
      <c r="X22" s="201">
        <v>0</v>
      </c>
      <c r="Y22" s="201">
        <v>0</v>
      </c>
      <c r="Z22" s="202">
        <v>629</v>
      </c>
      <c r="AA22" s="203">
        <f t="shared" si="5"/>
        <v>0</v>
      </c>
      <c r="AB22" s="201">
        <v>0</v>
      </c>
      <c r="AC22" s="201">
        <v>0</v>
      </c>
      <c r="AD22" s="201">
        <v>0</v>
      </c>
      <c r="AE22" s="201">
        <v>0</v>
      </c>
      <c r="AF22" s="201">
        <v>0</v>
      </c>
      <c r="AG22" s="201">
        <v>0</v>
      </c>
      <c r="AH22" s="201">
        <v>0</v>
      </c>
      <c r="AI22" s="203">
        <f t="shared" si="6"/>
        <v>0</v>
      </c>
      <c r="AJ22" s="201">
        <v>0</v>
      </c>
      <c r="AK22" s="201">
        <v>0</v>
      </c>
      <c r="AL22" s="201">
        <v>0</v>
      </c>
      <c r="AM22" s="201">
        <v>0</v>
      </c>
      <c r="AN22" s="201">
        <v>0</v>
      </c>
      <c r="AO22" s="201">
        <v>0</v>
      </c>
      <c r="AP22" s="202">
        <v>0</v>
      </c>
    </row>
    <row r="23" spans="1:42" x14ac:dyDescent="0.35">
      <c r="A23" s="7" t="s">
        <v>232</v>
      </c>
      <c r="B23" s="201">
        <f t="shared" si="1"/>
        <v>72</v>
      </c>
      <c r="C23" s="203">
        <f t="shared" si="2"/>
        <v>18</v>
      </c>
      <c r="D23" s="201">
        <v>4</v>
      </c>
      <c r="E23" s="201">
        <v>2</v>
      </c>
      <c r="F23" s="201">
        <v>1</v>
      </c>
      <c r="G23" s="201">
        <v>5</v>
      </c>
      <c r="H23" s="201">
        <v>6</v>
      </c>
      <c r="I23" s="201">
        <v>0</v>
      </c>
      <c r="J23" s="201">
        <v>0</v>
      </c>
      <c r="K23" s="203">
        <f t="shared" si="3"/>
        <v>0</v>
      </c>
      <c r="L23" s="201">
        <v>0</v>
      </c>
      <c r="M23" s="201">
        <v>0</v>
      </c>
      <c r="N23" s="201">
        <v>0</v>
      </c>
      <c r="O23" s="201">
        <v>0</v>
      </c>
      <c r="P23" s="201">
        <v>0</v>
      </c>
      <c r="Q23" s="201">
        <v>0</v>
      </c>
      <c r="R23" s="201">
        <v>0</v>
      </c>
      <c r="S23" s="203">
        <f t="shared" si="4"/>
        <v>54</v>
      </c>
      <c r="T23" s="201">
        <v>49</v>
      </c>
      <c r="U23" s="201">
        <v>0</v>
      </c>
      <c r="V23" s="201">
        <v>0</v>
      </c>
      <c r="W23" s="201">
        <v>4</v>
      </c>
      <c r="X23" s="201">
        <v>1</v>
      </c>
      <c r="Y23" s="201">
        <v>0</v>
      </c>
      <c r="Z23" s="202">
        <v>0</v>
      </c>
      <c r="AA23" s="203">
        <f t="shared" si="5"/>
        <v>0</v>
      </c>
      <c r="AB23" s="201">
        <v>0</v>
      </c>
      <c r="AC23" s="201">
        <v>0</v>
      </c>
      <c r="AD23" s="201">
        <v>0</v>
      </c>
      <c r="AE23" s="201">
        <v>0</v>
      </c>
      <c r="AF23" s="201">
        <v>0</v>
      </c>
      <c r="AG23" s="201">
        <v>0</v>
      </c>
      <c r="AH23" s="201">
        <v>0</v>
      </c>
      <c r="AI23" s="203">
        <f t="shared" si="6"/>
        <v>0</v>
      </c>
      <c r="AJ23" s="201">
        <v>0</v>
      </c>
      <c r="AK23" s="201">
        <v>0</v>
      </c>
      <c r="AL23" s="201">
        <v>0</v>
      </c>
      <c r="AM23" s="201">
        <v>0</v>
      </c>
      <c r="AN23" s="201">
        <v>0</v>
      </c>
      <c r="AO23" s="201">
        <v>0</v>
      </c>
      <c r="AP23" s="202">
        <v>0</v>
      </c>
    </row>
    <row r="24" spans="1:42" x14ac:dyDescent="0.35">
      <c r="A24" s="7" t="s">
        <v>209</v>
      </c>
      <c r="B24" s="201">
        <f t="shared" si="1"/>
        <v>8</v>
      </c>
      <c r="C24" s="203">
        <f t="shared" si="2"/>
        <v>0</v>
      </c>
      <c r="D24" s="201">
        <v>0</v>
      </c>
      <c r="E24" s="201">
        <v>0</v>
      </c>
      <c r="F24" s="201">
        <v>0</v>
      </c>
      <c r="G24" s="201">
        <v>0</v>
      </c>
      <c r="H24" s="201">
        <v>0</v>
      </c>
      <c r="I24" s="201">
        <v>0</v>
      </c>
      <c r="J24" s="201">
        <v>0</v>
      </c>
      <c r="K24" s="203">
        <f t="shared" si="3"/>
        <v>0</v>
      </c>
      <c r="L24" s="201">
        <v>0</v>
      </c>
      <c r="M24" s="201">
        <v>0</v>
      </c>
      <c r="N24" s="201">
        <v>0</v>
      </c>
      <c r="O24" s="201">
        <v>0</v>
      </c>
      <c r="P24" s="201">
        <v>0</v>
      </c>
      <c r="Q24" s="201">
        <v>0</v>
      </c>
      <c r="R24" s="201">
        <v>0</v>
      </c>
      <c r="S24" s="203">
        <f t="shared" si="4"/>
        <v>8</v>
      </c>
      <c r="T24" s="201">
        <v>7</v>
      </c>
      <c r="U24" s="201">
        <v>0</v>
      </c>
      <c r="V24" s="201">
        <v>0</v>
      </c>
      <c r="W24" s="201">
        <v>0</v>
      </c>
      <c r="X24" s="201">
        <v>0</v>
      </c>
      <c r="Y24" s="201">
        <v>0</v>
      </c>
      <c r="Z24" s="202">
        <v>1</v>
      </c>
      <c r="AA24" s="203">
        <f t="shared" si="5"/>
        <v>0</v>
      </c>
      <c r="AB24" s="201">
        <v>0</v>
      </c>
      <c r="AC24" s="201">
        <v>0</v>
      </c>
      <c r="AD24" s="201">
        <v>0</v>
      </c>
      <c r="AE24" s="201">
        <v>0</v>
      </c>
      <c r="AF24" s="201">
        <v>0</v>
      </c>
      <c r="AG24" s="201">
        <v>0</v>
      </c>
      <c r="AH24" s="201">
        <v>0</v>
      </c>
      <c r="AI24" s="203">
        <f t="shared" si="6"/>
        <v>0</v>
      </c>
      <c r="AJ24" s="201">
        <v>0</v>
      </c>
      <c r="AK24" s="201">
        <v>0</v>
      </c>
      <c r="AL24" s="201">
        <v>0</v>
      </c>
      <c r="AM24" s="201">
        <v>0</v>
      </c>
      <c r="AN24" s="201">
        <v>0</v>
      </c>
      <c r="AO24" s="201">
        <v>0</v>
      </c>
      <c r="AP24" s="202">
        <v>0</v>
      </c>
    </row>
    <row r="25" spans="1:42" x14ac:dyDescent="0.35">
      <c r="A25" s="7" t="s">
        <v>204</v>
      </c>
      <c r="B25" s="201">
        <f t="shared" si="1"/>
        <v>1</v>
      </c>
      <c r="C25" s="203">
        <f t="shared" si="2"/>
        <v>0</v>
      </c>
      <c r="D25" s="201">
        <v>0</v>
      </c>
      <c r="E25" s="201">
        <v>0</v>
      </c>
      <c r="F25" s="201">
        <v>0</v>
      </c>
      <c r="G25" s="201">
        <v>0</v>
      </c>
      <c r="H25" s="201">
        <v>0</v>
      </c>
      <c r="I25" s="201">
        <v>0</v>
      </c>
      <c r="J25" s="201">
        <v>0</v>
      </c>
      <c r="K25" s="203">
        <f t="shared" si="3"/>
        <v>0</v>
      </c>
      <c r="L25" s="201">
        <v>0</v>
      </c>
      <c r="M25" s="201">
        <v>0</v>
      </c>
      <c r="N25" s="201">
        <v>0</v>
      </c>
      <c r="O25" s="201">
        <v>0</v>
      </c>
      <c r="P25" s="201">
        <v>0</v>
      </c>
      <c r="Q25" s="201">
        <v>0</v>
      </c>
      <c r="R25" s="201">
        <v>0</v>
      </c>
      <c r="S25" s="203">
        <f t="shared" si="4"/>
        <v>1</v>
      </c>
      <c r="T25" s="201">
        <v>1</v>
      </c>
      <c r="U25" s="201">
        <v>0</v>
      </c>
      <c r="V25" s="201">
        <v>0</v>
      </c>
      <c r="W25" s="201">
        <v>0</v>
      </c>
      <c r="X25" s="201">
        <v>0</v>
      </c>
      <c r="Y25" s="201">
        <v>0</v>
      </c>
      <c r="Z25" s="202">
        <v>0</v>
      </c>
      <c r="AA25" s="203">
        <f t="shared" si="5"/>
        <v>0</v>
      </c>
      <c r="AB25" s="201">
        <v>0</v>
      </c>
      <c r="AC25" s="201">
        <v>0</v>
      </c>
      <c r="AD25" s="201">
        <v>0</v>
      </c>
      <c r="AE25" s="201">
        <v>0</v>
      </c>
      <c r="AF25" s="201">
        <v>0</v>
      </c>
      <c r="AG25" s="201">
        <v>0</v>
      </c>
      <c r="AH25" s="201">
        <v>0</v>
      </c>
      <c r="AI25" s="203">
        <f t="shared" si="6"/>
        <v>0</v>
      </c>
      <c r="AJ25" s="201">
        <v>0</v>
      </c>
      <c r="AK25" s="201">
        <v>0</v>
      </c>
      <c r="AL25" s="201">
        <v>0</v>
      </c>
      <c r="AM25" s="201">
        <v>0</v>
      </c>
      <c r="AN25" s="201">
        <v>0</v>
      </c>
      <c r="AO25" s="201">
        <v>0</v>
      </c>
      <c r="AP25" s="202">
        <v>0</v>
      </c>
    </row>
    <row r="26" spans="1:42" x14ac:dyDescent="0.35">
      <c r="A26" s="7" t="s">
        <v>45</v>
      </c>
      <c r="B26" s="201">
        <f t="shared" si="1"/>
        <v>1</v>
      </c>
      <c r="C26" s="203">
        <f t="shared" si="2"/>
        <v>0</v>
      </c>
      <c r="D26" s="201">
        <v>0</v>
      </c>
      <c r="E26" s="201">
        <v>0</v>
      </c>
      <c r="F26" s="201">
        <v>0</v>
      </c>
      <c r="G26" s="201">
        <v>0</v>
      </c>
      <c r="H26" s="201">
        <v>0</v>
      </c>
      <c r="I26" s="201">
        <v>0</v>
      </c>
      <c r="J26" s="201">
        <v>0</v>
      </c>
      <c r="K26" s="203">
        <f t="shared" si="3"/>
        <v>0</v>
      </c>
      <c r="L26" s="201">
        <v>0</v>
      </c>
      <c r="M26" s="201">
        <v>0</v>
      </c>
      <c r="N26" s="201">
        <v>0</v>
      </c>
      <c r="O26" s="201">
        <v>0</v>
      </c>
      <c r="P26" s="201">
        <v>0</v>
      </c>
      <c r="Q26" s="201">
        <v>0</v>
      </c>
      <c r="R26" s="201">
        <v>0</v>
      </c>
      <c r="S26" s="203">
        <f t="shared" si="4"/>
        <v>1</v>
      </c>
      <c r="T26" s="201">
        <v>0</v>
      </c>
      <c r="U26" s="201">
        <v>0</v>
      </c>
      <c r="V26" s="201">
        <v>1</v>
      </c>
      <c r="W26" s="201">
        <v>0</v>
      </c>
      <c r="X26" s="201">
        <v>0</v>
      </c>
      <c r="Y26" s="201">
        <v>0</v>
      </c>
      <c r="Z26" s="202">
        <v>0</v>
      </c>
      <c r="AA26" s="203">
        <f t="shared" si="5"/>
        <v>0</v>
      </c>
      <c r="AB26" s="201">
        <v>0</v>
      </c>
      <c r="AC26" s="201">
        <v>0</v>
      </c>
      <c r="AD26" s="201">
        <v>0</v>
      </c>
      <c r="AE26" s="201">
        <v>0</v>
      </c>
      <c r="AF26" s="201">
        <v>0</v>
      </c>
      <c r="AG26" s="201">
        <v>0</v>
      </c>
      <c r="AH26" s="201">
        <v>0</v>
      </c>
      <c r="AI26" s="203">
        <f t="shared" si="6"/>
        <v>0</v>
      </c>
      <c r="AJ26" s="201">
        <v>0</v>
      </c>
      <c r="AK26" s="201">
        <v>0</v>
      </c>
      <c r="AL26" s="201">
        <v>0</v>
      </c>
      <c r="AM26" s="201">
        <v>0</v>
      </c>
      <c r="AN26" s="201">
        <v>0</v>
      </c>
      <c r="AO26" s="201">
        <v>0</v>
      </c>
      <c r="AP26" s="202">
        <v>0</v>
      </c>
    </row>
    <row r="27" spans="1:42" x14ac:dyDescent="0.35">
      <c r="A27" s="7" t="s">
        <v>233</v>
      </c>
      <c r="B27" s="201">
        <f t="shared" si="1"/>
        <v>4670</v>
      </c>
      <c r="C27" s="203">
        <f t="shared" si="2"/>
        <v>2</v>
      </c>
      <c r="D27" s="201">
        <v>2</v>
      </c>
      <c r="E27" s="201">
        <v>0</v>
      </c>
      <c r="F27" s="201">
        <v>0</v>
      </c>
      <c r="G27" s="201">
        <v>0</v>
      </c>
      <c r="H27" s="201">
        <v>0</v>
      </c>
      <c r="I27" s="201">
        <v>0</v>
      </c>
      <c r="J27" s="201">
        <v>0</v>
      </c>
      <c r="K27" s="203">
        <f t="shared" si="3"/>
        <v>2</v>
      </c>
      <c r="L27" s="201">
        <v>2</v>
      </c>
      <c r="M27" s="201">
        <v>0</v>
      </c>
      <c r="N27" s="201">
        <v>0</v>
      </c>
      <c r="O27" s="201">
        <v>0</v>
      </c>
      <c r="P27" s="201">
        <v>0</v>
      </c>
      <c r="Q27" s="201">
        <v>0</v>
      </c>
      <c r="R27" s="201">
        <v>0</v>
      </c>
      <c r="S27" s="203">
        <f t="shared" si="4"/>
        <v>4663</v>
      </c>
      <c r="T27" s="201">
        <v>4585</v>
      </c>
      <c r="U27" s="201">
        <v>5</v>
      </c>
      <c r="V27" s="201">
        <v>73</v>
      </c>
      <c r="W27" s="201">
        <v>0</v>
      </c>
      <c r="X27" s="201">
        <v>0</v>
      </c>
      <c r="Y27" s="201">
        <v>0</v>
      </c>
      <c r="Z27" s="202">
        <v>0</v>
      </c>
      <c r="AA27" s="203">
        <f t="shared" si="5"/>
        <v>0</v>
      </c>
      <c r="AB27" s="201">
        <v>0</v>
      </c>
      <c r="AC27" s="201">
        <v>0</v>
      </c>
      <c r="AD27" s="201">
        <v>0</v>
      </c>
      <c r="AE27" s="201">
        <v>0</v>
      </c>
      <c r="AF27" s="201">
        <v>0</v>
      </c>
      <c r="AG27" s="201">
        <v>0</v>
      </c>
      <c r="AH27" s="201">
        <v>0</v>
      </c>
      <c r="AI27" s="203">
        <f t="shared" si="6"/>
        <v>3</v>
      </c>
      <c r="AJ27" s="201">
        <v>3</v>
      </c>
      <c r="AK27" s="201">
        <v>0</v>
      </c>
      <c r="AL27" s="201">
        <v>0</v>
      </c>
      <c r="AM27" s="201">
        <v>0</v>
      </c>
      <c r="AN27" s="201">
        <v>0</v>
      </c>
      <c r="AO27" s="201">
        <v>0</v>
      </c>
      <c r="AP27" s="202">
        <v>0</v>
      </c>
    </row>
    <row r="28" spans="1:42" x14ac:dyDescent="0.35">
      <c r="A28" s="7" t="s">
        <v>46</v>
      </c>
      <c r="B28" s="201">
        <f t="shared" si="1"/>
        <v>1</v>
      </c>
      <c r="C28" s="203">
        <f t="shared" si="2"/>
        <v>0</v>
      </c>
      <c r="D28" s="201">
        <v>0</v>
      </c>
      <c r="E28" s="201">
        <v>0</v>
      </c>
      <c r="F28" s="201">
        <v>0</v>
      </c>
      <c r="G28" s="201">
        <v>0</v>
      </c>
      <c r="H28" s="201">
        <v>0</v>
      </c>
      <c r="I28" s="201">
        <v>0</v>
      </c>
      <c r="J28" s="201">
        <v>0</v>
      </c>
      <c r="K28" s="203">
        <f t="shared" si="3"/>
        <v>0</v>
      </c>
      <c r="L28" s="201">
        <v>0</v>
      </c>
      <c r="M28" s="201">
        <v>0</v>
      </c>
      <c r="N28" s="201">
        <v>0</v>
      </c>
      <c r="O28" s="201">
        <v>0</v>
      </c>
      <c r="P28" s="201">
        <v>0</v>
      </c>
      <c r="Q28" s="201">
        <v>0</v>
      </c>
      <c r="R28" s="201">
        <v>0</v>
      </c>
      <c r="S28" s="203">
        <f t="shared" si="4"/>
        <v>1</v>
      </c>
      <c r="T28" s="201">
        <v>0</v>
      </c>
      <c r="U28" s="201">
        <v>0</v>
      </c>
      <c r="V28" s="201">
        <v>1</v>
      </c>
      <c r="W28" s="201">
        <v>0</v>
      </c>
      <c r="X28" s="201">
        <v>0</v>
      </c>
      <c r="Y28" s="201">
        <v>0</v>
      </c>
      <c r="Z28" s="202">
        <v>0</v>
      </c>
      <c r="AA28" s="203">
        <f t="shared" si="5"/>
        <v>0</v>
      </c>
      <c r="AB28" s="201">
        <v>0</v>
      </c>
      <c r="AC28" s="201">
        <v>0</v>
      </c>
      <c r="AD28" s="201">
        <v>0</v>
      </c>
      <c r="AE28" s="201">
        <v>0</v>
      </c>
      <c r="AF28" s="201">
        <v>0</v>
      </c>
      <c r="AG28" s="201">
        <v>0</v>
      </c>
      <c r="AH28" s="201">
        <v>0</v>
      </c>
      <c r="AI28" s="203">
        <f t="shared" si="6"/>
        <v>0</v>
      </c>
      <c r="AJ28" s="201">
        <v>0</v>
      </c>
      <c r="AK28" s="201">
        <v>0</v>
      </c>
      <c r="AL28" s="201">
        <v>0</v>
      </c>
      <c r="AM28" s="201">
        <v>0</v>
      </c>
      <c r="AN28" s="201">
        <v>0</v>
      </c>
      <c r="AO28" s="201">
        <v>0</v>
      </c>
      <c r="AP28" s="202">
        <v>0</v>
      </c>
    </row>
    <row r="29" spans="1:42" x14ac:dyDescent="0.35">
      <c r="A29" s="7" t="s">
        <v>47</v>
      </c>
      <c r="B29" s="201">
        <f t="shared" si="1"/>
        <v>2</v>
      </c>
      <c r="C29" s="203">
        <f t="shared" ref="C29:C38" si="7">SUM(D29:J29)</f>
        <v>0</v>
      </c>
      <c r="D29" s="201">
        <v>0</v>
      </c>
      <c r="E29" s="201">
        <v>0</v>
      </c>
      <c r="F29" s="201">
        <v>0</v>
      </c>
      <c r="G29" s="201">
        <v>0</v>
      </c>
      <c r="H29" s="201">
        <v>0</v>
      </c>
      <c r="I29" s="201">
        <v>0</v>
      </c>
      <c r="J29" s="201">
        <v>0</v>
      </c>
      <c r="K29" s="203">
        <f t="shared" ref="K29:K38" si="8">SUM(L29:R29)</f>
        <v>0</v>
      </c>
      <c r="L29" s="201">
        <v>0</v>
      </c>
      <c r="M29" s="201">
        <v>0</v>
      </c>
      <c r="N29" s="201">
        <v>0</v>
      </c>
      <c r="O29" s="201">
        <v>0</v>
      </c>
      <c r="P29" s="201">
        <v>0</v>
      </c>
      <c r="Q29" s="201">
        <v>0</v>
      </c>
      <c r="R29" s="201">
        <v>0</v>
      </c>
      <c r="S29" s="203">
        <f t="shared" ref="S29:S38" si="9">SUM(T29:Z29)</f>
        <v>2</v>
      </c>
      <c r="T29" s="201">
        <v>0</v>
      </c>
      <c r="U29" s="201">
        <v>0</v>
      </c>
      <c r="V29" s="201">
        <v>0</v>
      </c>
      <c r="W29" s="201">
        <v>0</v>
      </c>
      <c r="X29" s="201">
        <v>0</v>
      </c>
      <c r="Y29" s="201">
        <v>0</v>
      </c>
      <c r="Z29" s="202">
        <v>2</v>
      </c>
      <c r="AA29" s="203">
        <f t="shared" ref="AA29:AA38" si="10">SUM(AB29:AH29)</f>
        <v>0</v>
      </c>
      <c r="AB29" s="201">
        <v>0</v>
      </c>
      <c r="AC29" s="201">
        <v>0</v>
      </c>
      <c r="AD29" s="201">
        <v>0</v>
      </c>
      <c r="AE29" s="201">
        <v>0</v>
      </c>
      <c r="AF29" s="201">
        <v>0</v>
      </c>
      <c r="AG29" s="201">
        <v>0</v>
      </c>
      <c r="AH29" s="201">
        <v>0</v>
      </c>
      <c r="AI29" s="203">
        <f t="shared" ref="AI29:AI38" si="11">SUM(AJ29:AP29)</f>
        <v>0</v>
      </c>
      <c r="AJ29" s="201">
        <v>0</v>
      </c>
      <c r="AK29" s="201">
        <v>0</v>
      </c>
      <c r="AL29" s="201">
        <v>0</v>
      </c>
      <c r="AM29" s="201">
        <v>0</v>
      </c>
      <c r="AN29" s="201">
        <v>0</v>
      </c>
      <c r="AO29" s="201">
        <v>0</v>
      </c>
      <c r="AP29" s="202">
        <v>0</v>
      </c>
    </row>
    <row r="30" spans="1:42" x14ac:dyDescent="0.35">
      <c r="A30" s="7" t="s">
        <v>48</v>
      </c>
      <c r="B30" s="201">
        <f t="shared" si="1"/>
        <v>14</v>
      </c>
      <c r="C30" s="203">
        <f t="shared" si="7"/>
        <v>0</v>
      </c>
      <c r="D30" s="201">
        <v>0</v>
      </c>
      <c r="E30" s="201">
        <v>0</v>
      </c>
      <c r="F30" s="201">
        <v>0</v>
      </c>
      <c r="G30" s="201">
        <v>0</v>
      </c>
      <c r="H30" s="201">
        <v>0</v>
      </c>
      <c r="I30" s="201">
        <v>0</v>
      </c>
      <c r="J30" s="201">
        <v>0</v>
      </c>
      <c r="K30" s="203">
        <f t="shared" si="8"/>
        <v>0</v>
      </c>
      <c r="L30" s="201">
        <v>0</v>
      </c>
      <c r="M30" s="201">
        <v>0</v>
      </c>
      <c r="N30" s="201">
        <v>0</v>
      </c>
      <c r="O30" s="201">
        <v>0</v>
      </c>
      <c r="P30" s="201">
        <v>0</v>
      </c>
      <c r="Q30" s="201">
        <v>0</v>
      </c>
      <c r="R30" s="201">
        <v>0</v>
      </c>
      <c r="S30" s="203">
        <f t="shared" si="9"/>
        <v>14</v>
      </c>
      <c r="T30" s="201">
        <v>0</v>
      </c>
      <c r="U30" s="201">
        <v>0</v>
      </c>
      <c r="V30" s="201">
        <v>0</v>
      </c>
      <c r="W30" s="201">
        <v>0</v>
      </c>
      <c r="X30" s="201">
        <v>0</v>
      </c>
      <c r="Y30" s="201">
        <v>0</v>
      </c>
      <c r="Z30" s="202">
        <v>14</v>
      </c>
      <c r="AA30" s="203">
        <f t="shared" si="10"/>
        <v>0</v>
      </c>
      <c r="AB30" s="201">
        <v>0</v>
      </c>
      <c r="AC30" s="201">
        <v>0</v>
      </c>
      <c r="AD30" s="201">
        <v>0</v>
      </c>
      <c r="AE30" s="201">
        <v>0</v>
      </c>
      <c r="AF30" s="201">
        <v>0</v>
      </c>
      <c r="AG30" s="201">
        <v>0</v>
      </c>
      <c r="AH30" s="201">
        <v>0</v>
      </c>
      <c r="AI30" s="203">
        <f t="shared" si="11"/>
        <v>0</v>
      </c>
      <c r="AJ30" s="201">
        <v>0</v>
      </c>
      <c r="AK30" s="201">
        <v>0</v>
      </c>
      <c r="AL30" s="201">
        <v>0</v>
      </c>
      <c r="AM30" s="201">
        <v>0</v>
      </c>
      <c r="AN30" s="201">
        <v>0</v>
      </c>
      <c r="AO30" s="201">
        <v>0</v>
      </c>
      <c r="AP30" s="202">
        <v>0</v>
      </c>
    </row>
    <row r="31" spans="1:42" x14ac:dyDescent="0.35">
      <c r="A31" s="7" t="s">
        <v>147</v>
      </c>
      <c r="B31" s="201">
        <f t="shared" si="1"/>
        <v>972</v>
      </c>
      <c r="C31" s="203">
        <f t="shared" si="7"/>
        <v>86</v>
      </c>
      <c r="D31" s="201">
        <v>31</v>
      </c>
      <c r="E31" s="201">
        <v>8</v>
      </c>
      <c r="F31" s="201">
        <v>2</v>
      </c>
      <c r="G31" s="201">
        <v>0</v>
      </c>
      <c r="H31" s="201">
        <v>0</v>
      </c>
      <c r="I31" s="201">
        <v>0</v>
      </c>
      <c r="J31" s="201">
        <v>45</v>
      </c>
      <c r="K31" s="203">
        <f t="shared" si="8"/>
        <v>13</v>
      </c>
      <c r="L31" s="201">
        <v>1</v>
      </c>
      <c r="M31" s="201">
        <v>0</v>
      </c>
      <c r="N31" s="201">
        <v>1</v>
      </c>
      <c r="O31" s="201">
        <v>0</v>
      </c>
      <c r="P31" s="201">
        <v>0</v>
      </c>
      <c r="Q31" s="201">
        <v>0</v>
      </c>
      <c r="R31" s="201">
        <v>11</v>
      </c>
      <c r="S31" s="203">
        <f t="shared" si="9"/>
        <v>873</v>
      </c>
      <c r="T31" s="201">
        <v>340</v>
      </c>
      <c r="U31" s="201">
        <v>0</v>
      </c>
      <c r="V31" s="201">
        <v>263</v>
      </c>
      <c r="W31" s="201">
        <v>0</v>
      </c>
      <c r="X31" s="201">
        <v>0</v>
      </c>
      <c r="Y31" s="201">
        <v>0</v>
      </c>
      <c r="Z31" s="202">
        <v>270</v>
      </c>
      <c r="AA31" s="203">
        <f t="shared" si="10"/>
        <v>0</v>
      </c>
      <c r="AB31" s="201">
        <v>0</v>
      </c>
      <c r="AC31" s="201">
        <v>0</v>
      </c>
      <c r="AD31" s="201">
        <v>0</v>
      </c>
      <c r="AE31" s="201">
        <v>0</v>
      </c>
      <c r="AF31" s="201">
        <v>0</v>
      </c>
      <c r="AG31" s="201">
        <v>0</v>
      </c>
      <c r="AH31" s="201">
        <v>0</v>
      </c>
      <c r="AI31" s="203">
        <f t="shared" si="11"/>
        <v>0</v>
      </c>
      <c r="AJ31" s="201">
        <v>0</v>
      </c>
      <c r="AK31" s="201">
        <v>0</v>
      </c>
      <c r="AL31" s="201">
        <v>0</v>
      </c>
      <c r="AM31" s="201">
        <v>0</v>
      </c>
      <c r="AN31" s="201">
        <v>0</v>
      </c>
      <c r="AO31" s="201">
        <v>0</v>
      </c>
      <c r="AP31" s="202">
        <v>0</v>
      </c>
    </row>
    <row r="32" spans="1:42" x14ac:dyDescent="0.35">
      <c r="A32" s="7" t="s">
        <v>141</v>
      </c>
      <c r="B32" s="201">
        <f t="shared" si="1"/>
        <v>5</v>
      </c>
      <c r="C32" s="203">
        <f t="shared" si="7"/>
        <v>4</v>
      </c>
      <c r="D32" s="201">
        <v>0</v>
      </c>
      <c r="E32" s="201">
        <v>0</v>
      </c>
      <c r="F32" s="201">
        <v>0</v>
      </c>
      <c r="G32" s="201">
        <v>3</v>
      </c>
      <c r="H32" s="201">
        <v>1</v>
      </c>
      <c r="I32" s="201">
        <v>0</v>
      </c>
      <c r="J32" s="201">
        <v>0</v>
      </c>
      <c r="K32" s="203">
        <f t="shared" si="8"/>
        <v>0</v>
      </c>
      <c r="L32" s="201">
        <v>0</v>
      </c>
      <c r="M32" s="201">
        <v>0</v>
      </c>
      <c r="N32" s="201">
        <v>0</v>
      </c>
      <c r="O32" s="201">
        <v>0</v>
      </c>
      <c r="P32" s="201">
        <v>0</v>
      </c>
      <c r="Q32" s="201">
        <v>0</v>
      </c>
      <c r="R32" s="201">
        <v>0</v>
      </c>
      <c r="S32" s="203">
        <f t="shared" si="9"/>
        <v>1</v>
      </c>
      <c r="T32" s="201">
        <v>0</v>
      </c>
      <c r="U32" s="201">
        <v>0</v>
      </c>
      <c r="V32" s="201">
        <v>0</v>
      </c>
      <c r="W32" s="201">
        <v>1</v>
      </c>
      <c r="X32" s="201">
        <v>0</v>
      </c>
      <c r="Y32" s="201">
        <v>0</v>
      </c>
      <c r="Z32" s="202">
        <v>0</v>
      </c>
      <c r="AA32" s="203">
        <f t="shared" si="10"/>
        <v>0</v>
      </c>
      <c r="AB32" s="201">
        <v>0</v>
      </c>
      <c r="AC32" s="201">
        <v>0</v>
      </c>
      <c r="AD32" s="201">
        <v>0</v>
      </c>
      <c r="AE32" s="201">
        <v>0</v>
      </c>
      <c r="AF32" s="201">
        <v>0</v>
      </c>
      <c r="AG32" s="201">
        <v>0</v>
      </c>
      <c r="AH32" s="201">
        <v>0</v>
      </c>
      <c r="AI32" s="203">
        <f t="shared" si="11"/>
        <v>0</v>
      </c>
      <c r="AJ32" s="201">
        <v>0</v>
      </c>
      <c r="AK32" s="201">
        <v>0</v>
      </c>
      <c r="AL32" s="201">
        <v>0</v>
      </c>
      <c r="AM32" s="201">
        <v>0</v>
      </c>
      <c r="AN32" s="201">
        <v>0</v>
      </c>
      <c r="AO32" s="201">
        <v>0</v>
      </c>
      <c r="AP32" s="202">
        <v>0</v>
      </c>
    </row>
    <row r="33" spans="1:42" x14ac:dyDescent="0.35">
      <c r="A33" s="7" t="s">
        <v>49</v>
      </c>
      <c r="B33" s="201">
        <f t="shared" si="1"/>
        <v>4</v>
      </c>
      <c r="C33" s="203">
        <f t="shared" si="7"/>
        <v>3</v>
      </c>
      <c r="D33" s="201">
        <v>0</v>
      </c>
      <c r="E33" s="201">
        <v>0</v>
      </c>
      <c r="F33" s="201">
        <v>0</v>
      </c>
      <c r="G33" s="201">
        <v>2</v>
      </c>
      <c r="H33" s="201">
        <v>1</v>
      </c>
      <c r="I33" s="201">
        <v>0</v>
      </c>
      <c r="J33" s="201">
        <v>0</v>
      </c>
      <c r="K33" s="203">
        <f t="shared" si="8"/>
        <v>1</v>
      </c>
      <c r="L33" s="201">
        <v>0</v>
      </c>
      <c r="M33" s="201">
        <v>0</v>
      </c>
      <c r="N33" s="201">
        <v>0</v>
      </c>
      <c r="O33" s="201">
        <v>1</v>
      </c>
      <c r="P33" s="201">
        <v>0</v>
      </c>
      <c r="Q33" s="201">
        <v>0</v>
      </c>
      <c r="R33" s="201">
        <v>0</v>
      </c>
      <c r="S33" s="203">
        <f t="shared" si="9"/>
        <v>0</v>
      </c>
      <c r="T33" s="201">
        <v>0</v>
      </c>
      <c r="U33" s="201">
        <v>0</v>
      </c>
      <c r="V33" s="201">
        <v>0</v>
      </c>
      <c r="W33" s="201">
        <v>0</v>
      </c>
      <c r="X33" s="201">
        <v>0</v>
      </c>
      <c r="Y33" s="201">
        <v>0</v>
      </c>
      <c r="Z33" s="202">
        <v>0</v>
      </c>
      <c r="AA33" s="203">
        <f t="shared" si="10"/>
        <v>0</v>
      </c>
      <c r="AB33" s="201">
        <v>0</v>
      </c>
      <c r="AC33" s="201">
        <v>0</v>
      </c>
      <c r="AD33" s="201">
        <v>0</v>
      </c>
      <c r="AE33" s="201">
        <v>0</v>
      </c>
      <c r="AF33" s="201">
        <v>0</v>
      </c>
      <c r="AG33" s="201">
        <v>0</v>
      </c>
      <c r="AH33" s="201">
        <v>0</v>
      </c>
      <c r="AI33" s="203">
        <f t="shared" si="11"/>
        <v>0</v>
      </c>
      <c r="AJ33" s="201">
        <v>0</v>
      </c>
      <c r="AK33" s="201">
        <v>0</v>
      </c>
      <c r="AL33" s="201">
        <v>0</v>
      </c>
      <c r="AM33" s="201">
        <v>0</v>
      </c>
      <c r="AN33" s="201">
        <v>0</v>
      </c>
      <c r="AO33" s="201">
        <v>0</v>
      </c>
      <c r="AP33" s="202">
        <v>0</v>
      </c>
    </row>
    <row r="34" spans="1:42" x14ac:dyDescent="0.35">
      <c r="A34" s="7" t="s">
        <v>193</v>
      </c>
      <c r="B34" s="201">
        <f t="shared" si="1"/>
        <v>117</v>
      </c>
      <c r="C34" s="203">
        <f t="shared" si="7"/>
        <v>102</v>
      </c>
      <c r="D34" s="201">
        <v>89</v>
      </c>
      <c r="E34" s="201">
        <v>11</v>
      </c>
      <c r="F34" s="201">
        <v>2</v>
      </c>
      <c r="G34" s="201">
        <v>0</v>
      </c>
      <c r="H34" s="201">
        <v>0</v>
      </c>
      <c r="I34" s="201">
        <v>0</v>
      </c>
      <c r="J34" s="201">
        <v>0</v>
      </c>
      <c r="K34" s="203">
        <f t="shared" si="8"/>
        <v>8</v>
      </c>
      <c r="L34" s="201">
        <v>8</v>
      </c>
      <c r="M34" s="201">
        <v>0</v>
      </c>
      <c r="N34" s="201">
        <v>0</v>
      </c>
      <c r="O34" s="201">
        <v>0</v>
      </c>
      <c r="P34" s="201">
        <v>0</v>
      </c>
      <c r="Q34" s="201">
        <v>0</v>
      </c>
      <c r="R34" s="201">
        <v>0</v>
      </c>
      <c r="S34" s="203">
        <f t="shared" si="9"/>
        <v>7</v>
      </c>
      <c r="T34" s="201">
        <v>7</v>
      </c>
      <c r="U34" s="201">
        <v>0</v>
      </c>
      <c r="V34" s="201">
        <v>0</v>
      </c>
      <c r="W34" s="201">
        <v>0</v>
      </c>
      <c r="X34" s="201">
        <v>0</v>
      </c>
      <c r="Y34" s="201">
        <v>0</v>
      </c>
      <c r="Z34" s="202">
        <v>0</v>
      </c>
      <c r="AA34" s="203">
        <f t="shared" si="10"/>
        <v>0</v>
      </c>
      <c r="AB34" s="201">
        <v>0</v>
      </c>
      <c r="AC34" s="201">
        <v>0</v>
      </c>
      <c r="AD34" s="201">
        <v>0</v>
      </c>
      <c r="AE34" s="201">
        <v>0</v>
      </c>
      <c r="AF34" s="201">
        <v>0</v>
      </c>
      <c r="AG34" s="201">
        <v>0</v>
      </c>
      <c r="AH34" s="201">
        <v>0</v>
      </c>
      <c r="AI34" s="203">
        <f t="shared" si="11"/>
        <v>0</v>
      </c>
      <c r="AJ34" s="201">
        <v>0</v>
      </c>
      <c r="AK34" s="201">
        <v>0</v>
      </c>
      <c r="AL34" s="201">
        <v>0</v>
      </c>
      <c r="AM34" s="201">
        <v>0</v>
      </c>
      <c r="AN34" s="201">
        <v>0</v>
      </c>
      <c r="AO34" s="201">
        <v>0</v>
      </c>
      <c r="AP34" s="202">
        <v>0</v>
      </c>
    </row>
    <row r="35" spans="1:42" x14ac:dyDescent="0.35">
      <c r="A35" s="7" t="s">
        <v>50</v>
      </c>
      <c r="B35" s="201">
        <f t="shared" si="1"/>
        <v>2</v>
      </c>
      <c r="C35" s="203">
        <f t="shared" si="7"/>
        <v>2</v>
      </c>
      <c r="D35" s="201">
        <v>0</v>
      </c>
      <c r="E35" s="201">
        <v>2</v>
      </c>
      <c r="F35" s="201">
        <v>0</v>
      </c>
      <c r="G35" s="201">
        <v>0</v>
      </c>
      <c r="H35" s="201">
        <v>0</v>
      </c>
      <c r="I35" s="201">
        <v>0</v>
      </c>
      <c r="J35" s="201">
        <v>0</v>
      </c>
      <c r="K35" s="203">
        <f t="shared" si="8"/>
        <v>0</v>
      </c>
      <c r="L35" s="201">
        <v>0</v>
      </c>
      <c r="M35" s="201">
        <v>0</v>
      </c>
      <c r="N35" s="201">
        <v>0</v>
      </c>
      <c r="O35" s="201">
        <v>0</v>
      </c>
      <c r="P35" s="201">
        <v>0</v>
      </c>
      <c r="Q35" s="201">
        <v>0</v>
      </c>
      <c r="R35" s="201">
        <v>0</v>
      </c>
      <c r="S35" s="203">
        <f t="shared" si="9"/>
        <v>0</v>
      </c>
      <c r="T35" s="201">
        <v>0</v>
      </c>
      <c r="U35" s="201">
        <v>0</v>
      </c>
      <c r="V35" s="201">
        <v>0</v>
      </c>
      <c r="W35" s="201">
        <v>0</v>
      </c>
      <c r="X35" s="201">
        <v>0</v>
      </c>
      <c r="Y35" s="201">
        <v>0</v>
      </c>
      <c r="Z35" s="202">
        <v>0</v>
      </c>
      <c r="AA35" s="203">
        <f t="shared" si="10"/>
        <v>0</v>
      </c>
      <c r="AB35" s="201">
        <v>0</v>
      </c>
      <c r="AC35" s="201">
        <v>0</v>
      </c>
      <c r="AD35" s="201">
        <v>0</v>
      </c>
      <c r="AE35" s="201">
        <v>0</v>
      </c>
      <c r="AF35" s="201">
        <v>0</v>
      </c>
      <c r="AG35" s="201">
        <v>0</v>
      </c>
      <c r="AH35" s="201">
        <v>0</v>
      </c>
      <c r="AI35" s="203">
        <f t="shared" si="11"/>
        <v>0</v>
      </c>
      <c r="AJ35" s="201">
        <v>0</v>
      </c>
      <c r="AK35" s="201">
        <v>0</v>
      </c>
      <c r="AL35" s="201">
        <v>0</v>
      </c>
      <c r="AM35" s="201">
        <v>0</v>
      </c>
      <c r="AN35" s="201">
        <v>0</v>
      </c>
      <c r="AO35" s="201">
        <v>0</v>
      </c>
      <c r="AP35" s="202">
        <v>0</v>
      </c>
    </row>
    <row r="36" spans="1:42" x14ac:dyDescent="0.35">
      <c r="A36" s="7" t="s">
        <v>205</v>
      </c>
      <c r="B36" s="201">
        <f t="shared" si="1"/>
        <v>4</v>
      </c>
      <c r="C36" s="203">
        <f t="shared" si="7"/>
        <v>2</v>
      </c>
      <c r="D36" s="201">
        <v>0</v>
      </c>
      <c r="E36" s="201">
        <v>2</v>
      </c>
      <c r="F36" s="201">
        <v>0</v>
      </c>
      <c r="G36" s="201">
        <v>0</v>
      </c>
      <c r="H36" s="201">
        <v>0</v>
      </c>
      <c r="I36" s="201">
        <v>0</v>
      </c>
      <c r="J36" s="201">
        <v>0</v>
      </c>
      <c r="K36" s="203">
        <f t="shared" si="8"/>
        <v>0</v>
      </c>
      <c r="L36" s="201">
        <v>0</v>
      </c>
      <c r="M36" s="201">
        <v>0</v>
      </c>
      <c r="N36" s="201">
        <v>0</v>
      </c>
      <c r="O36" s="201">
        <v>0</v>
      </c>
      <c r="P36" s="201">
        <v>0</v>
      </c>
      <c r="Q36" s="201">
        <v>0</v>
      </c>
      <c r="R36" s="201">
        <v>0</v>
      </c>
      <c r="S36" s="203">
        <f t="shared" si="9"/>
        <v>2</v>
      </c>
      <c r="T36" s="201">
        <v>0</v>
      </c>
      <c r="U36" s="201">
        <v>0</v>
      </c>
      <c r="V36" s="201">
        <v>0</v>
      </c>
      <c r="W36" s="201">
        <v>0</v>
      </c>
      <c r="X36" s="201">
        <v>0</v>
      </c>
      <c r="Y36" s="201">
        <v>0</v>
      </c>
      <c r="Z36" s="202">
        <v>2</v>
      </c>
      <c r="AA36" s="203">
        <f t="shared" si="10"/>
        <v>0</v>
      </c>
      <c r="AB36" s="201">
        <v>0</v>
      </c>
      <c r="AC36" s="201">
        <v>0</v>
      </c>
      <c r="AD36" s="201">
        <v>0</v>
      </c>
      <c r="AE36" s="201">
        <v>0</v>
      </c>
      <c r="AF36" s="201">
        <v>0</v>
      </c>
      <c r="AG36" s="201">
        <v>0</v>
      </c>
      <c r="AH36" s="201">
        <v>0</v>
      </c>
      <c r="AI36" s="203">
        <f t="shared" si="11"/>
        <v>0</v>
      </c>
      <c r="AJ36" s="201">
        <v>0</v>
      </c>
      <c r="AK36" s="201">
        <v>0</v>
      </c>
      <c r="AL36" s="201">
        <v>0</v>
      </c>
      <c r="AM36" s="201">
        <v>0</v>
      </c>
      <c r="AN36" s="201">
        <v>0</v>
      </c>
      <c r="AO36" s="201">
        <v>0</v>
      </c>
      <c r="AP36" s="202">
        <v>0</v>
      </c>
    </row>
    <row r="37" spans="1:42" x14ac:dyDescent="0.35">
      <c r="A37" s="7" t="s">
        <v>51</v>
      </c>
      <c r="B37" s="201">
        <f t="shared" si="1"/>
        <v>10</v>
      </c>
      <c r="C37" s="203">
        <f t="shared" si="7"/>
        <v>0</v>
      </c>
      <c r="D37" s="201">
        <v>0</v>
      </c>
      <c r="E37" s="201">
        <v>0</v>
      </c>
      <c r="F37" s="201">
        <v>0</v>
      </c>
      <c r="G37" s="201">
        <v>0</v>
      </c>
      <c r="H37" s="201">
        <v>0</v>
      </c>
      <c r="I37" s="201">
        <v>0</v>
      </c>
      <c r="J37" s="201">
        <v>0</v>
      </c>
      <c r="K37" s="203">
        <f t="shared" si="8"/>
        <v>0</v>
      </c>
      <c r="L37" s="201">
        <v>0</v>
      </c>
      <c r="M37" s="201">
        <v>0</v>
      </c>
      <c r="N37" s="201">
        <v>0</v>
      </c>
      <c r="O37" s="201">
        <v>0</v>
      </c>
      <c r="P37" s="201">
        <v>0</v>
      </c>
      <c r="Q37" s="201">
        <v>0</v>
      </c>
      <c r="R37" s="201">
        <v>0</v>
      </c>
      <c r="S37" s="203">
        <f t="shared" si="9"/>
        <v>9</v>
      </c>
      <c r="T37" s="201">
        <v>0</v>
      </c>
      <c r="U37" s="201">
        <v>0</v>
      </c>
      <c r="V37" s="201">
        <v>7</v>
      </c>
      <c r="W37" s="201">
        <v>0</v>
      </c>
      <c r="X37" s="201">
        <v>0</v>
      </c>
      <c r="Y37" s="201">
        <v>2</v>
      </c>
      <c r="Z37" s="202">
        <v>0</v>
      </c>
      <c r="AA37" s="203">
        <f t="shared" si="10"/>
        <v>1</v>
      </c>
      <c r="AB37" s="201">
        <v>0</v>
      </c>
      <c r="AC37" s="201">
        <v>0</v>
      </c>
      <c r="AD37" s="201">
        <v>0</v>
      </c>
      <c r="AE37" s="201">
        <v>0</v>
      </c>
      <c r="AF37" s="201">
        <v>0</v>
      </c>
      <c r="AG37" s="201">
        <v>1</v>
      </c>
      <c r="AH37" s="201">
        <v>0</v>
      </c>
      <c r="AI37" s="203">
        <f t="shared" si="11"/>
        <v>0</v>
      </c>
      <c r="AJ37" s="201">
        <v>0</v>
      </c>
      <c r="AK37" s="201">
        <v>0</v>
      </c>
      <c r="AL37" s="201">
        <v>0</v>
      </c>
      <c r="AM37" s="201">
        <v>0</v>
      </c>
      <c r="AN37" s="201">
        <v>0</v>
      </c>
      <c r="AO37" s="201">
        <v>0</v>
      </c>
      <c r="AP37" s="202">
        <v>0</v>
      </c>
    </row>
    <row r="38" spans="1:42" x14ac:dyDescent="0.35">
      <c r="A38" s="7" t="s">
        <v>177</v>
      </c>
      <c r="B38" s="201">
        <f t="shared" si="1"/>
        <v>9</v>
      </c>
      <c r="C38" s="203">
        <f t="shared" si="7"/>
        <v>6</v>
      </c>
      <c r="D38" s="201">
        <v>6</v>
      </c>
      <c r="E38" s="201">
        <v>0</v>
      </c>
      <c r="F38" s="201">
        <v>0</v>
      </c>
      <c r="G38" s="201">
        <v>0</v>
      </c>
      <c r="H38" s="201">
        <v>0</v>
      </c>
      <c r="I38" s="201">
        <v>0</v>
      </c>
      <c r="J38" s="201">
        <v>0</v>
      </c>
      <c r="K38" s="203">
        <f t="shared" si="8"/>
        <v>1</v>
      </c>
      <c r="L38" s="201">
        <v>0</v>
      </c>
      <c r="M38" s="201">
        <v>0</v>
      </c>
      <c r="N38" s="201">
        <v>1</v>
      </c>
      <c r="O38" s="201">
        <v>0</v>
      </c>
      <c r="P38" s="201">
        <v>0</v>
      </c>
      <c r="Q38" s="201">
        <v>0</v>
      </c>
      <c r="R38" s="201">
        <v>0</v>
      </c>
      <c r="S38" s="203">
        <f t="shared" si="9"/>
        <v>2</v>
      </c>
      <c r="T38" s="201">
        <v>2</v>
      </c>
      <c r="U38" s="201">
        <v>0</v>
      </c>
      <c r="V38" s="201">
        <v>0</v>
      </c>
      <c r="W38" s="201">
        <v>0</v>
      </c>
      <c r="X38" s="201">
        <v>0</v>
      </c>
      <c r="Y38" s="201">
        <v>0</v>
      </c>
      <c r="Z38" s="202">
        <v>0</v>
      </c>
      <c r="AA38" s="203">
        <f t="shared" si="10"/>
        <v>0</v>
      </c>
      <c r="AB38" s="201">
        <v>0</v>
      </c>
      <c r="AC38" s="201">
        <v>0</v>
      </c>
      <c r="AD38" s="201">
        <v>0</v>
      </c>
      <c r="AE38" s="201">
        <v>0</v>
      </c>
      <c r="AF38" s="201">
        <v>0</v>
      </c>
      <c r="AG38" s="201">
        <v>0</v>
      </c>
      <c r="AH38" s="201">
        <v>0</v>
      </c>
      <c r="AI38" s="203">
        <f t="shared" si="11"/>
        <v>0</v>
      </c>
      <c r="AJ38" s="201">
        <v>0</v>
      </c>
      <c r="AK38" s="201">
        <v>0</v>
      </c>
      <c r="AL38" s="201">
        <v>0</v>
      </c>
      <c r="AM38" s="201">
        <v>0</v>
      </c>
      <c r="AN38" s="201">
        <v>0</v>
      </c>
      <c r="AO38" s="201">
        <v>0</v>
      </c>
      <c r="AP38" s="202">
        <v>0</v>
      </c>
    </row>
    <row r="39" spans="1:42" x14ac:dyDescent="0.35">
      <c r="A39" s="7" t="s">
        <v>52</v>
      </c>
      <c r="B39" s="201">
        <f t="shared" si="1"/>
        <v>2746</v>
      </c>
      <c r="C39" s="203">
        <f t="shared" ref="C39:C51" si="12">SUM(D39:J39)</f>
        <v>4</v>
      </c>
      <c r="D39" s="201">
        <v>0</v>
      </c>
      <c r="E39" s="201">
        <v>0</v>
      </c>
      <c r="F39" s="201">
        <v>0</v>
      </c>
      <c r="G39" s="201">
        <v>0</v>
      </c>
      <c r="H39" s="201">
        <v>0</v>
      </c>
      <c r="I39" s="201">
        <v>0</v>
      </c>
      <c r="J39" s="201">
        <v>4</v>
      </c>
      <c r="K39" s="203">
        <f t="shared" ref="K39:K51" si="13">SUM(L39:R39)</f>
        <v>4</v>
      </c>
      <c r="L39" s="201">
        <v>0</v>
      </c>
      <c r="M39" s="201">
        <v>0</v>
      </c>
      <c r="N39" s="201">
        <v>0</v>
      </c>
      <c r="O39" s="201">
        <v>0</v>
      </c>
      <c r="P39" s="201">
        <v>0</v>
      </c>
      <c r="Q39" s="201">
        <v>0</v>
      </c>
      <c r="R39" s="201">
        <v>4</v>
      </c>
      <c r="S39" s="203">
        <f t="shared" ref="S39:S51" si="14">SUM(T39:Z39)</f>
        <v>2736</v>
      </c>
      <c r="T39" s="201">
        <v>0</v>
      </c>
      <c r="U39" s="201">
        <v>0</v>
      </c>
      <c r="V39" s="201">
        <v>139</v>
      </c>
      <c r="W39" s="201">
        <v>0</v>
      </c>
      <c r="X39" s="201">
        <v>0</v>
      </c>
      <c r="Y39" s="201">
        <v>10</v>
      </c>
      <c r="Z39" s="202">
        <v>2587</v>
      </c>
      <c r="AA39" s="203">
        <f t="shared" ref="AA39:AA51" si="15">SUM(AB39:AH39)</f>
        <v>0</v>
      </c>
      <c r="AB39" s="201">
        <v>0</v>
      </c>
      <c r="AC39" s="201">
        <v>0</v>
      </c>
      <c r="AD39" s="201">
        <v>0</v>
      </c>
      <c r="AE39" s="201">
        <v>0</v>
      </c>
      <c r="AF39" s="201">
        <v>0</v>
      </c>
      <c r="AG39" s="201">
        <v>0</v>
      </c>
      <c r="AH39" s="201">
        <v>0</v>
      </c>
      <c r="AI39" s="203">
        <f t="shared" ref="AI39:AI51" si="16">SUM(AJ39:AP39)</f>
        <v>2</v>
      </c>
      <c r="AJ39" s="201">
        <v>0</v>
      </c>
      <c r="AK39" s="201">
        <v>0</v>
      </c>
      <c r="AL39" s="201">
        <v>0</v>
      </c>
      <c r="AM39" s="201">
        <v>0</v>
      </c>
      <c r="AN39" s="201">
        <v>0</v>
      </c>
      <c r="AO39" s="201">
        <v>0</v>
      </c>
      <c r="AP39" s="202">
        <v>2</v>
      </c>
    </row>
    <row r="40" spans="1:42" x14ac:dyDescent="0.35">
      <c r="A40" s="7" t="s">
        <v>53</v>
      </c>
      <c r="B40" s="201">
        <f t="shared" si="1"/>
        <v>19</v>
      </c>
      <c r="C40" s="203">
        <f t="shared" si="12"/>
        <v>0</v>
      </c>
      <c r="D40" s="201">
        <v>0</v>
      </c>
      <c r="E40" s="201">
        <v>0</v>
      </c>
      <c r="F40" s="201">
        <v>0</v>
      </c>
      <c r="G40" s="201">
        <v>0</v>
      </c>
      <c r="H40" s="201">
        <v>0</v>
      </c>
      <c r="I40" s="201">
        <v>0</v>
      </c>
      <c r="J40" s="201">
        <v>0</v>
      </c>
      <c r="K40" s="203">
        <f t="shared" si="13"/>
        <v>0</v>
      </c>
      <c r="L40" s="201">
        <v>0</v>
      </c>
      <c r="M40" s="201">
        <v>0</v>
      </c>
      <c r="N40" s="201">
        <v>0</v>
      </c>
      <c r="O40" s="201">
        <v>0</v>
      </c>
      <c r="P40" s="201">
        <v>0</v>
      </c>
      <c r="Q40" s="201">
        <v>0</v>
      </c>
      <c r="R40" s="201">
        <v>0</v>
      </c>
      <c r="S40" s="203">
        <f t="shared" si="14"/>
        <v>18</v>
      </c>
      <c r="T40" s="201">
        <v>0</v>
      </c>
      <c r="U40" s="201">
        <v>0</v>
      </c>
      <c r="V40" s="201">
        <v>15</v>
      </c>
      <c r="W40" s="201">
        <v>0</v>
      </c>
      <c r="X40" s="201">
        <v>0</v>
      </c>
      <c r="Y40" s="201">
        <v>3</v>
      </c>
      <c r="Z40" s="202">
        <v>0</v>
      </c>
      <c r="AA40" s="203">
        <f t="shared" si="15"/>
        <v>1</v>
      </c>
      <c r="AB40" s="201">
        <v>0</v>
      </c>
      <c r="AC40" s="201">
        <v>0</v>
      </c>
      <c r="AD40" s="201">
        <v>0</v>
      </c>
      <c r="AE40" s="201">
        <v>0</v>
      </c>
      <c r="AF40" s="201">
        <v>0</v>
      </c>
      <c r="AG40" s="201">
        <v>1</v>
      </c>
      <c r="AH40" s="201">
        <v>0</v>
      </c>
      <c r="AI40" s="203">
        <f t="shared" si="16"/>
        <v>0</v>
      </c>
      <c r="AJ40" s="201">
        <v>0</v>
      </c>
      <c r="AK40" s="201">
        <v>0</v>
      </c>
      <c r="AL40" s="201">
        <v>0</v>
      </c>
      <c r="AM40" s="201">
        <v>0</v>
      </c>
      <c r="AN40" s="201">
        <v>0</v>
      </c>
      <c r="AO40" s="201">
        <v>0</v>
      </c>
      <c r="AP40" s="202">
        <v>0</v>
      </c>
    </row>
    <row r="41" spans="1:42" x14ac:dyDescent="0.35">
      <c r="A41" s="7" t="s">
        <v>54</v>
      </c>
      <c r="B41" s="201">
        <f t="shared" si="1"/>
        <v>3</v>
      </c>
      <c r="C41" s="203">
        <f t="shared" si="12"/>
        <v>0</v>
      </c>
      <c r="D41" s="201">
        <v>0</v>
      </c>
      <c r="E41" s="201">
        <v>0</v>
      </c>
      <c r="F41" s="201">
        <v>0</v>
      </c>
      <c r="G41" s="201">
        <v>0</v>
      </c>
      <c r="H41" s="201">
        <v>0</v>
      </c>
      <c r="I41" s="201">
        <v>0</v>
      </c>
      <c r="J41" s="201">
        <v>0</v>
      </c>
      <c r="K41" s="203">
        <f t="shared" si="13"/>
        <v>0</v>
      </c>
      <c r="L41" s="201">
        <v>0</v>
      </c>
      <c r="M41" s="201">
        <v>0</v>
      </c>
      <c r="N41" s="201">
        <v>0</v>
      </c>
      <c r="O41" s="201">
        <v>0</v>
      </c>
      <c r="P41" s="201">
        <v>0</v>
      </c>
      <c r="Q41" s="201">
        <v>0</v>
      </c>
      <c r="R41" s="201">
        <v>0</v>
      </c>
      <c r="S41" s="203">
        <f t="shared" si="14"/>
        <v>3</v>
      </c>
      <c r="T41" s="201">
        <v>0</v>
      </c>
      <c r="U41" s="201">
        <v>0</v>
      </c>
      <c r="V41" s="201">
        <v>3</v>
      </c>
      <c r="W41" s="201">
        <v>0</v>
      </c>
      <c r="X41" s="201">
        <v>0</v>
      </c>
      <c r="Y41" s="201">
        <v>0</v>
      </c>
      <c r="Z41" s="202">
        <v>0</v>
      </c>
      <c r="AA41" s="203">
        <f t="shared" si="15"/>
        <v>0</v>
      </c>
      <c r="AB41" s="201">
        <v>0</v>
      </c>
      <c r="AC41" s="201">
        <v>0</v>
      </c>
      <c r="AD41" s="201">
        <v>0</v>
      </c>
      <c r="AE41" s="201">
        <v>0</v>
      </c>
      <c r="AF41" s="201">
        <v>0</v>
      </c>
      <c r="AG41" s="201">
        <v>0</v>
      </c>
      <c r="AH41" s="201">
        <v>0</v>
      </c>
      <c r="AI41" s="203">
        <f t="shared" si="16"/>
        <v>0</v>
      </c>
      <c r="AJ41" s="201">
        <v>0</v>
      </c>
      <c r="AK41" s="201">
        <v>0</v>
      </c>
      <c r="AL41" s="201">
        <v>0</v>
      </c>
      <c r="AM41" s="201">
        <v>0</v>
      </c>
      <c r="AN41" s="201">
        <v>0</v>
      </c>
      <c r="AO41" s="201">
        <v>0</v>
      </c>
      <c r="AP41" s="202">
        <v>0</v>
      </c>
    </row>
    <row r="42" spans="1:42" x14ac:dyDescent="0.35">
      <c r="A42" s="7" t="s">
        <v>55</v>
      </c>
      <c r="B42" s="201">
        <f t="shared" si="1"/>
        <v>285</v>
      </c>
      <c r="C42" s="203">
        <f t="shared" si="12"/>
        <v>56</v>
      </c>
      <c r="D42" s="201">
        <v>23</v>
      </c>
      <c r="E42" s="201">
        <v>33</v>
      </c>
      <c r="F42" s="201">
        <v>0</v>
      </c>
      <c r="G42" s="201">
        <v>0</v>
      </c>
      <c r="H42" s="201">
        <v>0</v>
      </c>
      <c r="I42" s="201">
        <v>0</v>
      </c>
      <c r="J42" s="201">
        <v>0</v>
      </c>
      <c r="K42" s="203">
        <f t="shared" si="13"/>
        <v>2</v>
      </c>
      <c r="L42" s="201">
        <v>1</v>
      </c>
      <c r="M42" s="201">
        <v>1</v>
      </c>
      <c r="N42" s="201">
        <v>0</v>
      </c>
      <c r="O42" s="201">
        <v>0</v>
      </c>
      <c r="P42" s="201">
        <v>0</v>
      </c>
      <c r="Q42" s="201">
        <v>0</v>
      </c>
      <c r="R42" s="201">
        <v>0</v>
      </c>
      <c r="S42" s="203">
        <f t="shared" si="14"/>
        <v>227</v>
      </c>
      <c r="T42" s="201">
        <v>193</v>
      </c>
      <c r="U42" s="201">
        <v>0</v>
      </c>
      <c r="V42" s="201">
        <v>32</v>
      </c>
      <c r="W42" s="201">
        <v>0</v>
      </c>
      <c r="X42" s="201">
        <v>0</v>
      </c>
      <c r="Y42" s="201">
        <v>2</v>
      </c>
      <c r="Z42" s="202">
        <v>0</v>
      </c>
      <c r="AA42" s="203">
        <f t="shared" si="15"/>
        <v>0</v>
      </c>
      <c r="AB42" s="201">
        <v>0</v>
      </c>
      <c r="AC42" s="201">
        <v>0</v>
      </c>
      <c r="AD42" s="201">
        <v>0</v>
      </c>
      <c r="AE42" s="201">
        <v>0</v>
      </c>
      <c r="AF42" s="201">
        <v>0</v>
      </c>
      <c r="AG42" s="201">
        <v>0</v>
      </c>
      <c r="AH42" s="201">
        <v>0</v>
      </c>
      <c r="AI42" s="203">
        <f t="shared" si="16"/>
        <v>0</v>
      </c>
      <c r="AJ42" s="201">
        <v>0</v>
      </c>
      <c r="AK42" s="201">
        <v>0</v>
      </c>
      <c r="AL42" s="201">
        <v>0</v>
      </c>
      <c r="AM42" s="201">
        <v>0</v>
      </c>
      <c r="AN42" s="201">
        <v>0</v>
      </c>
      <c r="AO42" s="201">
        <v>0</v>
      </c>
      <c r="AP42" s="202">
        <v>0</v>
      </c>
    </row>
    <row r="43" spans="1:42" x14ac:dyDescent="0.35">
      <c r="A43" s="7" t="s">
        <v>142</v>
      </c>
      <c r="B43" s="201">
        <f t="shared" si="1"/>
        <v>1965</v>
      </c>
      <c r="C43" s="203">
        <f t="shared" si="12"/>
        <v>1</v>
      </c>
      <c r="D43" s="201">
        <v>0</v>
      </c>
      <c r="E43" s="201">
        <v>1</v>
      </c>
      <c r="F43" s="201">
        <v>0</v>
      </c>
      <c r="G43" s="201">
        <v>0</v>
      </c>
      <c r="H43" s="201">
        <v>0</v>
      </c>
      <c r="I43" s="201">
        <v>0</v>
      </c>
      <c r="J43" s="201">
        <v>0</v>
      </c>
      <c r="K43" s="203">
        <f t="shared" si="13"/>
        <v>0</v>
      </c>
      <c r="L43" s="201">
        <v>0</v>
      </c>
      <c r="M43" s="201">
        <v>0</v>
      </c>
      <c r="N43" s="201">
        <v>0</v>
      </c>
      <c r="O43" s="201">
        <v>0</v>
      </c>
      <c r="P43" s="201">
        <v>0</v>
      </c>
      <c r="Q43" s="201">
        <v>0</v>
      </c>
      <c r="R43" s="201">
        <v>0</v>
      </c>
      <c r="S43" s="203">
        <f t="shared" si="14"/>
        <v>1964</v>
      </c>
      <c r="T43" s="201">
        <v>1958</v>
      </c>
      <c r="U43" s="201">
        <v>3</v>
      </c>
      <c r="V43" s="201">
        <v>3</v>
      </c>
      <c r="W43" s="201">
        <v>0</v>
      </c>
      <c r="X43" s="201">
        <v>0</v>
      </c>
      <c r="Y43" s="201">
        <v>0</v>
      </c>
      <c r="Z43" s="202">
        <v>0</v>
      </c>
      <c r="AA43" s="203">
        <f t="shared" si="15"/>
        <v>0</v>
      </c>
      <c r="AB43" s="201">
        <v>0</v>
      </c>
      <c r="AC43" s="201">
        <v>0</v>
      </c>
      <c r="AD43" s="201">
        <v>0</v>
      </c>
      <c r="AE43" s="201">
        <v>0</v>
      </c>
      <c r="AF43" s="201">
        <v>0</v>
      </c>
      <c r="AG43" s="201">
        <v>0</v>
      </c>
      <c r="AH43" s="201">
        <v>0</v>
      </c>
      <c r="AI43" s="203">
        <f t="shared" si="16"/>
        <v>0</v>
      </c>
      <c r="AJ43" s="201">
        <v>0</v>
      </c>
      <c r="AK43" s="201">
        <v>0</v>
      </c>
      <c r="AL43" s="201">
        <v>0</v>
      </c>
      <c r="AM43" s="201">
        <v>0</v>
      </c>
      <c r="AN43" s="201">
        <v>0</v>
      </c>
      <c r="AO43" s="201">
        <v>0</v>
      </c>
      <c r="AP43" s="202">
        <v>0</v>
      </c>
    </row>
    <row r="44" spans="1:42" x14ac:dyDescent="0.35">
      <c r="A44" s="7" t="s">
        <v>143</v>
      </c>
      <c r="B44" s="201">
        <f t="shared" si="1"/>
        <v>244</v>
      </c>
      <c r="C44" s="203">
        <f t="shared" si="12"/>
        <v>2</v>
      </c>
      <c r="D44" s="201">
        <v>2</v>
      </c>
      <c r="E44" s="201">
        <v>0</v>
      </c>
      <c r="F44" s="201">
        <v>0</v>
      </c>
      <c r="G44" s="201">
        <v>0</v>
      </c>
      <c r="H44" s="201">
        <v>0</v>
      </c>
      <c r="I44" s="201">
        <v>0</v>
      </c>
      <c r="J44" s="201">
        <v>0</v>
      </c>
      <c r="K44" s="203">
        <f t="shared" si="13"/>
        <v>0</v>
      </c>
      <c r="L44" s="201">
        <v>0</v>
      </c>
      <c r="M44" s="201">
        <v>0</v>
      </c>
      <c r="N44" s="201">
        <v>0</v>
      </c>
      <c r="O44" s="201">
        <v>0</v>
      </c>
      <c r="P44" s="201">
        <v>0</v>
      </c>
      <c r="Q44" s="201">
        <v>0</v>
      </c>
      <c r="R44" s="201">
        <v>0</v>
      </c>
      <c r="S44" s="203">
        <f t="shared" si="14"/>
        <v>242</v>
      </c>
      <c r="T44" s="201">
        <v>242</v>
      </c>
      <c r="U44" s="201">
        <v>0</v>
      </c>
      <c r="V44" s="201">
        <v>0</v>
      </c>
      <c r="W44" s="201">
        <v>0</v>
      </c>
      <c r="X44" s="201">
        <v>0</v>
      </c>
      <c r="Y44" s="201">
        <v>0</v>
      </c>
      <c r="Z44" s="202">
        <v>0</v>
      </c>
      <c r="AA44" s="203">
        <f t="shared" si="15"/>
        <v>0</v>
      </c>
      <c r="AB44" s="201">
        <v>0</v>
      </c>
      <c r="AC44" s="201">
        <v>0</v>
      </c>
      <c r="AD44" s="201">
        <v>0</v>
      </c>
      <c r="AE44" s="201">
        <v>0</v>
      </c>
      <c r="AF44" s="201">
        <v>0</v>
      </c>
      <c r="AG44" s="201">
        <v>0</v>
      </c>
      <c r="AH44" s="201">
        <v>0</v>
      </c>
      <c r="AI44" s="203">
        <f t="shared" si="16"/>
        <v>0</v>
      </c>
      <c r="AJ44" s="201">
        <v>0</v>
      </c>
      <c r="AK44" s="201">
        <v>0</v>
      </c>
      <c r="AL44" s="201">
        <v>0</v>
      </c>
      <c r="AM44" s="201">
        <v>0</v>
      </c>
      <c r="AN44" s="201">
        <v>0</v>
      </c>
      <c r="AO44" s="201">
        <v>0</v>
      </c>
      <c r="AP44" s="202">
        <v>0</v>
      </c>
    </row>
    <row r="45" spans="1:42" x14ac:dyDescent="0.35">
      <c r="A45" s="7" t="s">
        <v>144</v>
      </c>
      <c r="B45" s="201">
        <f t="shared" si="1"/>
        <v>135</v>
      </c>
      <c r="C45" s="203">
        <f t="shared" si="12"/>
        <v>19</v>
      </c>
      <c r="D45" s="201">
        <v>0</v>
      </c>
      <c r="E45" s="201">
        <v>0</v>
      </c>
      <c r="F45" s="201">
        <v>0</v>
      </c>
      <c r="G45" s="201">
        <v>0</v>
      </c>
      <c r="H45" s="201">
        <v>0</v>
      </c>
      <c r="I45" s="201">
        <v>0</v>
      </c>
      <c r="J45" s="201">
        <v>19</v>
      </c>
      <c r="K45" s="203">
        <f t="shared" si="13"/>
        <v>2</v>
      </c>
      <c r="L45" s="201">
        <v>0</v>
      </c>
      <c r="M45" s="201">
        <v>0</v>
      </c>
      <c r="N45" s="201">
        <v>0</v>
      </c>
      <c r="O45" s="201">
        <v>0</v>
      </c>
      <c r="P45" s="201">
        <v>0</v>
      </c>
      <c r="Q45" s="201">
        <v>0</v>
      </c>
      <c r="R45" s="201">
        <v>2</v>
      </c>
      <c r="S45" s="203">
        <f t="shared" si="14"/>
        <v>114</v>
      </c>
      <c r="T45" s="201">
        <v>0</v>
      </c>
      <c r="U45" s="201">
        <v>0</v>
      </c>
      <c r="V45" s="201">
        <v>0</v>
      </c>
      <c r="W45" s="201">
        <v>0</v>
      </c>
      <c r="X45" s="201">
        <v>0</v>
      </c>
      <c r="Y45" s="201">
        <v>0</v>
      </c>
      <c r="Z45" s="202">
        <v>114</v>
      </c>
      <c r="AA45" s="203">
        <f t="shared" si="15"/>
        <v>0</v>
      </c>
      <c r="AB45" s="201">
        <v>0</v>
      </c>
      <c r="AC45" s="201">
        <v>0</v>
      </c>
      <c r="AD45" s="201">
        <v>0</v>
      </c>
      <c r="AE45" s="201">
        <v>0</v>
      </c>
      <c r="AF45" s="201">
        <v>0</v>
      </c>
      <c r="AG45" s="201">
        <v>0</v>
      </c>
      <c r="AH45" s="201">
        <v>0</v>
      </c>
      <c r="AI45" s="203">
        <f t="shared" si="16"/>
        <v>0</v>
      </c>
      <c r="AJ45" s="201">
        <v>0</v>
      </c>
      <c r="AK45" s="201">
        <v>0</v>
      </c>
      <c r="AL45" s="201">
        <v>0</v>
      </c>
      <c r="AM45" s="201">
        <v>0</v>
      </c>
      <c r="AN45" s="201">
        <v>0</v>
      </c>
      <c r="AO45" s="201">
        <v>0</v>
      </c>
      <c r="AP45" s="202">
        <v>0</v>
      </c>
    </row>
    <row r="46" spans="1:42" x14ac:dyDescent="0.35">
      <c r="A46" s="7" t="s">
        <v>145</v>
      </c>
      <c r="B46" s="201">
        <f t="shared" si="1"/>
        <v>5488</v>
      </c>
      <c r="C46" s="203">
        <f t="shared" si="12"/>
        <v>34</v>
      </c>
      <c r="D46" s="201">
        <v>6</v>
      </c>
      <c r="E46" s="201">
        <v>11</v>
      </c>
      <c r="F46" s="201">
        <v>0</v>
      </c>
      <c r="G46" s="201">
        <v>0</v>
      </c>
      <c r="H46" s="201">
        <v>0</v>
      </c>
      <c r="I46" s="201">
        <v>0</v>
      </c>
      <c r="J46" s="201">
        <v>17</v>
      </c>
      <c r="K46" s="203">
        <f t="shared" si="13"/>
        <v>7</v>
      </c>
      <c r="L46" s="201">
        <v>3</v>
      </c>
      <c r="M46" s="201">
        <v>1</v>
      </c>
      <c r="N46" s="201">
        <v>0</v>
      </c>
      <c r="O46" s="201">
        <v>0</v>
      </c>
      <c r="P46" s="201">
        <v>0</v>
      </c>
      <c r="Q46" s="201">
        <v>0</v>
      </c>
      <c r="R46" s="201">
        <v>3</v>
      </c>
      <c r="S46" s="203">
        <f t="shared" si="14"/>
        <v>5447</v>
      </c>
      <c r="T46" s="201">
        <v>3044</v>
      </c>
      <c r="U46" s="201">
        <v>5</v>
      </c>
      <c r="V46" s="201">
        <v>564</v>
      </c>
      <c r="W46" s="201">
        <v>0</v>
      </c>
      <c r="X46" s="201">
        <v>0</v>
      </c>
      <c r="Y46" s="201">
        <v>0</v>
      </c>
      <c r="Z46" s="202">
        <v>1834</v>
      </c>
      <c r="AA46" s="203">
        <f t="shared" si="15"/>
        <v>0</v>
      </c>
      <c r="AB46" s="201">
        <v>0</v>
      </c>
      <c r="AC46" s="201">
        <v>0</v>
      </c>
      <c r="AD46" s="201">
        <v>0</v>
      </c>
      <c r="AE46" s="201">
        <v>0</v>
      </c>
      <c r="AF46" s="201">
        <v>0</v>
      </c>
      <c r="AG46" s="201">
        <v>0</v>
      </c>
      <c r="AH46" s="201">
        <v>0</v>
      </c>
      <c r="AI46" s="203">
        <f t="shared" si="16"/>
        <v>0</v>
      </c>
      <c r="AJ46" s="201">
        <v>0</v>
      </c>
      <c r="AK46" s="201">
        <v>0</v>
      </c>
      <c r="AL46" s="201">
        <v>0</v>
      </c>
      <c r="AM46" s="201">
        <v>0</v>
      </c>
      <c r="AN46" s="201">
        <v>0</v>
      </c>
      <c r="AO46" s="201">
        <v>0</v>
      </c>
      <c r="AP46" s="202">
        <v>0</v>
      </c>
    </row>
    <row r="47" spans="1:42" x14ac:dyDescent="0.35">
      <c r="A47" s="7" t="s">
        <v>56</v>
      </c>
      <c r="B47" s="201">
        <f t="shared" si="1"/>
        <v>2</v>
      </c>
      <c r="C47" s="203">
        <f t="shared" si="12"/>
        <v>2</v>
      </c>
      <c r="D47" s="201">
        <v>0</v>
      </c>
      <c r="E47" s="201">
        <v>0</v>
      </c>
      <c r="F47" s="201">
        <v>0</v>
      </c>
      <c r="G47" s="201">
        <v>1</v>
      </c>
      <c r="H47" s="201">
        <v>1</v>
      </c>
      <c r="I47" s="201">
        <v>0</v>
      </c>
      <c r="J47" s="201">
        <v>0</v>
      </c>
      <c r="K47" s="203">
        <f t="shared" si="13"/>
        <v>0</v>
      </c>
      <c r="L47" s="201">
        <v>0</v>
      </c>
      <c r="M47" s="201">
        <v>0</v>
      </c>
      <c r="N47" s="201">
        <v>0</v>
      </c>
      <c r="O47" s="201">
        <v>0</v>
      </c>
      <c r="P47" s="201">
        <v>0</v>
      </c>
      <c r="Q47" s="201">
        <v>0</v>
      </c>
      <c r="R47" s="201">
        <v>0</v>
      </c>
      <c r="S47" s="203">
        <f t="shared" si="14"/>
        <v>0</v>
      </c>
      <c r="T47" s="201">
        <v>0</v>
      </c>
      <c r="U47" s="201">
        <v>0</v>
      </c>
      <c r="V47" s="201">
        <v>0</v>
      </c>
      <c r="W47" s="201">
        <v>0</v>
      </c>
      <c r="X47" s="201">
        <v>0</v>
      </c>
      <c r="Y47" s="201">
        <v>0</v>
      </c>
      <c r="Z47" s="202">
        <v>0</v>
      </c>
      <c r="AA47" s="203">
        <f t="shared" si="15"/>
        <v>0</v>
      </c>
      <c r="AB47" s="201">
        <v>0</v>
      </c>
      <c r="AC47" s="201">
        <v>0</v>
      </c>
      <c r="AD47" s="201">
        <v>0</v>
      </c>
      <c r="AE47" s="201">
        <v>0</v>
      </c>
      <c r="AF47" s="201">
        <v>0</v>
      </c>
      <c r="AG47" s="201">
        <v>0</v>
      </c>
      <c r="AH47" s="201">
        <v>0</v>
      </c>
      <c r="AI47" s="203">
        <f t="shared" si="16"/>
        <v>0</v>
      </c>
      <c r="AJ47" s="201">
        <v>0</v>
      </c>
      <c r="AK47" s="201">
        <v>0</v>
      </c>
      <c r="AL47" s="201">
        <v>0</v>
      </c>
      <c r="AM47" s="201">
        <v>0</v>
      </c>
      <c r="AN47" s="201">
        <v>0</v>
      </c>
      <c r="AO47" s="201">
        <v>0</v>
      </c>
      <c r="AP47" s="202">
        <v>0</v>
      </c>
    </row>
    <row r="48" spans="1:42" x14ac:dyDescent="0.35">
      <c r="A48" s="7" t="s">
        <v>57</v>
      </c>
      <c r="B48" s="201">
        <f t="shared" si="1"/>
        <v>1</v>
      </c>
      <c r="C48" s="203">
        <f t="shared" si="12"/>
        <v>0</v>
      </c>
      <c r="D48" s="201">
        <v>0</v>
      </c>
      <c r="E48" s="201">
        <v>0</v>
      </c>
      <c r="F48" s="201">
        <v>0</v>
      </c>
      <c r="G48" s="201">
        <v>0</v>
      </c>
      <c r="H48" s="201">
        <v>0</v>
      </c>
      <c r="I48" s="201">
        <v>0</v>
      </c>
      <c r="J48" s="201">
        <v>0</v>
      </c>
      <c r="K48" s="203">
        <f t="shared" si="13"/>
        <v>0</v>
      </c>
      <c r="L48" s="201">
        <v>0</v>
      </c>
      <c r="M48" s="201">
        <v>0</v>
      </c>
      <c r="N48" s="201">
        <v>0</v>
      </c>
      <c r="O48" s="201">
        <v>0</v>
      </c>
      <c r="P48" s="201">
        <v>0</v>
      </c>
      <c r="Q48" s="201">
        <v>0</v>
      </c>
      <c r="R48" s="201">
        <v>0</v>
      </c>
      <c r="S48" s="203">
        <f t="shared" si="14"/>
        <v>0</v>
      </c>
      <c r="T48" s="201">
        <v>0</v>
      </c>
      <c r="U48" s="201">
        <v>0</v>
      </c>
      <c r="V48" s="201">
        <v>0</v>
      </c>
      <c r="W48" s="201">
        <v>0</v>
      </c>
      <c r="X48" s="201">
        <v>0</v>
      </c>
      <c r="Y48" s="201">
        <v>0</v>
      </c>
      <c r="Z48" s="202">
        <v>0</v>
      </c>
      <c r="AA48" s="203">
        <f t="shared" si="15"/>
        <v>1</v>
      </c>
      <c r="AB48" s="201">
        <v>0</v>
      </c>
      <c r="AC48" s="201">
        <v>0</v>
      </c>
      <c r="AD48" s="201">
        <v>1</v>
      </c>
      <c r="AE48" s="201">
        <v>0</v>
      </c>
      <c r="AF48" s="201">
        <v>0</v>
      </c>
      <c r="AG48" s="201">
        <v>0</v>
      </c>
      <c r="AH48" s="201">
        <v>0</v>
      </c>
      <c r="AI48" s="203">
        <f t="shared" si="16"/>
        <v>0</v>
      </c>
      <c r="AJ48" s="201">
        <v>0</v>
      </c>
      <c r="AK48" s="201">
        <v>0</v>
      </c>
      <c r="AL48" s="201">
        <v>0</v>
      </c>
      <c r="AM48" s="201">
        <v>0</v>
      </c>
      <c r="AN48" s="201">
        <v>0</v>
      </c>
      <c r="AO48" s="201">
        <v>0</v>
      </c>
      <c r="AP48" s="202">
        <v>0</v>
      </c>
    </row>
    <row r="49" spans="1:42" x14ac:dyDescent="0.35">
      <c r="A49" s="7" t="s">
        <v>58</v>
      </c>
      <c r="B49" s="201">
        <f t="shared" si="1"/>
        <v>1</v>
      </c>
      <c r="C49" s="203">
        <f t="shared" si="12"/>
        <v>0</v>
      </c>
      <c r="D49" s="201">
        <v>0</v>
      </c>
      <c r="E49" s="201">
        <v>0</v>
      </c>
      <c r="F49" s="201">
        <v>0</v>
      </c>
      <c r="G49" s="201">
        <v>0</v>
      </c>
      <c r="H49" s="201">
        <v>0</v>
      </c>
      <c r="I49" s="201">
        <v>0</v>
      </c>
      <c r="J49" s="201">
        <v>0</v>
      </c>
      <c r="K49" s="203">
        <f t="shared" si="13"/>
        <v>0</v>
      </c>
      <c r="L49" s="201">
        <v>0</v>
      </c>
      <c r="M49" s="201">
        <v>0</v>
      </c>
      <c r="N49" s="201">
        <v>0</v>
      </c>
      <c r="O49" s="201">
        <v>0</v>
      </c>
      <c r="P49" s="201">
        <v>0</v>
      </c>
      <c r="Q49" s="201">
        <v>0</v>
      </c>
      <c r="R49" s="201">
        <v>0</v>
      </c>
      <c r="S49" s="203">
        <f t="shared" si="14"/>
        <v>1</v>
      </c>
      <c r="T49" s="201">
        <v>0</v>
      </c>
      <c r="U49" s="201">
        <v>0</v>
      </c>
      <c r="V49" s="201">
        <v>0</v>
      </c>
      <c r="W49" s="201">
        <v>0</v>
      </c>
      <c r="X49" s="201">
        <v>0</v>
      </c>
      <c r="Y49" s="201">
        <v>0</v>
      </c>
      <c r="Z49" s="202">
        <v>1</v>
      </c>
      <c r="AA49" s="203">
        <f t="shared" si="15"/>
        <v>0</v>
      </c>
      <c r="AB49" s="201">
        <v>0</v>
      </c>
      <c r="AC49" s="201">
        <v>0</v>
      </c>
      <c r="AD49" s="201">
        <v>0</v>
      </c>
      <c r="AE49" s="201">
        <v>0</v>
      </c>
      <c r="AF49" s="201">
        <v>0</v>
      </c>
      <c r="AG49" s="201">
        <v>0</v>
      </c>
      <c r="AH49" s="201">
        <v>0</v>
      </c>
      <c r="AI49" s="203">
        <f t="shared" si="16"/>
        <v>0</v>
      </c>
      <c r="AJ49" s="201">
        <v>0</v>
      </c>
      <c r="AK49" s="201">
        <v>0</v>
      </c>
      <c r="AL49" s="201">
        <v>0</v>
      </c>
      <c r="AM49" s="201">
        <v>0</v>
      </c>
      <c r="AN49" s="201">
        <v>0</v>
      </c>
      <c r="AO49" s="201">
        <v>0</v>
      </c>
      <c r="AP49" s="202">
        <v>0</v>
      </c>
    </row>
    <row r="50" spans="1:42" x14ac:dyDescent="0.35">
      <c r="A50" s="7" t="s">
        <v>28</v>
      </c>
      <c r="B50" s="201">
        <f t="shared" si="1"/>
        <v>565</v>
      </c>
      <c r="C50" s="203">
        <f t="shared" si="12"/>
        <v>93</v>
      </c>
      <c r="D50" s="201">
        <v>0</v>
      </c>
      <c r="E50" s="201">
        <v>0</v>
      </c>
      <c r="F50" s="201">
        <v>0</v>
      </c>
      <c r="G50" s="201">
        <v>49</v>
      </c>
      <c r="H50" s="201">
        <v>44</v>
      </c>
      <c r="I50" s="201">
        <v>0</v>
      </c>
      <c r="J50" s="201">
        <v>0</v>
      </c>
      <c r="K50" s="203">
        <f t="shared" si="13"/>
        <v>6</v>
      </c>
      <c r="L50" s="201">
        <v>0</v>
      </c>
      <c r="M50" s="201">
        <v>0</v>
      </c>
      <c r="N50" s="201">
        <v>0</v>
      </c>
      <c r="O50" s="201">
        <v>3</v>
      </c>
      <c r="P50" s="201">
        <v>3</v>
      </c>
      <c r="Q50" s="201">
        <v>0</v>
      </c>
      <c r="R50" s="201">
        <v>0</v>
      </c>
      <c r="S50" s="203">
        <f t="shared" si="14"/>
        <v>466</v>
      </c>
      <c r="T50" s="201">
        <v>0</v>
      </c>
      <c r="U50" s="201">
        <v>0</v>
      </c>
      <c r="V50" s="201">
        <v>0</v>
      </c>
      <c r="W50" s="201">
        <v>329</v>
      </c>
      <c r="X50" s="201">
        <v>0</v>
      </c>
      <c r="Y50" s="201">
        <v>137</v>
      </c>
      <c r="Z50" s="202">
        <v>0</v>
      </c>
      <c r="AA50" s="203">
        <f t="shared" si="15"/>
        <v>0</v>
      </c>
      <c r="AB50" s="201">
        <v>0</v>
      </c>
      <c r="AC50" s="201">
        <v>0</v>
      </c>
      <c r="AD50" s="201">
        <v>0</v>
      </c>
      <c r="AE50" s="201">
        <v>0</v>
      </c>
      <c r="AF50" s="201">
        <v>0</v>
      </c>
      <c r="AG50" s="201">
        <v>0</v>
      </c>
      <c r="AH50" s="201">
        <v>0</v>
      </c>
      <c r="AI50" s="203">
        <f t="shared" si="16"/>
        <v>0</v>
      </c>
      <c r="AJ50" s="201">
        <v>0</v>
      </c>
      <c r="AK50" s="201">
        <v>0</v>
      </c>
      <c r="AL50" s="201">
        <v>0</v>
      </c>
      <c r="AM50" s="201">
        <v>0</v>
      </c>
      <c r="AN50" s="201">
        <v>0</v>
      </c>
      <c r="AO50" s="201">
        <v>0</v>
      </c>
      <c r="AP50" s="202">
        <v>0</v>
      </c>
    </row>
    <row r="51" spans="1:42" x14ac:dyDescent="0.35">
      <c r="A51" s="7" t="s">
        <v>146</v>
      </c>
      <c r="B51" s="201">
        <f t="shared" si="1"/>
        <v>234</v>
      </c>
      <c r="C51" s="203">
        <f t="shared" si="12"/>
        <v>1</v>
      </c>
      <c r="D51" s="201">
        <v>0</v>
      </c>
      <c r="E51" s="201">
        <v>0</v>
      </c>
      <c r="F51" s="201">
        <v>0</v>
      </c>
      <c r="G51" s="201">
        <v>0</v>
      </c>
      <c r="H51" s="201">
        <v>1</v>
      </c>
      <c r="I51" s="201">
        <v>0</v>
      </c>
      <c r="J51" s="201">
        <v>0</v>
      </c>
      <c r="K51" s="203">
        <f t="shared" si="13"/>
        <v>0</v>
      </c>
      <c r="L51" s="201">
        <v>0</v>
      </c>
      <c r="M51" s="201">
        <v>0</v>
      </c>
      <c r="N51" s="201">
        <v>0</v>
      </c>
      <c r="O51" s="201">
        <v>0</v>
      </c>
      <c r="P51" s="201">
        <v>0</v>
      </c>
      <c r="Q51" s="201">
        <v>0</v>
      </c>
      <c r="R51" s="201">
        <v>0</v>
      </c>
      <c r="S51" s="203">
        <f t="shared" si="14"/>
        <v>233</v>
      </c>
      <c r="T51" s="201">
        <v>0</v>
      </c>
      <c r="U51" s="201">
        <v>0</v>
      </c>
      <c r="V51" s="201">
        <v>0</v>
      </c>
      <c r="W51" s="201">
        <v>233</v>
      </c>
      <c r="X51" s="201">
        <v>0</v>
      </c>
      <c r="Y51" s="201">
        <v>0</v>
      </c>
      <c r="Z51" s="202">
        <v>0</v>
      </c>
      <c r="AA51" s="203">
        <f t="shared" si="15"/>
        <v>0</v>
      </c>
      <c r="AB51" s="201">
        <v>0</v>
      </c>
      <c r="AC51" s="201">
        <v>0</v>
      </c>
      <c r="AD51" s="201">
        <v>0</v>
      </c>
      <c r="AE51" s="201">
        <v>0</v>
      </c>
      <c r="AF51" s="201">
        <v>0</v>
      </c>
      <c r="AG51" s="201">
        <v>0</v>
      </c>
      <c r="AH51" s="201">
        <v>0</v>
      </c>
      <c r="AI51" s="203">
        <f t="shared" si="16"/>
        <v>0</v>
      </c>
      <c r="AJ51" s="201">
        <v>0</v>
      </c>
      <c r="AK51" s="201">
        <v>0</v>
      </c>
      <c r="AL51" s="201">
        <v>0</v>
      </c>
      <c r="AM51" s="201">
        <v>0</v>
      </c>
      <c r="AN51" s="201">
        <v>0</v>
      </c>
      <c r="AO51" s="201">
        <v>0</v>
      </c>
      <c r="AP51" s="202">
        <v>0</v>
      </c>
    </row>
    <row r="52" spans="1:42" x14ac:dyDescent="0.35">
      <c r="A52" s="7" t="s">
        <v>59</v>
      </c>
      <c r="B52" s="201">
        <f t="shared" si="1"/>
        <v>21</v>
      </c>
      <c r="C52" s="203">
        <f>SUM(D52:J52)</f>
        <v>6</v>
      </c>
      <c r="D52" s="201">
        <v>0</v>
      </c>
      <c r="E52" s="201">
        <v>0</v>
      </c>
      <c r="F52" s="201">
        <v>0</v>
      </c>
      <c r="G52" s="201">
        <v>0</v>
      </c>
      <c r="H52" s="201">
        <v>0</v>
      </c>
      <c r="I52" s="201">
        <v>0</v>
      </c>
      <c r="J52" s="201">
        <v>6</v>
      </c>
      <c r="K52" s="203">
        <f>SUM(L52:R52)</f>
        <v>1</v>
      </c>
      <c r="L52" s="201">
        <v>0</v>
      </c>
      <c r="M52" s="201">
        <v>0</v>
      </c>
      <c r="N52" s="201">
        <v>0</v>
      </c>
      <c r="O52" s="201">
        <v>0</v>
      </c>
      <c r="P52" s="201">
        <v>0</v>
      </c>
      <c r="Q52" s="201">
        <v>0</v>
      </c>
      <c r="R52" s="201">
        <v>1</v>
      </c>
      <c r="S52" s="203">
        <f>SUM(T52:Z52)</f>
        <v>14</v>
      </c>
      <c r="T52" s="201">
        <v>0</v>
      </c>
      <c r="U52" s="201">
        <v>0</v>
      </c>
      <c r="V52" s="201">
        <v>1</v>
      </c>
      <c r="W52" s="201">
        <v>0</v>
      </c>
      <c r="X52" s="201">
        <v>0</v>
      </c>
      <c r="Y52" s="201">
        <v>2</v>
      </c>
      <c r="Z52" s="202">
        <v>11</v>
      </c>
      <c r="AA52" s="203">
        <f>SUM(AB52:AH52)</f>
        <v>0</v>
      </c>
      <c r="AB52" s="201">
        <v>0</v>
      </c>
      <c r="AC52" s="201">
        <v>0</v>
      </c>
      <c r="AD52" s="201">
        <v>0</v>
      </c>
      <c r="AE52" s="201">
        <v>0</v>
      </c>
      <c r="AF52" s="201">
        <v>0</v>
      </c>
      <c r="AG52" s="201">
        <v>0</v>
      </c>
      <c r="AH52" s="201">
        <v>0</v>
      </c>
      <c r="AI52" s="203">
        <f>SUM(AJ52:AP52)</f>
        <v>0</v>
      </c>
      <c r="AJ52" s="201">
        <v>0</v>
      </c>
      <c r="AK52" s="201">
        <v>0</v>
      </c>
      <c r="AL52" s="201">
        <v>0</v>
      </c>
      <c r="AM52" s="201">
        <v>0</v>
      </c>
      <c r="AN52" s="201">
        <v>0</v>
      </c>
      <c r="AO52" s="201">
        <v>0</v>
      </c>
      <c r="AP52" s="202">
        <v>0</v>
      </c>
    </row>
    <row r="53" spans="1:42" x14ac:dyDescent="0.35">
      <c r="A53" s="7" t="s">
        <v>60</v>
      </c>
      <c r="B53" s="201">
        <f t="shared" si="1"/>
        <v>64</v>
      </c>
      <c r="C53" s="203">
        <f>SUM(D53:J53)</f>
        <v>37</v>
      </c>
      <c r="D53" s="201">
        <v>0</v>
      </c>
      <c r="E53" s="201">
        <v>0</v>
      </c>
      <c r="F53" s="201">
        <v>0</v>
      </c>
      <c r="G53" s="201">
        <v>7</v>
      </c>
      <c r="H53" s="201">
        <v>30</v>
      </c>
      <c r="I53" s="201">
        <v>0</v>
      </c>
      <c r="J53" s="201">
        <v>0</v>
      </c>
      <c r="K53" s="203">
        <f>SUM(L53:R53)</f>
        <v>2</v>
      </c>
      <c r="L53" s="201">
        <v>0</v>
      </c>
      <c r="M53" s="201">
        <v>0</v>
      </c>
      <c r="N53" s="201">
        <v>0</v>
      </c>
      <c r="O53" s="201">
        <v>0</v>
      </c>
      <c r="P53" s="201">
        <v>2</v>
      </c>
      <c r="Q53" s="201">
        <v>0</v>
      </c>
      <c r="R53" s="201">
        <v>0</v>
      </c>
      <c r="S53" s="203">
        <f>SUM(T53:Z53)</f>
        <v>24</v>
      </c>
      <c r="T53" s="201">
        <v>0</v>
      </c>
      <c r="U53" s="201">
        <v>0</v>
      </c>
      <c r="V53" s="201">
        <v>2</v>
      </c>
      <c r="W53" s="201">
        <v>15</v>
      </c>
      <c r="X53" s="201">
        <v>0</v>
      </c>
      <c r="Y53" s="201">
        <v>7</v>
      </c>
      <c r="Z53" s="202">
        <v>0</v>
      </c>
      <c r="AA53" s="203">
        <f>SUM(AB53:AH53)</f>
        <v>0</v>
      </c>
      <c r="AB53" s="201">
        <v>0</v>
      </c>
      <c r="AC53" s="201">
        <v>0</v>
      </c>
      <c r="AD53" s="201">
        <v>0</v>
      </c>
      <c r="AE53" s="201">
        <v>0</v>
      </c>
      <c r="AF53" s="201">
        <v>0</v>
      </c>
      <c r="AG53" s="201">
        <v>0</v>
      </c>
      <c r="AH53" s="201">
        <v>0</v>
      </c>
      <c r="AI53" s="203">
        <f>SUM(AJ53:AP53)</f>
        <v>1</v>
      </c>
      <c r="AJ53" s="201">
        <v>0</v>
      </c>
      <c r="AK53" s="201">
        <v>0</v>
      </c>
      <c r="AL53" s="201">
        <v>0</v>
      </c>
      <c r="AM53" s="201">
        <v>0</v>
      </c>
      <c r="AN53" s="201">
        <v>1</v>
      </c>
      <c r="AO53" s="201">
        <v>0</v>
      </c>
      <c r="AP53" s="202">
        <v>0</v>
      </c>
    </row>
    <row r="54" spans="1:42" x14ac:dyDescent="0.35">
      <c r="A54" s="40"/>
      <c r="B54" s="90"/>
      <c r="C54" s="67"/>
      <c r="D54" s="90"/>
      <c r="E54" s="90"/>
      <c r="F54" s="90"/>
      <c r="G54" s="90"/>
      <c r="H54" s="90"/>
      <c r="I54" s="90"/>
      <c r="J54" s="90"/>
      <c r="K54" s="67"/>
      <c r="L54" s="90"/>
      <c r="M54" s="90"/>
      <c r="N54" s="90"/>
      <c r="O54" s="90"/>
      <c r="P54" s="90"/>
      <c r="Q54" s="90"/>
      <c r="R54" s="90"/>
      <c r="S54" s="67"/>
      <c r="T54" s="90"/>
      <c r="U54" s="90"/>
      <c r="V54" s="90"/>
      <c r="W54" s="90"/>
      <c r="X54" s="90"/>
      <c r="Y54" s="90"/>
      <c r="Z54" s="106"/>
      <c r="AA54" s="67"/>
      <c r="AB54" s="90"/>
      <c r="AC54" s="90"/>
      <c r="AD54" s="90"/>
      <c r="AE54" s="90"/>
      <c r="AF54" s="90"/>
      <c r="AG54" s="90"/>
      <c r="AH54" s="90"/>
      <c r="AI54" s="67"/>
      <c r="AJ54" s="90"/>
      <c r="AK54" s="90"/>
      <c r="AL54" s="90"/>
      <c r="AM54" s="90"/>
      <c r="AN54" s="90"/>
      <c r="AO54" s="90"/>
      <c r="AP54" s="106"/>
    </row>
    <row r="55" spans="1:42" x14ac:dyDescent="0.35">
      <c r="A55" s="120" t="s">
        <v>318</v>
      </c>
    </row>
    <row r="56" spans="1:42" x14ac:dyDescent="0.35">
      <c r="A56" s="24" t="s">
        <v>69</v>
      </c>
    </row>
  </sheetData>
  <mergeCells count="22">
    <mergeCell ref="A8:A10"/>
    <mergeCell ref="G9:I9"/>
    <mergeCell ref="T9:V9"/>
    <mergeCell ref="W9:Y9"/>
    <mergeCell ref="AB9:AD9"/>
    <mergeCell ref="B8:B10"/>
    <mergeCell ref="L9:N9"/>
    <mergeCell ref="C9:C10"/>
    <mergeCell ref="K9:K10"/>
    <mergeCell ref="S9:S10"/>
    <mergeCell ref="AA8:AH8"/>
    <mergeCell ref="C8:J8"/>
    <mergeCell ref="K8:R8"/>
    <mergeCell ref="AA9:AA10"/>
    <mergeCell ref="AI9:AI10"/>
    <mergeCell ref="AJ9:AL9"/>
    <mergeCell ref="D9:F9"/>
    <mergeCell ref="O9:Q9"/>
    <mergeCell ref="S8:Z8"/>
    <mergeCell ref="AI8:AP8"/>
    <mergeCell ref="AE9:AG9"/>
    <mergeCell ref="AM9:AO9"/>
  </mergeCells>
  <phoneticPr fontId="11"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I62"/>
  <sheetViews>
    <sheetView zoomScale="70" zoomScaleNormal="70" workbookViewId="0">
      <pane ySplit="8" topLeftCell="A9" activePane="bottomLeft" state="frozen"/>
      <selection pane="bottomLeft"/>
    </sheetView>
  </sheetViews>
  <sheetFormatPr baseColWidth="10" defaultColWidth="0" defaultRowHeight="15.5" zeroHeight="1" x14ac:dyDescent="0.35"/>
  <cols>
    <col min="1" max="1" width="71.36328125" style="7" bestFit="1" customWidth="1"/>
    <col min="2" max="2" width="17.6328125" style="7" customWidth="1"/>
    <col min="3" max="3" width="16.6328125" style="7" customWidth="1"/>
    <col min="4" max="4" width="17.90625" style="7" customWidth="1"/>
    <col min="5" max="5" width="18.36328125" style="7" customWidth="1"/>
    <col min="6" max="6" width="18" style="7" customWidth="1"/>
    <col min="7" max="7" width="17.36328125" style="7" customWidth="1"/>
    <col min="8" max="8" width="16.54296875" style="7" customWidth="1"/>
    <col min="9" max="9" width="18.08984375" style="7" customWidth="1"/>
    <col min="10" max="16384" width="11.453125" style="7" hidden="1"/>
  </cols>
  <sheetData>
    <row r="1" spans="1:9" x14ac:dyDescent="0.35">
      <c r="A1" s="25" t="s">
        <v>470</v>
      </c>
      <c r="B1" s="25"/>
    </row>
    <row r="2" spans="1:9" x14ac:dyDescent="0.35">
      <c r="A2" s="25"/>
      <c r="B2" s="25"/>
    </row>
    <row r="3" spans="1:9" x14ac:dyDescent="0.35">
      <c r="A3" s="234" t="s">
        <v>127</v>
      </c>
      <c r="B3" s="234"/>
      <c r="C3" s="234"/>
      <c r="D3" s="234"/>
      <c r="E3" s="234"/>
      <c r="F3" s="234"/>
      <c r="G3" s="234"/>
      <c r="H3" s="234"/>
      <c r="I3" s="234"/>
    </row>
    <row r="4" spans="1:9" x14ac:dyDescent="0.35">
      <c r="A4" s="234" t="s">
        <v>7</v>
      </c>
      <c r="B4" s="234"/>
      <c r="C4" s="234"/>
      <c r="D4" s="234"/>
      <c r="E4" s="234"/>
      <c r="F4" s="234"/>
      <c r="G4" s="234"/>
      <c r="H4" s="234"/>
      <c r="I4" s="234"/>
    </row>
    <row r="5" spans="1:9" x14ac:dyDescent="0.35">
      <c r="A5" s="234" t="s">
        <v>207</v>
      </c>
      <c r="B5" s="234"/>
      <c r="C5" s="234"/>
      <c r="D5" s="234"/>
      <c r="E5" s="234"/>
      <c r="F5" s="234"/>
      <c r="G5" s="234"/>
      <c r="H5" s="234"/>
      <c r="I5" s="234"/>
    </row>
    <row r="6" spans="1:9" x14ac:dyDescent="0.35">
      <c r="A6" s="27"/>
      <c r="B6" s="27"/>
      <c r="C6" s="26"/>
      <c r="D6" s="26"/>
      <c r="E6" s="26"/>
      <c r="F6" s="26"/>
      <c r="G6" s="27"/>
      <c r="H6" s="48"/>
      <c r="I6" s="48"/>
    </row>
    <row r="7" spans="1:9" ht="31.4" customHeight="1" x14ac:dyDescent="0.35">
      <c r="A7" s="304" t="s">
        <v>8</v>
      </c>
      <c r="B7" s="306" t="s">
        <v>235</v>
      </c>
      <c r="C7" s="306" t="s">
        <v>4</v>
      </c>
      <c r="D7" s="306" t="s">
        <v>5</v>
      </c>
      <c r="E7" s="306" t="s">
        <v>90</v>
      </c>
      <c r="F7" s="306" t="s">
        <v>319</v>
      </c>
      <c r="G7" s="306" t="s">
        <v>24</v>
      </c>
      <c r="H7" s="306" t="s">
        <v>6</v>
      </c>
      <c r="I7" s="302" t="s">
        <v>236</v>
      </c>
    </row>
    <row r="8" spans="1:9" ht="23.25" customHeight="1" x14ac:dyDescent="0.35">
      <c r="A8" s="305"/>
      <c r="B8" s="307"/>
      <c r="C8" s="307"/>
      <c r="D8" s="307"/>
      <c r="E8" s="307"/>
      <c r="F8" s="307"/>
      <c r="G8" s="307"/>
      <c r="H8" s="307"/>
      <c r="I8" s="303"/>
    </row>
    <row r="9" spans="1:9" x14ac:dyDescent="0.35">
      <c r="A9" s="27"/>
      <c r="B9" s="28"/>
      <c r="C9" s="53"/>
      <c r="D9" s="53"/>
      <c r="E9" s="53"/>
      <c r="F9" s="53"/>
      <c r="G9" s="53"/>
      <c r="H9" s="53"/>
      <c r="I9" s="152"/>
    </row>
    <row r="10" spans="1:9" x14ac:dyDescent="0.35">
      <c r="A10" s="11" t="s">
        <v>33</v>
      </c>
      <c r="B10" s="15">
        <f>B12+B17+B22+B25+B28+B32+B35+B38+B41+B44+B47+B50+B53+B56</f>
        <v>2278</v>
      </c>
      <c r="C10" s="15">
        <f t="shared" ref="C10:I10" si="0">C12+C17+C22+C25+C28+C32+C35+C38+C41+C44+C47+C50+C53+C56</f>
        <v>670</v>
      </c>
      <c r="D10" s="15">
        <f t="shared" si="0"/>
        <v>189</v>
      </c>
      <c r="E10" s="15">
        <f t="shared" si="0"/>
        <v>116</v>
      </c>
      <c r="F10" s="15">
        <f t="shared" si="0"/>
        <v>0</v>
      </c>
      <c r="G10" s="15">
        <f t="shared" si="0"/>
        <v>885</v>
      </c>
      <c r="H10" s="15">
        <f t="shared" si="0"/>
        <v>234</v>
      </c>
      <c r="I10" s="16">
        <f t="shared" si="0"/>
        <v>2134</v>
      </c>
    </row>
    <row r="11" spans="1:9" x14ac:dyDescent="0.35">
      <c r="A11" s="12"/>
      <c r="B11" s="29"/>
      <c r="C11" s="29"/>
      <c r="D11" s="29"/>
      <c r="E11" s="29"/>
      <c r="F11" s="29"/>
      <c r="G11" s="29"/>
      <c r="H11" s="29"/>
      <c r="I11" s="150"/>
    </row>
    <row r="12" spans="1:9" x14ac:dyDescent="0.35">
      <c r="A12" s="1" t="s">
        <v>21</v>
      </c>
      <c r="B12" s="15">
        <f>SUM(B13:B15)</f>
        <v>75</v>
      </c>
      <c r="C12" s="15">
        <v>52</v>
      </c>
      <c r="D12" s="15">
        <v>2</v>
      </c>
      <c r="E12" s="15">
        <v>0</v>
      </c>
      <c r="F12" s="15">
        <v>0</v>
      </c>
      <c r="G12" s="15">
        <v>27</v>
      </c>
      <c r="H12" s="15">
        <v>5</v>
      </c>
      <c r="I12" s="16">
        <f t="shared" ref="I12" si="1">SUM(I13:I15)</f>
        <v>97</v>
      </c>
    </row>
    <row r="13" spans="1:9" x14ac:dyDescent="0.35">
      <c r="A13" s="2" t="s">
        <v>63</v>
      </c>
      <c r="B13" s="17">
        <v>33</v>
      </c>
      <c r="C13" s="17">
        <v>24</v>
      </c>
      <c r="D13" s="17">
        <v>2</v>
      </c>
      <c r="E13" s="17">
        <v>0</v>
      </c>
      <c r="F13" s="17">
        <v>0</v>
      </c>
      <c r="G13" s="17">
        <v>10</v>
      </c>
      <c r="H13" s="17">
        <v>3</v>
      </c>
      <c r="I13" s="43">
        <f>B13+C13+D13+E13+F13-G13-H13</f>
        <v>46</v>
      </c>
    </row>
    <row r="14" spans="1:9" x14ac:dyDescent="0.35">
      <c r="A14" s="2" t="s">
        <v>64</v>
      </c>
      <c r="B14" s="17">
        <v>23</v>
      </c>
      <c r="C14" s="17">
        <v>13</v>
      </c>
      <c r="D14" s="17">
        <v>0</v>
      </c>
      <c r="E14" s="17">
        <v>0</v>
      </c>
      <c r="F14" s="17">
        <v>0</v>
      </c>
      <c r="G14" s="17">
        <v>10</v>
      </c>
      <c r="H14" s="17">
        <v>2</v>
      </c>
      <c r="I14" s="43">
        <f t="shared" ref="I14:I15" si="2">B14+C14+D14+E14+F14-G14-H14</f>
        <v>24</v>
      </c>
    </row>
    <row r="15" spans="1:9" x14ac:dyDescent="0.35">
      <c r="A15" s="2" t="s">
        <v>65</v>
      </c>
      <c r="B15" s="17">
        <v>19</v>
      </c>
      <c r="C15" s="17">
        <v>15</v>
      </c>
      <c r="D15" s="17">
        <v>0</v>
      </c>
      <c r="E15" s="17">
        <v>0</v>
      </c>
      <c r="F15" s="17">
        <v>0</v>
      </c>
      <c r="G15" s="17">
        <v>7</v>
      </c>
      <c r="H15" s="17">
        <v>0</v>
      </c>
      <c r="I15" s="43">
        <f t="shared" si="2"/>
        <v>27</v>
      </c>
    </row>
    <row r="16" spans="1:9" x14ac:dyDescent="0.35">
      <c r="A16" s="3"/>
      <c r="B16" s="17"/>
      <c r="C16" s="17"/>
      <c r="D16" s="17"/>
      <c r="E16" s="17"/>
      <c r="F16" s="17"/>
      <c r="G16" s="17"/>
      <c r="H16" s="17"/>
      <c r="I16" s="43"/>
    </row>
    <row r="17" spans="1:9" x14ac:dyDescent="0.35">
      <c r="A17" s="1" t="s">
        <v>9</v>
      </c>
      <c r="B17" s="15">
        <f>SUM(B18:B20)</f>
        <v>1602</v>
      </c>
      <c r="C17" s="15">
        <v>288</v>
      </c>
      <c r="D17" s="15">
        <v>164</v>
      </c>
      <c r="E17" s="15">
        <v>114</v>
      </c>
      <c r="F17" s="15">
        <v>0</v>
      </c>
      <c r="G17" s="15">
        <v>518</v>
      </c>
      <c r="H17" s="15">
        <v>194</v>
      </c>
      <c r="I17" s="16">
        <f t="shared" ref="I17" si="3">SUM(I18:I20)</f>
        <v>1456</v>
      </c>
    </row>
    <row r="18" spans="1:9" ht="18.5" x14ac:dyDescent="0.35">
      <c r="A18" s="2" t="s">
        <v>243</v>
      </c>
      <c r="B18" s="17">
        <f>365-3</f>
        <v>362</v>
      </c>
      <c r="C18" s="17">
        <v>161</v>
      </c>
      <c r="D18" s="17">
        <v>21</v>
      </c>
      <c r="E18" s="17">
        <v>31</v>
      </c>
      <c r="F18" s="17">
        <v>0</v>
      </c>
      <c r="G18" s="17">
        <v>152</v>
      </c>
      <c r="H18" s="17">
        <v>83</v>
      </c>
      <c r="I18" s="43">
        <f t="shared" ref="I18:I20" si="4">B18+C18+D18+E18+F18-G18-H18</f>
        <v>340</v>
      </c>
    </row>
    <row r="19" spans="1:9" ht="18.5" x14ac:dyDescent="0.35">
      <c r="A19" s="2" t="s">
        <v>242</v>
      </c>
      <c r="B19" s="17">
        <f>313-2</f>
        <v>311</v>
      </c>
      <c r="C19" s="17">
        <v>79</v>
      </c>
      <c r="D19" s="17">
        <v>80</v>
      </c>
      <c r="E19" s="17">
        <v>65</v>
      </c>
      <c r="F19" s="17">
        <v>0</v>
      </c>
      <c r="G19" s="17">
        <v>223</v>
      </c>
      <c r="H19" s="17">
        <v>110</v>
      </c>
      <c r="I19" s="43">
        <f t="shared" si="4"/>
        <v>202</v>
      </c>
    </row>
    <row r="20" spans="1:9" ht="18.5" x14ac:dyDescent="0.35">
      <c r="A20" s="4" t="s">
        <v>241</v>
      </c>
      <c r="B20" s="17">
        <f>930-1</f>
        <v>929</v>
      </c>
      <c r="C20" s="17">
        <v>48</v>
      </c>
      <c r="D20" s="17">
        <v>63</v>
      </c>
      <c r="E20" s="17">
        <v>18</v>
      </c>
      <c r="F20" s="17">
        <v>0</v>
      </c>
      <c r="G20" s="17">
        <v>143</v>
      </c>
      <c r="H20" s="17">
        <v>1</v>
      </c>
      <c r="I20" s="43">
        <f t="shared" si="4"/>
        <v>914</v>
      </c>
    </row>
    <row r="21" spans="1:9" x14ac:dyDescent="0.35">
      <c r="A21" s="2"/>
      <c r="B21" s="17"/>
      <c r="C21" s="17"/>
      <c r="D21" s="17"/>
      <c r="E21" s="17"/>
      <c r="F21" s="17"/>
      <c r="G21" s="31"/>
      <c r="H21" s="31"/>
      <c r="I21" s="153"/>
    </row>
    <row r="22" spans="1:9" x14ac:dyDescent="0.35">
      <c r="A22" s="1" t="s">
        <v>10</v>
      </c>
      <c r="B22" s="15">
        <f t="shared" ref="B22" si="5">B23</f>
        <v>400</v>
      </c>
      <c r="C22" s="15">
        <v>23</v>
      </c>
      <c r="D22" s="15">
        <v>9</v>
      </c>
      <c r="E22" s="15">
        <v>0</v>
      </c>
      <c r="F22" s="15">
        <v>0</v>
      </c>
      <c r="G22" s="15">
        <v>114</v>
      </c>
      <c r="H22" s="15">
        <v>16</v>
      </c>
      <c r="I22" s="16">
        <f t="shared" ref="I22" si="6">I23</f>
        <v>302</v>
      </c>
    </row>
    <row r="23" spans="1:9" x14ac:dyDescent="0.35">
      <c r="A23" s="2" t="s">
        <v>184</v>
      </c>
      <c r="B23" s="17">
        <v>400</v>
      </c>
      <c r="C23" s="17">
        <v>23</v>
      </c>
      <c r="D23" s="17">
        <v>9</v>
      </c>
      <c r="E23" s="17">
        <v>0</v>
      </c>
      <c r="F23" s="17">
        <v>0</v>
      </c>
      <c r="G23" s="17">
        <v>114</v>
      </c>
      <c r="H23" s="17">
        <v>16</v>
      </c>
      <c r="I23" s="43">
        <f>B23+C23+D23+E23+F23-G23-H23</f>
        <v>302</v>
      </c>
    </row>
    <row r="24" spans="1:9" x14ac:dyDescent="0.35">
      <c r="A24" s="3"/>
      <c r="B24" s="17"/>
      <c r="C24" s="17"/>
      <c r="D24" s="17"/>
      <c r="E24" s="17"/>
      <c r="F24" s="17"/>
      <c r="G24" s="17"/>
      <c r="H24" s="17"/>
      <c r="I24" s="43"/>
    </row>
    <row r="25" spans="1:9" x14ac:dyDescent="0.35">
      <c r="A25" s="1" t="s">
        <v>11</v>
      </c>
      <c r="B25" s="15">
        <f t="shared" ref="B25" si="7">B26</f>
        <v>8</v>
      </c>
      <c r="C25" s="15">
        <v>1</v>
      </c>
      <c r="D25" s="15">
        <v>0</v>
      </c>
      <c r="E25" s="15">
        <v>0</v>
      </c>
      <c r="F25" s="15">
        <v>0</v>
      </c>
      <c r="G25" s="15">
        <v>1</v>
      </c>
      <c r="H25" s="15">
        <v>1</v>
      </c>
      <c r="I25" s="16">
        <f t="shared" ref="I25" si="8">I26</f>
        <v>7</v>
      </c>
    </row>
    <row r="26" spans="1:9" x14ac:dyDescent="0.35">
      <c r="A26" s="2" t="s">
        <v>182</v>
      </c>
      <c r="B26" s="17">
        <v>8</v>
      </c>
      <c r="C26" s="17">
        <v>1</v>
      </c>
      <c r="D26" s="17">
        <v>0</v>
      </c>
      <c r="E26" s="17">
        <v>0</v>
      </c>
      <c r="F26" s="17">
        <v>0</v>
      </c>
      <c r="G26" s="17">
        <v>1</v>
      </c>
      <c r="H26" s="17">
        <v>1</v>
      </c>
      <c r="I26" s="43">
        <f>B26+C26+D26+E26+F26-G26-H26</f>
        <v>7</v>
      </c>
    </row>
    <row r="27" spans="1:9" x14ac:dyDescent="0.35">
      <c r="A27" s="3"/>
      <c r="B27" s="17"/>
      <c r="C27" s="17"/>
      <c r="D27" s="17"/>
      <c r="E27" s="17"/>
      <c r="F27" s="17"/>
      <c r="G27" s="17"/>
      <c r="H27" s="17"/>
      <c r="I27" s="43"/>
    </row>
    <row r="28" spans="1:9" x14ac:dyDescent="0.35">
      <c r="A28" s="1" t="s">
        <v>12</v>
      </c>
      <c r="B28" s="15">
        <f>B29+B30</f>
        <v>9</v>
      </c>
      <c r="C28" s="15">
        <v>85</v>
      </c>
      <c r="D28" s="15">
        <v>2</v>
      </c>
      <c r="E28" s="15">
        <v>0</v>
      </c>
      <c r="F28" s="15">
        <v>0</v>
      </c>
      <c r="G28" s="15">
        <v>49</v>
      </c>
      <c r="H28" s="15">
        <v>1</v>
      </c>
      <c r="I28" s="16">
        <f t="shared" ref="I28" si="9">I29+I30</f>
        <v>46</v>
      </c>
    </row>
    <row r="29" spans="1:9" ht="18.5" x14ac:dyDescent="0.35">
      <c r="A29" s="2" t="s">
        <v>245</v>
      </c>
      <c r="B29" s="17">
        <f>8-1</f>
        <v>7</v>
      </c>
      <c r="C29" s="17">
        <v>41</v>
      </c>
      <c r="D29" s="17">
        <v>0</v>
      </c>
      <c r="E29" s="17">
        <v>0</v>
      </c>
      <c r="F29" s="17">
        <v>0</v>
      </c>
      <c r="G29" s="17">
        <v>6</v>
      </c>
      <c r="H29" s="17">
        <v>0</v>
      </c>
      <c r="I29" s="43">
        <f t="shared" ref="I29:I30" si="10">B29+C29+D29+E29+F29-G29-H29</f>
        <v>42</v>
      </c>
    </row>
    <row r="30" spans="1:9" x14ac:dyDescent="0.35">
      <c r="A30" s="2" t="s">
        <v>174</v>
      </c>
      <c r="B30" s="17">
        <v>2</v>
      </c>
      <c r="C30" s="17">
        <v>44</v>
      </c>
      <c r="D30" s="17">
        <v>2</v>
      </c>
      <c r="E30" s="17">
        <v>0</v>
      </c>
      <c r="F30" s="17">
        <v>0</v>
      </c>
      <c r="G30" s="17">
        <v>43</v>
      </c>
      <c r="H30" s="17">
        <v>1</v>
      </c>
      <c r="I30" s="43">
        <f t="shared" si="10"/>
        <v>4</v>
      </c>
    </row>
    <row r="31" spans="1:9" x14ac:dyDescent="0.35">
      <c r="A31" s="3"/>
      <c r="B31" s="17"/>
      <c r="C31" s="17"/>
      <c r="D31" s="17"/>
      <c r="E31" s="17"/>
      <c r="F31" s="17"/>
      <c r="G31" s="17"/>
      <c r="H31" s="17"/>
      <c r="I31" s="43"/>
    </row>
    <row r="32" spans="1:9" x14ac:dyDescent="0.35">
      <c r="A32" s="1" t="s">
        <v>1</v>
      </c>
      <c r="B32" s="15">
        <f t="shared" ref="B32" si="11">B33</f>
        <v>23</v>
      </c>
      <c r="C32" s="15">
        <v>6</v>
      </c>
      <c r="D32" s="15">
        <v>4</v>
      </c>
      <c r="E32" s="15">
        <v>0</v>
      </c>
      <c r="F32" s="15">
        <v>0</v>
      </c>
      <c r="G32" s="15">
        <v>16</v>
      </c>
      <c r="H32" s="15">
        <v>1</v>
      </c>
      <c r="I32" s="16">
        <f t="shared" ref="I32" si="12">I33</f>
        <v>16</v>
      </c>
    </row>
    <row r="33" spans="1:9" x14ac:dyDescent="0.35">
      <c r="A33" s="3" t="s">
        <v>30</v>
      </c>
      <c r="B33" s="17">
        <v>23</v>
      </c>
      <c r="C33" s="17">
        <v>6</v>
      </c>
      <c r="D33" s="17">
        <v>4</v>
      </c>
      <c r="E33" s="17">
        <v>0</v>
      </c>
      <c r="F33" s="17">
        <v>0</v>
      </c>
      <c r="G33" s="17">
        <v>16</v>
      </c>
      <c r="H33" s="17">
        <v>1</v>
      </c>
      <c r="I33" s="43">
        <f>B33+C33+D33+E33+F33-G33-H33</f>
        <v>16</v>
      </c>
    </row>
    <row r="34" spans="1:9" x14ac:dyDescent="0.35">
      <c r="A34" s="3"/>
      <c r="B34" s="44"/>
      <c r="C34" s="44"/>
      <c r="D34" s="44"/>
      <c r="E34" s="44"/>
      <c r="F34" s="44"/>
      <c r="G34" s="44"/>
      <c r="H34" s="44"/>
      <c r="I34" s="151"/>
    </row>
    <row r="35" spans="1:9" x14ac:dyDescent="0.35">
      <c r="A35" s="1" t="s">
        <v>2</v>
      </c>
      <c r="B35" s="15">
        <f t="shared" ref="B35" si="13">B36</f>
        <v>27</v>
      </c>
      <c r="C35" s="15">
        <v>77</v>
      </c>
      <c r="D35" s="15">
        <v>2</v>
      </c>
      <c r="E35" s="15">
        <v>1</v>
      </c>
      <c r="F35" s="15">
        <v>0</v>
      </c>
      <c r="G35" s="15">
        <v>11</v>
      </c>
      <c r="H35" s="15">
        <v>1</v>
      </c>
      <c r="I35" s="16">
        <f t="shared" ref="I35" si="14">I36</f>
        <v>95</v>
      </c>
    </row>
    <row r="36" spans="1:9" x14ac:dyDescent="0.35">
      <c r="A36" s="3" t="s">
        <v>185</v>
      </c>
      <c r="B36" s="17">
        <v>27</v>
      </c>
      <c r="C36" s="17">
        <v>77</v>
      </c>
      <c r="D36" s="17">
        <v>2</v>
      </c>
      <c r="E36" s="17">
        <v>1</v>
      </c>
      <c r="F36" s="17">
        <v>0</v>
      </c>
      <c r="G36" s="17">
        <v>11</v>
      </c>
      <c r="H36" s="17">
        <v>1</v>
      </c>
      <c r="I36" s="43">
        <f>B36+C36+D36+E36+F36-G36-H36</f>
        <v>95</v>
      </c>
    </row>
    <row r="37" spans="1:9" x14ac:dyDescent="0.35">
      <c r="A37" s="3"/>
      <c r="B37" s="17"/>
      <c r="C37" s="17"/>
      <c r="D37" s="17"/>
      <c r="E37" s="17"/>
      <c r="F37" s="17"/>
      <c r="G37" s="17"/>
      <c r="H37" s="17"/>
      <c r="I37" s="43"/>
    </row>
    <row r="38" spans="1:9" x14ac:dyDescent="0.35">
      <c r="A38" s="5" t="s">
        <v>13</v>
      </c>
      <c r="B38" s="15">
        <f t="shared" ref="B38" si="15">B39</f>
        <v>6</v>
      </c>
      <c r="C38" s="15">
        <v>0</v>
      </c>
      <c r="D38" s="15">
        <v>0</v>
      </c>
      <c r="E38" s="15">
        <v>0</v>
      </c>
      <c r="F38" s="15">
        <v>0</v>
      </c>
      <c r="G38" s="15">
        <v>1</v>
      </c>
      <c r="H38" s="15">
        <v>2</v>
      </c>
      <c r="I38" s="16">
        <f t="shared" ref="I38" si="16">I39</f>
        <v>3</v>
      </c>
    </row>
    <row r="39" spans="1:9" x14ac:dyDescent="0.35">
      <c r="A39" s="2" t="s">
        <v>186</v>
      </c>
      <c r="B39" s="17">
        <v>6</v>
      </c>
      <c r="C39" s="17">
        <v>0</v>
      </c>
      <c r="D39" s="17">
        <v>0</v>
      </c>
      <c r="E39" s="17">
        <v>0</v>
      </c>
      <c r="F39" s="17">
        <v>0</v>
      </c>
      <c r="G39" s="17">
        <v>1</v>
      </c>
      <c r="H39" s="17">
        <v>2</v>
      </c>
      <c r="I39" s="43">
        <f>B39+C39+D39+E39+F39-G39-H39</f>
        <v>3</v>
      </c>
    </row>
    <row r="40" spans="1:9" x14ac:dyDescent="0.35">
      <c r="A40" s="3"/>
      <c r="B40" s="17"/>
      <c r="C40" s="17"/>
      <c r="D40" s="17"/>
      <c r="E40" s="17"/>
      <c r="F40" s="17"/>
      <c r="G40" s="17"/>
      <c r="H40" s="17"/>
      <c r="I40" s="43"/>
    </row>
    <row r="41" spans="1:9" x14ac:dyDescent="0.35">
      <c r="A41" s="1" t="s">
        <v>14</v>
      </c>
      <c r="B41" s="15">
        <f t="shared" ref="B41" si="17">B42</f>
        <v>3</v>
      </c>
      <c r="C41" s="15">
        <v>4</v>
      </c>
      <c r="D41" s="15">
        <v>0</v>
      </c>
      <c r="E41" s="15">
        <v>0</v>
      </c>
      <c r="F41" s="15">
        <v>0</v>
      </c>
      <c r="G41" s="15">
        <v>3</v>
      </c>
      <c r="H41" s="15">
        <v>0</v>
      </c>
      <c r="I41" s="16">
        <f t="shared" ref="I41" si="18">I42</f>
        <v>4</v>
      </c>
    </row>
    <row r="42" spans="1:9" x14ac:dyDescent="0.35">
      <c r="A42" s="2" t="s">
        <v>195</v>
      </c>
      <c r="B42" s="17">
        <v>3</v>
      </c>
      <c r="C42" s="17">
        <v>4</v>
      </c>
      <c r="D42" s="17">
        <v>0</v>
      </c>
      <c r="E42" s="17">
        <v>0</v>
      </c>
      <c r="F42" s="17">
        <v>0</v>
      </c>
      <c r="G42" s="17">
        <v>3</v>
      </c>
      <c r="H42" s="17">
        <v>0</v>
      </c>
      <c r="I42" s="43">
        <f>B42+C42+D42+E42+F42-G42-H42</f>
        <v>4</v>
      </c>
    </row>
    <row r="43" spans="1:9" x14ac:dyDescent="0.35">
      <c r="A43" s="3"/>
      <c r="B43" s="17"/>
      <c r="C43" s="17"/>
      <c r="D43" s="17"/>
      <c r="E43" s="17"/>
      <c r="F43" s="17"/>
      <c r="G43" s="17"/>
      <c r="H43" s="17"/>
      <c r="I43" s="43"/>
    </row>
    <row r="44" spans="1:9" x14ac:dyDescent="0.35">
      <c r="A44" s="1" t="s">
        <v>3</v>
      </c>
      <c r="B44" s="15">
        <f t="shared" ref="B44" si="19">B45</f>
        <v>6</v>
      </c>
      <c r="C44" s="15">
        <v>6</v>
      </c>
      <c r="D44" s="15">
        <v>1</v>
      </c>
      <c r="E44" s="15">
        <v>1</v>
      </c>
      <c r="F44" s="15">
        <v>0</v>
      </c>
      <c r="G44" s="15">
        <v>2</v>
      </c>
      <c r="H44" s="15">
        <v>0</v>
      </c>
      <c r="I44" s="16">
        <f t="shared" ref="I44" si="20">I45</f>
        <v>12</v>
      </c>
    </row>
    <row r="45" spans="1:9" x14ac:dyDescent="0.35">
      <c r="A45" s="2" t="s">
        <v>187</v>
      </c>
      <c r="B45" s="17">
        <v>6</v>
      </c>
      <c r="C45" s="17">
        <v>6</v>
      </c>
      <c r="D45" s="17">
        <v>1</v>
      </c>
      <c r="E45" s="17">
        <v>1</v>
      </c>
      <c r="F45" s="17">
        <v>0</v>
      </c>
      <c r="G45" s="17">
        <v>2</v>
      </c>
      <c r="H45" s="17">
        <v>0</v>
      </c>
      <c r="I45" s="43">
        <f>B45+C45+D45+E45+F45-G45-H45</f>
        <v>12</v>
      </c>
    </row>
    <row r="46" spans="1:9" x14ac:dyDescent="0.35">
      <c r="A46" s="3"/>
      <c r="B46" s="17"/>
      <c r="C46" s="17"/>
      <c r="D46" s="17"/>
      <c r="E46" s="17"/>
      <c r="F46" s="17"/>
      <c r="G46" s="17"/>
      <c r="H46" s="17"/>
      <c r="I46" s="43"/>
    </row>
    <row r="47" spans="1:9" x14ac:dyDescent="0.35">
      <c r="A47" s="1" t="s">
        <v>25</v>
      </c>
      <c r="B47" s="15">
        <f t="shared" ref="B47" si="21">B48</f>
        <v>0</v>
      </c>
      <c r="C47" s="15">
        <v>0</v>
      </c>
      <c r="D47" s="15">
        <v>0</v>
      </c>
      <c r="E47" s="15">
        <v>0</v>
      </c>
      <c r="F47" s="15">
        <v>0</v>
      </c>
      <c r="G47" s="15">
        <v>0</v>
      </c>
      <c r="H47" s="15">
        <v>0</v>
      </c>
      <c r="I47" s="16">
        <f t="shared" ref="I47" si="22">I48</f>
        <v>0</v>
      </c>
    </row>
    <row r="48" spans="1:9" x14ac:dyDescent="0.35">
      <c r="A48" s="3" t="s">
        <v>188</v>
      </c>
      <c r="B48" s="17">
        <v>0</v>
      </c>
      <c r="C48" s="17">
        <v>0</v>
      </c>
      <c r="D48" s="17">
        <v>0</v>
      </c>
      <c r="E48" s="17">
        <v>0</v>
      </c>
      <c r="F48" s="17">
        <v>0</v>
      </c>
      <c r="G48" s="17">
        <v>0</v>
      </c>
      <c r="H48" s="17">
        <v>0</v>
      </c>
      <c r="I48" s="43">
        <f>B48+C48+D48+E48+F48-G48-H48</f>
        <v>0</v>
      </c>
    </row>
    <row r="49" spans="1:9" x14ac:dyDescent="0.35">
      <c r="A49" s="3"/>
      <c r="B49" s="17"/>
      <c r="C49" s="17"/>
      <c r="D49" s="17"/>
      <c r="E49" s="17"/>
      <c r="F49" s="17"/>
      <c r="G49" s="17"/>
      <c r="H49" s="17"/>
      <c r="I49" s="43"/>
    </row>
    <row r="50" spans="1:9" x14ac:dyDescent="0.35">
      <c r="A50" s="1" t="s">
        <v>26</v>
      </c>
      <c r="B50" s="15">
        <f t="shared" ref="B50" si="23">B51</f>
        <v>1</v>
      </c>
      <c r="C50" s="15">
        <v>0</v>
      </c>
      <c r="D50" s="15">
        <v>0</v>
      </c>
      <c r="E50" s="15">
        <v>0</v>
      </c>
      <c r="F50" s="15">
        <v>0</v>
      </c>
      <c r="G50" s="15">
        <v>0</v>
      </c>
      <c r="H50" s="15">
        <v>0</v>
      </c>
      <c r="I50" s="16">
        <f t="shared" ref="I50" si="24">I51</f>
        <v>1</v>
      </c>
    </row>
    <row r="51" spans="1:9" x14ac:dyDescent="0.35">
      <c r="A51" s="3" t="s">
        <v>181</v>
      </c>
      <c r="B51" s="17">
        <v>1</v>
      </c>
      <c r="C51" s="17">
        <v>0</v>
      </c>
      <c r="D51" s="17">
        <v>0</v>
      </c>
      <c r="E51" s="17">
        <v>0</v>
      </c>
      <c r="F51" s="17">
        <v>0</v>
      </c>
      <c r="G51" s="17">
        <v>0</v>
      </c>
      <c r="H51" s="17">
        <v>0</v>
      </c>
      <c r="I51" s="43">
        <f>B51+C51+D51+E51+F51-G51-H51</f>
        <v>1</v>
      </c>
    </row>
    <row r="52" spans="1:9" x14ac:dyDescent="0.35">
      <c r="A52" s="3"/>
      <c r="B52" s="17"/>
      <c r="C52" s="17"/>
      <c r="D52" s="17"/>
      <c r="E52" s="17"/>
      <c r="F52" s="17"/>
      <c r="G52" s="17"/>
      <c r="H52" s="17"/>
      <c r="I52" s="43"/>
    </row>
    <row r="53" spans="1:9" x14ac:dyDescent="0.35">
      <c r="A53" s="5" t="s">
        <v>15</v>
      </c>
      <c r="B53" s="15">
        <f t="shared" ref="B53" si="25">B54</f>
        <v>15</v>
      </c>
      <c r="C53" s="15">
        <v>28</v>
      </c>
      <c r="D53" s="15">
        <v>5</v>
      </c>
      <c r="E53" s="15">
        <v>0</v>
      </c>
      <c r="F53" s="15">
        <v>0</v>
      </c>
      <c r="G53" s="15">
        <v>20</v>
      </c>
      <c r="H53" s="15">
        <v>8</v>
      </c>
      <c r="I53" s="16">
        <f t="shared" ref="I53" si="26">I54</f>
        <v>20</v>
      </c>
    </row>
    <row r="54" spans="1:9" x14ac:dyDescent="0.35">
      <c r="A54" s="6" t="s">
        <v>190</v>
      </c>
      <c r="B54" s="17">
        <v>15</v>
      </c>
      <c r="C54" s="17">
        <v>28</v>
      </c>
      <c r="D54" s="17">
        <v>5</v>
      </c>
      <c r="E54" s="17">
        <v>0</v>
      </c>
      <c r="F54" s="17">
        <v>0</v>
      </c>
      <c r="G54" s="17">
        <v>20</v>
      </c>
      <c r="H54" s="17">
        <v>8</v>
      </c>
      <c r="I54" s="43">
        <f>B54+C54+D54+E54+F54-G54-H54</f>
        <v>20</v>
      </c>
    </row>
    <row r="55" spans="1:9" x14ac:dyDescent="0.35">
      <c r="A55" s="6"/>
      <c r="B55" s="17"/>
      <c r="C55" s="17"/>
      <c r="D55" s="17"/>
      <c r="E55" s="17"/>
      <c r="F55" s="17"/>
      <c r="G55" s="17"/>
      <c r="H55" s="17"/>
      <c r="I55" s="43"/>
    </row>
    <row r="56" spans="1:9" x14ac:dyDescent="0.35">
      <c r="A56" s="5" t="s">
        <v>16</v>
      </c>
      <c r="B56" s="15">
        <f t="shared" ref="B56" si="27">B57</f>
        <v>103</v>
      </c>
      <c r="C56" s="15">
        <v>100</v>
      </c>
      <c r="D56" s="15">
        <v>0</v>
      </c>
      <c r="E56" s="15">
        <v>0</v>
      </c>
      <c r="F56" s="15">
        <v>0</v>
      </c>
      <c r="G56" s="15">
        <v>123</v>
      </c>
      <c r="H56" s="15">
        <v>5</v>
      </c>
      <c r="I56" s="16">
        <f t="shared" ref="I56" si="28">I57</f>
        <v>75</v>
      </c>
    </row>
    <row r="57" spans="1:9" ht="18.5" x14ac:dyDescent="0.35">
      <c r="A57" s="6" t="s">
        <v>244</v>
      </c>
      <c r="B57" s="17">
        <f>104-1</f>
        <v>103</v>
      </c>
      <c r="C57" s="17">
        <v>100</v>
      </c>
      <c r="D57" s="17">
        <v>0</v>
      </c>
      <c r="E57" s="17">
        <v>0</v>
      </c>
      <c r="F57" s="17">
        <v>0</v>
      </c>
      <c r="G57" s="17">
        <v>123</v>
      </c>
      <c r="H57" s="17">
        <v>5</v>
      </c>
      <c r="I57" s="43">
        <f>B57+C57+D57+E57+F57-G57-H57</f>
        <v>75</v>
      </c>
    </row>
    <row r="58" spans="1:9" x14ac:dyDescent="0.35">
      <c r="A58" s="19"/>
      <c r="B58" s="32"/>
      <c r="C58" s="32"/>
      <c r="D58" s="32"/>
      <c r="E58" s="32"/>
      <c r="F58" s="32"/>
      <c r="G58" s="32"/>
      <c r="H58" s="32"/>
      <c r="I58" s="33"/>
    </row>
    <row r="59" spans="1:9" x14ac:dyDescent="0.35">
      <c r="A59" s="7" t="s">
        <v>246</v>
      </c>
      <c r="C59" s="24"/>
      <c r="D59" s="24"/>
      <c r="E59" s="24"/>
      <c r="F59" s="24"/>
      <c r="G59" s="24"/>
      <c r="H59" s="24"/>
      <c r="I59" s="24"/>
    </row>
    <row r="60" spans="1:9" x14ac:dyDescent="0.35">
      <c r="A60" s="24" t="s">
        <v>69</v>
      </c>
      <c r="B60" s="34"/>
    </row>
    <row r="61" spans="1:9" hidden="1" x14ac:dyDescent="0.35">
      <c r="A61" s="34"/>
      <c r="B61" s="34"/>
    </row>
    <row r="62" spans="1:9" hidden="1" x14ac:dyDescent="0.35">
      <c r="A62" s="34"/>
      <c r="B62" s="34"/>
    </row>
  </sheetData>
  <mergeCells count="9">
    <mergeCell ref="I7:I8"/>
    <mergeCell ref="A7:A8"/>
    <mergeCell ref="C7:C8"/>
    <mergeCell ref="D7:D8"/>
    <mergeCell ref="E7:E8"/>
    <mergeCell ref="G7:G8"/>
    <mergeCell ref="B7:B8"/>
    <mergeCell ref="H7:H8"/>
    <mergeCell ref="F7:F8"/>
  </mergeCells>
  <pageMargins left="0.7" right="0.7" top="0.75" bottom="0.75" header="0.3" footer="0.3"/>
  <pageSetup orientation="portrait" horizontalDpi="4294967294" verticalDpi="4294967294" r:id="rId1"/>
  <ignoredErrors>
    <ignoredError sqref="C58:H61 C10:H11 B12:I57 B10:B11 I10:I1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8"/>
  <dimension ref="A1:Q62"/>
  <sheetViews>
    <sheetView zoomScale="70" zoomScaleNormal="70" workbookViewId="0">
      <pane ySplit="10" topLeftCell="A11" activePane="bottomLeft" state="frozen"/>
      <selection pane="bottomLeft"/>
    </sheetView>
  </sheetViews>
  <sheetFormatPr baseColWidth="10" defaultColWidth="0" defaultRowHeight="15.5" zeroHeight="1" x14ac:dyDescent="0.35"/>
  <cols>
    <col min="1" max="1" width="69.453125" style="7" customWidth="1"/>
    <col min="2" max="2" width="13.453125" style="7" customWidth="1"/>
    <col min="3" max="4" width="14.08984375" style="7" customWidth="1"/>
    <col min="5" max="5" width="14.90625" style="7" customWidth="1"/>
    <col min="6" max="6" width="15.08984375" style="7" customWidth="1"/>
    <col min="7" max="7" width="13.08984375" style="7" customWidth="1"/>
    <col min="8" max="8" width="13.90625" style="7" customWidth="1"/>
    <col min="9" max="9" width="16.90625" style="7" customWidth="1"/>
    <col min="10" max="10" width="18.54296875" style="7" customWidth="1"/>
    <col min="11" max="11" width="15.54296875" style="7" customWidth="1"/>
    <col min="12" max="12" width="17.36328125" style="7" customWidth="1"/>
    <col min="13" max="13" width="17.6328125" style="7" customWidth="1"/>
    <col min="14" max="14" width="18.90625" style="7" customWidth="1"/>
    <col min="15" max="15" width="16.453125" style="7" customWidth="1"/>
    <col min="16" max="16" width="18.08984375" style="7" customWidth="1"/>
    <col min="17" max="17" width="13.08984375" style="7" customWidth="1"/>
    <col min="18" max="18" width="11.453125" style="7" hidden="1" customWidth="1"/>
    <col min="19" max="16384" width="11.453125" style="7" hidden="1"/>
  </cols>
  <sheetData>
    <row r="1" spans="1:17" x14ac:dyDescent="0.35">
      <c r="A1" s="21" t="s">
        <v>471</v>
      </c>
      <c r="B1" s="22"/>
      <c r="C1" s="22"/>
      <c r="D1" s="22"/>
      <c r="E1" s="22"/>
      <c r="F1" s="22"/>
      <c r="G1" s="22"/>
      <c r="H1" s="22"/>
      <c r="I1" s="22"/>
      <c r="J1" s="22"/>
      <c r="K1" s="22"/>
      <c r="L1" s="22"/>
      <c r="M1" s="22"/>
      <c r="N1" s="22"/>
      <c r="O1" s="22"/>
      <c r="P1" s="22"/>
      <c r="Q1" s="22"/>
    </row>
    <row r="2" spans="1:17" x14ac:dyDescent="0.35">
      <c r="A2" s="22"/>
      <c r="B2" s="22"/>
      <c r="C2" s="22"/>
      <c r="D2" s="22"/>
      <c r="E2" s="22"/>
      <c r="F2" s="22"/>
      <c r="G2" s="22"/>
      <c r="H2" s="22"/>
      <c r="I2" s="22"/>
      <c r="J2" s="22"/>
      <c r="K2" s="22"/>
      <c r="L2" s="22"/>
      <c r="M2" s="22"/>
      <c r="N2" s="22"/>
      <c r="O2" s="22"/>
      <c r="P2" s="22"/>
      <c r="Q2" s="22"/>
    </row>
    <row r="3" spans="1:17" x14ac:dyDescent="0.35">
      <c r="A3" s="236" t="s">
        <v>149</v>
      </c>
      <c r="B3" s="236"/>
      <c r="C3" s="236"/>
      <c r="D3" s="236"/>
      <c r="E3" s="236"/>
      <c r="F3" s="236"/>
      <c r="G3" s="236"/>
      <c r="H3" s="236"/>
      <c r="I3" s="236"/>
      <c r="J3" s="236"/>
      <c r="K3" s="236"/>
      <c r="L3" s="236"/>
      <c r="M3" s="236"/>
      <c r="N3" s="236"/>
      <c r="O3" s="236"/>
      <c r="P3" s="236"/>
      <c r="Q3" s="236"/>
    </row>
    <row r="4" spans="1:17" x14ac:dyDescent="0.35">
      <c r="A4" s="236" t="s">
        <v>7</v>
      </c>
      <c r="B4" s="236"/>
      <c r="C4" s="236"/>
      <c r="D4" s="236"/>
      <c r="E4" s="236"/>
      <c r="F4" s="236"/>
      <c r="G4" s="236"/>
      <c r="H4" s="236"/>
      <c r="I4" s="236"/>
      <c r="J4" s="236"/>
      <c r="K4" s="236"/>
      <c r="L4" s="236"/>
      <c r="M4" s="236"/>
      <c r="N4" s="236"/>
      <c r="O4" s="236"/>
      <c r="P4" s="236"/>
      <c r="Q4" s="236"/>
    </row>
    <row r="5" spans="1:17" x14ac:dyDescent="0.35">
      <c r="A5" s="236" t="s">
        <v>251</v>
      </c>
      <c r="B5" s="236"/>
      <c r="C5" s="236"/>
      <c r="D5" s="236"/>
      <c r="E5" s="236"/>
      <c r="F5" s="236"/>
      <c r="G5" s="236"/>
      <c r="H5" s="236"/>
      <c r="I5" s="236"/>
      <c r="J5" s="236"/>
      <c r="K5" s="236"/>
      <c r="L5" s="236"/>
      <c r="M5" s="236"/>
      <c r="N5" s="236"/>
      <c r="O5" s="236"/>
      <c r="P5" s="236"/>
      <c r="Q5" s="236"/>
    </row>
    <row r="6" spans="1:17" x14ac:dyDescent="0.35">
      <c r="A6" s="236" t="s">
        <v>207</v>
      </c>
      <c r="B6" s="236"/>
      <c r="C6" s="236"/>
      <c r="D6" s="236"/>
      <c r="E6" s="236"/>
      <c r="F6" s="236"/>
      <c r="G6" s="236"/>
      <c r="H6" s="236"/>
      <c r="I6" s="236"/>
      <c r="J6" s="236"/>
      <c r="K6" s="236"/>
      <c r="L6" s="236"/>
      <c r="M6" s="236"/>
      <c r="N6" s="236"/>
      <c r="O6" s="236"/>
      <c r="P6" s="236"/>
      <c r="Q6" s="236"/>
    </row>
    <row r="7" spans="1:17" x14ac:dyDescent="0.35"/>
    <row r="8" spans="1:17" ht="15.65" customHeight="1" x14ac:dyDescent="0.35">
      <c r="A8" s="308" t="s">
        <v>8</v>
      </c>
      <c r="B8" s="317" t="s">
        <v>0</v>
      </c>
      <c r="C8" s="315" t="s">
        <v>252</v>
      </c>
      <c r="D8" s="316"/>
      <c r="E8" s="316"/>
      <c r="F8" s="316"/>
      <c r="G8" s="316"/>
      <c r="H8" s="316"/>
      <c r="I8" s="320" t="s">
        <v>229</v>
      </c>
      <c r="J8" s="321"/>
      <c r="K8" s="321"/>
      <c r="L8" s="321"/>
      <c r="M8" s="321"/>
      <c r="N8" s="321"/>
      <c r="O8" s="321"/>
      <c r="P8" s="321"/>
      <c r="Q8" s="321"/>
    </row>
    <row r="9" spans="1:17" ht="15.75" customHeight="1" x14ac:dyDescent="0.35">
      <c r="A9" s="309"/>
      <c r="B9" s="318"/>
      <c r="C9" s="311" t="s">
        <v>128</v>
      </c>
      <c r="D9" s="311" t="s">
        <v>129</v>
      </c>
      <c r="E9" s="311" t="s">
        <v>130</v>
      </c>
      <c r="F9" s="311" t="s">
        <v>131</v>
      </c>
      <c r="G9" s="311" t="s">
        <v>132</v>
      </c>
      <c r="H9" s="311" t="s">
        <v>178</v>
      </c>
      <c r="I9" s="313" t="s">
        <v>320</v>
      </c>
      <c r="J9" s="313" t="s">
        <v>321</v>
      </c>
      <c r="K9" s="313" t="s">
        <v>225</v>
      </c>
      <c r="L9" s="322" t="s">
        <v>230</v>
      </c>
      <c r="M9" s="313" t="s">
        <v>226</v>
      </c>
      <c r="N9" s="313" t="s">
        <v>227</v>
      </c>
      <c r="O9" s="313" t="s">
        <v>228</v>
      </c>
      <c r="P9" s="322" t="s">
        <v>234</v>
      </c>
      <c r="Q9" s="313" t="s">
        <v>312</v>
      </c>
    </row>
    <row r="10" spans="1:17" ht="67.25" customHeight="1" x14ac:dyDescent="0.35">
      <c r="A10" s="310"/>
      <c r="B10" s="319"/>
      <c r="C10" s="312"/>
      <c r="D10" s="312"/>
      <c r="E10" s="312"/>
      <c r="F10" s="312"/>
      <c r="G10" s="312"/>
      <c r="H10" s="312"/>
      <c r="I10" s="314"/>
      <c r="J10" s="314"/>
      <c r="K10" s="314"/>
      <c r="L10" s="323"/>
      <c r="M10" s="314"/>
      <c r="N10" s="314"/>
      <c r="O10" s="314"/>
      <c r="P10" s="323"/>
      <c r="Q10" s="314"/>
    </row>
    <row r="11" spans="1:17" x14ac:dyDescent="0.35">
      <c r="A11" s="22"/>
      <c r="B11" s="23"/>
      <c r="C11" s="91"/>
      <c r="D11" s="91"/>
      <c r="E11" s="91"/>
      <c r="F11" s="91"/>
      <c r="G11" s="91"/>
      <c r="H11" s="91"/>
      <c r="I11" s="91"/>
      <c r="J11" s="91"/>
      <c r="K11" s="91"/>
      <c r="L11" s="91"/>
      <c r="M11" s="91"/>
      <c r="N11" s="91"/>
      <c r="O11" s="91"/>
      <c r="P11" s="91"/>
      <c r="Q11" s="154"/>
    </row>
    <row r="12" spans="1:17" x14ac:dyDescent="0.35">
      <c r="A12" s="11" t="s">
        <v>33</v>
      </c>
      <c r="B12" s="15">
        <f>B14+B19+B24+B27+B30+B34+B37+B40+B43+B46+B49+B52+B55+B58</f>
        <v>670</v>
      </c>
      <c r="C12" s="15">
        <f>C14+C19+C24+C27+C30+C34+C37+C40+C43+C46+C49+C52+C55+C58</f>
        <v>611</v>
      </c>
      <c r="D12" s="15">
        <f t="shared" ref="D12:H12" si="0">D14+D19+D24+D27+D30+D34+D37+D40+D43+D46+D49+D52+D55+D58</f>
        <v>0</v>
      </c>
      <c r="E12" s="15">
        <f t="shared" si="0"/>
        <v>3</v>
      </c>
      <c r="F12" s="15">
        <f t="shared" si="0"/>
        <v>2</v>
      </c>
      <c r="G12" s="15">
        <f t="shared" si="0"/>
        <v>16</v>
      </c>
      <c r="H12" s="15">
        <f t="shared" si="0"/>
        <v>8</v>
      </c>
      <c r="I12" s="15">
        <f t="shared" ref="I12:Q12" si="1">I14+I19+I24+I27+I30+I34+I37+I40+I43+I46+I49+I52+I55+I58</f>
        <v>3</v>
      </c>
      <c r="J12" s="15">
        <f t="shared" si="1"/>
        <v>0</v>
      </c>
      <c r="K12" s="15">
        <f t="shared" si="1"/>
        <v>13</v>
      </c>
      <c r="L12" s="15">
        <f t="shared" si="1"/>
        <v>1</v>
      </c>
      <c r="M12" s="15">
        <f t="shared" si="1"/>
        <v>2</v>
      </c>
      <c r="N12" s="15">
        <f t="shared" si="1"/>
        <v>1</v>
      </c>
      <c r="O12" s="15">
        <f t="shared" si="1"/>
        <v>6</v>
      </c>
      <c r="P12" s="15">
        <f t="shared" si="1"/>
        <v>2</v>
      </c>
      <c r="Q12" s="16">
        <f t="shared" si="1"/>
        <v>2</v>
      </c>
    </row>
    <row r="13" spans="1:17" x14ac:dyDescent="0.35">
      <c r="A13" s="12"/>
      <c r="B13" s="13"/>
      <c r="C13" s="13"/>
      <c r="D13" s="13"/>
      <c r="E13" s="13"/>
      <c r="F13" s="13"/>
      <c r="G13" s="13"/>
      <c r="H13" s="13"/>
      <c r="I13" s="13"/>
      <c r="J13" s="13"/>
      <c r="K13" s="13"/>
      <c r="L13" s="13"/>
      <c r="M13" s="13"/>
      <c r="N13" s="13"/>
      <c r="O13" s="13"/>
      <c r="P13" s="13"/>
      <c r="Q13" s="14"/>
    </row>
    <row r="14" spans="1:17" x14ac:dyDescent="0.35">
      <c r="A14" s="1" t="s">
        <v>21</v>
      </c>
      <c r="B14" s="15">
        <f>B15+B16+B17</f>
        <v>52</v>
      </c>
      <c r="C14" s="15">
        <v>37</v>
      </c>
      <c r="D14" s="15">
        <v>0</v>
      </c>
      <c r="E14" s="15">
        <v>1</v>
      </c>
      <c r="F14" s="15">
        <v>2</v>
      </c>
      <c r="G14" s="15">
        <v>3</v>
      </c>
      <c r="H14" s="15">
        <v>0</v>
      </c>
      <c r="I14" s="15">
        <v>1</v>
      </c>
      <c r="J14" s="15">
        <v>0</v>
      </c>
      <c r="K14" s="15">
        <v>1</v>
      </c>
      <c r="L14" s="15">
        <v>1</v>
      </c>
      <c r="M14" s="15">
        <v>2</v>
      </c>
      <c r="N14" s="15">
        <v>0</v>
      </c>
      <c r="O14" s="15">
        <v>2</v>
      </c>
      <c r="P14" s="15">
        <v>0</v>
      </c>
      <c r="Q14" s="16">
        <v>2</v>
      </c>
    </row>
    <row r="15" spans="1:17" x14ac:dyDescent="0.35">
      <c r="A15" s="2" t="s">
        <v>63</v>
      </c>
      <c r="B15" s="17">
        <f>SUM(C15:Q15)</f>
        <v>24</v>
      </c>
      <c r="C15" s="189">
        <v>21</v>
      </c>
      <c r="D15" s="189">
        <v>0</v>
      </c>
      <c r="E15" s="189">
        <v>1</v>
      </c>
      <c r="F15" s="189">
        <v>0</v>
      </c>
      <c r="G15" s="189">
        <v>0</v>
      </c>
      <c r="H15" s="189">
        <v>0</v>
      </c>
      <c r="I15" s="189">
        <v>1</v>
      </c>
      <c r="J15" s="189">
        <v>0</v>
      </c>
      <c r="K15" s="189">
        <v>0</v>
      </c>
      <c r="L15" s="189">
        <v>1</v>
      </c>
      <c r="M15" s="189">
        <v>0</v>
      </c>
      <c r="N15" s="189">
        <v>0</v>
      </c>
      <c r="O15" s="189">
        <v>0</v>
      </c>
      <c r="P15" s="189">
        <v>0</v>
      </c>
      <c r="Q15" s="188">
        <v>0</v>
      </c>
    </row>
    <row r="16" spans="1:17" x14ac:dyDescent="0.35">
      <c r="A16" s="2" t="s">
        <v>64</v>
      </c>
      <c r="B16" s="17">
        <f>SUM(C16:Q16)</f>
        <v>13</v>
      </c>
      <c r="C16" s="189">
        <v>6</v>
      </c>
      <c r="D16" s="189">
        <v>0</v>
      </c>
      <c r="E16" s="189">
        <v>0</v>
      </c>
      <c r="F16" s="189">
        <v>1</v>
      </c>
      <c r="G16" s="189">
        <v>1</v>
      </c>
      <c r="H16" s="189">
        <v>0</v>
      </c>
      <c r="I16" s="189">
        <v>0</v>
      </c>
      <c r="J16" s="189">
        <v>0</v>
      </c>
      <c r="K16" s="189">
        <v>1</v>
      </c>
      <c r="L16" s="189">
        <v>0</v>
      </c>
      <c r="M16" s="189">
        <v>2</v>
      </c>
      <c r="N16" s="189">
        <v>0</v>
      </c>
      <c r="O16" s="189">
        <v>2</v>
      </c>
      <c r="P16" s="189">
        <v>0</v>
      </c>
      <c r="Q16" s="188">
        <v>0</v>
      </c>
    </row>
    <row r="17" spans="1:17" x14ac:dyDescent="0.35">
      <c r="A17" s="2" t="s">
        <v>65</v>
      </c>
      <c r="B17" s="17">
        <f>SUM(C17:Q17)</f>
        <v>15</v>
      </c>
      <c r="C17" s="189">
        <v>10</v>
      </c>
      <c r="D17" s="189">
        <v>0</v>
      </c>
      <c r="E17" s="189">
        <v>0</v>
      </c>
      <c r="F17" s="189">
        <v>1</v>
      </c>
      <c r="G17" s="189">
        <v>2</v>
      </c>
      <c r="H17" s="189">
        <v>0</v>
      </c>
      <c r="I17" s="189">
        <v>0</v>
      </c>
      <c r="J17" s="189">
        <v>0</v>
      </c>
      <c r="K17" s="189">
        <v>0</v>
      </c>
      <c r="L17" s="189">
        <v>0</v>
      </c>
      <c r="M17" s="189">
        <v>0</v>
      </c>
      <c r="N17" s="189">
        <v>0</v>
      </c>
      <c r="O17" s="189">
        <v>0</v>
      </c>
      <c r="P17" s="189">
        <v>0</v>
      </c>
      <c r="Q17" s="188">
        <v>2</v>
      </c>
    </row>
    <row r="18" spans="1:17" x14ac:dyDescent="0.35">
      <c r="A18" s="3"/>
      <c r="B18" s="15"/>
      <c r="C18" s="17"/>
      <c r="D18" s="17"/>
      <c r="E18" s="17"/>
      <c r="F18" s="17"/>
      <c r="G18" s="17"/>
      <c r="H18" s="17"/>
      <c r="I18" s="17"/>
      <c r="J18" s="17"/>
      <c r="K18" s="17"/>
      <c r="L18" s="17"/>
      <c r="M18" s="17"/>
      <c r="N18" s="17"/>
      <c r="O18" s="17"/>
      <c r="P18" s="17"/>
      <c r="Q18" s="18"/>
    </row>
    <row r="19" spans="1:17" x14ac:dyDescent="0.35">
      <c r="A19" s="1" t="s">
        <v>9</v>
      </c>
      <c r="B19" s="15">
        <f>SUM(B20:B22)</f>
        <v>288</v>
      </c>
      <c r="C19" s="15">
        <v>280</v>
      </c>
      <c r="D19" s="15">
        <v>0</v>
      </c>
      <c r="E19" s="15">
        <v>0</v>
      </c>
      <c r="F19" s="15">
        <v>0</v>
      </c>
      <c r="G19" s="15">
        <v>0</v>
      </c>
      <c r="H19" s="15">
        <v>1</v>
      </c>
      <c r="I19" s="15">
        <v>0</v>
      </c>
      <c r="J19" s="15">
        <v>0</v>
      </c>
      <c r="K19" s="15">
        <v>6</v>
      </c>
      <c r="L19" s="15">
        <v>0</v>
      </c>
      <c r="M19" s="15">
        <v>0</v>
      </c>
      <c r="N19" s="15">
        <v>0</v>
      </c>
      <c r="O19" s="15">
        <v>1</v>
      </c>
      <c r="P19" s="15">
        <v>0</v>
      </c>
      <c r="Q19" s="16">
        <v>0</v>
      </c>
    </row>
    <row r="20" spans="1:17" x14ac:dyDescent="0.35">
      <c r="A20" s="2" t="s">
        <v>66</v>
      </c>
      <c r="B20" s="17">
        <f>SUM(C20:Q20)</f>
        <v>161</v>
      </c>
      <c r="C20" s="204">
        <v>157</v>
      </c>
      <c r="D20" s="204">
        <v>0</v>
      </c>
      <c r="E20" s="204">
        <v>0</v>
      </c>
      <c r="F20" s="204">
        <v>0</v>
      </c>
      <c r="G20" s="204">
        <v>0</v>
      </c>
      <c r="H20" s="204">
        <v>0</v>
      </c>
      <c r="I20" s="204">
        <v>0</v>
      </c>
      <c r="J20" s="204">
        <v>0</v>
      </c>
      <c r="K20" s="204">
        <v>4</v>
      </c>
      <c r="L20" s="204">
        <v>0</v>
      </c>
      <c r="M20" s="204">
        <v>0</v>
      </c>
      <c r="N20" s="204">
        <v>0</v>
      </c>
      <c r="O20" s="204">
        <v>0</v>
      </c>
      <c r="P20" s="204">
        <v>0</v>
      </c>
      <c r="Q20" s="205">
        <v>0</v>
      </c>
    </row>
    <row r="21" spans="1:17" x14ac:dyDescent="0.35">
      <c r="A21" s="2" t="s">
        <v>67</v>
      </c>
      <c r="B21" s="17">
        <f>SUM(C21:Q21)</f>
        <v>79</v>
      </c>
      <c r="C21" s="204">
        <v>77</v>
      </c>
      <c r="D21" s="204">
        <v>0</v>
      </c>
      <c r="E21" s="204">
        <v>0</v>
      </c>
      <c r="F21" s="204">
        <v>0</v>
      </c>
      <c r="G21" s="204">
        <v>0</v>
      </c>
      <c r="H21" s="204">
        <v>0</v>
      </c>
      <c r="I21" s="204">
        <v>0</v>
      </c>
      <c r="J21" s="204">
        <v>0</v>
      </c>
      <c r="K21" s="204">
        <v>1</v>
      </c>
      <c r="L21" s="204">
        <v>0</v>
      </c>
      <c r="M21" s="204">
        <v>0</v>
      </c>
      <c r="N21" s="204">
        <v>0</v>
      </c>
      <c r="O21" s="204">
        <v>1</v>
      </c>
      <c r="P21" s="204">
        <v>0</v>
      </c>
      <c r="Q21" s="205">
        <v>0</v>
      </c>
    </row>
    <row r="22" spans="1:17" x14ac:dyDescent="0.35">
      <c r="A22" s="4" t="s">
        <v>68</v>
      </c>
      <c r="B22" s="17">
        <f>SUM(C22:Q22)</f>
        <v>48</v>
      </c>
      <c r="C22" s="204">
        <v>46</v>
      </c>
      <c r="D22" s="204">
        <v>0</v>
      </c>
      <c r="E22" s="204">
        <v>0</v>
      </c>
      <c r="F22" s="204">
        <v>0</v>
      </c>
      <c r="G22" s="204">
        <v>0</v>
      </c>
      <c r="H22" s="204">
        <v>1</v>
      </c>
      <c r="I22" s="204">
        <v>0</v>
      </c>
      <c r="J22" s="204">
        <v>0</v>
      </c>
      <c r="K22" s="204">
        <v>1</v>
      </c>
      <c r="L22" s="204">
        <v>0</v>
      </c>
      <c r="M22" s="204">
        <v>0</v>
      </c>
      <c r="N22" s="204">
        <v>0</v>
      </c>
      <c r="O22" s="204">
        <v>0</v>
      </c>
      <c r="P22" s="204">
        <v>0</v>
      </c>
      <c r="Q22" s="205">
        <v>0</v>
      </c>
    </row>
    <row r="23" spans="1:17" x14ac:dyDescent="0.35">
      <c r="A23" s="2"/>
      <c r="B23" s="15"/>
      <c r="C23" s="17"/>
      <c r="D23" s="17"/>
      <c r="E23" s="17"/>
      <c r="F23" s="17"/>
      <c r="G23" s="17"/>
      <c r="H23" s="17"/>
      <c r="I23" s="17"/>
      <c r="J23" s="17"/>
      <c r="K23" s="17"/>
      <c r="L23" s="17"/>
      <c r="M23" s="17"/>
      <c r="N23" s="17"/>
      <c r="O23" s="17"/>
      <c r="P23" s="17"/>
      <c r="Q23" s="18"/>
    </row>
    <row r="24" spans="1:17" x14ac:dyDescent="0.35">
      <c r="A24" s="1" t="s">
        <v>10</v>
      </c>
      <c r="B24" s="15">
        <f>B25</f>
        <v>23</v>
      </c>
      <c r="C24" s="15">
        <v>19</v>
      </c>
      <c r="D24" s="15">
        <v>0</v>
      </c>
      <c r="E24" s="15">
        <v>0</v>
      </c>
      <c r="F24" s="15">
        <v>0</v>
      </c>
      <c r="G24" s="15">
        <v>1</v>
      </c>
      <c r="H24" s="15">
        <v>0</v>
      </c>
      <c r="I24" s="15">
        <v>0</v>
      </c>
      <c r="J24" s="15">
        <v>0</v>
      </c>
      <c r="K24" s="15">
        <v>3</v>
      </c>
      <c r="L24" s="15">
        <v>0</v>
      </c>
      <c r="M24" s="15">
        <v>0</v>
      </c>
      <c r="N24" s="15">
        <v>0</v>
      </c>
      <c r="O24" s="15">
        <v>0</v>
      </c>
      <c r="P24" s="15">
        <v>0</v>
      </c>
      <c r="Q24" s="16">
        <v>0</v>
      </c>
    </row>
    <row r="25" spans="1:17" x14ac:dyDescent="0.35">
      <c r="A25" s="2" t="s">
        <v>184</v>
      </c>
      <c r="B25" s="17">
        <f>SUM(C25:Q25)</f>
        <v>23</v>
      </c>
      <c r="C25" s="204">
        <v>19</v>
      </c>
      <c r="D25" s="204">
        <v>0</v>
      </c>
      <c r="E25" s="204">
        <v>0</v>
      </c>
      <c r="F25" s="204">
        <v>0</v>
      </c>
      <c r="G25" s="204">
        <v>1</v>
      </c>
      <c r="H25" s="204">
        <v>0</v>
      </c>
      <c r="I25" s="204">
        <v>0</v>
      </c>
      <c r="J25" s="204">
        <v>0</v>
      </c>
      <c r="K25" s="204">
        <v>3</v>
      </c>
      <c r="L25" s="204">
        <v>0</v>
      </c>
      <c r="M25" s="204">
        <v>0</v>
      </c>
      <c r="N25" s="204">
        <v>0</v>
      </c>
      <c r="O25" s="204">
        <v>0</v>
      </c>
      <c r="P25" s="204">
        <v>0</v>
      </c>
      <c r="Q25" s="205">
        <v>0</v>
      </c>
    </row>
    <row r="26" spans="1:17" x14ac:dyDescent="0.35">
      <c r="A26" s="3"/>
      <c r="B26" s="15"/>
      <c r="C26" s="17"/>
      <c r="D26" s="17"/>
      <c r="E26" s="17"/>
      <c r="F26" s="17"/>
      <c r="G26" s="17"/>
      <c r="H26" s="17"/>
      <c r="I26" s="17"/>
      <c r="J26" s="17"/>
      <c r="K26" s="17"/>
      <c r="L26" s="17"/>
      <c r="M26" s="17"/>
      <c r="N26" s="17"/>
      <c r="O26" s="17"/>
      <c r="P26" s="17"/>
      <c r="Q26" s="18"/>
    </row>
    <row r="27" spans="1:17" x14ac:dyDescent="0.35">
      <c r="A27" s="1" t="s">
        <v>11</v>
      </c>
      <c r="B27" s="15">
        <f>SUM(B28)</f>
        <v>1</v>
      </c>
      <c r="C27" s="15">
        <v>1</v>
      </c>
      <c r="D27" s="15">
        <v>0</v>
      </c>
      <c r="E27" s="15">
        <v>0</v>
      </c>
      <c r="F27" s="15">
        <v>0</v>
      </c>
      <c r="G27" s="15">
        <v>0</v>
      </c>
      <c r="H27" s="15">
        <v>0</v>
      </c>
      <c r="I27" s="15">
        <v>0</v>
      </c>
      <c r="J27" s="15">
        <v>0</v>
      </c>
      <c r="K27" s="15">
        <v>0</v>
      </c>
      <c r="L27" s="15">
        <v>0</v>
      </c>
      <c r="M27" s="15">
        <v>0</v>
      </c>
      <c r="N27" s="15">
        <v>0</v>
      </c>
      <c r="O27" s="15">
        <v>0</v>
      </c>
      <c r="P27" s="15">
        <v>0</v>
      </c>
      <c r="Q27" s="16">
        <v>0</v>
      </c>
    </row>
    <row r="28" spans="1:17" x14ac:dyDescent="0.35">
      <c r="A28" s="2" t="s">
        <v>182</v>
      </c>
      <c r="B28" s="17">
        <f>SUM(C28:Q28)</f>
        <v>1</v>
      </c>
      <c r="C28" s="204">
        <v>1</v>
      </c>
      <c r="D28" s="204">
        <v>0</v>
      </c>
      <c r="E28" s="204">
        <v>0</v>
      </c>
      <c r="F28" s="204">
        <v>0</v>
      </c>
      <c r="G28" s="204">
        <v>0</v>
      </c>
      <c r="H28" s="204">
        <v>0</v>
      </c>
      <c r="I28" s="204">
        <v>0</v>
      </c>
      <c r="J28" s="204">
        <v>0</v>
      </c>
      <c r="K28" s="204">
        <v>0</v>
      </c>
      <c r="L28" s="204">
        <v>0</v>
      </c>
      <c r="M28" s="204">
        <v>0</v>
      </c>
      <c r="N28" s="204">
        <v>0</v>
      </c>
      <c r="O28" s="204">
        <v>0</v>
      </c>
      <c r="P28" s="204">
        <v>0</v>
      </c>
      <c r="Q28" s="205">
        <v>0</v>
      </c>
    </row>
    <row r="29" spans="1:17" x14ac:dyDescent="0.35">
      <c r="A29" s="3"/>
      <c r="B29" s="15"/>
      <c r="C29" s="17"/>
      <c r="D29" s="17"/>
      <c r="E29" s="17"/>
      <c r="F29" s="17"/>
      <c r="G29" s="17"/>
      <c r="H29" s="17"/>
      <c r="I29" s="17"/>
      <c r="J29" s="17"/>
      <c r="K29" s="17"/>
      <c r="L29" s="17"/>
      <c r="M29" s="17"/>
      <c r="N29" s="17"/>
      <c r="O29" s="17"/>
      <c r="P29" s="17"/>
      <c r="Q29" s="18"/>
    </row>
    <row r="30" spans="1:17" x14ac:dyDescent="0.35">
      <c r="A30" s="1" t="s">
        <v>12</v>
      </c>
      <c r="B30" s="15">
        <f>SUM(B31:B32)</f>
        <v>85</v>
      </c>
      <c r="C30" s="15">
        <v>75</v>
      </c>
      <c r="D30" s="15">
        <v>0</v>
      </c>
      <c r="E30" s="15">
        <v>0</v>
      </c>
      <c r="F30" s="15">
        <v>0</v>
      </c>
      <c r="G30" s="15">
        <v>3</v>
      </c>
      <c r="H30" s="15">
        <v>4</v>
      </c>
      <c r="I30" s="15">
        <v>0</v>
      </c>
      <c r="J30" s="15">
        <v>0</v>
      </c>
      <c r="K30" s="15">
        <v>0</v>
      </c>
      <c r="L30" s="15">
        <v>0</v>
      </c>
      <c r="M30" s="15">
        <v>0</v>
      </c>
      <c r="N30" s="15">
        <v>0</v>
      </c>
      <c r="O30" s="15">
        <v>1</v>
      </c>
      <c r="P30" s="15">
        <v>2</v>
      </c>
      <c r="Q30" s="16">
        <v>0</v>
      </c>
    </row>
    <row r="31" spans="1:17" x14ac:dyDescent="0.35">
      <c r="A31" s="2" t="s">
        <v>183</v>
      </c>
      <c r="B31" s="17">
        <f>SUM(C31:Q31)</f>
        <v>41</v>
      </c>
      <c r="C31" s="204">
        <v>38</v>
      </c>
      <c r="D31" s="204">
        <v>0</v>
      </c>
      <c r="E31" s="204">
        <v>0</v>
      </c>
      <c r="F31" s="204">
        <v>0</v>
      </c>
      <c r="G31" s="204">
        <v>0</v>
      </c>
      <c r="H31" s="204">
        <v>3</v>
      </c>
      <c r="I31" s="204">
        <v>0</v>
      </c>
      <c r="J31" s="204">
        <v>0</v>
      </c>
      <c r="K31" s="204">
        <v>0</v>
      </c>
      <c r="L31" s="204">
        <v>0</v>
      </c>
      <c r="M31" s="204">
        <v>0</v>
      </c>
      <c r="N31" s="204">
        <v>0</v>
      </c>
      <c r="O31" s="204">
        <v>0</v>
      </c>
      <c r="P31" s="204">
        <v>0</v>
      </c>
      <c r="Q31" s="205">
        <v>0</v>
      </c>
    </row>
    <row r="32" spans="1:17" x14ac:dyDescent="0.35">
      <c r="A32" s="2" t="s">
        <v>174</v>
      </c>
      <c r="B32" s="17">
        <f>SUM(C32:Q32)</f>
        <v>44</v>
      </c>
      <c r="C32" s="204">
        <v>37</v>
      </c>
      <c r="D32" s="204">
        <v>0</v>
      </c>
      <c r="E32" s="204">
        <v>0</v>
      </c>
      <c r="F32" s="204">
        <v>0</v>
      </c>
      <c r="G32" s="204">
        <v>3</v>
      </c>
      <c r="H32" s="204">
        <v>1</v>
      </c>
      <c r="I32" s="204">
        <v>0</v>
      </c>
      <c r="J32" s="204">
        <v>0</v>
      </c>
      <c r="K32" s="204">
        <v>0</v>
      </c>
      <c r="L32" s="204">
        <v>0</v>
      </c>
      <c r="M32" s="204">
        <v>0</v>
      </c>
      <c r="N32" s="204">
        <v>0</v>
      </c>
      <c r="O32" s="204">
        <v>1</v>
      </c>
      <c r="P32" s="204">
        <v>2</v>
      </c>
      <c r="Q32" s="205">
        <v>0</v>
      </c>
    </row>
    <row r="33" spans="1:17" x14ac:dyDescent="0.35">
      <c r="A33" s="3"/>
      <c r="B33" s="15"/>
      <c r="C33" s="17"/>
      <c r="D33" s="17"/>
      <c r="E33" s="17"/>
      <c r="F33" s="17"/>
      <c r="G33" s="17"/>
      <c r="H33" s="17"/>
      <c r="I33" s="17"/>
      <c r="J33" s="17"/>
      <c r="K33" s="17"/>
      <c r="L33" s="17"/>
      <c r="M33" s="17"/>
      <c r="N33" s="17"/>
      <c r="O33" s="17"/>
      <c r="P33" s="17"/>
      <c r="Q33" s="18"/>
    </row>
    <row r="34" spans="1:17" x14ac:dyDescent="0.35">
      <c r="A34" s="1" t="s">
        <v>1</v>
      </c>
      <c r="B34" s="15">
        <f>SUM(B35)</f>
        <v>6</v>
      </c>
      <c r="C34" s="15">
        <v>5</v>
      </c>
      <c r="D34" s="15">
        <v>0</v>
      </c>
      <c r="E34" s="15">
        <v>0</v>
      </c>
      <c r="F34" s="15">
        <v>0</v>
      </c>
      <c r="G34" s="15">
        <v>0</v>
      </c>
      <c r="H34" s="15">
        <v>0</v>
      </c>
      <c r="I34" s="15">
        <v>0</v>
      </c>
      <c r="J34" s="15">
        <v>0</v>
      </c>
      <c r="K34" s="15">
        <v>1</v>
      </c>
      <c r="L34" s="15">
        <v>0</v>
      </c>
      <c r="M34" s="15">
        <v>0</v>
      </c>
      <c r="N34" s="15">
        <v>0</v>
      </c>
      <c r="O34" s="15">
        <v>0</v>
      </c>
      <c r="P34" s="15">
        <v>0</v>
      </c>
      <c r="Q34" s="16">
        <v>0</v>
      </c>
    </row>
    <row r="35" spans="1:17" x14ac:dyDescent="0.35">
      <c r="A35" s="3" t="s">
        <v>30</v>
      </c>
      <c r="B35" s="17">
        <f>SUM(C35:Q35)</f>
        <v>6</v>
      </c>
      <c r="C35" s="204">
        <v>5</v>
      </c>
      <c r="D35" s="204">
        <v>0</v>
      </c>
      <c r="E35" s="204">
        <v>0</v>
      </c>
      <c r="F35" s="204">
        <v>0</v>
      </c>
      <c r="G35" s="204">
        <v>0</v>
      </c>
      <c r="H35" s="204">
        <v>0</v>
      </c>
      <c r="I35" s="204">
        <v>0</v>
      </c>
      <c r="J35" s="204">
        <v>0</v>
      </c>
      <c r="K35" s="204">
        <v>1</v>
      </c>
      <c r="L35" s="204">
        <v>0</v>
      </c>
      <c r="M35" s="204">
        <v>0</v>
      </c>
      <c r="N35" s="204">
        <v>0</v>
      </c>
      <c r="O35" s="204">
        <v>0</v>
      </c>
      <c r="P35" s="204">
        <v>0</v>
      </c>
      <c r="Q35" s="205">
        <v>0</v>
      </c>
    </row>
    <row r="36" spans="1:17" x14ac:dyDescent="0.35">
      <c r="A36" s="3"/>
      <c r="B36" s="15"/>
      <c r="C36" s="17"/>
      <c r="D36" s="17"/>
      <c r="E36" s="17"/>
      <c r="F36" s="17"/>
      <c r="G36" s="17"/>
      <c r="H36" s="17"/>
      <c r="I36" s="17"/>
      <c r="J36" s="17"/>
      <c r="K36" s="17"/>
      <c r="L36" s="17"/>
      <c r="M36" s="17"/>
      <c r="N36" s="17"/>
      <c r="O36" s="17"/>
      <c r="P36" s="17"/>
      <c r="Q36" s="18"/>
    </row>
    <row r="37" spans="1:17" x14ac:dyDescent="0.35">
      <c r="A37" s="1" t="s">
        <v>2</v>
      </c>
      <c r="B37" s="15">
        <f>SUM(B38)</f>
        <v>77</v>
      </c>
      <c r="C37" s="15">
        <v>68</v>
      </c>
      <c r="D37" s="15">
        <v>0</v>
      </c>
      <c r="E37" s="15">
        <v>1</v>
      </c>
      <c r="F37" s="15">
        <v>0</v>
      </c>
      <c r="G37" s="15">
        <v>4</v>
      </c>
      <c r="H37" s="15">
        <v>1</v>
      </c>
      <c r="I37" s="15">
        <v>1</v>
      </c>
      <c r="J37" s="15">
        <v>0</v>
      </c>
      <c r="K37" s="15">
        <v>1</v>
      </c>
      <c r="L37" s="15">
        <v>0</v>
      </c>
      <c r="M37" s="15">
        <v>0</v>
      </c>
      <c r="N37" s="15">
        <v>0</v>
      </c>
      <c r="O37" s="15">
        <v>1</v>
      </c>
      <c r="P37" s="15">
        <v>0</v>
      </c>
      <c r="Q37" s="16">
        <v>0</v>
      </c>
    </row>
    <row r="38" spans="1:17" x14ac:dyDescent="0.35">
      <c r="A38" s="3" t="s">
        <v>185</v>
      </c>
      <c r="B38" s="17">
        <f>SUM(C38:Q38)</f>
        <v>77</v>
      </c>
      <c r="C38" s="204">
        <v>68</v>
      </c>
      <c r="D38" s="204">
        <v>0</v>
      </c>
      <c r="E38" s="204">
        <v>1</v>
      </c>
      <c r="F38" s="204">
        <v>0</v>
      </c>
      <c r="G38" s="204">
        <v>4</v>
      </c>
      <c r="H38" s="204">
        <v>1</v>
      </c>
      <c r="I38" s="204">
        <v>1</v>
      </c>
      <c r="J38" s="204">
        <v>0</v>
      </c>
      <c r="K38" s="204">
        <v>1</v>
      </c>
      <c r="L38" s="204">
        <v>0</v>
      </c>
      <c r="M38" s="204">
        <v>0</v>
      </c>
      <c r="N38" s="204">
        <v>0</v>
      </c>
      <c r="O38" s="204">
        <v>1</v>
      </c>
      <c r="P38" s="204">
        <v>0</v>
      </c>
      <c r="Q38" s="205">
        <v>0</v>
      </c>
    </row>
    <row r="39" spans="1:17" x14ac:dyDescent="0.35">
      <c r="A39" s="3"/>
      <c r="B39" s="15"/>
      <c r="C39" s="17"/>
      <c r="D39" s="17"/>
      <c r="E39" s="17"/>
      <c r="F39" s="17"/>
      <c r="G39" s="17"/>
      <c r="H39" s="17"/>
      <c r="I39" s="17"/>
      <c r="J39" s="17"/>
      <c r="K39" s="17"/>
      <c r="L39" s="17"/>
      <c r="M39" s="17"/>
      <c r="N39" s="17"/>
      <c r="O39" s="17"/>
      <c r="P39" s="17"/>
      <c r="Q39" s="18"/>
    </row>
    <row r="40" spans="1:17" x14ac:dyDescent="0.35">
      <c r="A40" s="5" t="s">
        <v>13</v>
      </c>
      <c r="B40" s="15">
        <f>SUM(B41)</f>
        <v>0</v>
      </c>
      <c r="C40" s="15">
        <v>0</v>
      </c>
      <c r="D40" s="15">
        <v>0</v>
      </c>
      <c r="E40" s="15">
        <v>0</v>
      </c>
      <c r="F40" s="15">
        <v>0</v>
      </c>
      <c r="G40" s="15">
        <v>0</v>
      </c>
      <c r="H40" s="15">
        <v>0</v>
      </c>
      <c r="I40" s="15">
        <v>0</v>
      </c>
      <c r="J40" s="15">
        <v>0</v>
      </c>
      <c r="K40" s="15">
        <v>0</v>
      </c>
      <c r="L40" s="15">
        <v>0</v>
      </c>
      <c r="M40" s="15">
        <v>0</v>
      </c>
      <c r="N40" s="15">
        <v>0</v>
      </c>
      <c r="O40" s="15">
        <v>0</v>
      </c>
      <c r="P40" s="15">
        <v>0</v>
      </c>
      <c r="Q40" s="16">
        <v>0</v>
      </c>
    </row>
    <row r="41" spans="1:17" x14ac:dyDescent="0.35">
      <c r="A41" s="2" t="s">
        <v>186</v>
      </c>
      <c r="B41" s="17">
        <f>SUM(C41:Q41)</f>
        <v>0</v>
      </c>
      <c r="C41" s="204">
        <v>0</v>
      </c>
      <c r="D41" s="204">
        <v>0</v>
      </c>
      <c r="E41" s="204">
        <v>0</v>
      </c>
      <c r="F41" s="204">
        <v>0</v>
      </c>
      <c r="G41" s="204">
        <v>0</v>
      </c>
      <c r="H41" s="204">
        <v>0</v>
      </c>
      <c r="I41" s="204">
        <v>0</v>
      </c>
      <c r="J41" s="204">
        <v>0</v>
      </c>
      <c r="K41" s="204">
        <v>0</v>
      </c>
      <c r="L41" s="204">
        <v>0</v>
      </c>
      <c r="M41" s="204">
        <v>0</v>
      </c>
      <c r="N41" s="204">
        <v>0</v>
      </c>
      <c r="O41" s="204">
        <v>0</v>
      </c>
      <c r="P41" s="204">
        <v>0</v>
      </c>
      <c r="Q41" s="205">
        <v>0</v>
      </c>
    </row>
    <row r="42" spans="1:17" x14ac:dyDescent="0.35">
      <c r="A42" s="3"/>
      <c r="B42" s="15"/>
      <c r="C42" s="17"/>
      <c r="D42" s="17"/>
      <c r="E42" s="17"/>
      <c r="F42" s="17"/>
      <c r="G42" s="17"/>
      <c r="H42" s="17"/>
      <c r="I42" s="17"/>
      <c r="J42" s="17"/>
      <c r="K42" s="17"/>
      <c r="L42" s="17"/>
      <c r="M42" s="17"/>
      <c r="N42" s="17"/>
      <c r="O42" s="17"/>
      <c r="P42" s="17"/>
      <c r="Q42" s="18"/>
    </row>
    <row r="43" spans="1:17" x14ac:dyDescent="0.35">
      <c r="A43" s="1" t="s">
        <v>14</v>
      </c>
      <c r="B43" s="15">
        <f>SUM(B44)</f>
        <v>4</v>
      </c>
      <c r="C43" s="15">
        <v>0</v>
      </c>
      <c r="D43" s="15">
        <v>0</v>
      </c>
      <c r="E43" s="15">
        <v>0</v>
      </c>
      <c r="F43" s="15">
        <v>0</v>
      </c>
      <c r="G43" s="15">
        <v>3</v>
      </c>
      <c r="H43" s="15">
        <v>0</v>
      </c>
      <c r="I43" s="15">
        <v>1</v>
      </c>
      <c r="J43" s="15">
        <v>0</v>
      </c>
      <c r="K43" s="15">
        <v>0</v>
      </c>
      <c r="L43" s="15">
        <v>0</v>
      </c>
      <c r="M43" s="15">
        <v>0</v>
      </c>
      <c r="N43" s="15">
        <v>0</v>
      </c>
      <c r="O43" s="15">
        <v>0</v>
      </c>
      <c r="P43" s="15">
        <v>0</v>
      </c>
      <c r="Q43" s="16">
        <v>0</v>
      </c>
    </row>
    <row r="44" spans="1:17" x14ac:dyDescent="0.35">
      <c r="A44" s="2" t="s">
        <v>195</v>
      </c>
      <c r="B44" s="17">
        <f>SUM(C44:Q44)</f>
        <v>4</v>
      </c>
      <c r="C44" s="204">
        <v>0</v>
      </c>
      <c r="D44" s="204">
        <v>0</v>
      </c>
      <c r="E44" s="204">
        <v>0</v>
      </c>
      <c r="F44" s="204">
        <v>0</v>
      </c>
      <c r="G44" s="204">
        <v>3</v>
      </c>
      <c r="H44" s="204">
        <v>0</v>
      </c>
      <c r="I44" s="204">
        <v>1</v>
      </c>
      <c r="J44" s="204">
        <v>0</v>
      </c>
      <c r="K44" s="204">
        <v>0</v>
      </c>
      <c r="L44" s="204">
        <v>0</v>
      </c>
      <c r="M44" s="204">
        <v>0</v>
      </c>
      <c r="N44" s="204">
        <v>0</v>
      </c>
      <c r="O44" s="204">
        <v>0</v>
      </c>
      <c r="P44" s="204">
        <v>0</v>
      </c>
      <c r="Q44" s="205">
        <v>0</v>
      </c>
    </row>
    <row r="45" spans="1:17" x14ac:dyDescent="0.35">
      <c r="A45" s="3"/>
      <c r="B45" s="15"/>
      <c r="C45" s="17"/>
      <c r="D45" s="17"/>
      <c r="E45" s="17"/>
      <c r="F45" s="17"/>
      <c r="G45" s="17"/>
      <c r="H45" s="17"/>
      <c r="I45" s="17"/>
      <c r="J45" s="17"/>
      <c r="K45" s="17"/>
      <c r="L45" s="17"/>
      <c r="M45" s="17"/>
      <c r="N45" s="17"/>
      <c r="O45" s="17"/>
      <c r="P45" s="17"/>
      <c r="Q45" s="18"/>
    </row>
    <row r="46" spans="1:17" x14ac:dyDescent="0.35">
      <c r="A46" s="1" t="s">
        <v>3</v>
      </c>
      <c r="B46" s="15">
        <f>SUM(B47)</f>
        <v>6</v>
      </c>
      <c r="C46" s="15">
        <v>2</v>
      </c>
      <c r="D46" s="15">
        <v>0</v>
      </c>
      <c r="E46" s="15">
        <v>1</v>
      </c>
      <c r="F46" s="15">
        <v>0</v>
      </c>
      <c r="G46" s="15">
        <v>1</v>
      </c>
      <c r="H46" s="15">
        <v>1</v>
      </c>
      <c r="I46" s="15">
        <v>0</v>
      </c>
      <c r="J46" s="15">
        <v>0</v>
      </c>
      <c r="K46" s="15">
        <v>0</v>
      </c>
      <c r="L46" s="15">
        <v>0</v>
      </c>
      <c r="M46" s="15">
        <v>0</v>
      </c>
      <c r="N46" s="15">
        <v>1</v>
      </c>
      <c r="O46" s="15">
        <v>0</v>
      </c>
      <c r="P46" s="15">
        <v>0</v>
      </c>
      <c r="Q46" s="16">
        <v>0</v>
      </c>
    </row>
    <row r="47" spans="1:17" x14ac:dyDescent="0.35">
      <c r="A47" s="2" t="s">
        <v>187</v>
      </c>
      <c r="B47" s="17">
        <f>SUM(C47:Q47)</f>
        <v>6</v>
      </c>
      <c r="C47" s="204">
        <v>2</v>
      </c>
      <c r="D47" s="204">
        <v>0</v>
      </c>
      <c r="E47" s="204">
        <v>1</v>
      </c>
      <c r="F47" s="204">
        <v>0</v>
      </c>
      <c r="G47" s="204">
        <v>1</v>
      </c>
      <c r="H47" s="204">
        <v>1</v>
      </c>
      <c r="I47" s="204">
        <v>0</v>
      </c>
      <c r="J47" s="204">
        <v>0</v>
      </c>
      <c r="K47" s="204">
        <v>0</v>
      </c>
      <c r="L47" s="204">
        <v>0</v>
      </c>
      <c r="M47" s="204">
        <v>0</v>
      </c>
      <c r="N47" s="204">
        <v>1</v>
      </c>
      <c r="O47" s="204">
        <v>0</v>
      </c>
      <c r="P47" s="204">
        <v>0</v>
      </c>
      <c r="Q47" s="205">
        <v>0</v>
      </c>
    </row>
    <row r="48" spans="1:17" x14ac:dyDescent="0.35">
      <c r="A48" s="3"/>
      <c r="B48" s="15"/>
      <c r="C48" s="17"/>
      <c r="D48" s="17"/>
      <c r="E48" s="17"/>
      <c r="F48" s="17"/>
      <c r="G48" s="17"/>
      <c r="H48" s="17"/>
      <c r="I48" s="17"/>
      <c r="J48" s="17"/>
      <c r="K48" s="17"/>
      <c r="L48" s="17"/>
      <c r="M48" s="17"/>
      <c r="N48" s="17"/>
      <c r="O48" s="17"/>
      <c r="P48" s="17"/>
      <c r="Q48" s="18"/>
    </row>
    <row r="49" spans="1:17" x14ac:dyDescent="0.35">
      <c r="A49" s="1" t="s">
        <v>25</v>
      </c>
      <c r="B49" s="15">
        <f>SUM(B50)</f>
        <v>0</v>
      </c>
      <c r="C49" s="15">
        <v>0</v>
      </c>
      <c r="D49" s="15">
        <v>0</v>
      </c>
      <c r="E49" s="15">
        <v>0</v>
      </c>
      <c r="F49" s="15">
        <v>0</v>
      </c>
      <c r="G49" s="15">
        <v>0</v>
      </c>
      <c r="H49" s="15">
        <v>0</v>
      </c>
      <c r="I49" s="15">
        <v>0</v>
      </c>
      <c r="J49" s="15">
        <v>0</v>
      </c>
      <c r="K49" s="15">
        <v>0</v>
      </c>
      <c r="L49" s="15">
        <v>0</v>
      </c>
      <c r="M49" s="15">
        <v>0</v>
      </c>
      <c r="N49" s="15">
        <v>0</v>
      </c>
      <c r="O49" s="15">
        <v>0</v>
      </c>
      <c r="P49" s="15">
        <v>0</v>
      </c>
      <c r="Q49" s="16">
        <v>0</v>
      </c>
    </row>
    <row r="50" spans="1:17" x14ac:dyDescent="0.35">
      <c r="A50" s="3" t="s">
        <v>188</v>
      </c>
      <c r="B50" s="17">
        <f>SUM(C50:Q50)</f>
        <v>0</v>
      </c>
      <c r="C50" s="204">
        <v>0</v>
      </c>
      <c r="D50" s="204">
        <v>0</v>
      </c>
      <c r="E50" s="204">
        <v>0</v>
      </c>
      <c r="F50" s="204">
        <v>0</v>
      </c>
      <c r="G50" s="204">
        <v>0</v>
      </c>
      <c r="H50" s="204">
        <v>0</v>
      </c>
      <c r="I50" s="204">
        <v>0</v>
      </c>
      <c r="J50" s="204">
        <v>0</v>
      </c>
      <c r="K50" s="204">
        <v>0</v>
      </c>
      <c r="L50" s="204">
        <v>0</v>
      </c>
      <c r="M50" s="204">
        <v>0</v>
      </c>
      <c r="N50" s="204">
        <v>0</v>
      </c>
      <c r="O50" s="204">
        <v>0</v>
      </c>
      <c r="P50" s="204">
        <v>0</v>
      </c>
      <c r="Q50" s="205">
        <v>0</v>
      </c>
    </row>
    <row r="51" spans="1:17" x14ac:dyDescent="0.35">
      <c r="A51" s="3"/>
      <c r="B51" s="15"/>
      <c r="C51" s="17"/>
      <c r="D51" s="17"/>
      <c r="E51" s="17"/>
      <c r="F51" s="17"/>
      <c r="G51" s="17"/>
      <c r="H51" s="17"/>
      <c r="I51" s="17"/>
      <c r="J51" s="17"/>
      <c r="K51" s="17"/>
      <c r="L51" s="17"/>
      <c r="M51" s="17"/>
      <c r="N51" s="17"/>
      <c r="O51" s="17"/>
      <c r="P51" s="17"/>
      <c r="Q51" s="18"/>
    </row>
    <row r="52" spans="1:17" x14ac:dyDescent="0.35">
      <c r="A52" s="1" t="s">
        <v>26</v>
      </c>
      <c r="B52" s="15">
        <f>SUM(B53)</f>
        <v>0</v>
      </c>
      <c r="C52" s="15">
        <v>0</v>
      </c>
      <c r="D52" s="15">
        <v>0</v>
      </c>
      <c r="E52" s="15">
        <v>0</v>
      </c>
      <c r="F52" s="15">
        <v>0</v>
      </c>
      <c r="G52" s="15">
        <v>0</v>
      </c>
      <c r="H52" s="15">
        <v>0</v>
      </c>
      <c r="I52" s="15">
        <v>0</v>
      </c>
      <c r="J52" s="15">
        <v>0</v>
      </c>
      <c r="K52" s="15">
        <v>0</v>
      </c>
      <c r="L52" s="15">
        <v>0</v>
      </c>
      <c r="M52" s="15">
        <v>0</v>
      </c>
      <c r="N52" s="15">
        <v>0</v>
      </c>
      <c r="O52" s="15">
        <v>0</v>
      </c>
      <c r="P52" s="15">
        <v>0</v>
      </c>
      <c r="Q52" s="16">
        <v>0</v>
      </c>
    </row>
    <row r="53" spans="1:17" x14ac:dyDescent="0.35">
      <c r="A53" s="3" t="s">
        <v>181</v>
      </c>
      <c r="B53" s="17">
        <f>SUM(C53:Q53)</f>
        <v>0</v>
      </c>
      <c r="C53" s="204">
        <v>0</v>
      </c>
      <c r="D53" s="204">
        <v>0</v>
      </c>
      <c r="E53" s="204">
        <v>0</v>
      </c>
      <c r="F53" s="204">
        <v>0</v>
      </c>
      <c r="G53" s="204">
        <v>0</v>
      </c>
      <c r="H53" s="204">
        <v>0</v>
      </c>
      <c r="I53" s="204">
        <v>0</v>
      </c>
      <c r="J53" s="204">
        <v>0</v>
      </c>
      <c r="K53" s="204">
        <v>0</v>
      </c>
      <c r="L53" s="204">
        <v>0</v>
      </c>
      <c r="M53" s="204">
        <v>0</v>
      </c>
      <c r="N53" s="204">
        <v>0</v>
      </c>
      <c r="O53" s="204">
        <v>0</v>
      </c>
      <c r="P53" s="204">
        <v>0</v>
      </c>
      <c r="Q53" s="205">
        <v>0</v>
      </c>
    </row>
    <row r="54" spans="1:17" x14ac:dyDescent="0.35">
      <c r="A54" s="3"/>
      <c r="B54" s="15"/>
      <c r="C54" s="17"/>
      <c r="D54" s="17"/>
      <c r="E54" s="17"/>
      <c r="F54" s="17"/>
      <c r="G54" s="17"/>
      <c r="H54" s="17"/>
      <c r="I54" s="17"/>
      <c r="J54" s="17"/>
      <c r="K54" s="17"/>
      <c r="L54" s="17"/>
      <c r="M54" s="17"/>
      <c r="N54" s="17"/>
      <c r="O54" s="17"/>
      <c r="P54" s="17"/>
      <c r="Q54" s="18"/>
    </row>
    <row r="55" spans="1:17" x14ac:dyDescent="0.35">
      <c r="A55" s="5" t="s">
        <v>15</v>
      </c>
      <c r="B55" s="15">
        <f>SUM(B56)</f>
        <v>28</v>
      </c>
      <c r="C55" s="15">
        <v>26</v>
      </c>
      <c r="D55" s="15">
        <v>0</v>
      </c>
      <c r="E55" s="15">
        <v>0</v>
      </c>
      <c r="F55" s="15">
        <v>0</v>
      </c>
      <c r="G55" s="15">
        <v>0</v>
      </c>
      <c r="H55" s="15">
        <v>1</v>
      </c>
      <c r="I55" s="15">
        <v>0</v>
      </c>
      <c r="J55" s="15">
        <v>0</v>
      </c>
      <c r="K55" s="15">
        <v>0</v>
      </c>
      <c r="L55" s="15">
        <v>0</v>
      </c>
      <c r="M55" s="15">
        <v>0</v>
      </c>
      <c r="N55" s="15">
        <v>0</v>
      </c>
      <c r="O55" s="15">
        <v>1</v>
      </c>
      <c r="P55" s="15">
        <v>0</v>
      </c>
      <c r="Q55" s="16">
        <v>0</v>
      </c>
    </row>
    <row r="56" spans="1:17" x14ac:dyDescent="0.35">
      <c r="A56" s="6" t="s">
        <v>190</v>
      </c>
      <c r="B56" s="17">
        <f>SUM(C56:Q56)</f>
        <v>28</v>
      </c>
      <c r="C56" s="204">
        <v>26</v>
      </c>
      <c r="D56" s="204">
        <v>0</v>
      </c>
      <c r="E56" s="204">
        <v>0</v>
      </c>
      <c r="F56" s="204">
        <v>0</v>
      </c>
      <c r="G56" s="204">
        <v>0</v>
      </c>
      <c r="H56" s="204">
        <v>1</v>
      </c>
      <c r="I56" s="204">
        <v>0</v>
      </c>
      <c r="J56" s="204">
        <v>0</v>
      </c>
      <c r="K56" s="204">
        <v>0</v>
      </c>
      <c r="L56" s="204">
        <v>0</v>
      </c>
      <c r="M56" s="204">
        <v>0</v>
      </c>
      <c r="N56" s="204">
        <v>0</v>
      </c>
      <c r="O56" s="204">
        <v>1</v>
      </c>
      <c r="P56" s="204">
        <v>0</v>
      </c>
      <c r="Q56" s="205">
        <v>0</v>
      </c>
    </row>
    <row r="57" spans="1:17" x14ac:dyDescent="0.35">
      <c r="A57" s="6"/>
      <c r="B57" s="15"/>
      <c r="C57" s="17"/>
      <c r="D57" s="17"/>
      <c r="E57" s="17"/>
      <c r="F57" s="17"/>
      <c r="G57" s="17"/>
      <c r="H57" s="17"/>
      <c r="I57" s="17"/>
      <c r="J57" s="17"/>
      <c r="K57" s="17"/>
      <c r="L57" s="17"/>
      <c r="M57" s="17"/>
      <c r="N57" s="17"/>
      <c r="O57" s="17"/>
      <c r="P57" s="17"/>
      <c r="Q57" s="18"/>
    </row>
    <row r="58" spans="1:17" x14ac:dyDescent="0.35">
      <c r="A58" s="5" t="s">
        <v>16</v>
      </c>
      <c r="B58" s="15">
        <f>SUM(B59)</f>
        <v>100</v>
      </c>
      <c r="C58" s="15">
        <v>98</v>
      </c>
      <c r="D58" s="15">
        <v>0</v>
      </c>
      <c r="E58" s="15">
        <v>0</v>
      </c>
      <c r="F58" s="15">
        <v>0</v>
      </c>
      <c r="G58" s="15">
        <v>1</v>
      </c>
      <c r="H58" s="15">
        <v>0</v>
      </c>
      <c r="I58" s="15">
        <v>0</v>
      </c>
      <c r="J58" s="15">
        <v>0</v>
      </c>
      <c r="K58" s="15">
        <v>1</v>
      </c>
      <c r="L58" s="15">
        <v>0</v>
      </c>
      <c r="M58" s="15">
        <v>0</v>
      </c>
      <c r="N58" s="15">
        <v>0</v>
      </c>
      <c r="O58" s="15">
        <v>0</v>
      </c>
      <c r="P58" s="15">
        <v>0</v>
      </c>
      <c r="Q58" s="16">
        <v>0</v>
      </c>
    </row>
    <row r="59" spans="1:17" x14ac:dyDescent="0.35">
      <c r="A59" s="6" t="s">
        <v>189</v>
      </c>
      <c r="B59" s="17">
        <f>SUM(C59:Q59)</f>
        <v>100</v>
      </c>
      <c r="C59" s="204">
        <v>98</v>
      </c>
      <c r="D59" s="204">
        <v>0</v>
      </c>
      <c r="E59" s="204">
        <v>0</v>
      </c>
      <c r="F59" s="204">
        <v>0</v>
      </c>
      <c r="G59" s="204">
        <v>1</v>
      </c>
      <c r="H59" s="204">
        <v>0</v>
      </c>
      <c r="I59" s="204">
        <v>0</v>
      </c>
      <c r="J59" s="204">
        <v>0</v>
      </c>
      <c r="K59" s="204">
        <v>1</v>
      </c>
      <c r="L59" s="204">
        <v>0</v>
      </c>
      <c r="M59" s="204">
        <v>0</v>
      </c>
      <c r="N59" s="204">
        <v>0</v>
      </c>
      <c r="O59" s="204">
        <v>0</v>
      </c>
      <c r="P59" s="204">
        <v>0</v>
      </c>
      <c r="Q59" s="205">
        <v>0</v>
      </c>
    </row>
    <row r="60" spans="1:17" x14ac:dyDescent="0.35">
      <c r="A60" s="56"/>
      <c r="B60" s="57"/>
      <c r="C60" s="58"/>
      <c r="D60" s="58"/>
      <c r="E60" s="58"/>
      <c r="F60" s="58"/>
      <c r="G60" s="58"/>
      <c r="H60" s="58"/>
      <c r="I60" s="58"/>
      <c r="J60" s="58"/>
      <c r="K60" s="58"/>
      <c r="L60" s="58"/>
      <c r="M60" s="58"/>
      <c r="N60" s="58"/>
      <c r="O60" s="58"/>
      <c r="P60" s="58"/>
      <c r="Q60" s="59"/>
    </row>
    <row r="61" spans="1:17" x14ac:dyDescent="0.35">
      <c r="A61" s="60" t="s">
        <v>247</v>
      </c>
      <c r="B61" s="61"/>
      <c r="C61" s="61"/>
      <c r="D61" s="61"/>
      <c r="E61" s="61"/>
      <c r="F61" s="61"/>
      <c r="G61" s="61"/>
      <c r="H61" s="61"/>
      <c r="I61" s="61"/>
      <c r="J61" s="61"/>
      <c r="K61" s="61"/>
      <c r="L61" s="61"/>
      <c r="M61" s="61"/>
      <c r="N61" s="61"/>
      <c r="O61" s="61"/>
      <c r="P61" s="61"/>
      <c r="Q61" s="61"/>
    </row>
    <row r="62" spans="1:17" x14ac:dyDescent="0.35">
      <c r="A62" s="24" t="s">
        <v>69</v>
      </c>
    </row>
  </sheetData>
  <mergeCells count="19">
    <mergeCell ref="N9:N10"/>
    <mergeCell ref="O9:O10"/>
    <mergeCell ref="P9:P10"/>
    <mergeCell ref="A8:A10"/>
    <mergeCell ref="F9:F10"/>
    <mergeCell ref="I9:I10"/>
    <mergeCell ref="J9:J10"/>
    <mergeCell ref="K9:K10"/>
    <mergeCell ref="C8:H8"/>
    <mergeCell ref="B8:B10"/>
    <mergeCell ref="C9:C10"/>
    <mergeCell ref="D9:D10"/>
    <mergeCell ref="E9:E10"/>
    <mergeCell ref="G9:G10"/>
    <mergeCell ref="H9:H10"/>
    <mergeCell ref="I8:Q8"/>
    <mergeCell ref="Q9:Q10"/>
    <mergeCell ref="L9:L10"/>
    <mergeCell ref="M9:M10"/>
  </mergeCells>
  <pageMargins left="0.7" right="0.7" top="0.75" bottom="0.75" header="0.3" footer="0.3"/>
  <ignoredErrors>
    <ignoredError sqref="B12:Q59"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9"/>
  <dimension ref="A1:O61"/>
  <sheetViews>
    <sheetView zoomScale="70" zoomScaleNormal="70" workbookViewId="0">
      <pane ySplit="10" topLeftCell="A11" activePane="bottomLeft" state="frozen"/>
      <selection pane="bottomLeft"/>
    </sheetView>
  </sheetViews>
  <sheetFormatPr baseColWidth="10" defaultColWidth="0" defaultRowHeight="15.5" zeroHeight="1" x14ac:dyDescent="0.35"/>
  <cols>
    <col min="1" max="1" width="69.6328125" style="7" customWidth="1"/>
    <col min="2" max="2" width="14.54296875" style="7" customWidth="1"/>
    <col min="3" max="3" width="17.6328125" style="8" customWidth="1"/>
    <col min="4" max="4" width="16.54296875" style="8" customWidth="1"/>
    <col min="5" max="5" width="16.453125" style="8" customWidth="1"/>
    <col min="6" max="6" width="16" style="8" customWidth="1"/>
    <col min="7" max="8" width="16.6328125" style="8" customWidth="1"/>
    <col min="9" max="9" width="16" style="8" customWidth="1"/>
    <col min="10" max="10" width="15.6328125" style="8" customWidth="1"/>
    <col min="11" max="11" width="15.54296875" style="8" customWidth="1"/>
    <col min="12" max="12" width="15.90625" style="8" customWidth="1"/>
    <col min="13" max="13" width="16.08984375" style="8" customWidth="1"/>
    <col min="14" max="14" width="15" style="8" customWidth="1"/>
    <col min="15" max="15" width="14.54296875" style="8" customWidth="1"/>
    <col min="16" max="16" width="11.453125" style="7" hidden="1" customWidth="1"/>
    <col min="17" max="16384" width="11.453125" style="7" hidden="1"/>
  </cols>
  <sheetData>
    <row r="1" spans="1:15" x14ac:dyDescent="0.35">
      <c r="A1" s="21" t="s">
        <v>472</v>
      </c>
      <c r="B1" s="22"/>
      <c r="C1" s="35"/>
      <c r="D1" s="35"/>
      <c r="E1" s="35"/>
      <c r="F1" s="35"/>
      <c r="G1" s="35"/>
      <c r="H1" s="35"/>
      <c r="I1" s="35"/>
      <c r="J1" s="35"/>
      <c r="K1" s="35"/>
      <c r="L1" s="35"/>
      <c r="M1" s="35"/>
      <c r="N1" s="35"/>
      <c r="O1" s="35"/>
    </row>
    <row r="2" spans="1:15" x14ac:dyDescent="0.35">
      <c r="A2" s="22"/>
      <c r="B2" s="22"/>
      <c r="C2" s="35"/>
      <c r="D2" s="35"/>
      <c r="E2" s="35"/>
      <c r="F2" s="35"/>
      <c r="G2" s="35"/>
      <c r="H2" s="35"/>
      <c r="I2" s="35"/>
      <c r="J2" s="35"/>
      <c r="K2" s="35"/>
      <c r="L2" s="35"/>
      <c r="M2" s="35"/>
      <c r="N2" s="35"/>
      <c r="O2" s="35"/>
    </row>
    <row r="3" spans="1:15" x14ac:dyDescent="0.35">
      <c r="A3" s="236" t="s">
        <v>148</v>
      </c>
      <c r="B3" s="236"/>
      <c r="C3" s="236"/>
      <c r="D3" s="236"/>
      <c r="E3" s="236"/>
      <c r="F3" s="236"/>
      <c r="G3" s="236"/>
      <c r="H3" s="236"/>
      <c r="I3" s="236"/>
      <c r="J3" s="236"/>
      <c r="K3" s="236"/>
      <c r="L3" s="236"/>
      <c r="M3" s="236"/>
      <c r="N3" s="236"/>
      <c r="O3" s="236"/>
    </row>
    <row r="4" spans="1:15" x14ac:dyDescent="0.35">
      <c r="A4" s="236" t="s">
        <v>7</v>
      </c>
      <c r="B4" s="236"/>
      <c r="C4" s="236"/>
      <c r="D4" s="236"/>
      <c r="E4" s="236"/>
      <c r="F4" s="236"/>
      <c r="G4" s="236"/>
      <c r="H4" s="236"/>
      <c r="I4" s="236"/>
      <c r="J4" s="236"/>
      <c r="K4" s="236"/>
      <c r="L4" s="236"/>
      <c r="M4" s="236"/>
      <c r="N4" s="236"/>
      <c r="O4" s="236"/>
    </row>
    <row r="5" spans="1:15" x14ac:dyDescent="0.35">
      <c r="A5" s="236" t="s">
        <v>72</v>
      </c>
      <c r="B5" s="236"/>
      <c r="C5" s="236"/>
      <c r="D5" s="236"/>
      <c r="E5" s="236"/>
      <c r="F5" s="236"/>
      <c r="G5" s="236"/>
      <c r="H5" s="236"/>
      <c r="I5" s="236"/>
      <c r="J5" s="236"/>
      <c r="K5" s="236"/>
      <c r="L5" s="236"/>
      <c r="M5" s="236"/>
      <c r="N5" s="236"/>
      <c r="O5" s="236"/>
    </row>
    <row r="6" spans="1:15" x14ac:dyDescent="0.35">
      <c r="A6" s="236" t="s">
        <v>207</v>
      </c>
      <c r="B6" s="236"/>
      <c r="C6" s="236"/>
      <c r="D6" s="236"/>
      <c r="E6" s="236"/>
      <c r="F6" s="236"/>
      <c r="G6" s="236"/>
      <c r="H6" s="236"/>
      <c r="I6" s="236"/>
      <c r="J6" s="236"/>
      <c r="K6" s="236"/>
      <c r="L6" s="236"/>
      <c r="M6" s="236"/>
      <c r="N6" s="236"/>
      <c r="O6" s="236"/>
    </row>
    <row r="7" spans="1:15" ht="20.399999999999999" customHeight="1" x14ac:dyDescent="0.35"/>
    <row r="8" spans="1:15" ht="15.75" customHeight="1" x14ac:dyDescent="0.35">
      <c r="A8" s="308" t="s">
        <v>8</v>
      </c>
      <c r="B8" s="317" t="s">
        <v>0</v>
      </c>
      <c r="C8" s="315" t="s">
        <v>82</v>
      </c>
      <c r="D8" s="316"/>
      <c r="E8" s="316"/>
      <c r="F8" s="316"/>
      <c r="G8" s="316"/>
      <c r="H8" s="316"/>
      <c r="I8" s="316"/>
      <c r="J8" s="316"/>
      <c r="K8" s="316"/>
      <c r="L8" s="316"/>
      <c r="M8" s="316"/>
      <c r="N8" s="316"/>
      <c r="O8" s="316"/>
    </row>
    <row r="9" spans="1:15" ht="47.25" customHeight="1" x14ac:dyDescent="0.35">
      <c r="A9" s="309"/>
      <c r="B9" s="318"/>
      <c r="C9" s="324" t="s">
        <v>22</v>
      </c>
      <c r="D9" s="324" t="s">
        <v>27</v>
      </c>
      <c r="E9" s="324" t="s">
        <v>179</v>
      </c>
      <c r="F9" s="324" t="s">
        <v>84</v>
      </c>
      <c r="G9" s="326" t="s">
        <v>196</v>
      </c>
      <c r="H9" s="324" t="s">
        <v>85</v>
      </c>
      <c r="I9" s="311" t="s">
        <v>194</v>
      </c>
      <c r="J9" s="324" t="s">
        <v>86</v>
      </c>
      <c r="K9" s="324" t="s">
        <v>87</v>
      </c>
      <c r="L9" s="324" t="s">
        <v>88</v>
      </c>
      <c r="M9" s="324" t="s">
        <v>89</v>
      </c>
      <c r="N9" s="324" t="s">
        <v>180</v>
      </c>
      <c r="O9" s="324" t="s">
        <v>156</v>
      </c>
    </row>
    <row r="10" spans="1:15" ht="36.65" customHeight="1" x14ac:dyDescent="0.35">
      <c r="A10" s="310"/>
      <c r="B10" s="319"/>
      <c r="C10" s="325"/>
      <c r="D10" s="325"/>
      <c r="E10" s="325"/>
      <c r="F10" s="325"/>
      <c r="G10" s="326"/>
      <c r="H10" s="325"/>
      <c r="I10" s="312"/>
      <c r="J10" s="325"/>
      <c r="K10" s="325"/>
      <c r="L10" s="325"/>
      <c r="M10" s="325"/>
      <c r="N10" s="325"/>
      <c r="O10" s="325"/>
    </row>
    <row r="11" spans="1:15" x14ac:dyDescent="0.35">
      <c r="A11" s="22"/>
      <c r="B11" s="23"/>
      <c r="C11" s="91"/>
      <c r="D11" s="47"/>
      <c r="E11" s="47"/>
      <c r="F11" s="47"/>
      <c r="G11" s="47"/>
      <c r="H11" s="47"/>
      <c r="I11" s="47"/>
      <c r="J11" s="47"/>
      <c r="K11" s="47"/>
      <c r="L11" s="47"/>
      <c r="M11" s="47"/>
      <c r="N11" s="47"/>
      <c r="O11" s="51"/>
    </row>
    <row r="12" spans="1:15" x14ac:dyDescent="0.35">
      <c r="A12" s="20" t="s">
        <v>33</v>
      </c>
      <c r="B12" s="15">
        <f t="shared" ref="B12:L12" si="0">B14+B19+B24+B27+B30+B34+B37+B40+B43+B46+B49+B52+B55+B58</f>
        <v>885</v>
      </c>
      <c r="C12" s="15">
        <f t="shared" si="0"/>
        <v>1</v>
      </c>
      <c r="D12" s="15">
        <f t="shared" si="0"/>
        <v>11</v>
      </c>
      <c r="E12" s="15">
        <f t="shared" si="0"/>
        <v>3</v>
      </c>
      <c r="F12" s="15">
        <f t="shared" si="0"/>
        <v>4</v>
      </c>
      <c r="G12" s="15">
        <f>G14+G19+G24+G27+G30+G34+G37+G40+G43+G46+G49+G52+G55+G58</f>
        <v>0</v>
      </c>
      <c r="H12" s="15">
        <f t="shared" si="0"/>
        <v>256</v>
      </c>
      <c r="I12" s="15">
        <f t="shared" si="0"/>
        <v>1</v>
      </c>
      <c r="J12" s="15">
        <f t="shared" si="0"/>
        <v>10</v>
      </c>
      <c r="K12" s="15">
        <f t="shared" si="0"/>
        <v>18</v>
      </c>
      <c r="L12" s="15">
        <f t="shared" si="0"/>
        <v>421</v>
      </c>
      <c r="M12" s="15">
        <f>M14+M19+M24+M27+M30+M34+M37+M40+M43+M46+M49+M52+M55+M58</f>
        <v>7</v>
      </c>
      <c r="N12" s="15">
        <f>N14+N19+N24+N27+N30+N34+N37+N40+N43+N46+N49+N52+N55+N58</f>
        <v>118</v>
      </c>
      <c r="O12" s="45">
        <f>O14+O19+O24+O27+O30+O34+O37+O40+O43+O46+O49+O52+O55+O58</f>
        <v>35</v>
      </c>
    </row>
    <row r="13" spans="1:15" x14ac:dyDescent="0.35">
      <c r="A13" s="4"/>
      <c r="B13" s="13"/>
      <c r="C13" s="13"/>
      <c r="D13" s="13"/>
      <c r="E13" s="13"/>
      <c r="F13" s="13"/>
      <c r="G13" s="13"/>
      <c r="H13" s="13"/>
      <c r="I13" s="13"/>
      <c r="J13" s="13"/>
      <c r="K13" s="13"/>
      <c r="L13" s="13"/>
      <c r="M13" s="13"/>
      <c r="N13" s="13"/>
      <c r="O13" s="42"/>
    </row>
    <row r="14" spans="1:15" x14ac:dyDescent="0.35">
      <c r="A14" s="1" t="s">
        <v>21</v>
      </c>
      <c r="B14" s="15">
        <f>B15+B16+B17</f>
        <v>27</v>
      </c>
      <c r="C14" s="15">
        <v>0</v>
      </c>
      <c r="D14" s="15">
        <v>0</v>
      </c>
      <c r="E14" s="15">
        <v>0</v>
      </c>
      <c r="F14" s="15">
        <v>0</v>
      </c>
      <c r="G14" s="15">
        <v>0</v>
      </c>
      <c r="H14" s="15">
        <v>1</v>
      </c>
      <c r="I14" s="15">
        <v>0</v>
      </c>
      <c r="J14" s="15">
        <v>4</v>
      </c>
      <c r="K14" s="15">
        <v>1</v>
      </c>
      <c r="L14" s="15">
        <v>18</v>
      </c>
      <c r="M14" s="15">
        <v>0</v>
      </c>
      <c r="N14" s="15">
        <v>3</v>
      </c>
      <c r="O14" s="45">
        <v>0</v>
      </c>
    </row>
    <row r="15" spans="1:15" x14ac:dyDescent="0.35">
      <c r="A15" s="2" t="s">
        <v>63</v>
      </c>
      <c r="B15" s="17">
        <f>SUM(C15:O15)</f>
        <v>10</v>
      </c>
      <c r="C15" s="189">
        <v>0</v>
      </c>
      <c r="D15" s="189">
        <v>0</v>
      </c>
      <c r="E15" s="189">
        <v>0</v>
      </c>
      <c r="F15" s="189">
        <v>0</v>
      </c>
      <c r="G15" s="189">
        <v>0</v>
      </c>
      <c r="H15" s="189">
        <v>1</v>
      </c>
      <c r="I15" s="189">
        <v>0</v>
      </c>
      <c r="J15" s="189">
        <v>1</v>
      </c>
      <c r="K15" s="189">
        <v>1</v>
      </c>
      <c r="L15" s="189">
        <v>4</v>
      </c>
      <c r="M15" s="189">
        <v>0</v>
      </c>
      <c r="N15" s="189">
        <v>3</v>
      </c>
      <c r="O15" s="206">
        <v>0</v>
      </c>
    </row>
    <row r="16" spans="1:15" x14ac:dyDescent="0.35">
      <c r="A16" s="2" t="s">
        <v>64</v>
      </c>
      <c r="B16" s="17">
        <f>SUM(C16:O16)</f>
        <v>10</v>
      </c>
      <c r="C16" s="189">
        <v>0</v>
      </c>
      <c r="D16" s="189">
        <v>0</v>
      </c>
      <c r="E16" s="189">
        <v>0</v>
      </c>
      <c r="F16" s="189">
        <v>0</v>
      </c>
      <c r="G16" s="189">
        <v>0</v>
      </c>
      <c r="H16" s="189">
        <v>0</v>
      </c>
      <c r="I16" s="189">
        <v>0</v>
      </c>
      <c r="J16" s="189">
        <v>2</v>
      </c>
      <c r="K16" s="189">
        <v>0</v>
      </c>
      <c r="L16" s="189">
        <v>8</v>
      </c>
      <c r="M16" s="189">
        <v>0</v>
      </c>
      <c r="N16" s="189">
        <v>0</v>
      </c>
      <c r="O16" s="206">
        <v>0</v>
      </c>
    </row>
    <row r="17" spans="1:15" x14ac:dyDescent="0.35">
      <c r="A17" s="2" t="s">
        <v>65</v>
      </c>
      <c r="B17" s="17">
        <f>SUM(C17:O17)</f>
        <v>7</v>
      </c>
      <c r="C17" s="189">
        <v>0</v>
      </c>
      <c r="D17" s="189">
        <v>0</v>
      </c>
      <c r="E17" s="189">
        <v>0</v>
      </c>
      <c r="F17" s="189">
        <v>0</v>
      </c>
      <c r="G17" s="189">
        <v>0</v>
      </c>
      <c r="H17" s="189">
        <v>0</v>
      </c>
      <c r="I17" s="189">
        <v>0</v>
      </c>
      <c r="J17" s="189">
        <v>1</v>
      </c>
      <c r="K17" s="189">
        <v>0</v>
      </c>
      <c r="L17" s="189">
        <v>6</v>
      </c>
      <c r="M17" s="189">
        <v>0</v>
      </c>
      <c r="N17" s="189">
        <v>0</v>
      </c>
      <c r="O17" s="206">
        <v>0</v>
      </c>
    </row>
    <row r="18" spans="1:15" x14ac:dyDescent="0.35">
      <c r="A18" s="3"/>
      <c r="B18" s="15"/>
      <c r="C18" s="17"/>
      <c r="D18" s="17"/>
      <c r="E18" s="17"/>
      <c r="F18" s="17"/>
      <c r="G18" s="17"/>
      <c r="H18" s="17"/>
      <c r="I18" s="17"/>
      <c r="J18" s="17"/>
      <c r="K18" s="17"/>
      <c r="L18" s="17"/>
      <c r="M18" s="17"/>
      <c r="N18" s="17"/>
      <c r="O18" s="43"/>
    </row>
    <row r="19" spans="1:15" x14ac:dyDescent="0.35">
      <c r="A19" s="1" t="s">
        <v>9</v>
      </c>
      <c r="B19" s="15">
        <f>SUM(B20:B22)</f>
        <v>518</v>
      </c>
      <c r="C19" s="15">
        <v>0</v>
      </c>
      <c r="D19" s="15">
        <v>10</v>
      </c>
      <c r="E19" s="15">
        <v>1</v>
      </c>
      <c r="F19" s="15">
        <v>0</v>
      </c>
      <c r="G19" s="15">
        <v>0</v>
      </c>
      <c r="H19" s="15">
        <v>242</v>
      </c>
      <c r="I19" s="15">
        <v>0</v>
      </c>
      <c r="J19" s="15">
        <v>1</v>
      </c>
      <c r="K19" s="15">
        <v>1</v>
      </c>
      <c r="L19" s="15">
        <v>254</v>
      </c>
      <c r="M19" s="15">
        <v>0</v>
      </c>
      <c r="N19" s="15">
        <v>8</v>
      </c>
      <c r="O19" s="45">
        <v>1</v>
      </c>
    </row>
    <row r="20" spans="1:15" x14ac:dyDescent="0.35">
      <c r="A20" s="2" t="s">
        <v>66</v>
      </c>
      <c r="B20" s="17">
        <f>SUM(C20:O20)</f>
        <v>152</v>
      </c>
      <c r="C20" s="204">
        <v>0</v>
      </c>
      <c r="D20" s="204">
        <v>8</v>
      </c>
      <c r="E20" s="204">
        <v>0</v>
      </c>
      <c r="F20" s="204">
        <v>0</v>
      </c>
      <c r="G20" s="204">
        <v>0</v>
      </c>
      <c r="H20" s="204">
        <v>88</v>
      </c>
      <c r="I20" s="204">
        <v>0</v>
      </c>
      <c r="J20" s="204">
        <v>0</v>
      </c>
      <c r="K20" s="204">
        <v>1</v>
      </c>
      <c r="L20" s="204">
        <v>46</v>
      </c>
      <c r="M20" s="204">
        <v>0</v>
      </c>
      <c r="N20" s="204">
        <v>8</v>
      </c>
      <c r="O20" s="207">
        <v>1</v>
      </c>
    </row>
    <row r="21" spans="1:15" x14ac:dyDescent="0.35">
      <c r="A21" s="2" t="s">
        <v>67</v>
      </c>
      <c r="B21" s="17">
        <f>SUM(C21:O21)</f>
        <v>223</v>
      </c>
      <c r="C21" s="204">
        <v>0</v>
      </c>
      <c r="D21" s="204">
        <v>2</v>
      </c>
      <c r="E21" s="204">
        <v>1</v>
      </c>
      <c r="F21" s="204">
        <v>0</v>
      </c>
      <c r="G21" s="204">
        <v>0</v>
      </c>
      <c r="H21" s="204">
        <v>154</v>
      </c>
      <c r="I21" s="204">
        <v>0</v>
      </c>
      <c r="J21" s="204">
        <v>1</v>
      </c>
      <c r="K21" s="204">
        <v>0</v>
      </c>
      <c r="L21" s="204">
        <v>65</v>
      </c>
      <c r="M21" s="204">
        <v>0</v>
      </c>
      <c r="N21" s="204">
        <v>0</v>
      </c>
      <c r="O21" s="207">
        <v>0</v>
      </c>
    </row>
    <row r="22" spans="1:15" x14ac:dyDescent="0.35">
      <c r="A22" s="4" t="s">
        <v>68</v>
      </c>
      <c r="B22" s="17">
        <f>SUM(C22:O22)</f>
        <v>143</v>
      </c>
      <c r="C22" s="204">
        <v>0</v>
      </c>
      <c r="D22" s="204">
        <v>0</v>
      </c>
      <c r="E22" s="204">
        <v>0</v>
      </c>
      <c r="F22" s="204">
        <v>0</v>
      </c>
      <c r="G22" s="204">
        <v>0</v>
      </c>
      <c r="H22" s="204">
        <v>0</v>
      </c>
      <c r="I22" s="204">
        <v>0</v>
      </c>
      <c r="J22" s="204">
        <v>0</v>
      </c>
      <c r="K22" s="204">
        <v>0</v>
      </c>
      <c r="L22" s="204">
        <v>143</v>
      </c>
      <c r="M22" s="204">
        <v>0</v>
      </c>
      <c r="N22" s="204">
        <v>0</v>
      </c>
      <c r="O22" s="207">
        <v>0</v>
      </c>
    </row>
    <row r="23" spans="1:15" x14ac:dyDescent="0.35">
      <c r="A23" s="2"/>
      <c r="B23" s="15"/>
      <c r="C23" s="17"/>
      <c r="D23" s="17"/>
      <c r="E23" s="17"/>
      <c r="F23" s="17"/>
      <c r="G23" s="17"/>
      <c r="H23" s="17"/>
      <c r="I23" s="17"/>
      <c r="J23" s="17"/>
      <c r="K23" s="17"/>
      <c r="L23" s="17"/>
      <c r="M23" s="17"/>
      <c r="N23" s="17"/>
      <c r="O23" s="43"/>
    </row>
    <row r="24" spans="1:15" x14ac:dyDescent="0.35">
      <c r="A24" s="1" t="s">
        <v>10</v>
      </c>
      <c r="B24" s="15">
        <f>B25</f>
        <v>114</v>
      </c>
      <c r="C24" s="15">
        <v>0</v>
      </c>
      <c r="D24" s="15">
        <v>0</v>
      </c>
      <c r="E24" s="15">
        <v>0</v>
      </c>
      <c r="F24" s="15">
        <v>0</v>
      </c>
      <c r="G24" s="15">
        <v>0</v>
      </c>
      <c r="H24" s="15">
        <v>6</v>
      </c>
      <c r="I24" s="15">
        <v>0</v>
      </c>
      <c r="J24" s="15">
        <v>0</v>
      </c>
      <c r="K24" s="15">
        <v>15</v>
      </c>
      <c r="L24" s="15">
        <v>85</v>
      </c>
      <c r="M24" s="15">
        <v>1</v>
      </c>
      <c r="N24" s="15">
        <v>5</v>
      </c>
      <c r="O24" s="45">
        <v>2</v>
      </c>
    </row>
    <row r="25" spans="1:15" x14ac:dyDescent="0.35">
      <c r="A25" s="2" t="s">
        <v>184</v>
      </c>
      <c r="B25" s="17">
        <f>SUM(C25:O25)</f>
        <v>114</v>
      </c>
      <c r="C25" s="204">
        <v>0</v>
      </c>
      <c r="D25" s="204">
        <v>0</v>
      </c>
      <c r="E25" s="204">
        <v>0</v>
      </c>
      <c r="F25" s="204">
        <v>0</v>
      </c>
      <c r="G25" s="204">
        <v>0</v>
      </c>
      <c r="H25" s="204">
        <v>6</v>
      </c>
      <c r="I25" s="204">
        <v>0</v>
      </c>
      <c r="J25" s="204">
        <v>0</v>
      </c>
      <c r="K25" s="204">
        <v>15</v>
      </c>
      <c r="L25" s="204">
        <v>85</v>
      </c>
      <c r="M25" s="204">
        <v>1</v>
      </c>
      <c r="N25" s="204">
        <v>5</v>
      </c>
      <c r="O25" s="207">
        <v>2</v>
      </c>
    </row>
    <row r="26" spans="1:15" x14ac:dyDescent="0.35">
      <c r="A26" s="3"/>
      <c r="B26" s="15"/>
      <c r="C26" s="17"/>
      <c r="D26" s="17"/>
      <c r="E26" s="17"/>
      <c r="F26" s="17"/>
      <c r="G26" s="17"/>
      <c r="H26" s="17"/>
      <c r="I26" s="17"/>
      <c r="J26" s="17"/>
      <c r="K26" s="17"/>
      <c r="L26" s="17"/>
      <c r="M26" s="17"/>
      <c r="N26" s="17"/>
      <c r="O26" s="43"/>
    </row>
    <row r="27" spans="1:15" x14ac:dyDescent="0.35">
      <c r="A27" s="1" t="s">
        <v>11</v>
      </c>
      <c r="B27" s="15">
        <f>SUM(B28)</f>
        <v>1</v>
      </c>
      <c r="C27" s="15">
        <v>0</v>
      </c>
      <c r="D27" s="15">
        <v>0</v>
      </c>
      <c r="E27" s="15">
        <v>0</v>
      </c>
      <c r="F27" s="15">
        <v>0</v>
      </c>
      <c r="G27" s="15">
        <v>0</v>
      </c>
      <c r="H27" s="15">
        <v>0</v>
      </c>
      <c r="I27" s="15">
        <v>0</v>
      </c>
      <c r="J27" s="15">
        <v>0</v>
      </c>
      <c r="K27" s="15">
        <v>0</v>
      </c>
      <c r="L27" s="15">
        <v>0</v>
      </c>
      <c r="M27" s="15">
        <v>0</v>
      </c>
      <c r="N27" s="15">
        <v>1</v>
      </c>
      <c r="O27" s="45">
        <v>0</v>
      </c>
    </row>
    <row r="28" spans="1:15" x14ac:dyDescent="0.35">
      <c r="A28" s="2" t="s">
        <v>182</v>
      </c>
      <c r="B28" s="17">
        <f>SUM(C28:O28)</f>
        <v>1</v>
      </c>
      <c r="C28" s="204">
        <v>0</v>
      </c>
      <c r="D28" s="204">
        <v>0</v>
      </c>
      <c r="E28" s="204">
        <v>0</v>
      </c>
      <c r="F28" s="204">
        <v>0</v>
      </c>
      <c r="G28" s="204">
        <v>0</v>
      </c>
      <c r="H28" s="204">
        <v>0</v>
      </c>
      <c r="I28" s="204">
        <v>0</v>
      </c>
      <c r="J28" s="204">
        <v>0</v>
      </c>
      <c r="K28" s="204">
        <v>0</v>
      </c>
      <c r="L28" s="204">
        <v>0</v>
      </c>
      <c r="M28" s="204">
        <v>0</v>
      </c>
      <c r="N28" s="204">
        <v>1</v>
      </c>
      <c r="O28" s="207">
        <v>0</v>
      </c>
    </row>
    <row r="29" spans="1:15" x14ac:dyDescent="0.35">
      <c r="A29" s="3"/>
      <c r="B29" s="15"/>
      <c r="C29" s="17"/>
      <c r="D29" s="17"/>
      <c r="E29" s="17"/>
      <c r="F29" s="17"/>
      <c r="G29" s="17"/>
      <c r="H29" s="17"/>
      <c r="I29" s="17"/>
      <c r="J29" s="17"/>
      <c r="K29" s="17"/>
      <c r="L29" s="17"/>
      <c r="M29" s="17"/>
      <c r="N29" s="17"/>
      <c r="O29" s="43"/>
    </row>
    <row r="30" spans="1:15" x14ac:dyDescent="0.35">
      <c r="A30" s="1" t="s">
        <v>12</v>
      </c>
      <c r="B30" s="15">
        <f>SUM(B31:B32)</f>
        <v>49</v>
      </c>
      <c r="C30" s="15">
        <v>0</v>
      </c>
      <c r="D30" s="15">
        <v>0</v>
      </c>
      <c r="E30" s="15">
        <v>0</v>
      </c>
      <c r="F30" s="15">
        <v>0</v>
      </c>
      <c r="G30" s="15">
        <v>0</v>
      </c>
      <c r="H30" s="15">
        <v>5</v>
      </c>
      <c r="I30" s="15">
        <v>0</v>
      </c>
      <c r="J30" s="15">
        <v>1</v>
      </c>
      <c r="K30" s="15">
        <v>0</v>
      </c>
      <c r="L30" s="15">
        <v>1</v>
      </c>
      <c r="M30" s="15">
        <v>1</v>
      </c>
      <c r="N30" s="15">
        <v>9</v>
      </c>
      <c r="O30" s="45">
        <v>32</v>
      </c>
    </row>
    <row r="31" spans="1:15" x14ac:dyDescent="0.35">
      <c r="A31" s="2" t="s">
        <v>183</v>
      </c>
      <c r="B31" s="17">
        <f>SUM(C31:O31)</f>
        <v>6</v>
      </c>
      <c r="C31" s="204">
        <v>0</v>
      </c>
      <c r="D31" s="204">
        <v>0</v>
      </c>
      <c r="E31" s="204">
        <v>0</v>
      </c>
      <c r="F31" s="204">
        <v>0</v>
      </c>
      <c r="G31" s="204">
        <v>0</v>
      </c>
      <c r="H31" s="204">
        <v>1</v>
      </c>
      <c r="I31" s="204">
        <v>0</v>
      </c>
      <c r="J31" s="204">
        <v>1</v>
      </c>
      <c r="K31" s="204">
        <v>0</v>
      </c>
      <c r="L31" s="204">
        <v>0</v>
      </c>
      <c r="M31" s="204">
        <v>1</v>
      </c>
      <c r="N31" s="204">
        <v>3</v>
      </c>
      <c r="O31" s="207">
        <v>0</v>
      </c>
    </row>
    <row r="32" spans="1:15" x14ac:dyDescent="0.35">
      <c r="A32" s="2" t="s">
        <v>174</v>
      </c>
      <c r="B32" s="17">
        <f>SUM(C32:O32)</f>
        <v>43</v>
      </c>
      <c r="C32" s="204">
        <v>0</v>
      </c>
      <c r="D32" s="204">
        <v>0</v>
      </c>
      <c r="E32" s="204">
        <v>0</v>
      </c>
      <c r="F32" s="204">
        <v>0</v>
      </c>
      <c r="G32" s="204">
        <v>0</v>
      </c>
      <c r="H32" s="204">
        <v>4</v>
      </c>
      <c r="I32" s="204">
        <v>0</v>
      </c>
      <c r="J32" s="204">
        <v>0</v>
      </c>
      <c r="K32" s="204">
        <v>0</v>
      </c>
      <c r="L32" s="204">
        <v>1</v>
      </c>
      <c r="M32" s="204">
        <v>0</v>
      </c>
      <c r="N32" s="204">
        <v>6</v>
      </c>
      <c r="O32" s="207">
        <v>32</v>
      </c>
    </row>
    <row r="33" spans="1:15" x14ac:dyDescent="0.35">
      <c r="A33" s="3"/>
      <c r="B33" s="15"/>
      <c r="C33" s="17"/>
      <c r="D33" s="17"/>
      <c r="E33" s="17"/>
      <c r="F33" s="17"/>
      <c r="G33" s="17"/>
      <c r="H33" s="17"/>
      <c r="I33" s="17"/>
      <c r="J33" s="17"/>
      <c r="K33" s="17"/>
      <c r="L33" s="17"/>
      <c r="M33" s="17"/>
      <c r="N33" s="17"/>
      <c r="O33" s="43"/>
    </row>
    <row r="34" spans="1:15" x14ac:dyDescent="0.35">
      <c r="A34" s="1" t="s">
        <v>1</v>
      </c>
      <c r="B34" s="15">
        <f>SUM(B35)</f>
        <v>16</v>
      </c>
      <c r="C34" s="15">
        <v>0</v>
      </c>
      <c r="D34" s="15">
        <v>0</v>
      </c>
      <c r="E34" s="15">
        <v>0</v>
      </c>
      <c r="F34" s="15">
        <v>4</v>
      </c>
      <c r="G34" s="15">
        <v>0</v>
      </c>
      <c r="H34" s="15">
        <v>2</v>
      </c>
      <c r="I34" s="15">
        <v>0</v>
      </c>
      <c r="J34" s="15">
        <v>2</v>
      </c>
      <c r="K34" s="15">
        <v>0</v>
      </c>
      <c r="L34" s="15">
        <v>7</v>
      </c>
      <c r="M34" s="15">
        <v>1</v>
      </c>
      <c r="N34" s="15">
        <v>0</v>
      </c>
      <c r="O34" s="45">
        <v>0</v>
      </c>
    </row>
    <row r="35" spans="1:15" x14ac:dyDescent="0.35">
      <c r="A35" s="3" t="s">
        <v>30</v>
      </c>
      <c r="B35" s="17">
        <f>SUM(C35:O35)</f>
        <v>16</v>
      </c>
      <c r="C35" s="204">
        <v>0</v>
      </c>
      <c r="D35" s="204">
        <v>0</v>
      </c>
      <c r="E35" s="204">
        <v>0</v>
      </c>
      <c r="F35" s="204">
        <v>4</v>
      </c>
      <c r="G35" s="204">
        <v>0</v>
      </c>
      <c r="H35" s="204">
        <v>2</v>
      </c>
      <c r="I35" s="204">
        <v>0</v>
      </c>
      <c r="J35" s="204">
        <v>2</v>
      </c>
      <c r="K35" s="204">
        <v>0</v>
      </c>
      <c r="L35" s="204">
        <v>7</v>
      </c>
      <c r="M35" s="204">
        <v>1</v>
      </c>
      <c r="N35" s="204">
        <v>0</v>
      </c>
      <c r="O35" s="207">
        <v>0</v>
      </c>
    </row>
    <row r="36" spans="1:15" x14ac:dyDescent="0.35">
      <c r="A36" s="3"/>
      <c r="B36" s="15"/>
      <c r="C36" s="17"/>
      <c r="D36" s="17"/>
      <c r="E36" s="17"/>
      <c r="F36" s="17"/>
      <c r="G36" s="17"/>
      <c r="H36" s="17"/>
      <c r="I36" s="17"/>
      <c r="J36" s="17"/>
      <c r="K36" s="17"/>
      <c r="L36" s="17"/>
      <c r="M36" s="17"/>
      <c r="N36" s="17"/>
      <c r="O36" s="43"/>
    </row>
    <row r="37" spans="1:15" x14ac:dyDescent="0.35">
      <c r="A37" s="1" t="s">
        <v>2</v>
      </c>
      <c r="B37" s="15">
        <f>SUM(B38)</f>
        <v>11</v>
      </c>
      <c r="C37" s="15">
        <v>1</v>
      </c>
      <c r="D37" s="15">
        <v>1</v>
      </c>
      <c r="E37" s="15">
        <v>0</v>
      </c>
      <c r="F37" s="15">
        <v>0</v>
      </c>
      <c r="G37" s="15">
        <v>0</v>
      </c>
      <c r="H37" s="15">
        <v>0</v>
      </c>
      <c r="I37" s="15">
        <v>0</v>
      </c>
      <c r="J37" s="15">
        <v>1</v>
      </c>
      <c r="K37" s="15">
        <v>0</v>
      </c>
      <c r="L37" s="15">
        <v>5</v>
      </c>
      <c r="M37" s="15">
        <v>0</v>
      </c>
      <c r="N37" s="15">
        <v>3</v>
      </c>
      <c r="O37" s="45">
        <v>0</v>
      </c>
    </row>
    <row r="38" spans="1:15" x14ac:dyDescent="0.35">
      <c r="A38" s="3" t="s">
        <v>185</v>
      </c>
      <c r="B38" s="17">
        <f>SUM(C38:O38)</f>
        <v>11</v>
      </c>
      <c r="C38" s="204">
        <v>1</v>
      </c>
      <c r="D38" s="204">
        <v>1</v>
      </c>
      <c r="E38" s="204">
        <v>0</v>
      </c>
      <c r="F38" s="204">
        <v>0</v>
      </c>
      <c r="G38" s="204">
        <v>0</v>
      </c>
      <c r="H38" s="204">
        <v>0</v>
      </c>
      <c r="I38" s="204">
        <v>0</v>
      </c>
      <c r="J38" s="204">
        <v>1</v>
      </c>
      <c r="K38" s="204">
        <v>0</v>
      </c>
      <c r="L38" s="204">
        <v>5</v>
      </c>
      <c r="M38" s="204">
        <v>0</v>
      </c>
      <c r="N38" s="204">
        <v>3</v>
      </c>
      <c r="O38" s="207">
        <v>0</v>
      </c>
    </row>
    <row r="39" spans="1:15" x14ac:dyDescent="0.35">
      <c r="A39" s="3"/>
      <c r="B39" s="15"/>
      <c r="C39" s="17"/>
      <c r="D39" s="17"/>
      <c r="E39" s="17"/>
      <c r="F39" s="17"/>
      <c r="G39" s="17"/>
      <c r="H39" s="17"/>
      <c r="I39" s="17"/>
      <c r="J39" s="17"/>
      <c r="K39" s="17"/>
      <c r="L39" s="17"/>
      <c r="M39" s="17"/>
      <c r="N39" s="17"/>
      <c r="O39" s="43"/>
    </row>
    <row r="40" spans="1:15" x14ac:dyDescent="0.35">
      <c r="A40" s="5" t="s">
        <v>13</v>
      </c>
      <c r="B40" s="15">
        <f>SUM(B41)</f>
        <v>1</v>
      </c>
      <c r="C40" s="15">
        <v>0</v>
      </c>
      <c r="D40" s="15">
        <v>0</v>
      </c>
      <c r="E40" s="15">
        <v>0</v>
      </c>
      <c r="F40" s="15">
        <v>0</v>
      </c>
      <c r="G40" s="15">
        <v>0</v>
      </c>
      <c r="H40" s="15">
        <v>0</v>
      </c>
      <c r="I40" s="15">
        <v>0</v>
      </c>
      <c r="J40" s="15">
        <v>0</v>
      </c>
      <c r="K40" s="15">
        <v>0</v>
      </c>
      <c r="L40" s="15">
        <v>0</v>
      </c>
      <c r="M40" s="15">
        <v>1</v>
      </c>
      <c r="N40" s="15">
        <v>0</v>
      </c>
      <c r="O40" s="45">
        <v>0</v>
      </c>
    </row>
    <row r="41" spans="1:15" x14ac:dyDescent="0.35">
      <c r="A41" s="2" t="s">
        <v>186</v>
      </c>
      <c r="B41" s="17">
        <f>SUM(C41:O41)</f>
        <v>1</v>
      </c>
      <c r="C41" s="204">
        <v>0</v>
      </c>
      <c r="D41" s="204">
        <v>0</v>
      </c>
      <c r="E41" s="204">
        <v>0</v>
      </c>
      <c r="F41" s="204">
        <v>0</v>
      </c>
      <c r="G41" s="204">
        <v>0</v>
      </c>
      <c r="H41" s="204">
        <v>0</v>
      </c>
      <c r="I41" s="204">
        <v>0</v>
      </c>
      <c r="J41" s="204">
        <v>0</v>
      </c>
      <c r="K41" s="204">
        <v>0</v>
      </c>
      <c r="L41" s="204">
        <v>0</v>
      </c>
      <c r="M41" s="204">
        <v>1</v>
      </c>
      <c r="N41" s="204">
        <v>0</v>
      </c>
      <c r="O41" s="207">
        <v>0</v>
      </c>
    </row>
    <row r="42" spans="1:15" x14ac:dyDescent="0.35">
      <c r="A42" s="3"/>
      <c r="B42" s="15"/>
      <c r="C42" s="17"/>
      <c r="D42" s="17"/>
      <c r="E42" s="17"/>
      <c r="F42" s="17"/>
      <c r="G42" s="17"/>
      <c r="H42" s="17"/>
      <c r="I42" s="17"/>
      <c r="J42" s="17"/>
      <c r="K42" s="17"/>
      <c r="L42" s="17"/>
      <c r="M42" s="17"/>
      <c r="N42" s="17"/>
      <c r="O42" s="43"/>
    </row>
    <row r="43" spans="1:15" x14ac:dyDescent="0.35">
      <c r="A43" s="1" t="s">
        <v>14</v>
      </c>
      <c r="B43" s="15">
        <f>SUM(B44)</f>
        <v>3</v>
      </c>
      <c r="C43" s="15">
        <v>0</v>
      </c>
      <c r="D43" s="15">
        <v>0</v>
      </c>
      <c r="E43" s="15">
        <v>0</v>
      </c>
      <c r="F43" s="15">
        <v>0</v>
      </c>
      <c r="G43" s="15">
        <v>0</v>
      </c>
      <c r="H43" s="15">
        <v>0</v>
      </c>
      <c r="I43" s="15">
        <v>0</v>
      </c>
      <c r="J43" s="15">
        <v>0</v>
      </c>
      <c r="K43" s="15">
        <v>1</v>
      </c>
      <c r="L43" s="15">
        <v>1</v>
      </c>
      <c r="M43" s="15">
        <v>0</v>
      </c>
      <c r="N43" s="15">
        <v>1</v>
      </c>
      <c r="O43" s="45">
        <v>0</v>
      </c>
    </row>
    <row r="44" spans="1:15" x14ac:dyDescent="0.35">
      <c r="A44" s="2" t="s">
        <v>195</v>
      </c>
      <c r="B44" s="17">
        <f>SUM(C44:O44)</f>
        <v>3</v>
      </c>
      <c r="C44" s="204">
        <v>0</v>
      </c>
      <c r="D44" s="204">
        <v>0</v>
      </c>
      <c r="E44" s="204">
        <v>0</v>
      </c>
      <c r="F44" s="204">
        <v>0</v>
      </c>
      <c r="G44" s="204">
        <v>0</v>
      </c>
      <c r="H44" s="204">
        <v>0</v>
      </c>
      <c r="I44" s="204">
        <v>0</v>
      </c>
      <c r="J44" s="204">
        <v>0</v>
      </c>
      <c r="K44" s="204">
        <v>1</v>
      </c>
      <c r="L44" s="204">
        <v>1</v>
      </c>
      <c r="M44" s="204">
        <v>0</v>
      </c>
      <c r="N44" s="204">
        <v>1</v>
      </c>
      <c r="O44" s="207">
        <v>0</v>
      </c>
    </row>
    <row r="45" spans="1:15" x14ac:dyDescent="0.35">
      <c r="A45" s="3"/>
      <c r="B45" s="15"/>
      <c r="C45" s="17"/>
      <c r="D45" s="17"/>
      <c r="E45" s="17"/>
      <c r="F45" s="17"/>
      <c r="G45" s="17"/>
      <c r="H45" s="17"/>
      <c r="I45" s="17"/>
      <c r="J45" s="17"/>
      <c r="K45" s="17"/>
      <c r="L45" s="17"/>
      <c r="M45" s="17"/>
      <c r="N45" s="17"/>
      <c r="O45" s="43"/>
    </row>
    <row r="46" spans="1:15" x14ac:dyDescent="0.35">
      <c r="A46" s="1" t="s">
        <v>3</v>
      </c>
      <c r="B46" s="15">
        <f>SUM(B47)</f>
        <v>2</v>
      </c>
      <c r="C46" s="15">
        <v>0</v>
      </c>
      <c r="D46" s="15">
        <v>0</v>
      </c>
      <c r="E46" s="15">
        <v>0</v>
      </c>
      <c r="F46" s="15">
        <v>0</v>
      </c>
      <c r="G46" s="15">
        <v>0</v>
      </c>
      <c r="H46" s="15">
        <v>0</v>
      </c>
      <c r="I46" s="15">
        <v>1</v>
      </c>
      <c r="J46" s="15">
        <v>1</v>
      </c>
      <c r="K46" s="15">
        <v>0</v>
      </c>
      <c r="L46" s="15">
        <v>0</v>
      </c>
      <c r="M46" s="15">
        <v>0</v>
      </c>
      <c r="N46" s="15">
        <v>0</v>
      </c>
      <c r="O46" s="45">
        <v>0</v>
      </c>
    </row>
    <row r="47" spans="1:15" x14ac:dyDescent="0.35">
      <c r="A47" s="2" t="s">
        <v>187</v>
      </c>
      <c r="B47" s="17">
        <f>SUM(C47:O47)</f>
        <v>2</v>
      </c>
      <c r="C47" s="204">
        <v>0</v>
      </c>
      <c r="D47" s="204">
        <v>0</v>
      </c>
      <c r="E47" s="204">
        <v>0</v>
      </c>
      <c r="F47" s="204">
        <v>0</v>
      </c>
      <c r="G47" s="204">
        <v>0</v>
      </c>
      <c r="H47" s="204">
        <v>0</v>
      </c>
      <c r="I47" s="204">
        <v>1</v>
      </c>
      <c r="J47" s="204">
        <v>1</v>
      </c>
      <c r="K47" s="204">
        <v>0</v>
      </c>
      <c r="L47" s="204">
        <v>0</v>
      </c>
      <c r="M47" s="204">
        <v>0</v>
      </c>
      <c r="N47" s="204">
        <v>0</v>
      </c>
      <c r="O47" s="207">
        <v>0</v>
      </c>
    </row>
    <row r="48" spans="1:15" x14ac:dyDescent="0.35">
      <c r="A48" s="3"/>
      <c r="B48" s="15"/>
      <c r="C48" s="17"/>
      <c r="D48" s="17"/>
      <c r="E48" s="17"/>
      <c r="F48" s="17"/>
      <c r="G48" s="17"/>
      <c r="H48" s="17"/>
      <c r="I48" s="17"/>
      <c r="J48" s="17"/>
      <c r="K48" s="17"/>
      <c r="L48" s="17"/>
      <c r="M48" s="17"/>
      <c r="N48" s="17"/>
      <c r="O48" s="43"/>
    </row>
    <row r="49" spans="1:15" x14ac:dyDescent="0.35">
      <c r="A49" s="1" t="s">
        <v>25</v>
      </c>
      <c r="B49" s="15">
        <f>SUM(B50)</f>
        <v>0</v>
      </c>
      <c r="C49" s="15">
        <v>0</v>
      </c>
      <c r="D49" s="15">
        <v>0</v>
      </c>
      <c r="E49" s="15">
        <v>0</v>
      </c>
      <c r="F49" s="15">
        <v>0</v>
      </c>
      <c r="G49" s="15">
        <v>0</v>
      </c>
      <c r="H49" s="15">
        <v>0</v>
      </c>
      <c r="I49" s="15">
        <v>0</v>
      </c>
      <c r="J49" s="15">
        <v>0</v>
      </c>
      <c r="K49" s="15">
        <v>0</v>
      </c>
      <c r="L49" s="15">
        <v>0</v>
      </c>
      <c r="M49" s="15">
        <v>0</v>
      </c>
      <c r="N49" s="15">
        <v>0</v>
      </c>
      <c r="O49" s="45">
        <v>0</v>
      </c>
    </row>
    <row r="50" spans="1:15" x14ac:dyDescent="0.35">
      <c r="A50" s="3" t="s">
        <v>188</v>
      </c>
      <c r="B50" s="17">
        <f>SUM(C50:O50)</f>
        <v>0</v>
      </c>
      <c r="C50" s="204">
        <v>0</v>
      </c>
      <c r="D50" s="204">
        <v>0</v>
      </c>
      <c r="E50" s="204">
        <v>0</v>
      </c>
      <c r="F50" s="204">
        <v>0</v>
      </c>
      <c r="G50" s="204">
        <v>0</v>
      </c>
      <c r="H50" s="204">
        <v>0</v>
      </c>
      <c r="I50" s="204">
        <v>0</v>
      </c>
      <c r="J50" s="204">
        <v>0</v>
      </c>
      <c r="K50" s="204">
        <v>0</v>
      </c>
      <c r="L50" s="204">
        <v>0</v>
      </c>
      <c r="M50" s="204">
        <v>0</v>
      </c>
      <c r="N50" s="204">
        <v>0</v>
      </c>
      <c r="O50" s="207">
        <v>0</v>
      </c>
    </row>
    <row r="51" spans="1:15" x14ac:dyDescent="0.35">
      <c r="A51" s="3"/>
      <c r="B51" s="15"/>
      <c r="C51" s="17"/>
      <c r="D51" s="17"/>
      <c r="E51" s="17"/>
      <c r="F51" s="17"/>
      <c r="G51" s="17"/>
      <c r="H51" s="17"/>
      <c r="I51" s="17"/>
      <c r="J51" s="17"/>
      <c r="K51" s="17"/>
      <c r="L51" s="17"/>
      <c r="M51" s="17"/>
      <c r="N51" s="17"/>
      <c r="O51" s="43"/>
    </row>
    <row r="52" spans="1:15" x14ac:dyDescent="0.35">
      <c r="A52" s="1" t="s">
        <v>26</v>
      </c>
      <c r="B52" s="15">
        <f>SUM(B53)</f>
        <v>0</v>
      </c>
      <c r="C52" s="15">
        <v>0</v>
      </c>
      <c r="D52" s="15">
        <v>0</v>
      </c>
      <c r="E52" s="15">
        <v>0</v>
      </c>
      <c r="F52" s="15">
        <v>0</v>
      </c>
      <c r="G52" s="15">
        <v>0</v>
      </c>
      <c r="H52" s="15">
        <v>0</v>
      </c>
      <c r="I52" s="15">
        <v>0</v>
      </c>
      <c r="J52" s="15">
        <v>0</v>
      </c>
      <c r="K52" s="15">
        <v>0</v>
      </c>
      <c r="L52" s="15">
        <v>0</v>
      </c>
      <c r="M52" s="15">
        <v>0</v>
      </c>
      <c r="N52" s="15">
        <v>0</v>
      </c>
      <c r="O52" s="45">
        <v>0</v>
      </c>
    </row>
    <row r="53" spans="1:15" x14ac:dyDescent="0.35">
      <c r="A53" s="3" t="s">
        <v>181</v>
      </c>
      <c r="B53" s="17">
        <f>SUM(C53:O53)</f>
        <v>0</v>
      </c>
      <c r="C53" s="204">
        <v>0</v>
      </c>
      <c r="D53" s="204">
        <v>0</v>
      </c>
      <c r="E53" s="204">
        <v>0</v>
      </c>
      <c r="F53" s="204">
        <v>0</v>
      </c>
      <c r="G53" s="204">
        <v>0</v>
      </c>
      <c r="H53" s="204">
        <v>0</v>
      </c>
      <c r="I53" s="204">
        <v>0</v>
      </c>
      <c r="J53" s="204">
        <v>0</v>
      </c>
      <c r="K53" s="204">
        <v>0</v>
      </c>
      <c r="L53" s="204">
        <v>0</v>
      </c>
      <c r="M53" s="204">
        <v>0</v>
      </c>
      <c r="N53" s="204">
        <v>0</v>
      </c>
      <c r="O53" s="207">
        <v>0</v>
      </c>
    </row>
    <row r="54" spans="1:15" x14ac:dyDescent="0.35">
      <c r="A54" s="3"/>
      <c r="B54" s="15"/>
      <c r="C54" s="17"/>
      <c r="D54" s="17"/>
      <c r="E54" s="17"/>
      <c r="F54" s="17"/>
      <c r="G54" s="17"/>
      <c r="H54" s="17"/>
      <c r="I54" s="17"/>
      <c r="J54" s="17"/>
      <c r="K54" s="17"/>
      <c r="L54" s="17"/>
      <c r="M54" s="17"/>
      <c r="N54" s="17"/>
      <c r="O54" s="43"/>
    </row>
    <row r="55" spans="1:15" x14ac:dyDescent="0.35">
      <c r="A55" s="5" t="s">
        <v>15</v>
      </c>
      <c r="B55" s="15">
        <f>SUM(B56)</f>
        <v>20</v>
      </c>
      <c r="C55" s="15">
        <v>0</v>
      </c>
      <c r="D55" s="15">
        <v>0</v>
      </c>
      <c r="E55" s="15">
        <v>2</v>
      </c>
      <c r="F55" s="15">
        <v>0</v>
      </c>
      <c r="G55" s="15">
        <v>0</v>
      </c>
      <c r="H55" s="15">
        <v>0</v>
      </c>
      <c r="I55" s="15">
        <v>0</v>
      </c>
      <c r="J55" s="15">
        <v>0</v>
      </c>
      <c r="K55" s="15">
        <v>0</v>
      </c>
      <c r="L55" s="15">
        <v>4</v>
      </c>
      <c r="M55" s="15">
        <v>0</v>
      </c>
      <c r="N55" s="15">
        <v>14</v>
      </c>
      <c r="O55" s="45">
        <v>0</v>
      </c>
    </row>
    <row r="56" spans="1:15" x14ac:dyDescent="0.35">
      <c r="A56" s="6" t="s">
        <v>190</v>
      </c>
      <c r="B56" s="17">
        <f>SUM(C56:O56)</f>
        <v>20</v>
      </c>
      <c r="C56" s="204">
        <v>0</v>
      </c>
      <c r="D56" s="204">
        <v>0</v>
      </c>
      <c r="E56" s="204">
        <v>2</v>
      </c>
      <c r="F56" s="204">
        <v>0</v>
      </c>
      <c r="G56" s="204">
        <v>0</v>
      </c>
      <c r="H56" s="204">
        <v>0</v>
      </c>
      <c r="I56" s="204">
        <v>0</v>
      </c>
      <c r="J56" s="204">
        <v>0</v>
      </c>
      <c r="K56" s="204">
        <v>0</v>
      </c>
      <c r="L56" s="204">
        <v>4</v>
      </c>
      <c r="M56" s="204">
        <v>0</v>
      </c>
      <c r="N56" s="204">
        <v>14</v>
      </c>
      <c r="O56" s="207">
        <v>0</v>
      </c>
    </row>
    <row r="57" spans="1:15" x14ac:dyDescent="0.35">
      <c r="A57" s="6"/>
      <c r="B57" s="15"/>
      <c r="C57" s="17"/>
      <c r="D57" s="17"/>
      <c r="E57" s="17"/>
      <c r="F57" s="17"/>
      <c r="G57" s="17"/>
      <c r="H57" s="17"/>
      <c r="I57" s="17"/>
      <c r="J57" s="17"/>
      <c r="K57" s="17"/>
      <c r="L57" s="17"/>
      <c r="M57" s="17"/>
      <c r="N57" s="17"/>
      <c r="O57" s="43"/>
    </row>
    <row r="58" spans="1:15" x14ac:dyDescent="0.35">
      <c r="A58" s="5" t="s">
        <v>16</v>
      </c>
      <c r="B58" s="15">
        <f>SUM(B59)</f>
        <v>123</v>
      </c>
      <c r="C58" s="15">
        <v>0</v>
      </c>
      <c r="D58" s="15">
        <v>0</v>
      </c>
      <c r="E58" s="15">
        <v>0</v>
      </c>
      <c r="F58" s="15">
        <v>0</v>
      </c>
      <c r="G58" s="15">
        <v>0</v>
      </c>
      <c r="H58" s="15">
        <v>0</v>
      </c>
      <c r="I58" s="15">
        <v>0</v>
      </c>
      <c r="J58" s="15">
        <v>0</v>
      </c>
      <c r="K58" s="15">
        <v>0</v>
      </c>
      <c r="L58" s="15">
        <v>46</v>
      </c>
      <c r="M58" s="15">
        <v>3</v>
      </c>
      <c r="N58" s="15">
        <v>74</v>
      </c>
      <c r="O58" s="45">
        <v>0</v>
      </c>
    </row>
    <row r="59" spans="1:15" x14ac:dyDescent="0.35">
      <c r="A59" s="6" t="s">
        <v>189</v>
      </c>
      <c r="B59" s="17">
        <f>SUM(C59:O59)</f>
        <v>123</v>
      </c>
      <c r="C59" s="204">
        <v>0</v>
      </c>
      <c r="D59" s="204">
        <v>0</v>
      </c>
      <c r="E59" s="204">
        <v>0</v>
      </c>
      <c r="F59" s="204">
        <v>0</v>
      </c>
      <c r="G59" s="204">
        <v>0</v>
      </c>
      <c r="H59" s="204">
        <v>0</v>
      </c>
      <c r="I59" s="204">
        <v>0</v>
      </c>
      <c r="J59" s="204">
        <v>0</v>
      </c>
      <c r="K59" s="204">
        <v>0</v>
      </c>
      <c r="L59" s="204">
        <v>46</v>
      </c>
      <c r="M59" s="204">
        <v>3</v>
      </c>
      <c r="N59" s="204">
        <v>74</v>
      </c>
      <c r="O59" s="207">
        <v>0</v>
      </c>
    </row>
    <row r="60" spans="1:15" x14ac:dyDescent="0.35">
      <c r="A60" s="56"/>
      <c r="B60" s="57"/>
      <c r="C60" s="63"/>
      <c r="D60" s="63"/>
      <c r="E60" s="63"/>
      <c r="F60" s="63"/>
      <c r="G60" s="63"/>
      <c r="H60" s="63"/>
      <c r="I60" s="63"/>
      <c r="J60" s="63"/>
      <c r="K60" s="63"/>
      <c r="L60" s="63"/>
      <c r="M60" s="63"/>
      <c r="N60" s="63"/>
      <c r="O60" s="55"/>
    </row>
    <row r="61" spans="1:15" x14ac:dyDescent="0.35">
      <c r="A61" s="61" t="s">
        <v>69</v>
      </c>
      <c r="B61" s="61"/>
      <c r="C61" s="64"/>
      <c r="D61" s="64"/>
      <c r="E61" s="64"/>
      <c r="F61" s="64"/>
      <c r="G61" s="64"/>
      <c r="H61" s="64"/>
      <c r="I61" s="64"/>
      <c r="J61" s="64"/>
      <c r="K61" s="64"/>
      <c r="L61" s="64"/>
      <c r="M61" s="64"/>
      <c r="N61" s="64"/>
      <c r="O61" s="64"/>
    </row>
  </sheetData>
  <mergeCells count="16">
    <mergeCell ref="A8:A10"/>
    <mergeCell ref="B8:B10"/>
    <mergeCell ref="C8:O8"/>
    <mergeCell ref="C9:C10"/>
    <mergeCell ref="I9:I10"/>
    <mergeCell ref="L9:L10"/>
    <mergeCell ref="M9:M10"/>
    <mergeCell ref="N9:N10"/>
    <mergeCell ref="H9:H10"/>
    <mergeCell ref="O9:O10"/>
    <mergeCell ref="J9:J10"/>
    <mergeCell ref="K9:K10"/>
    <mergeCell ref="D9:D10"/>
    <mergeCell ref="E9:E10"/>
    <mergeCell ref="F9:F10"/>
    <mergeCell ref="G9:G10"/>
  </mergeCells>
  <pageMargins left="0.7" right="0.7" top="0.75" bottom="0.75" header="0.3" footer="0.3"/>
  <pageSetup orientation="portrait" horizontalDpi="4294967294" verticalDpi="4294967294" r:id="rId1"/>
  <ignoredErrors>
    <ignoredError sqref="B15:B17 B20:B22 B25 B28 B31:B32 B35 B38 B41 B44 B47 B50 B53 B56 H60:H61 B59 J60:O61 B60:F61 B57:B58 B54:B55 B51:B52 B48:B49 B45:B46 B42:B43 B39:B40 B36:B37 B33:B34 B29:B30 B26:B27 B23:B24 B18:B19 B12:F13 B14 J12:O13 H12:H13 G14:O59 G12:G13 I12:I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4"/>
  <dimension ref="A1:J62"/>
  <sheetViews>
    <sheetView zoomScale="70" zoomScaleNormal="70" workbookViewId="0">
      <pane ySplit="8" topLeftCell="A9" activePane="bottomLeft" state="frozen"/>
      <selection pane="bottomLeft"/>
    </sheetView>
  </sheetViews>
  <sheetFormatPr baseColWidth="10" defaultColWidth="0" defaultRowHeight="15.5" zeroHeight="1" x14ac:dyDescent="0.35"/>
  <cols>
    <col min="1" max="1" width="70.54296875" style="7" customWidth="1"/>
    <col min="2" max="2" width="17.36328125" style="7" customWidth="1"/>
    <col min="3" max="3" width="17.6328125" style="7" customWidth="1"/>
    <col min="4" max="4" width="18.08984375" style="7" customWidth="1"/>
    <col min="5" max="5" width="19.08984375" style="7" customWidth="1"/>
    <col min="6" max="6" width="18.36328125" style="7" customWidth="1"/>
    <col min="7" max="7" width="18" style="7" customWidth="1"/>
    <col min="8" max="8" width="16.90625" style="7" customWidth="1"/>
    <col min="9" max="9" width="18.453125" style="7" customWidth="1"/>
    <col min="10" max="10" width="11.453125" style="7" hidden="1" customWidth="1"/>
    <col min="11" max="16384" width="11.453125" style="7" hidden="1"/>
  </cols>
  <sheetData>
    <row r="1" spans="1:10" x14ac:dyDescent="0.35">
      <c r="A1" s="36" t="s">
        <v>473</v>
      </c>
      <c r="B1" s="36"/>
    </row>
    <row r="2" spans="1:10" x14ac:dyDescent="0.35">
      <c r="A2" s="25"/>
      <c r="B2" s="25"/>
    </row>
    <row r="3" spans="1:10" x14ac:dyDescent="0.35">
      <c r="A3" s="234" t="s">
        <v>123</v>
      </c>
      <c r="B3" s="234"/>
      <c r="C3" s="234"/>
      <c r="D3" s="234"/>
      <c r="E3" s="234"/>
      <c r="F3" s="234"/>
      <c r="G3" s="234"/>
      <c r="H3" s="234"/>
      <c r="I3" s="234"/>
    </row>
    <row r="4" spans="1:10" x14ac:dyDescent="0.35">
      <c r="A4" s="234" t="s">
        <v>7</v>
      </c>
      <c r="B4" s="234"/>
      <c r="C4" s="234"/>
      <c r="D4" s="234"/>
      <c r="E4" s="234"/>
      <c r="F4" s="234"/>
      <c r="G4" s="234"/>
      <c r="H4" s="234"/>
      <c r="I4" s="234"/>
    </row>
    <row r="5" spans="1:10" x14ac:dyDescent="0.35">
      <c r="A5" s="234" t="s">
        <v>207</v>
      </c>
      <c r="B5" s="234"/>
      <c r="C5" s="234"/>
      <c r="D5" s="234"/>
      <c r="E5" s="234"/>
      <c r="F5" s="234"/>
      <c r="G5" s="234"/>
      <c r="H5" s="234"/>
      <c r="I5" s="234"/>
    </row>
    <row r="6" spans="1:10" x14ac:dyDescent="0.35">
      <c r="A6" s="27"/>
      <c r="B6" s="27"/>
      <c r="C6" s="26"/>
      <c r="D6" s="26"/>
      <c r="E6" s="26"/>
      <c r="F6" s="26"/>
      <c r="G6" s="27"/>
      <c r="H6" s="48"/>
    </row>
    <row r="7" spans="1:10" ht="31.4" customHeight="1" x14ac:dyDescent="0.35">
      <c r="A7" s="304" t="s">
        <v>8</v>
      </c>
      <c r="B7" s="302" t="s">
        <v>235</v>
      </c>
      <c r="C7" s="306" t="s">
        <v>4</v>
      </c>
      <c r="D7" s="306" t="s">
        <v>5</v>
      </c>
      <c r="E7" s="306" t="s">
        <v>90</v>
      </c>
      <c r="F7" s="306" t="s">
        <v>319</v>
      </c>
      <c r="G7" s="306" t="s">
        <v>24</v>
      </c>
      <c r="H7" s="306" t="s">
        <v>6</v>
      </c>
      <c r="I7" s="302" t="s">
        <v>236</v>
      </c>
    </row>
    <row r="8" spans="1:10" ht="31.5" customHeight="1" x14ac:dyDescent="0.35">
      <c r="A8" s="305"/>
      <c r="B8" s="303"/>
      <c r="C8" s="307"/>
      <c r="D8" s="307"/>
      <c r="E8" s="307"/>
      <c r="F8" s="307"/>
      <c r="G8" s="307"/>
      <c r="H8" s="307"/>
      <c r="I8" s="303"/>
    </row>
    <row r="9" spans="1:10" x14ac:dyDescent="0.35">
      <c r="A9" s="27"/>
      <c r="B9" s="140"/>
      <c r="C9" s="53"/>
      <c r="D9" s="53"/>
      <c r="E9" s="53"/>
      <c r="F9" s="53"/>
      <c r="G9" s="53"/>
      <c r="H9" s="53"/>
      <c r="I9" s="10"/>
    </row>
    <row r="10" spans="1:10" x14ac:dyDescent="0.35">
      <c r="A10" s="11" t="s">
        <v>33</v>
      </c>
      <c r="B10" s="15">
        <f t="shared" ref="B10:I10" si="0">B12+B17+B22+B25+B28+B32+B35+B38+B41+B44+B47+B50+B53+B56</f>
        <v>242</v>
      </c>
      <c r="C10" s="15">
        <f t="shared" si="0"/>
        <v>179</v>
      </c>
      <c r="D10" s="15">
        <f t="shared" si="0"/>
        <v>10</v>
      </c>
      <c r="E10" s="15">
        <f t="shared" si="0"/>
        <v>4</v>
      </c>
      <c r="F10" s="15">
        <f t="shared" si="0"/>
        <v>0</v>
      </c>
      <c r="G10" s="15">
        <f t="shared" si="0"/>
        <v>124</v>
      </c>
      <c r="H10" s="15">
        <f t="shared" si="0"/>
        <v>18</v>
      </c>
      <c r="I10" s="16">
        <f t="shared" si="0"/>
        <v>293</v>
      </c>
      <c r="J10" s="45"/>
    </row>
    <row r="11" spans="1:10" x14ac:dyDescent="0.35">
      <c r="A11" s="12"/>
      <c r="B11" s="30"/>
      <c r="C11" s="29"/>
      <c r="D11" s="29"/>
      <c r="E11" s="29"/>
      <c r="F11" s="29"/>
      <c r="G11" s="29"/>
      <c r="H11" s="29"/>
      <c r="I11" s="30"/>
    </row>
    <row r="12" spans="1:10" x14ac:dyDescent="0.35">
      <c r="A12" s="1" t="s">
        <v>21</v>
      </c>
      <c r="B12" s="15">
        <v>120</v>
      </c>
      <c r="C12" s="15">
        <v>77</v>
      </c>
      <c r="D12" s="15">
        <v>3</v>
      </c>
      <c r="E12" s="15">
        <v>0</v>
      </c>
      <c r="F12" s="15">
        <v>0</v>
      </c>
      <c r="G12" s="15">
        <v>44</v>
      </c>
      <c r="H12" s="15">
        <v>2</v>
      </c>
      <c r="I12" s="16">
        <f t="shared" ref="I12" si="1">I13+I14+I15</f>
        <v>154</v>
      </c>
    </row>
    <row r="13" spans="1:10" x14ac:dyDescent="0.35">
      <c r="A13" s="2" t="s">
        <v>63</v>
      </c>
      <c r="B13" s="18">
        <v>53</v>
      </c>
      <c r="C13" s="17">
        <v>46</v>
      </c>
      <c r="D13" s="17">
        <v>1</v>
      </c>
      <c r="E13" s="17">
        <v>0</v>
      </c>
      <c r="F13" s="17">
        <v>0</v>
      </c>
      <c r="G13" s="17">
        <v>30</v>
      </c>
      <c r="H13" s="17">
        <v>2</v>
      </c>
      <c r="I13" s="18">
        <f>B13+C13+D13+E13+F13-G13-H13</f>
        <v>68</v>
      </c>
    </row>
    <row r="14" spans="1:10" ht="18.5" x14ac:dyDescent="0.35">
      <c r="A14" s="2" t="s">
        <v>249</v>
      </c>
      <c r="B14" s="18">
        <v>34</v>
      </c>
      <c r="C14" s="17">
        <v>23</v>
      </c>
      <c r="D14" s="17">
        <v>1</v>
      </c>
      <c r="E14" s="17">
        <v>0</v>
      </c>
      <c r="F14" s="17">
        <v>0</v>
      </c>
      <c r="G14" s="17">
        <v>7</v>
      </c>
      <c r="H14" s="17">
        <v>0</v>
      </c>
      <c r="I14" s="18">
        <f t="shared" ref="I14:I15" si="2">B14+C14+D14+E14+F14-G14-H14</f>
        <v>51</v>
      </c>
    </row>
    <row r="15" spans="1:10" x14ac:dyDescent="0.35">
      <c r="A15" s="2" t="s">
        <v>65</v>
      </c>
      <c r="B15" s="18">
        <v>33</v>
      </c>
      <c r="C15" s="17">
        <v>8</v>
      </c>
      <c r="D15" s="17">
        <v>1</v>
      </c>
      <c r="E15" s="17">
        <v>0</v>
      </c>
      <c r="F15" s="17">
        <v>0</v>
      </c>
      <c r="G15" s="17">
        <v>7</v>
      </c>
      <c r="H15" s="17">
        <v>0</v>
      </c>
      <c r="I15" s="18">
        <f t="shared" si="2"/>
        <v>35</v>
      </c>
    </row>
    <row r="16" spans="1:10" x14ac:dyDescent="0.35">
      <c r="A16" s="3"/>
      <c r="B16" s="18"/>
      <c r="C16" s="17"/>
      <c r="D16" s="17"/>
      <c r="E16" s="17"/>
      <c r="F16" s="17"/>
      <c r="G16" s="17"/>
      <c r="H16" s="17"/>
      <c r="I16" s="18"/>
    </row>
    <row r="17" spans="1:9" x14ac:dyDescent="0.35">
      <c r="A17" s="1" t="s">
        <v>9</v>
      </c>
      <c r="B17" s="15">
        <v>57</v>
      </c>
      <c r="C17" s="15">
        <v>12</v>
      </c>
      <c r="D17" s="15">
        <v>4</v>
      </c>
      <c r="E17" s="15">
        <v>4</v>
      </c>
      <c r="F17" s="15">
        <v>0</v>
      </c>
      <c r="G17" s="15">
        <v>14</v>
      </c>
      <c r="H17" s="15">
        <v>6</v>
      </c>
      <c r="I17" s="16">
        <f t="shared" ref="I17" si="3">SUM(I18:I20)</f>
        <v>57</v>
      </c>
    </row>
    <row r="18" spans="1:9" ht="18.5" x14ac:dyDescent="0.35">
      <c r="A18" s="2" t="s">
        <v>243</v>
      </c>
      <c r="B18" s="18">
        <v>14</v>
      </c>
      <c r="C18" s="17">
        <v>3</v>
      </c>
      <c r="D18" s="17">
        <v>1</v>
      </c>
      <c r="E18" s="17">
        <v>2</v>
      </c>
      <c r="F18" s="17">
        <v>0</v>
      </c>
      <c r="G18" s="17">
        <v>2</v>
      </c>
      <c r="H18" s="17">
        <v>4</v>
      </c>
      <c r="I18" s="18">
        <f t="shared" ref="I18:I20" si="4">B18+C18+D18+E18+F18-G18-H18</f>
        <v>14</v>
      </c>
    </row>
    <row r="19" spans="1:9" ht="18.5" x14ac:dyDescent="0.35">
      <c r="A19" s="2" t="s">
        <v>248</v>
      </c>
      <c r="B19" s="18">
        <v>8</v>
      </c>
      <c r="C19" s="17">
        <v>6</v>
      </c>
      <c r="D19" s="17">
        <v>2</v>
      </c>
      <c r="E19" s="17">
        <v>2</v>
      </c>
      <c r="F19" s="17">
        <v>0</v>
      </c>
      <c r="G19" s="17">
        <v>12</v>
      </c>
      <c r="H19" s="17">
        <v>2</v>
      </c>
      <c r="I19" s="18">
        <f t="shared" si="4"/>
        <v>4</v>
      </c>
    </row>
    <row r="20" spans="1:9" x14ac:dyDescent="0.35">
      <c r="A20" s="4" t="s">
        <v>68</v>
      </c>
      <c r="B20" s="18">
        <v>35</v>
      </c>
      <c r="C20" s="17">
        <v>3</v>
      </c>
      <c r="D20" s="17">
        <v>1</v>
      </c>
      <c r="E20" s="17">
        <v>0</v>
      </c>
      <c r="F20" s="17">
        <v>0</v>
      </c>
      <c r="G20" s="17">
        <v>0</v>
      </c>
      <c r="H20" s="17">
        <v>0</v>
      </c>
      <c r="I20" s="18">
        <f t="shared" si="4"/>
        <v>39</v>
      </c>
    </row>
    <row r="21" spans="1:9" x14ac:dyDescent="0.35">
      <c r="A21" s="2"/>
      <c r="B21" s="18"/>
      <c r="C21" s="17"/>
      <c r="D21" s="17"/>
      <c r="E21" s="17"/>
      <c r="F21" s="17"/>
      <c r="G21" s="31"/>
      <c r="H21" s="31"/>
      <c r="I21" s="18"/>
    </row>
    <row r="22" spans="1:9" x14ac:dyDescent="0.35">
      <c r="A22" s="1" t="s">
        <v>10</v>
      </c>
      <c r="B22" s="15">
        <v>7</v>
      </c>
      <c r="C22" s="15">
        <v>8</v>
      </c>
      <c r="D22" s="15">
        <v>0</v>
      </c>
      <c r="E22" s="15">
        <v>0</v>
      </c>
      <c r="F22" s="15">
        <v>0</v>
      </c>
      <c r="G22" s="15">
        <v>6</v>
      </c>
      <c r="H22" s="15">
        <v>2</v>
      </c>
      <c r="I22" s="16">
        <f t="shared" ref="I22" si="5">I23</f>
        <v>7</v>
      </c>
    </row>
    <row r="23" spans="1:9" x14ac:dyDescent="0.35">
      <c r="A23" s="2" t="s">
        <v>184</v>
      </c>
      <c r="B23" s="18">
        <v>7</v>
      </c>
      <c r="C23" s="17">
        <v>8</v>
      </c>
      <c r="D23" s="17">
        <v>0</v>
      </c>
      <c r="E23" s="17">
        <v>0</v>
      </c>
      <c r="F23" s="17">
        <v>0</v>
      </c>
      <c r="G23" s="17">
        <v>6</v>
      </c>
      <c r="H23" s="17">
        <v>2</v>
      </c>
      <c r="I23" s="18">
        <f>B23+C23+D23+E23+F23-G23-H23</f>
        <v>7</v>
      </c>
    </row>
    <row r="24" spans="1:9" x14ac:dyDescent="0.35">
      <c r="A24" s="3"/>
      <c r="B24" s="18"/>
      <c r="C24" s="17"/>
      <c r="D24" s="17"/>
      <c r="E24" s="17"/>
      <c r="F24" s="17"/>
      <c r="G24" s="17"/>
      <c r="H24" s="17"/>
      <c r="I24" s="18"/>
    </row>
    <row r="25" spans="1:9" x14ac:dyDescent="0.35">
      <c r="A25" s="1" t="s">
        <v>11</v>
      </c>
      <c r="B25" s="15">
        <v>2</v>
      </c>
      <c r="C25" s="15">
        <v>6</v>
      </c>
      <c r="D25" s="15">
        <v>0</v>
      </c>
      <c r="E25" s="15">
        <v>0</v>
      </c>
      <c r="F25" s="15">
        <v>0</v>
      </c>
      <c r="G25" s="15">
        <v>4</v>
      </c>
      <c r="H25" s="15">
        <v>0</v>
      </c>
      <c r="I25" s="16">
        <f t="shared" ref="I25" si="6">I26</f>
        <v>4</v>
      </c>
    </row>
    <row r="26" spans="1:9" x14ac:dyDescent="0.35">
      <c r="A26" s="2" t="s">
        <v>182</v>
      </c>
      <c r="B26" s="18">
        <v>2</v>
      </c>
      <c r="C26" s="17">
        <v>6</v>
      </c>
      <c r="D26" s="17">
        <v>0</v>
      </c>
      <c r="E26" s="17">
        <v>0</v>
      </c>
      <c r="F26" s="17">
        <v>0</v>
      </c>
      <c r="G26" s="17">
        <v>4</v>
      </c>
      <c r="H26" s="17">
        <v>0</v>
      </c>
      <c r="I26" s="18">
        <f>B26+C26+D26+E26+F26-G26-H26</f>
        <v>4</v>
      </c>
    </row>
    <row r="27" spans="1:9" x14ac:dyDescent="0.35">
      <c r="A27" s="3"/>
      <c r="B27" s="18"/>
      <c r="C27" s="17"/>
      <c r="D27" s="17"/>
      <c r="E27" s="17"/>
      <c r="F27" s="17"/>
      <c r="G27" s="17"/>
      <c r="H27" s="17"/>
      <c r="I27" s="18"/>
    </row>
    <row r="28" spans="1:9" x14ac:dyDescent="0.35">
      <c r="A28" s="1" t="s">
        <v>12</v>
      </c>
      <c r="B28" s="15">
        <v>12</v>
      </c>
      <c r="C28" s="15">
        <v>23</v>
      </c>
      <c r="D28" s="15">
        <v>2</v>
      </c>
      <c r="E28" s="15">
        <v>0</v>
      </c>
      <c r="F28" s="15">
        <v>0</v>
      </c>
      <c r="G28" s="15">
        <v>19</v>
      </c>
      <c r="H28" s="15">
        <v>6</v>
      </c>
      <c r="I28" s="16">
        <f t="shared" ref="I28" si="7">I29+I30</f>
        <v>12</v>
      </c>
    </row>
    <row r="29" spans="1:9" x14ac:dyDescent="0.35">
      <c r="A29" s="2" t="s">
        <v>183</v>
      </c>
      <c r="B29" s="18">
        <v>2</v>
      </c>
      <c r="C29" s="17">
        <v>4</v>
      </c>
      <c r="D29" s="17">
        <v>0</v>
      </c>
      <c r="E29" s="17">
        <v>0</v>
      </c>
      <c r="F29" s="17">
        <v>0</v>
      </c>
      <c r="G29" s="17">
        <v>5</v>
      </c>
      <c r="H29" s="17">
        <v>0</v>
      </c>
      <c r="I29" s="18">
        <f t="shared" ref="I29:I30" si="8">B29+C29+D29+E29+F29-G29-H29</f>
        <v>1</v>
      </c>
    </row>
    <row r="30" spans="1:9" x14ac:dyDescent="0.35">
      <c r="A30" s="2" t="s">
        <v>174</v>
      </c>
      <c r="B30" s="18">
        <v>10</v>
      </c>
      <c r="C30" s="17">
        <v>19</v>
      </c>
      <c r="D30" s="17">
        <v>2</v>
      </c>
      <c r="E30" s="17">
        <v>0</v>
      </c>
      <c r="F30" s="17">
        <v>0</v>
      </c>
      <c r="G30" s="17">
        <v>14</v>
      </c>
      <c r="H30" s="17">
        <v>6</v>
      </c>
      <c r="I30" s="18">
        <f t="shared" si="8"/>
        <v>11</v>
      </c>
    </row>
    <row r="31" spans="1:9" x14ac:dyDescent="0.35">
      <c r="A31" s="3"/>
      <c r="B31" s="18"/>
      <c r="C31" s="17"/>
      <c r="D31" s="17"/>
      <c r="E31" s="17"/>
      <c r="F31" s="17"/>
      <c r="G31" s="17"/>
      <c r="H31" s="17"/>
      <c r="I31" s="18"/>
    </row>
    <row r="32" spans="1:9" x14ac:dyDescent="0.35">
      <c r="A32" s="1" t="s">
        <v>1</v>
      </c>
      <c r="B32" s="15">
        <v>8</v>
      </c>
      <c r="C32" s="15">
        <v>17</v>
      </c>
      <c r="D32" s="15">
        <v>1</v>
      </c>
      <c r="E32" s="15">
        <v>0</v>
      </c>
      <c r="F32" s="15">
        <v>0</v>
      </c>
      <c r="G32" s="15">
        <v>9</v>
      </c>
      <c r="H32" s="15">
        <v>1</v>
      </c>
      <c r="I32" s="16">
        <f t="shared" ref="I32" si="9">I33</f>
        <v>16</v>
      </c>
    </row>
    <row r="33" spans="1:9" x14ac:dyDescent="0.35">
      <c r="A33" s="3" t="s">
        <v>30</v>
      </c>
      <c r="B33" s="18">
        <v>8</v>
      </c>
      <c r="C33" s="17">
        <v>17</v>
      </c>
      <c r="D33" s="17">
        <v>1</v>
      </c>
      <c r="E33" s="17">
        <v>0</v>
      </c>
      <c r="F33" s="17">
        <v>0</v>
      </c>
      <c r="G33" s="17">
        <v>9</v>
      </c>
      <c r="H33" s="17">
        <v>1</v>
      </c>
      <c r="I33" s="18">
        <f>B33+C33+D33+E33+F33-G33-H33</f>
        <v>16</v>
      </c>
    </row>
    <row r="34" spans="1:9" x14ac:dyDescent="0.35">
      <c r="A34" s="3"/>
      <c r="B34" s="89"/>
      <c r="C34" s="44"/>
      <c r="D34" s="44"/>
      <c r="E34" s="44"/>
      <c r="F34" s="44"/>
      <c r="G34" s="44"/>
      <c r="H34" s="44"/>
      <c r="I34" s="89"/>
    </row>
    <row r="35" spans="1:9" x14ac:dyDescent="0.35">
      <c r="A35" s="1" t="s">
        <v>2</v>
      </c>
      <c r="B35" s="15">
        <v>14</v>
      </c>
      <c r="C35" s="15">
        <v>7</v>
      </c>
      <c r="D35" s="15">
        <v>0</v>
      </c>
      <c r="E35" s="15">
        <v>0</v>
      </c>
      <c r="F35" s="15">
        <v>0</v>
      </c>
      <c r="G35" s="15">
        <v>3</v>
      </c>
      <c r="H35" s="15">
        <v>0</v>
      </c>
      <c r="I35" s="16">
        <f t="shared" ref="I35" si="10">I36</f>
        <v>18</v>
      </c>
    </row>
    <row r="36" spans="1:9" x14ac:dyDescent="0.35">
      <c r="A36" s="3" t="s">
        <v>185</v>
      </c>
      <c r="B36" s="18">
        <v>14</v>
      </c>
      <c r="C36" s="17">
        <v>7</v>
      </c>
      <c r="D36" s="17">
        <v>0</v>
      </c>
      <c r="E36" s="17">
        <v>0</v>
      </c>
      <c r="F36" s="17">
        <v>0</v>
      </c>
      <c r="G36" s="17">
        <v>3</v>
      </c>
      <c r="H36" s="17">
        <v>0</v>
      </c>
      <c r="I36" s="18">
        <f>B36+C36+D36+E36+F36-G36-H36</f>
        <v>18</v>
      </c>
    </row>
    <row r="37" spans="1:9" x14ac:dyDescent="0.35">
      <c r="A37" s="3"/>
      <c r="B37" s="18"/>
      <c r="C37" s="17"/>
      <c r="D37" s="17"/>
      <c r="E37" s="17"/>
      <c r="F37" s="17"/>
      <c r="G37" s="17"/>
      <c r="H37" s="17"/>
      <c r="I37" s="18"/>
    </row>
    <row r="38" spans="1:9" x14ac:dyDescent="0.35">
      <c r="A38" s="5" t="s">
        <v>13</v>
      </c>
      <c r="B38" s="15">
        <v>8</v>
      </c>
      <c r="C38" s="15">
        <v>4</v>
      </c>
      <c r="D38" s="15">
        <v>0</v>
      </c>
      <c r="E38" s="15">
        <v>0</v>
      </c>
      <c r="F38" s="15">
        <v>0</v>
      </c>
      <c r="G38" s="15">
        <v>7</v>
      </c>
      <c r="H38" s="15">
        <v>1</v>
      </c>
      <c r="I38" s="16">
        <f t="shared" ref="I38" si="11">I39</f>
        <v>4</v>
      </c>
    </row>
    <row r="39" spans="1:9" x14ac:dyDescent="0.35">
      <c r="A39" s="2" t="s">
        <v>186</v>
      </c>
      <c r="B39" s="18">
        <v>8</v>
      </c>
      <c r="C39" s="17">
        <v>4</v>
      </c>
      <c r="D39" s="17">
        <v>0</v>
      </c>
      <c r="E39" s="17">
        <v>0</v>
      </c>
      <c r="F39" s="17">
        <v>0</v>
      </c>
      <c r="G39" s="17">
        <v>7</v>
      </c>
      <c r="H39" s="17">
        <v>1</v>
      </c>
      <c r="I39" s="18">
        <f>B39+C39+D39+E39+F39-G39-H39</f>
        <v>4</v>
      </c>
    </row>
    <row r="40" spans="1:9" x14ac:dyDescent="0.35">
      <c r="A40" s="3"/>
      <c r="B40" s="18"/>
      <c r="C40" s="17"/>
      <c r="D40" s="17"/>
      <c r="E40" s="17"/>
      <c r="F40" s="17"/>
      <c r="G40" s="17"/>
      <c r="H40" s="17"/>
      <c r="I40" s="18"/>
    </row>
    <row r="41" spans="1:9" x14ac:dyDescent="0.35">
      <c r="A41" s="1" t="s">
        <v>14</v>
      </c>
      <c r="B41" s="15">
        <v>1</v>
      </c>
      <c r="C41" s="15">
        <v>10</v>
      </c>
      <c r="D41" s="15">
        <v>0</v>
      </c>
      <c r="E41" s="15">
        <v>0</v>
      </c>
      <c r="F41" s="15">
        <v>0</v>
      </c>
      <c r="G41" s="15">
        <v>6</v>
      </c>
      <c r="H41" s="15">
        <v>0</v>
      </c>
      <c r="I41" s="16">
        <f t="shared" ref="I41" si="12">I42</f>
        <v>5</v>
      </c>
    </row>
    <row r="42" spans="1:9" x14ac:dyDescent="0.35">
      <c r="A42" s="2" t="s">
        <v>195</v>
      </c>
      <c r="B42" s="18">
        <v>1</v>
      </c>
      <c r="C42" s="17">
        <v>10</v>
      </c>
      <c r="D42" s="17">
        <v>0</v>
      </c>
      <c r="E42" s="17">
        <v>0</v>
      </c>
      <c r="F42" s="17">
        <v>0</v>
      </c>
      <c r="G42" s="17">
        <v>6</v>
      </c>
      <c r="H42" s="17">
        <v>0</v>
      </c>
      <c r="I42" s="18">
        <f>B42+C42+D42+E42+F42-G42-H42</f>
        <v>5</v>
      </c>
    </row>
    <row r="43" spans="1:9" x14ac:dyDescent="0.35">
      <c r="A43" s="3"/>
      <c r="B43" s="18"/>
      <c r="C43" s="17"/>
      <c r="D43" s="17"/>
      <c r="E43" s="17"/>
      <c r="F43" s="17"/>
      <c r="G43" s="17"/>
      <c r="H43" s="17"/>
      <c r="I43" s="18"/>
    </row>
    <row r="44" spans="1:9" x14ac:dyDescent="0.35">
      <c r="A44" s="1" t="s">
        <v>3</v>
      </c>
      <c r="B44" s="15">
        <v>10</v>
      </c>
      <c r="C44" s="15">
        <v>8</v>
      </c>
      <c r="D44" s="15">
        <v>0</v>
      </c>
      <c r="E44" s="15">
        <v>0</v>
      </c>
      <c r="F44" s="15">
        <v>0</v>
      </c>
      <c r="G44" s="15">
        <v>8</v>
      </c>
      <c r="H44" s="15">
        <v>0</v>
      </c>
      <c r="I44" s="16">
        <f t="shared" ref="I44" si="13">I45</f>
        <v>10</v>
      </c>
    </row>
    <row r="45" spans="1:9" x14ac:dyDescent="0.35">
      <c r="A45" s="2" t="s">
        <v>187</v>
      </c>
      <c r="B45" s="18">
        <v>10</v>
      </c>
      <c r="C45" s="17">
        <v>8</v>
      </c>
      <c r="D45" s="17">
        <v>0</v>
      </c>
      <c r="E45" s="17">
        <v>0</v>
      </c>
      <c r="F45" s="17">
        <v>0</v>
      </c>
      <c r="G45" s="17">
        <v>8</v>
      </c>
      <c r="H45" s="17">
        <v>0</v>
      </c>
      <c r="I45" s="18">
        <f>B45+C45+D45+E45+F45-G45-H45</f>
        <v>10</v>
      </c>
    </row>
    <row r="46" spans="1:9" x14ac:dyDescent="0.35">
      <c r="A46" s="3"/>
      <c r="B46" s="18"/>
      <c r="C46" s="17"/>
      <c r="D46" s="17"/>
      <c r="E46" s="17"/>
      <c r="F46" s="17"/>
      <c r="G46" s="17"/>
      <c r="H46" s="17"/>
      <c r="I46" s="18"/>
    </row>
    <row r="47" spans="1:9" x14ac:dyDescent="0.35">
      <c r="A47" s="1" t="s">
        <v>25</v>
      </c>
      <c r="B47" s="15">
        <v>0</v>
      </c>
      <c r="C47" s="15">
        <v>0</v>
      </c>
      <c r="D47" s="15">
        <v>0</v>
      </c>
      <c r="E47" s="15">
        <v>0</v>
      </c>
      <c r="F47" s="15">
        <v>0</v>
      </c>
      <c r="G47" s="15">
        <v>0</v>
      </c>
      <c r="H47" s="15">
        <v>0</v>
      </c>
      <c r="I47" s="16">
        <f t="shared" ref="I47" si="14">I48</f>
        <v>0</v>
      </c>
    </row>
    <row r="48" spans="1:9" x14ac:dyDescent="0.35">
      <c r="A48" s="3" t="s">
        <v>188</v>
      </c>
      <c r="B48" s="18">
        <v>0</v>
      </c>
      <c r="C48" s="17">
        <v>0</v>
      </c>
      <c r="D48" s="17">
        <v>0</v>
      </c>
      <c r="E48" s="17">
        <v>0</v>
      </c>
      <c r="F48" s="17">
        <v>0</v>
      </c>
      <c r="G48" s="17">
        <v>0</v>
      </c>
      <c r="H48" s="17">
        <v>0</v>
      </c>
      <c r="I48" s="18">
        <f>B48+C48+D48+E48+F48-G48-H48</f>
        <v>0</v>
      </c>
    </row>
    <row r="49" spans="1:9" x14ac:dyDescent="0.35">
      <c r="A49" s="3"/>
      <c r="B49" s="18"/>
      <c r="C49" s="17"/>
      <c r="D49" s="17"/>
      <c r="E49" s="17"/>
      <c r="F49" s="17"/>
      <c r="G49" s="17"/>
      <c r="H49" s="17"/>
      <c r="I49" s="18"/>
    </row>
    <row r="50" spans="1:9" x14ac:dyDescent="0.35">
      <c r="A50" s="1" t="s">
        <v>26</v>
      </c>
      <c r="B50" s="15">
        <v>1</v>
      </c>
      <c r="C50" s="15">
        <v>0</v>
      </c>
      <c r="D50" s="15">
        <v>0</v>
      </c>
      <c r="E50" s="15">
        <v>0</v>
      </c>
      <c r="F50" s="15">
        <v>0</v>
      </c>
      <c r="G50" s="15">
        <v>0</v>
      </c>
      <c r="H50" s="15">
        <v>0</v>
      </c>
      <c r="I50" s="16">
        <f t="shared" ref="I50" si="15">I51</f>
        <v>1</v>
      </c>
    </row>
    <row r="51" spans="1:9" x14ac:dyDescent="0.35">
      <c r="A51" s="3" t="s">
        <v>181</v>
      </c>
      <c r="B51" s="18">
        <v>1</v>
      </c>
      <c r="C51" s="17">
        <v>0</v>
      </c>
      <c r="D51" s="17">
        <v>0</v>
      </c>
      <c r="E51" s="17">
        <v>0</v>
      </c>
      <c r="F51" s="17">
        <v>0</v>
      </c>
      <c r="G51" s="17">
        <v>0</v>
      </c>
      <c r="H51" s="17">
        <v>0</v>
      </c>
      <c r="I51" s="18">
        <f>B51+C51+D51+E51+F51-G51-H51</f>
        <v>1</v>
      </c>
    </row>
    <row r="52" spans="1:9" x14ac:dyDescent="0.35">
      <c r="A52" s="3"/>
      <c r="B52" s="18"/>
      <c r="C52" s="17"/>
      <c r="D52" s="17"/>
      <c r="E52" s="17"/>
      <c r="F52" s="17"/>
      <c r="G52" s="17"/>
      <c r="H52" s="17"/>
      <c r="I52" s="18"/>
    </row>
    <row r="53" spans="1:9" x14ac:dyDescent="0.35">
      <c r="A53" s="5" t="s">
        <v>15</v>
      </c>
      <c r="B53" s="15">
        <v>1</v>
      </c>
      <c r="C53" s="15">
        <v>2</v>
      </c>
      <c r="D53" s="15">
        <v>0</v>
      </c>
      <c r="E53" s="15">
        <v>0</v>
      </c>
      <c r="F53" s="15">
        <v>0</v>
      </c>
      <c r="G53" s="15">
        <v>2</v>
      </c>
      <c r="H53" s="15">
        <v>0</v>
      </c>
      <c r="I53" s="16">
        <f t="shared" ref="I53" si="16">I54</f>
        <v>1</v>
      </c>
    </row>
    <row r="54" spans="1:9" x14ac:dyDescent="0.35">
      <c r="A54" s="6" t="s">
        <v>190</v>
      </c>
      <c r="B54" s="18">
        <v>1</v>
      </c>
      <c r="C54" s="17">
        <v>2</v>
      </c>
      <c r="D54" s="17">
        <v>0</v>
      </c>
      <c r="E54" s="17">
        <v>0</v>
      </c>
      <c r="F54" s="17">
        <v>0</v>
      </c>
      <c r="G54" s="17">
        <v>2</v>
      </c>
      <c r="H54" s="17">
        <v>0</v>
      </c>
      <c r="I54" s="18">
        <f>B54+C54+D54+E54+F54-G54-H54</f>
        <v>1</v>
      </c>
    </row>
    <row r="55" spans="1:9" x14ac:dyDescent="0.35">
      <c r="A55" s="6"/>
      <c r="B55" s="18"/>
      <c r="C55" s="17"/>
      <c r="D55" s="17"/>
      <c r="E55" s="17"/>
      <c r="F55" s="17"/>
      <c r="G55" s="17"/>
      <c r="H55" s="17"/>
      <c r="I55" s="18"/>
    </row>
    <row r="56" spans="1:9" x14ac:dyDescent="0.35">
      <c r="A56" s="5" t="s">
        <v>16</v>
      </c>
      <c r="B56" s="15">
        <v>1</v>
      </c>
      <c r="C56" s="15">
        <v>5</v>
      </c>
      <c r="D56" s="15">
        <v>0</v>
      </c>
      <c r="E56" s="15">
        <v>0</v>
      </c>
      <c r="F56" s="15">
        <v>0</v>
      </c>
      <c r="G56" s="15">
        <v>2</v>
      </c>
      <c r="H56" s="15">
        <v>0</v>
      </c>
      <c r="I56" s="16">
        <f t="shared" ref="I56" si="17">I57</f>
        <v>4</v>
      </c>
    </row>
    <row r="57" spans="1:9" ht="18.5" x14ac:dyDescent="0.35">
      <c r="A57" s="6" t="s">
        <v>244</v>
      </c>
      <c r="B57" s="18">
        <v>1</v>
      </c>
      <c r="C57" s="17">
        <v>5</v>
      </c>
      <c r="D57" s="17">
        <v>0</v>
      </c>
      <c r="E57" s="17">
        <v>0</v>
      </c>
      <c r="F57" s="17">
        <v>0</v>
      </c>
      <c r="G57" s="17">
        <v>2</v>
      </c>
      <c r="H57" s="17">
        <v>0</v>
      </c>
      <c r="I57" s="18">
        <f>B57+C57+D57+E57+F57-G57-H57</f>
        <v>4</v>
      </c>
    </row>
    <row r="58" spans="1:9" x14ac:dyDescent="0.35">
      <c r="A58" s="19"/>
      <c r="B58" s="33"/>
      <c r="C58" s="32"/>
      <c r="D58" s="32"/>
      <c r="E58" s="32"/>
      <c r="F58" s="32"/>
      <c r="G58" s="32"/>
      <c r="H58" s="32"/>
      <c r="I58" s="33"/>
    </row>
    <row r="59" spans="1:9" x14ac:dyDescent="0.35">
      <c r="A59" s="7" t="s">
        <v>246</v>
      </c>
      <c r="C59" s="24"/>
      <c r="D59" s="24"/>
      <c r="E59" s="24"/>
      <c r="F59" s="24"/>
      <c r="G59" s="24"/>
      <c r="H59" s="24"/>
    </row>
    <row r="60" spans="1:9" x14ac:dyDescent="0.35">
      <c r="A60" s="7" t="s">
        <v>250</v>
      </c>
      <c r="B60" s="34"/>
    </row>
    <row r="61" spans="1:9" x14ac:dyDescent="0.35">
      <c r="A61" s="24" t="s">
        <v>69</v>
      </c>
      <c r="B61" s="34"/>
    </row>
    <row r="62" spans="1:9" hidden="1" x14ac:dyDescent="0.35">
      <c r="A62" s="34"/>
      <c r="B62" s="34"/>
    </row>
  </sheetData>
  <mergeCells count="9">
    <mergeCell ref="I7:I8"/>
    <mergeCell ref="A7:A8"/>
    <mergeCell ref="C7:C8"/>
    <mergeCell ref="D7:D8"/>
    <mergeCell ref="E7:E8"/>
    <mergeCell ref="F7:F8"/>
    <mergeCell ref="G7:G8"/>
    <mergeCell ref="B7:B8"/>
    <mergeCell ref="H7:H8"/>
  </mergeCells>
  <pageMargins left="0.7" right="0.7" top="0.75" bottom="0.75" header="0.3" footer="0.3"/>
  <pageSetup orientation="portrait" r:id="rId1"/>
  <ignoredErrors>
    <ignoredError sqref="D58:H60 D11:H11 B10:I10 B12:I57 B11:C11 I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6"/>
  <dimension ref="A1:F62"/>
  <sheetViews>
    <sheetView zoomScale="70" zoomScaleNormal="70" workbookViewId="0">
      <pane ySplit="10" topLeftCell="A11" activePane="bottomLeft" state="frozen"/>
      <selection pane="bottomLeft"/>
    </sheetView>
  </sheetViews>
  <sheetFormatPr baseColWidth="10" defaultColWidth="0" defaultRowHeight="15.5" zeroHeight="1" x14ac:dyDescent="0.35"/>
  <cols>
    <col min="1" max="1" width="70" style="7" customWidth="1"/>
    <col min="2" max="2" width="14.6328125" style="7" customWidth="1"/>
    <col min="3" max="3" width="15.6328125" style="7" customWidth="1"/>
    <col min="4" max="4" width="16.08984375" style="7" customWidth="1"/>
    <col min="5" max="5" width="15.36328125" style="7" customWidth="1"/>
    <col min="6" max="6" width="11.453125" style="7" hidden="1" customWidth="1"/>
    <col min="7" max="16384" width="11.453125" style="7" hidden="1"/>
  </cols>
  <sheetData>
    <row r="1" spans="1:5" x14ac:dyDescent="0.35">
      <c r="A1" s="21" t="s">
        <v>474</v>
      </c>
      <c r="B1" s="22"/>
      <c r="C1" s="22"/>
      <c r="D1" s="22"/>
      <c r="E1" s="22"/>
    </row>
    <row r="2" spans="1:5" x14ac:dyDescent="0.35">
      <c r="A2" s="22"/>
      <c r="B2" s="22"/>
      <c r="C2" s="22"/>
      <c r="D2" s="22"/>
      <c r="E2" s="22"/>
    </row>
    <row r="3" spans="1:5" x14ac:dyDescent="0.35">
      <c r="A3" s="236" t="s">
        <v>171</v>
      </c>
      <c r="B3" s="236"/>
      <c r="C3" s="236"/>
      <c r="D3" s="236"/>
      <c r="E3" s="236"/>
    </row>
    <row r="4" spans="1:5" x14ac:dyDescent="0.35">
      <c r="A4" s="236" t="s">
        <v>7</v>
      </c>
      <c r="B4" s="236"/>
      <c r="C4" s="236"/>
      <c r="D4" s="236"/>
      <c r="E4" s="236"/>
    </row>
    <row r="5" spans="1:5" x14ac:dyDescent="0.35">
      <c r="A5" s="236" t="s">
        <v>251</v>
      </c>
      <c r="B5" s="236"/>
      <c r="C5" s="236"/>
      <c r="D5" s="236"/>
      <c r="E5" s="236"/>
    </row>
    <row r="6" spans="1:5" x14ac:dyDescent="0.35">
      <c r="A6" s="236" t="s">
        <v>207</v>
      </c>
      <c r="B6" s="236"/>
      <c r="C6" s="236"/>
      <c r="D6" s="236"/>
      <c r="E6" s="236"/>
    </row>
    <row r="7" spans="1:5" x14ac:dyDescent="0.35"/>
    <row r="8" spans="1:5" ht="27" customHeight="1" x14ac:dyDescent="0.35">
      <c r="A8" s="308" t="s">
        <v>8</v>
      </c>
      <c r="B8" s="317" t="s">
        <v>0</v>
      </c>
      <c r="C8" s="315" t="s">
        <v>252</v>
      </c>
      <c r="D8" s="316"/>
      <c r="E8" s="316"/>
    </row>
    <row r="9" spans="1:5" ht="15.75" customHeight="1" x14ac:dyDescent="0.35">
      <c r="A9" s="309"/>
      <c r="B9" s="318"/>
      <c r="C9" s="311" t="s">
        <v>124</v>
      </c>
      <c r="D9" s="311" t="s">
        <v>125</v>
      </c>
      <c r="E9" s="324" t="s">
        <v>126</v>
      </c>
    </row>
    <row r="10" spans="1:5" ht="15.75" customHeight="1" x14ac:dyDescent="0.35">
      <c r="A10" s="310"/>
      <c r="B10" s="319"/>
      <c r="C10" s="312"/>
      <c r="D10" s="312"/>
      <c r="E10" s="325"/>
    </row>
    <row r="11" spans="1:5" x14ac:dyDescent="0.35">
      <c r="A11" s="22"/>
      <c r="B11" s="23"/>
      <c r="C11" s="91"/>
      <c r="D11" s="47"/>
      <c r="E11" s="51"/>
    </row>
    <row r="12" spans="1:5" x14ac:dyDescent="0.35">
      <c r="A12" s="11" t="s">
        <v>33</v>
      </c>
      <c r="B12" s="15">
        <f>B14+B19+B24+B27+B30+B34+B37+B40+B43+B46+B49+B52+B55+B58</f>
        <v>179</v>
      </c>
      <c r="C12" s="15">
        <f t="shared" ref="C12:E12" si="0">C14+C19+C24+C27+C30+C34+C37+C40+C43+C46+C49+C52+C55+C58</f>
        <v>162</v>
      </c>
      <c r="D12" s="15">
        <f t="shared" si="0"/>
        <v>2</v>
      </c>
      <c r="E12" s="16">
        <f t="shared" si="0"/>
        <v>15</v>
      </c>
    </row>
    <row r="13" spans="1:5" x14ac:dyDescent="0.35">
      <c r="A13" s="12"/>
      <c r="B13" s="13"/>
      <c r="C13" s="13"/>
      <c r="D13" s="13"/>
      <c r="E13" s="14"/>
    </row>
    <row r="14" spans="1:5" x14ac:dyDescent="0.35">
      <c r="A14" s="1" t="s">
        <v>21</v>
      </c>
      <c r="B14" s="15">
        <f>B15+B16+B17</f>
        <v>77</v>
      </c>
      <c r="C14" s="15">
        <v>68</v>
      </c>
      <c r="D14" s="15">
        <v>2</v>
      </c>
      <c r="E14" s="16">
        <v>7</v>
      </c>
    </row>
    <row r="15" spans="1:5" x14ac:dyDescent="0.35">
      <c r="A15" s="2" t="s">
        <v>63</v>
      </c>
      <c r="B15" s="17">
        <f>SUM(C15:E15)</f>
        <v>46</v>
      </c>
      <c r="C15" s="189">
        <v>38</v>
      </c>
      <c r="D15" s="189">
        <v>1</v>
      </c>
      <c r="E15" s="188">
        <v>7</v>
      </c>
    </row>
    <row r="16" spans="1:5" x14ac:dyDescent="0.35">
      <c r="A16" s="2" t="s">
        <v>64</v>
      </c>
      <c r="B16" s="17">
        <f>SUM(C16:E16)</f>
        <v>23</v>
      </c>
      <c r="C16" s="189">
        <v>22</v>
      </c>
      <c r="D16" s="189">
        <v>1</v>
      </c>
      <c r="E16" s="188">
        <v>0</v>
      </c>
    </row>
    <row r="17" spans="1:5" x14ac:dyDescent="0.35">
      <c r="A17" s="2" t="s">
        <v>65</v>
      </c>
      <c r="B17" s="17">
        <f>SUM(C17:E17)</f>
        <v>8</v>
      </c>
      <c r="C17" s="189">
        <v>8</v>
      </c>
      <c r="D17" s="189">
        <v>0</v>
      </c>
      <c r="E17" s="188">
        <v>0</v>
      </c>
    </row>
    <row r="18" spans="1:5" x14ac:dyDescent="0.35">
      <c r="A18" s="3"/>
      <c r="B18" s="15"/>
      <c r="C18" s="17"/>
      <c r="D18" s="17"/>
      <c r="E18" s="18"/>
    </row>
    <row r="19" spans="1:5" x14ac:dyDescent="0.35">
      <c r="A19" s="1" t="s">
        <v>9</v>
      </c>
      <c r="B19" s="15">
        <f>SUM(B20:B22)</f>
        <v>12</v>
      </c>
      <c r="C19" s="15">
        <v>12</v>
      </c>
      <c r="D19" s="15">
        <v>0</v>
      </c>
      <c r="E19" s="16">
        <v>0</v>
      </c>
    </row>
    <row r="20" spans="1:5" x14ac:dyDescent="0.35">
      <c r="A20" s="2" t="s">
        <v>66</v>
      </c>
      <c r="B20" s="17">
        <f>SUM(C20:E20)</f>
        <v>3</v>
      </c>
      <c r="C20" s="204">
        <v>3</v>
      </c>
      <c r="D20" s="204">
        <v>0</v>
      </c>
      <c r="E20" s="205">
        <v>0</v>
      </c>
    </row>
    <row r="21" spans="1:5" x14ac:dyDescent="0.35">
      <c r="A21" s="2" t="s">
        <v>67</v>
      </c>
      <c r="B21" s="17">
        <f>SUM(C21:E21)</f>
        <v>6</v>
      </c>
      <c r="C21" s="204">
        <v>6</v>
      </c>
      <c r="D21" s="204">
        <v>0</v>
      </c>
      <c r="E21" s="205">
        <v>0</v>
      </c>
    </row>
    <row r="22" spans="1:5" x14ac:dyDescent="0.35">
      <c r="A22" s="4" t="s">
        <v>68</v>
      </c>
      <c r="B22" s="17">
        <f>SUM(C22:E22)</f>
        <v>3</v>
      </c>
      <c r="C22" s="204">
        <v>3</v>
      </c>
      <c r="D22" s="204">
        <v>0</v>
      </c>
      <c r="E22" s="205">
        <v>0</v>
      </c>
    </row>
    <row r="23" spans="1:5" x14ac:dyDescent="0.35">
      <c r="A23" s="2"/>
      <c r="B23" s="15"/>
      <c r="C23" s="17"/>
      <c r="D23" s="17"/>
      <c r="E23" s="18"/>
    </row>
    <row r="24" spans="1:5" x14ac:dyDescent="0.35">
      <c r="A24" s="1" t="s">
        <v>10</v>
      </c>
      <c r="B24" s="15">
        <f>SUM(B25)</f>
        <v>8</v>
      </c>
      <c r="C24" s="15">
        <v>8</v>
      </c>
      <c r="D24" s="15">
        <v>0</v>
      </c>
      <c r="E24" s="16">
        <v>0</v>
      </c>
    </row>
    <row r="25" spans="1:5" x14ac:dyDescent="0.35">
      <c r="A25" s="2" t="s">
        <v>184</v>
      </c>
      <c r="B25" s="17">
        <f>SUM(C25:E25)</f>
        <v>8</v>
      </c>
      <c r="C25" s="204">
        <v>8</v>
      </c>
      <c r="D25" s="204">
        <v>0</v>
      </c>
      <c r="E25" s="180">
        <v>0</v>
      </c>
    </row>
    <row r="26" spans="1:5" x14ac:dyDescent="0.35">
      <c r="A26" s="3"/>
      <c r="B26" s="15"/>
      <c r="C26" s="17"/>
      <c r="D26" s="17"/>
      <c r="E26" s="18"/>
    </row>
    <row r="27" spans="1:5" x14ac:dyDescent="0.35">
      <c r="A27" s="1" t="s">
        <v>11</v>
      </c>
      <c r="B27" s="15">
        <f>SUM(B28)</f>
        <v>6</v>
      </c>
      <c r="C27" s="15">
        <v>6</v>
      </c>
      <c r="D27" s="15">
        <v>0</v>
      </c>
      <c r="E27" s="16">
        <v>0</v>
      </c>
    </row>
    <row r="28" spans="1:5" x14ac:dyDescent="0.35">
      <c r="A28" s="2" t="s">
        <v>182</v>
      </c>
      <c r="B28" s="17">
        <f>SUM(C28:E28)</f>
        <v>6</v>
      </c>
      <c r="C28" s="204">
        <v>6</v>
      </c>
      <c r="D28" s="204">
        <v>0</v>
      </c>
      <c r="E28" s="180">
        <v>0</v>
      </c>
    </row>
    <row r="29" spans="1:5" x14ac:dyDescent="0.35">
      <c r="A29" s="3"/>
      <c r="B29" s="15"/>
      <c r="C29" s="17"/>
      <c r="D29" s="17"/>
      <c r="E29" s="18"/>
    </row>
    <row r="30" spans="1:5" x14ac:dyDescent="0.35">
      <c r="A30" s="1" t="s">
        <v>12</v>
      </c>
      <c r="B30" s="15">
        <f>SUM(B31:B32)</f>
        <v>23</v>
      </c>
      <c r="C30" s="15">
        <v>22</v>
      </c>
      <c r="D30" s="15">
        <v>0</v>
      </c>
      <c r="E30" s="16">
        <v>1</v>
      </c>
    </row>
    <row r="31" spans="1:5" x14ac:dyDescent="0.35">
      <c r="A31" s="2" t="s">
        <v>183</v>
      </c>
      <c r="B31" s="17">
        <f>SUM(C31:E31)</f>
        <v>4</v>
      </c>
      <c r="C31" s="204">
        <v>4</v>
      </c>
      <c r="D31" s="204">
        <v>0</v>
      </c>
      <c r="E31" s="180">
        <v>0</v>
      </c>
    </row>
    <row r="32" spans="1:5" x14ac:dyDescent="0.35">
      <c r="A32" s="2" t="s">
        <v>174</v>
      </c>
      <c r="B32" s="17">
        <f>SUM(C32:E32)</f>
        <v>19</v>
      </c>
      <c r="C32" s="204">
        <v>18</v>
      </c>
      <c r="D32" s="204">
        <v>0</v>
      </c>
      <c r="E32" s="180">
        <v>1</v>
      </c>
    </row>
    <row r="33" spans="1:5" x14ac:dyDescent="0.35">
      <c r="A33" s="3"/>
      <c r="B33" s="15"/>
      <c r="C33" s="17"/>
      <c r="D33" s="17"/>
      <c r="E33" s="18"/>
    </row>
    <row r="34" spans="1:5" x14ac:dyDescent="0.35">
      <c r="A34" s="1" t="s">
        <v>1</v>
      </c>
      <c r="B34" s="15">
        <f>SUM(B35)</f>
        <v>17</v>
      </c>
      <c r="C34" s="15">
        <v>13</v>
      </c>
      <c r="D34" s="15">
        <v>0</v>
      </c>
      <c r="E34" s="16">
        <v>4</v>
      </c>
    </row>
    <row r="35" spans="1:5" x14ac:dyDescent="0.35">
      <c r="A35" s="3" t="s">
        <v>30</v>
      </c>
      <c r="B35" s="17">
        <f>SUM(C35:E35)</f>
        <v>17</v>
      </c>
      <c r="C35" s="204">
        <v>13</v>
      </c>
      <c r="D35" s="204">
        <v>0</v>
      </c>
      <c r="E35" s="180">
        <v>4</v>
      </c>
    </row>
    <row r="36" spans="1:5" x14ac:dyDescent="0.35">
      <c r="A36" s="3"/>
      <c r="B36" s="15"/>
      <c r="C36" s="17"/>
      <c r="D36" s="17"/>
      <c r="E36" s="18"/>
    </row>
    <row r="37" spans="1:5" x14ac:dyDescent="0.35">
      <c r="A37" s="1" t="s">
        <v>2</v>
      </c>
      <c r="B37" s="15">
        <f>SUM(B38)</f>
        <v>7</v>
      </c>
      <c r="C37" s="15">
        <v>7</v>
      </c>
      <c r="D37" s="15">
        <v>0</v>
      </c>
      <c r="E37" s="16">
        <v>0</v>
      </c>
    </row>
    <row r="38" spans="1:5" x14ac:dyDescent="0.35">
      <c r="A38" s="3" t="s">
        <v>185</v>
      </c>
      <c r="B38" s="17">
        <f>SUM(C38:E38)</f>
        <v>7</v>
      </c>
      <c r="C38" s="204">
        <v>7</v>
      </c>
      <c r="D38" s="204">
        <v>0</v>
      </c>
      <c r="E38" s="180">
        <v>0</v>
      </c>
    </row>
    <row r="39" spans="1:5" x14ac:dyDescent="0.35">
      <c r="A39" s="3"/>
      <c r="B39" s="15"/>
      <c r="C39" s="17"/>
      <c r="D39" s="17"/>
      <c r="E39" s="18"/>
    </row>
    <row r="40" spans="1:5" x14ac:dyDescent="0.35">
      <c r="A40" s="5" t="s">
        <v>13</v>
      </c>
      <c r="B40" s="15">
        <f>SUM(B41)</f>
        <v>4</v>
      </c>
      <c r="C40" s="15">
        <v>4</v>
      </c>
      <c r="D40" s="15">
        <v>0</v>
      </c>
      <c r="E40" s="16">
        <v>0</v>
      </c>
    </row>
    <row r="41" spans="1:5" x14ac:dyDescent="0.35">
      <c r="A41" s="2" t="s">
        <v>186</v>
      </c>
      <c r="B41" s="17">
        <f>SUM(C41:E41)</f>
        <v>4</v>
      </c>
      <c r="C41" s="204">
        <v>4</v>
      </c>
      <c r="D41" s="204">
        <v>0</v>
      </c>
      <c r="E41" s="180">
        <v>0</v>
      </c>
    </row>
    <row r="42" spans="1:5" x14ac:dyDescent="0.35">
      <c r="A42" s="3"/>
      <c r="B42" s="15"/>
      <c r="C42" s="17"/>
      <c r="D42" s="17"/>
      <c r="E42" s="18"/>
    </row>
    <row r="43" spans="1:5" x14ac:dyDescent="0.35">
      <c r="A43" s="1" t="s">
        <v>14</v>
      </c>
      <c r="B43" s="15">
        <f>SUM(B44)</f>
        <v>10</v>
      </c>
      <c r="C43" s="15">
        <v>7</v>
      </c>
      <c r="D43" s="15">
        <v>0</v>
      </c>
      <c r="E43" s="16">
        <v>3</v>
      </c>
    </row>
    <row r="44" spans="1:5" x14ac:dyDescent="0.35">
      <c r="A44" s="2" t="s">
        <v>195</v>
      </c>
      <c r="B44" s="17">
        <f>SUM(C44:E44)</f>
        <v>10</v>
      </c>
      <c r="C44" s="204">
        <v>7</v>
      </c>
      <c r="D44" s="204">
        <v>0</v>
      </c>
      <c r="E44" s="180">
        <v>3</v>
      </c>
    </row>
    <row r="45" spans="1:5" x14ac:dyDescent="0.35">
      <c r="A45" s="3"/>
      <c r="B45" s="15"/>
      <c r="C45" s="17"/>
      <c r="D45" s="17"/>
      <c r="E45" s="18"/>
    </row>
    <row r="46" spans="1:5" x14ac:dyDescent="0.35">
      <c r="A46" s="1" t="s">
        <v>3</v>
      </c>
      <c r="B46" s="15">
        <f>SUM(B47)</f>
        <v>8</v>
      </c>
      <c r="C46" s="15">
        <v>8</v>
      </c>
      <c r="D46" s="15">
        <v>0</v>
      </c>
      <c r="E46" s="16">
        <v>0</v>
      </c>
    </row>
    <row r="47" spans="1:5" x14ac:dyDescent="0.35">
      <c r="A47" s="2" t="s">
        <v>187</v>
      </c>
      <c r="B47" s="17">
        <f>SUM(C47:E47)</f>
        <v>8</v>
      </c>
      <c r="C47" s="204">
        <v>8</v>
      </c>
      <c r="D47" s="204">
        <v>0</v>
      </c>
      <c r="E47" s="180">
        <v>0</v>
      </c>
    </row>
    <row r="48" spans="1:5" x14ac:dyDescent="0.35">
      <c r="A48" s="3"/>
      <c r="B48" s="15"/>
      <c r="C48" s="17"/>
      <c r="D48" s="17"/>
      <c r="E48" s="18"/>
    </row>
    <row r="49" spans="1:6" x14ac:dyDescent="0.35">
      <c r="A49" s="1" t="s">
        <v>25</v>
      </c>
      <c r="B49" s="15">
        <f>SUM(B50)</f>
        <v>0</v>
      </c>
      <c r="C49" s="15">
        <v>0</v>
      </c>
      <c r="D49" s="15">
        <v>0</v>
      </c>
      <c r="E49" s="16">
        <v>0</v>
      </c>
    </row>
    <row r="50" spans="1:6" x14ac:dyDescent="0.35">
      <c r="A50" s="3" t="s">
        <v>188</v>
      </c>
      <c r="B50" s="17">
        <f>SUM(C50:E50)</f>
        <v>0</v>
      </c>
      <c r="C50" s="204">
        <v>0</v>
      </c>
      <c r="D50" s="204">
        <v>0</v>
      </c>
      <c r="E50" s="180">
        <v>0</v>
      </c>
    </row>
    <row r="51" spans="1:6" x14ac:dyDescent="0.35">
      <c r="A51" s="3"/>
      <c r="B51" s="15"/>
      <c r="C51" s="17"/>
      <c r="D51" s="17"/>
      <c r="E51" s="18"/>
    </row>
    <row r="52" spans="1:6" x14ac:dyDescent="0.35">
      <c r="A52" s="1" t="s">
        <v>26</v>
      </c>
      <c r="B52" s="15">
        <f>SUM(B53)</f>
        <v>0</v>
      </c>
      <c r="C52" s="15">
        <v>0</v>
      </c>
      <c r="D52" s="15">
        <v>0</v>
      </c>
      <c r="E52" s="16">
        <v>0</v>
      </c>
    </row>
    <row r="53" spans="1:6" x14ac:dyDescent="0.35">
      <c r="A53" s="3" t="s">
        <v>181</v>
      </c>
      <c r="B53" s="17">
        <f>SUM(C53:E53)</f>
        <v>0</v>
      </c>
      <c r="C53" s="204">
        <v>0</v>
      </c>
      <c r="D53" s="204">
        <v>0</v>
      </c>
      <c r="E53" s="180">
        <v>0</v>
      </c>
    </row>
    <row r="54" spans="1:6" x14ac:dyDescent="0.35">
      <c r="A54" s="3"/>
      <c r="B54" s="15"/>
      <c r="C54" s="17"/>
      <c r="D54" s="17"/>
      <c r="E54" s="18"/>
    </row>
    <row r="55" spans="1:6" x14ac:dyDescent="0.35">
      <c r="A55" s="5" t="s">
        <v>15</v>
      </c>
      <c r="B55" s="15">
        <f>SUM(B56)</f>
        <v>2</v>
      </c>
      <c r="C55" s="15">
        <v>2</v>
      </c>
      <c r="D55" s="15">
        <v>0</v>
      </c>
      <c r="E55" s="16">
        <v>0</v>
      </c>
    </row>
    <row r="56" spans="1:6" x14ac:dyDescent="0.35">
      <c r="A56" s="6" t="s">
        <v>190</v>
      </c>
      <c r="B56" s="17">
        <f>SUM(C56:E56)</f>
        <v>2</v>
      </c>
      <c r="C56" s="204">
        <v>2</v>
      </c>
      <c r="D56" s="204">
        <v>0</v>
      </c>
      <c r="E56" s="180">
        <v>0</v>
      </c>
    </row>
    <row r="57" spans="1:6" x14ac:dyDescent="0.35">
      <c r="A57" s="6"/>
      <c r="B57" s="15"/>
      <c r="C57" s="17"/>
      <c r="D57" s="17"/>
      <c r="E57" s="18"/>
    </row>
    <row r="58" spans="1:6" x14ac:dyDescent="0.35">
      <c r="A58" s="5" t="s">
        <v>16</v>
      </c>
      <c r="B58" s="15">
        <f>SUM(B59)</f>
        <v>5</v>
      </c>
      <c r="C58" s="15">
        <v>5</v>
      </c>
      <c r="D58" s="15">
        <v>0</v>
      </c>
      <c r="E58" s="16">
        <v>0</v>
      </c>
    </row>
    <row r="59" spans="1:6" x14ac:dyDescent="0.35">
      <c r="A59" s="6" t="s">
        <v>189</v>
      </c>
      <c r="B59" s="17">
        <f>SUM(C59:E59)</f>
        <v>5</v>
      </c>
      <c r="C59" s="204">
        <v>5</v>
      </c>
      <c r="D59" s="204">
        <v>0</v>
      </c>
      <c r="E59" s="180">
        <v>0</v>
      </c>
    </row>
    <row r="60" spans="1:6" s="60" customFormat="1" x14ac:dyDescent="0.35">
      <c r="A60" s="156"/>
      <c r="B60" s="157"/>
      <c r="C60" s="157"/>
      <c r="D60" s="157"/>
      <c r="E60" s="40"/>
      <c r="F60" s="7"/>
    </row>
    <row r="61" spans="1:6" x14ac:dyDescent="0.35">
      <c r="A61" s="24" t="s">
        <v>69</v>
      </c>
      <c r="B61" s="24"/>
      <c r="C61" s="24"/>
      <c r="D61" s="24"/>
      <c r="E61" s="24"/>
    </row>
    <row r="62" spans="1:6" hidden="1" x14ac:dyDescent="0.35">
      <c r="A62" s="22"/>
      <c r="B62" s="22"/>
      <c r="C62" s="22"/>
      <c r="D62" s="22"/>
      <c r="E62" s="22"/>
    </row>
  </sheetData>
  <mergeCells count="6">
    <mergeCell ref="A8:A10"/>
    <mergeCell ref="B8:B10"/>
    <mergeCell ref="C8:E8"/>
    <mergeCell ref="C9:C10"/>
    <mergeCell ref="E9:E10"/>
    <mergeCell ref="D9:D10"/>
  </mergeCells>
  <pageMargins left="0.7" right="0.7" top="0.75" bottom="0.75" header="0.3" footer="0.3"/>
  <ignoredErrors>
    <ignoredError sqref="B12:E5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5"/>
  <dimension ref="A1:N61"/>
  <sheetViews>
    <sheetView zoomScale="70" zoomScaleNormal="70" workbookViewId="0">
      <pane ySplit="10" topLeftCell="A11" activePane="bottomLeft" state="frozen"/>
      <selection pane="bottomLeft"/>
    </sheetView>
  </sheetViews>
  <sheetFormatPr baseColWidth="10" defaultColWidth="0" defaultRowHeight="15.5" zeroHeight="1" x14ac:dyDescent="0.35"/>
  <cols>
    <col min="1" max="1" width="69.453125" style="7" customWidth="1"/>
    <col min="2" max="2" width="14.90625" style="8" customWidth="1"/>
    <col min="3" max="3" width="17.453125" style="8" customWidth="1"/>
    <col min="4" max="4" width="16.453125" style="8" customWidth="1"/>
    <col min="5" max="5" width="16.36328125" style="8" bestFit="1" customWidth="1"/>
    <col min="6" max="6" width="15.453125" style="8" customWidth="1"/>
    <col min="7" max="7" width="17.453125" style="8" customWidth="1"/>
    <col min="8" max="8" width="16.36328125" style="8" customWidth="1"/>
    <col min="9" max="9" width="16.08984375" style="8" customWidth="1"/>
    <col min="10" max="10" width="16" style="8" customWidth="1"/>
    <col min="11" max="11" width="16.90625" style="8" customWidth="1"/>
    <col min="12" max="12" width="14.54296875" style="8" customWidth="1"/>
    <col min="13" max="13" width="16.453125" style="8" customWidth="1"/>
    <col min="14" max="14" width="15.36328125" style="8" customWidth="1"/>
    <col min="15" max="17" width="11.453125" style="7" hidden="1" customWidth="1"/>
    <col min="18" max="16384" width="11.453125" style="7" hidden="1"/>
  </cols>
  <sheetData>
    <row r="1" spans="1:14" x14ac:dyDescent="0.35">
      <c r="A1" s="21" t="s">
        <v>475</v>
      </c>
      <c r="B1" s="35"/>
      <c r="C1" s="35"/>
      <c r="D1" s="35"/>
      <c r="E1" s="35"/>
      <c r="F1" s="35"/>
      <c r="G1" s="35"/>
      <c r="H1" s="35"/>
      <c r="I1" s="35"/>
      <c r="J1" s="35"/>
      <c r="K1" s="35"/>
      <c r="L1" s="35"/>
      <c r="M1" s="35"/>
      <c r="N1" s="35"/>
    </row>
    <row r="2" spans="1:14" x14ac:dyDescent="0.35">
      <c r="A2" s="22"/>
      <c r="B2" s="35"/>
      <c r="C2" s="35"/>
      <c r="D2" s="35"/>
      <c r="E2" s="35"/>
      <c r="F2" s="35"/>
      <c r="G2" s="35"/>
      <c r="H2" s="35"/>
      <c r="I2" s="35"/>
      <c r="J2" s="35"/>
      <c r="K2" s="35"/>
      <c r="L2" s="35"/>
      <c r="M2" s="35"/>
      <c r="N2" s="35"/>
    </row>
    <row r="3" spans="1:14" ht="15.75" customHeight="1" x14ac:dyDescent="0.35">
      <c r="A3" s="236" t="s">
        <v>172</v>
      </c>
      <c r="B3" s="236"/>
      <c r="C3" s="236"/>
      <c r="D3" s="236"/>
      <c r="E3" s="236"/>
      <c r="F3" s="236"/>
      <c r="G3" s="236"/>
      <c r="H3" s="236"/>
      <c r="I3" s="236"/>
      <c r="J3" s="236"/>
      <c r="K3" s="236"/>
      <c r="L3" s="236"/>
      <c r="M3" s="236"/>
      <c r="N3" s="236"/>
    </row>
    <row r="4" spans="1:14" x14ac:dyDescent="0.35">
      <c r="A4" s="236" t="s">
        <v>7</v>
      </c>
      <c r="B4" s="236"/>
      <c r="C4" s="236"/>
      <c r="D4" s="236"/>
      <c r="E4" s="236"/>
      <c r="F4" s="236"/>
      <c r="G4" s="236"/>
      <c r="H4" s="236"/>
      <c r="I4" s="236"/>
      <c r="J4" s="236"/>
      <c r="K4" s="236"/>
      <c r="L4" s="236"/>
      <c r="M4" s="236"/>
      <c r="N4" s="236"/>
    </row>
    <row r="5" spans="1:14" x14ac:dyDescent="0.35">
      <c r="A5" s="236" t="s">
        <v>72</v>
      </c>
      <c r="B5" s="236"/>
      <c r="C5" s="236"/>
      <c r="D5" s="236"/>
      <c r="E5" s="236"/>
      <c r="F5" s="236"/>
      <c r="G5" s="236"/>
      <c r="H5" s="236"/>
      <c r="I5" s="236"/>
      <c r="J5" s="236"/>
      <c r="K5" s="236"/>
      <c r="L5" s="236"/>
      <c r="M5" s="236"/>
      <c r="N5" s="236"/>
    </row>
    <row r="6" spans="1:14" x14ac:dyDescent="0.35">
      <c r="A6" s="236" t="s">
        <v>207</v>
      </c>
      <c r="B6" s="236"/>
      <c r="C6" s="236"/>
      <c r="D6" s="236"/>
      <c r="E6" s="236"/>
      <c r="F6" s="236"/>
      <c r="G6" s="236"/>
      <c r="H6" s="236"/>
      <c r="I6" s="236"/>
      <c r="J6" s="236"/>
      <c r="K6" s="236"/>
      <c r="L6" s="236"/>
      <c r="M6" s="236"/>
      <c r="N6" s="236"/>
    </row>
    <row r="7" spans="1:14" x14ac:dyDescent="0.35"/>
    <row r="8" spans="1:14" ht="15.75" customHeight="1" x14ac:dyDescent="0.35">
      <c r="A8" s="308" t="s">
        <v>8</v>
      </c>
      <c r="B8" s="317" t="s">
        <v>0</v>
      </c>
      <c r="C8" s="316" t="s">
        <v>82</v>
      </c>
      <c r="D8" s="316"/>
      <c r="E8" s="316"/>
      <c r="F8" s="316"/>
      <c r="G8" s="316"/>
      <c r="H8" s="316"/>
      <c r="I8" s="316"/>
      <c r="J8" s="316"/>
      <c r="K8" s="316"/>
      <c r="L8" s="316"/>
      <c r="M8" s="316"/>
      <c r="N8" s="316"/>
    </row>
    <row r="9" spans="1:14" ht="45.65" customHeight="1" x14ac:dyDescent="0.35">
      <c r="A9" s="309"/>
      <c r="B9" s="318"/>
      <c r="C9" s="311" t="s">
        <v>22</v>
      </c>
      <c r="D9" s="311" t="s">
        <v>27</v>
      </c>
      <c r="E9" s="311" t="s">
        <v>150</v>
      </c>
      <c r="F9" s="311" t="s">
        <v>151</v>
      </c>
      <c r="G9" s="311" t="s">
        <v>158</v>
      </c>
      <c r="H9" s="311" t="s">
        <v>152</v>
      </c>
      <c r="I9" s="311" t="s">
        <v>157</v>
      </c>
      <c r="J9" s="311" t="s">
        <v>87</v>
      </c>
      <c r="K9" s="311" t="s">
        <v>153</v>
      </c>
      <c r="L9" s="311" t="s">
        <v>154</v>
      </c>
      <c r="M9" s="311" t="s">
        <v>155</v>
      </c>
      <c r="N9" s="324" t="s">
        <v>156</v>
      </c>
    </row>
    <row r="10" spans="1:14" ht="20.399999999999999" customHeight="1" x14ac:dyDescent="0.35">
      <c r="A10" s="310"/>
      <c r="B10" s="319"/>
      <c r="C10" s="312"/>
      <c r="D10" s="312"/>
      <c r="E10" s="312"/>
      <c r="F10" s="312"/>
      <c r="G10" s="312"/>
      <c r="H10" s="312"/>
      <c r="I10" s="312"/>
      <c r="J10" s="312"/>
      <c r="K10" s="312"/>
      <c r="L10" s="312"/>
      <c r="M10" s="312"/>
      <c r="N10" s="325"/>
    </row>
    <row r="11" spans="1:14" x14ac:dyDescent="0.35">
      <c r="A11" s="22"/>
      <c r="B11" s="107"/>
      <c r="C11" s="101"/>
      <c r="D11" s="101"/>
      <c r="E11" s="101"/>
      <c r="F11" s="101"/>
      <c r="G11" s="101"/>
      <c r="H11" s="101"/>
      <c r="I11" s="101"/>
      <c r="J11" s="101"/>
      <c r="K11" s="108"/>
      <c r="L11" s="109"/>
      <c r="M11" s="101"/>
      <c r="N11" s="110"/>
    </row>
    <row r="12" spans="1:14" x14ac:dyDescent="0.35">
      <c r="A12" s="11" t="s">
        <v>33</v>
      </c>
      <c r="B12" s="15">
        <f>B14+B19+B24+B27+B30+B34+B37+B40+B43+B46+B49+B52+B55+B58</f>
        <v>124</v>
      </c>
      <c r="C12" s="15">
        <f t="shared" ref="C12:N12" si="0">C14+C19+C24+C27+C30+C34+C37+C40+C43+C46+C49+C52+C55+C58</f>
        <v>0</v>
      </c>
      <c r="D12" s="15">
        <f t="shared" si="0"/>
        <v>0</v>
      </c>
      <c r="E12" s="15">
        <f t="shared" si="0"/>
        <v>1</v>
      </c>
      <c r="F12" s="15">
        <f t="shared" si="0"/>
        <v>1</v>
      </c>
      <c r="G12" s="15">
        <f t="shared" si="0"/>
        <v>3</v>
      </c>
      <c r="H12" s="15">
        <f t="shared" si="0"/>
        <v>0</v>
      </c>
      <c r="I12" s="15">
        <f t="shared" si="0"/>
        <v>9</v>
      </c>
      <c r="J12" s="15">
        <f t="shared" si="0"/>
        <v>12</v>
      </c>
      <c r="K12" s="15">
        <f t="shared" si="0"/>
        <v>17</v>
      </c>
      <c r="L12" s="15">
        <f t="shared" si="0"/>
        <v>14</v>
      </c>
      <c r="M12" s="15">
        <f t="shared" si="0"/>
        <v>59</v>
      </c>
      <c r="N12" s="16">
        <f t="shared" si="0"/>
        <v>8</v>
      </c>
    </row>
    <row r="13" spans="1:14" x14ac:dyDescent="0.35">
      <c r="A13" s="12"/>
      <c r="B13" s="13"/>
      <c r="C13" s="13"/>
      <c r="D13" s="13"/>
      <c r="E13" s="13"/>
      <c r="F13" s="13"/>
      <c r="G13" s="13"/>
      <c r="H13" s="13"/>
      <c r="I13" s="13"/>
      <c r="J13" s="13"/>
      <c r="K13" s="13"/>
      <c r="L13" s="13"/>
      <c r="M13" s="13"/>
      <c r="N13" s="14"/>
    </row>
    <row r="14" spans="1:14" x14ac:dyDescent="0.35">
      <c r="A14" s="1" t="s">
        <v>21</v>
      </c>
      <c r="B14" s="15">
        <f t="shared" ref="B14" si="1">B15+B16+B17</f>
        <v>44</v>
      </c>
      <c r="C14" s="15">
        <v>0</v>
      </c>
      <c r="D14" s="15">
        <v>0</v>
      </c>
      <c r="E14" s="15">
        <v>0</v>
      </c>
      <c r="F14" s="15">
        <v>0</v>
      </c>
      <c r="G14" s="15">
        <v>0</v>
      </c>
      <c r="H14" s="15">
        <v>0</v>
      </c>
      <c r="I14" s="15">
        <v>3</v>
      </c>
      <c r="J14" s="15">
        <v>7</v>
      </c>
      <c r="K14" s="15">
        <v>7</v>
      </c>
      <c r="L14" s="15">
        <v>5</v>
      </c>
      <c r="M14" s="15">
        <v>22</v>
      </c>
      <c r="N14" s="16">
        <v>0</v>
      </c>
    </row>
    <row r="15" spans="1:14" x14ac:dyDescent="0.35">
      <c r="A15" s="2" t="s">
        <v>63</v>
      </c>
      <c r="B15" s="17">
        <f>SUM(C15:N15)</f>
        <v>30</v>
      </c>
      <c r="C15" s="189">
        <v>0</v>
      </c>
      <c r="D15" s="189">
        <v>0</v>
      </c>
      <c r="E15" s="189">
        <v>0</v>
      </c>
      <c r="F15" s="189">
        <v>0</v>
      </c>
      <c r="G15" s="189">
        <v>0</v>
      </c>
      <c r="H15" s="189">
        <v>0</v>
      </c>
      <c r="I15" s="189">
        <v>3</v>
      </c>
      <c r="J15" s="189">
        <v>3</v>
      </c>
      <c r="K15" s="189">
        <v>5</v>
      </c>
      <c r="L15" s="189">
        <v>1</v>
      </c>
      <c r="M15" s="189">
        <v>18</v>
      </c>
      <c r="N15" s="188">
        <v>0</v>
      </c>
    </row>
    <row r="16" spans="1:14" x14ac:dyDescent="0.35">
      <c r="A16" s="2" t="s">
        <v>64</v>
      </c>
      <c r="B16" s="17">
        <f t="shared" ref="B16:B17" si="2">SUM(C16:N16)</f>
        <v>7</v>
      </c>
      <c r="C16" s="189">
        <v>0</v>
      </c>
      <c r="D16" s="189">
        <v>0</v>
      </c>
      <c r="E16" s="189">
        <v>0</v>
      </c>
      <c r="F16" s="189">
        <v>0</v>
      </c>
      <c r="G16" s="189">
        <v>0</v>
      </c>
      <c r="H16" s="189">
        <v>0</v>
      </c>
      <c r="I16" s="189">
        <v>0</v>
      </c>
      <c r="J16" s="189">
        <v>3</v>
      </c>
      <c r="K16" s="189">
        <v>2</v>
      </c>
      <c r="L16" s="189">
        <v>0</v>
      </c>
      <c r="M16" s="189">
        <v>2</v>
      </c>
      <c r="N16" s="188">
        <v>0</v>
      </c>
    </row>
    <row r="17" spans="1:14" x14ac:dyDescent="0.35">
      <c r="A17" s="2" t="s">
        <v>65</v>
      </c>
      <c r="B17" s="17">
        <f t="shared" si="2"/>
        <v>7</v>
      </c>
      <c r="C17" s="189">
        <v>0</v>
      </c>
      <c r="D17" s="189">
        <v>0</v>
      </c>
      <c r="E17" s="189">
        <v>0</v>
      </c>
      <c r="F17" s="189">
        <v>0</v>
      </c>
      <c r="G17" s="189">
        <v>0</v>
      </c>
      <c r="H17" s="189">
        <v>0</v>
      </c>
      <c r="I17" s="189">
        <v>0</v>
      </c>
      <c r="J17" s="189">
        <v>1</v>
      </c>
      <c r="K17" s="189">
        <v>0</v>
      </c>
      <c r="L17" s="189">
        <v>4</v>
      </c>
      <c r="M17" s="189">
        <v>2</v>
      </c>
      <c r="N17" s="188">
        <v>0</v>
      </c>
    </row>
    <row r="18" spans="1:14" x14ac:dyDescent="0.35">
      <c r="A18" s="3"/>
      <c r="B18" s="15"/>
      <c r="C18" s="17"/>
      <c r="D18" s="17"/>
      <c r="E18" s="17"/>
      <c r="F18" s="17"/>
      <c r="G18" s="17"/>
      <c r="H18" s="17"/>
      <c r="I18" s="17"/>
      <c r="J18" s="17"/>
      <c r="K18" s="17"/>
      <c r="L18" s="17"/>
      <c r="M18" s="17"/>
      <c r="N18" s="18"/>
    </row>
    <row r="19" spans="1:14" x14ac:dyDescent="0.35">
      <c r="A19" s="1" t="s">
        <v>9</v>
      </c>
      <c r="B19" s="15">
        <f t="shared" ref="B19" si="3">SUM(B20:B22)</f>
        <v>14</v>
      </c>
      <c r="C19" s="15">
        <v>0</v>
      </c>
      <c r="D19" s="15">
        <v>0</v>
      </c>
      <c r="E19" s="15">
        <v>0</v>
      </c>
      <c r="F19" s="15">
        <v>0</v>
      </c>
      <c r="G19" s="15">
        <v>3</v>
      </c>
      <c r="H19" s="15">
        <v>0</v>
      </c>
      <c r="I19" s="15">
        <v>0</v>
      </c>
      <c r="J19" s="15">
        <v>3</v>
      </c>
      <c r="K19" s="15">
        <v>6</v>
      </c>
      <c r="L19" s="15">
        <v>0</v>
      </c>
      <c r="M19" s="15">
        <v>2</v>
      </c>
      <c r="N19" s="16">
        <v>0</v>
      </c>
    </row>
    <row r="20" spans="1:14" x14ac:dyDescent="0.35">
      <c r="A20" s="2" t="s">
        <v>66</v>
      </c>
      <c r="B20" s="17">
        <f t="shared" ref="B20:B22" si="4">SUM(C20:N20)</f>
        <v>2</v>
      </c>
      <c r="C20" s="204">
        <v>0</v>
      </c>
      <c r="D20" s="204">
        <v>0</v>
      </c>
      <c r="E20" s="204">
        <v>0</v>
      </c>
      <c r="F20" s="204">
        <v>0</v>
      </c>
      <c r="G20" s="204">
        <v>0</v>
      </c>
      <c r="H20" s="204">
        <v>0</v>
      </c>
      <c r="I20" s="204">
        <v>0</v>
      </c>
      <c r="J20" s="204">
        <v>0</v>
      </c>
      <c r="K20" s="204">
        <v>0</v>
      </c>
      <c r="L20" s="204">
        <v>0</v>
      </c>
      <c r="M20" s="204">
        <v>2</v>
      </c>
      <c r="N20" s="205">
        <v>0</v>
      </c>
    </row>
    <row r="21" spans="1:14" x14ac:dyDescent="0.35">
      <c r="A21" s="2" t="s">
        <v>67</v>
      </c>
      <c r="B21" s="17">
        <f t="shared" si="4"/>
        <v>12</v>
      </c>
      <c r="C21" s="204">
        <v>0</v>
      </c>
      <c r="D21" s="204">
        <v>0</v>
      </c>
      <c r="E21" s="204">
        <v>0</v>
      </c>
      <c r="F21" s="204">
        <v>0</v>
      </c>
      <c r="G21" s="204">
        <v>3</v>
      </c>
      <c r="H21" s="204">
        <v>0</v>
      </c>
      <c r="I21" s="204">
        <v>0</v>
      </c>
      <c r="J21" s="204">
        <v>3</v>
      </c>
      <c r="K21" s="204">
        <v>6</v>
      </c>
      <c r="L21" s="204">
        <v>0</v>
      </c>
      <c r="M21" s="204">
        <v>0</v>
      </c>
      <c r="N21" s="205">
        <v>0</v>
      </c>
    </row>
    <row r="22" spans="1:14" x14ac:dyDescent="0.35">
      <c r="A22" s="4" t="s">
        <v>68</v>
      </c>
      <c r="B22" s="17">
        <f t="shared" si="4"/>
        <v>0</v>
      </c>
      <c r="C22" s="204">
        <v>0</v>
      </c>
      <c r="D22" s="204">
        <v>0</v>
      </c>
      <c r="E22" s="204">
        <v>0</v>
      </c>
      <c r="F22" s="204">
        <v>0</v>
      </c>
      <c r="G22" s="204">
        <v>0</v>
      </c>
      <c r="H22" s="204">
        <v>0</v>
      </c>
      <c r="I22" s="204">
        <v>0</v>
      </c>
      <c r="J22" s="204">
        <v>0</v>
      </c>
      <c r="K22" s="204">
        <v>0</v>
      </c>
      <c r="L22" s="204">
        <v>0</v>
      </c>
      <c r="M22" s="204">
        <v>0</v>
      </c>
      <c r="N22" s="205">
        <v>0</v>
      </c>
    </row>
    <row r="23" spans="1:14" x14ac:dyDescent="0.35">
      <c r="A23" s="2"/>
      <c r="B23" s="15"/>
      <c r="C23" s="17"/>
      <c r="D23" s="17"/>
      <c r="E23" s="17"/>
      <c r="F23" s="17"/>
      <c r="G23" s="17"/>
      <c r="H23" s="17"/>
      <c r="I23" s="17"/>
      <c r="J23" s="17"/>
      <c r="K23" s="17"/>
      <c r="L23" s="17"/>
      <c r="M23" s="17"/>
      <c r="N23" s="18"/>
    </row>
    <row r="24" spans="1:14" x14ac:dyDescent="0.35">
      <c r="A24" s="1" t="s">
        <v>10</v>
      </c>
      <c r="B24" s="15">
        <f t="shared" ref="B24" si="5">B25</f>
        <v>6</v>
      </c>
      <c r="C24" s="15">
        <v>0</v>
      </c>
      <c r="D24" s="15">
        <v>0</v>
      </c>
      <c r="E24" s="15">
        <v>0</v>
      </c>
      <c r="F24" s="15">
        <v>0</v>
      </c>
      <c r="G24" s="15">
        <v>0</v>
      </c>
      <c r="H24" s="15">
        <v>0</v>
      </c>
      <c r="I24" s="15">
        <v>0</v>
      </c>
      <c r="J24" s="15">
        <v>0</v>
      </c>
      <c r="K24" s="15">
        <v>0</v>
      </c>
      <c r="L24" s="15">
        <v>0</v>
      </c>
      <c r="M24" s="15">
        <v>6</v>
      </c>
      <c r="N24" s="16">
        <v>0</v>
      </c>
    </row>
    <row r="25" spans="1:14" x14ac:dyDescent="0.35">
      <c r="A25" s="2" t="s">
        <v>184</v>
      </c>
      <c r="B25" s="17">
        <f t="shared" ref="B25" si="6">SUM(C25:N25)</f>
        <v>6</v>
      </c>
      <c r="C25" s="204">
        <v>0</v>
      </c>
      <c r="D25" s="204">
        <v>0</v>
      </c>
      <c r="E25" s="204">
        <v>0</v>
      </c>
      <c r="F25" s="204">
        <v>0</v>
      </c>
      <c r="G25" s="204">
        <v>0</v>
      </c>
      <c r="H25" s="204">
        <v>0</v>
      </c>
      <c r="I25" s="204">
        <v>0</v>
      </c>
      <c r="J25" s="204">
        <v>0</v>
      </c>
      <c r="K25" s="204">
        <v>0</v>
      </c>
      <c r="L25" s="204">
        <v>0</v>
      </c>
      <c r="M25" s="204">
        <v>6</v>
      </c>
      <c r="N25" s="205">
        <v>0</v>
      </c>
    </row>
    <row r="26" spans="1:14" x14ac:dyDescent="0.35">
      <c r="A26" s="3"/>
      <c r="B26" s="15"/>
      <c r="C26" s="17"/>
      <c r="D26" s="17"/>
      <c r="E26" s="17"/>
      <c r="F26" s="17"/>
      <c r="G26" s="17"/>
      <c r="H26" s="17"/>
      <c r="I26" s="17"/>
      <c r="J26" s="17"/>
      <c r="K26" s="17"/>
      <c r="L26" s="17"/>
      <c r="M26" s="17"/>
      <c r="N26" s="18"/>
    </row>
    <row r="27" spans="1:14" x14ac:dyDescent="0.35">
      <c r="A27" s="1" t="s">
        <v>11</v>
      </c>
      <c r="B27" s="15">
        <f t="shared" ref="B27" si="7">SUM(B28)</f>
        <v>4</v>
      </c>
      <c r="C27" s="15">
        <v>0</v>
      </c>
      <c r="D27" s="15">
        <v>0</v>
      </c>
      <c r="E27" s="15">
        <v>0</v>
      </c>
      <c r="F27" s="15">
        <v>0</v>
      </c>
      <c r="G27" s="15">
        <v>0</v>
      </c>
      <c r="H27" s="15">
        <v>0</v>
      </c>
      <c r="I27" s="15">
        <v>0</v>
      </c>
      <c r="J27" s="15">
        <v>0</v>
      </c>
      <c r="K27" s="15">
        <v>1</v>
      </c>
      <c r="L27" s="15">
        <v>0</v>
      </c>
      <c r="M27" s="15">
        <v>3</v>
      </c>
      <c r="N27" s="16">
        <v>0</v>
      </c>
    </row>
    <row r="28" spans="1:14" x14ac:dyDescent="0.35">
      <c r="A28" s="2" t="s">
        <v>182</v>
      </c>
      <c r="B28" s="17">
        <f t="shared" ref="B28" si="8">SUM(C28:N28)</f>
        <v>4</v>
      </c>
      <c r="C28" s="204">
        <v>0</v>
      </c>
      <c r="D28" s="204">
        <v>0</v>
      </c>
      <c r="E28" s="204">
        <v>0</v>
      </c>
      <c r="F28" s="204">
        <v>0</v>
      </c>
      <c r="G28" s="204">
        <v>0</v>
      </c>
      <c r="H28" s="204">
        <v>0</v>
      </c>
      <c r="I28" s="204">
        <v>0</v>
      </c>
      <c r="J28" s="204">
        <v>0</v>
      </c>
      <c r="K28" s="204">
        <v>1</v>
      </c>
      <c r="L28" s="204">
        <v>0</v>
      </c>
      <c r="M28" s="204">
        <v>3</v>
      </c>
      <c r="N28" s="205">
        <v>0</v>
      </c>
    </row>
    <row r="29" spans="1:14" x14ac:dyDescent="0.35">
      <c r="A29" s="3"/>
      <c r="B29" s="15"/>
      <c r="C29" s="17"/>
      <c r="D29" s="17"/>
      <c r="E29" s="17"/>
      <c r="F29" s="17"/>
      <c r="G29" s="17"/>
      <c r="H29" s="17"/>
      <c r="I29" s="17"/>
      <c r="J29" s="17"/>
      <c r="K29" s="17"/>
      <c r="L29" s="17"/>
      <c r="M29" s="17"/>
      <c r="N29" s="18"/>
    </row>
    <row r="30" spans="1:14" x14ac:dyDescent="0.35">
      <c r="A30" s="1" t="s">
        <v>12</v>
      </c>
      <c r="B30" s="15">
        <f t="shared" ref="B30" si="9">SUM(B31:B32)</f>
        <v>19</v>
      </c>
      <c r="C30" s="15">
        <v>0</v>
      </c>
      <c r="D30" s="15">
        <v>0</v>
      </c>
      <c r="E30" s="15">
        <v>0</v>
      </c>
      <c r="F30" s="15">
        <v>0</v>
      </c>
      <c r="G30" s="15">
        <v>0</v>
      </c>
      <c r="H30" s="15">
        <v>0</v>
      </c>
      <c r="I30" s="15">
        <v>2</v>
      </c>
      <c r="J30" s="15">
        <v>0</v>
      </c>
      <c r="K30" s="15">
        <v>0</v>
      </c>
      <c r="L30" s="15">
        <v>0</v>
      </c>
      <c r="M30" s="15">
        <v>9</v>
      </c>
      <c r="N30" s="16">
        <v>8</v>
      </c>
    </row>
    <row r="31" spans="1:14" x14ac:dyDescent="0.35">
      <c r="A31" s="2" t="s">
        <v>183</v>
      </c>
      <c r="B31" s="17">
        <f t="shared" ref="B31:B32" si="10">SUM(C31:N31)</f>
        <v>5</v>
      </c>
      <c r="C31" s="204">
        <v>0</v>
      </c>
      <c r="D31" s="204">
        <v>0</v>
      </c>
      <c r="E31" s="204">
        <v>0</v>
      </c>
      <c r="F31" s="204">
        <v>0</v>
      </c>
      <c r="G31" s="204">
        <v>0</v>
      </c>
      <c r="H31" s="204">
        <v>0</v>
      </c>
      <c r="I31" s="204">
        <v>0</v>
      </c>
      <c r="J31" s="204">
        <v>0</v>
      </c>
      <c r="K31" s="204">
        <v>0</v>
      </c>
      <c r="L31" s="204">
        <v>0</v>
      </c>
      <c r="M31" s="204">
        <v>5</v>
      </c>
      <c r="N31" s="205">
        <v>0</v>
      </c>
    </row>
    <row r="32" spans="1:14" x14ac:dyDescent="0.35">
      <c r="A32" s="2" t="s">
        <v>174</v>
      </c>
      <c r="B32" s="17">
        <f t="shared" si="10"/>
        <v>14</v>
      </c>
      <c r="C32" s="204">
        <v>0</v>
      </c>
      <c r="D32" s="204">
        <v>0</v>
      </c>
      <c r="E32" s="204">
        <v>0</v>
      </c>
      <c r="F32" s="204">
        <v>0</v>
      </c>
      <c r="G32" s="204">
        <v>0</v>
      </c>
      <c r="H32" s="204">
        <v>0</v>
      </c>
      <c r="I32" s="204">
        <v>2</v>
      </c>
      <c r="J32" s="204">
        <v>0</v>
      </c>
      <c r="K32" s="204">
        <v>0</v>
      </c>
      <c r="L32" s="204">
        <v>0</v>
      </c>
      <c r="M32" s="204">
        <v>4</v>
      </c>
      <c r="N32" s="205">
        <v>8</v>
      </c>
    </row>
    <row r="33" spans="1:14" x14ac:dyDescent="0.35">
      <c r="A33" s="3"/>
      <c r="B33" s="15"/>
      <c r="C33" s="17"/>
      <c r="D33" s="17"/>
      <c r="E33" s="17"/>
      <c r="F33" s="17"/>
      <c r="G33" s="17"/>
      <c r="H33" s="17"/>
      <c r="I33" s="17"/>
      <c r="J33" s="17"/>
      <c r="K33" s="17"/>
      <c r="L33" s="17"/>
      <c r="M33" s="17"/>
      <c r="N33" s="18"/>
    </row>
    <row r="34" spans="1:14" x14ac:dyDescent="0.35">
      <c r="A34" s="1" t="s">
        <v>1</v>
      </c>
      <c r="B34" s="15">
        <f t="shared" ref="B34" si="11">SUM(B35)</f>
        <v>9</v>
      </c>
      <c r="C34" s="15">
        <v>0</v>
      </c>
      <c r="D34" s="15">
        <v>0</v>
      </c>
      <c r="E34" s="15">
        <v>1</v>
      </c>
      <c r="F34" s="15">
        <v>0</v>
      </c>
      <c r="G34" s="15">
        <v>0</v>
      </c>
      <c r="H34" s="15">
        <v>0</v>
      </c>
      <c r="I34" s="15">
        <v>0</v>
      </c>
      <c r="J34" s="15">
        <v>1</v>
      </c>
      <c r="K34" s="15">
        <v>0</v>
      </c>
      <c r="L34" s="15">
        <v>1</v>
      </c>
      <c r="M34" s="15">
        <v>6</v>
      </c>
      <c r="N34" s="16">
        <v>0</v>
      </c>
    </row>
    <row r="35" spans="1:14" x14ac:dyDescent="0.35">
      <c r="A35" s="3" t="s">
        <v>30</v>
      </c>
      <c r="B35" s="17">
        <f t="shared" ref="B35" si="12">SUM(C35:N35)</f>
        <v>9</v>
      </c>
      <c r="C35" s="204">
        <v>0</v>
      </c>
      <c r="D35" s="204">
        <v>0</v>
      </c>
      <c r="E35" s="204">
        <v>1</v>
      </c>
      <c r="F35" s="204">
        <v>0</v>
      </c>
      <c r="G35" s="204">
        <v>0</v>
      </c>
      <c r="H35" s="204">
        <v>0</v>
      </c>
      <c r="I35" s="204">
        <v>0</v>
      </c>
      <c r="J35" s="204">
        <v>1</v>
      </c>
      <c r="K35" s="204">
        <v>0</v>
      </c>
      <c r="L35" s="204">
        <v>1</v>
      </c>
      <c r="M35" s="204">
        <v>6</v>
      </c>
      <c r="N35" s="205">
        <v>0</v>
      </c>
    </row>
    <row r="36" spans="1:14" x14ac:dyDescent="0.35">
      <c r="A36" s="3"/>
      <c r="B36" s="15"/>
      <c r="C36" s="17"/>
      <c r="D36" s="17"/>
      <c r="E36" s="17"/>
      <c r="F36" s="17"/>
      <c r="G36" s="17"/>
      <c r="H36" s="17"/>
      <c r="I36" s="17"/>
      <c r="J36" s="17"/>
      <c r="K36" s="17"/>
      <c r="L36" s="17"/>
      <c r="M36" s="17"/>
      <c r="N36" s="18"/>
    </row>
    <row r="37" spans="1:14" x14ac:dyDescent="0.35">
      <c r="A37" s="1" t="s">
        <v>2</v>
      </c>
      <c r="B37" s="15">
        <f t="shared" ref="B37" si="13">SUM(B38)</f>
        <v>3</v>
      </c>
      <c r="C37" s="15">
        <v>0</v>
      </c>
      <c r="D37" s="15">
        <v>0</v>
      </c>
      <c r="E37" s="15">
        <v>0</v>
      </c>
      <c r="F37" s="15">
        <v>1</v>
      </c>
      <c r="G37" s="15">
        <v>0</v>
      </c>
      <c r="H37" s="15">
        <v>0</v>
      </c>
      <c r="I37" s="15">
        <v>0</v>
      </c>
      <c r="J37" s="15">
        <v>0</v>
      </c>
      <c r="K37" s="15">
        <v>1</v>
      </c>
      <c r="L37" s="15">
        <v>0</v>
      </c>
      <c r="M37" s="15">
        <v>1</v>
      </c>
      <c r="N37" s="16">
        <v>0</v>
      </c>
    </row>
    <row r="38" spans="1:14" x14ac:dyDescent="0.35">
      <c r="A38" s="3" t="s">
        <v>185</v>
      </c>
      <c r="B38" s="17">
        <f t="shared" ref="B38" si="14">SUM(C38:N38)</f>
        <v>3</v>
      </c>
      <c r="C38" s="204">
        <v>0</v>
      </c>
      <c r="D38" s="204">
        <v>0</v>
      </c>
      <c r="E38" s="204">
        <v>0</v>
      </c>
      <c r="F38" s="204">
        <v>1</v>
      </c>
      <c r="G38" s="204">
        <v>0</v>
      </c>
      <c r="H38" s="204">
        <v>0</v>
      </c>
      <c r="I38" s="204">
        <v>0</v>
      </c>
      <c r="J38" s="204">
        <v>0</v>
      </c>
      <c r="K38" s="204">
        <v>1</v>
      </c>
      <c r="L38" s="204">
        <v>0</v>
      </c>
      <c r="M38" s="204">
        <v>1</v>
      </c>
      <c r="N38" s="205">
        <v>0</v>
      </c>
    </row>
    <row r="39" spans="1:14" x14ac:dyDescent="0.35">
      <c r="A39" s="3"/>
      <c r="B39" s="15"/>
      <c r="C39" s="17"/>
      <c r="D39" s="17"/>
      <c r="E39" s="17"/>
      <c r="F39" s="17"/>
      <c r="G39" s="17"/>
      <c r="H39" s="17"/>
      <c r="I39" s="17"/>
      <c r="J39" s="17"/>
      <c r="K39" s="17"/>
      <c r="L39" s="17"/>
      <c r="M39" s="17"/>
      <c r="N39" s="18"/>
    </row>
    <row r="40" spans="1:14" x14ac:dyDescent="0.35">
      <c r="A40" s="5" t="s">
        <v>13</v>
      </c>
      <c r="B40" s="15">
        <f t="shared" ref="B40" si="15">SUM(B41)</f>
        <v>7</v>
      </c>
      <c r="C40" s="15">
        <v>0</v>
      </c>
      <c r="D40" s="15">
        <v>0</v>
      </c>
      <c r="E40" s="15">
        <v>0</v>
      </c>
      <c r="F40" s="15">
        <v>0</v>
      </c>
      <c r="G40" s="15">
        <v>0</v>
      </c>
      <c r="H40" s="15">
        <v>0</v>
      </c>
      <c r="I40" s="15">
        <v>0</v>
      </c>
      <c r="J40" s="15">
        <v>1</v>
      </c>
      <c r="K40" s="15">
        <v>0</v>
      </c>
      <c r="L40" s="15">
        <v>6</v>
      </c>
      <c r="M40" s="15">
        <v>0</v>
      </c>
      <c r="N40" s="16">
        <v>0</v>
      </c>
    </row>
    <row r="41" spans="1:14" x14ac:dyDescent="0.35">
      <c r="A41" s="2" t="s">
        <v>186</v>
      </c>
      <c r="B41" s="17">
        <f t="shared" ref="B41" si="16">SUM(C41:N41)</f>
        <v>7</v>
      </c>
      <c r="C41" s="204">
        <v>0</v>
      </c>
      <c r="D41" s="204">
        <v>0</v>
      </c>
      <c r="E41" s="204">
        <v>0</v>
      </c>
      <c r="F41" s="204">
        <v>0</v>
      </c>
      <c r="G41" s="204">
        <v>0</v>
      </c>
      <c r="H41" s="204">
        <v>0</v>
      </c>
      <c r="I41" s="204">
        <v>0</v>
      </c>
      <c r="J41" s="204">
        <v>1</v>
      </c>
      <c r="K41" s="204">
        <v>0</v>
      </c>
      <c r="L41" s="204">
        <v>6</v>
      </c>
      <c r="M41" s="204">
        <v>0</v>
      </c>
      <c r="N41" s="205">
        <v>0</v>
      </c>
    </row>
    <row r="42" spans="1:14" x14ac:dyDescent="0.35">
      <c r="A42" s="3"/>
      <c r="B42" s="15"/>
      <c r="C42" s="17"/>
      <c r="D42" s="17"/>
      <c r="E42" s="17"/>
      <c r="F42" s="17"/>
      <c r="G42" s="17"/>
      <c r="H42" s="17"/>
      <c r="I42" s="17"/>
      <c r="J42" s="17"/>
      <c r="K42" s="17"/>
      <c r="L42" s="17"/>
      <c r="M42" s="17"/>
      <c r="N42" s="18"/>
    </row>
    <row r="43" spans="1:14" x14ac:dyDescent="0.35">
      <c r="A43" s="1" t="s">
        <v>14</v>
      </c>
      <c r="B43" s="15">
        <f t="shared" ref="B43" si="17">SUM(B44)</f>
        <v>6</v>
      </c>
      <c r="C43" s="15">
        <v>0</v>
      </c>
      <c r="D43" s="15">
        <v>0</v>
      </c>
      <c r="E43" s="15">
        <v>0</v>
      </c>
      <c r="F43" s="15">
        <v>0</v>
      </c>
      <c r="G43" s="15">
        <v>0</v>
      </c>
      <c r="H43" s="15">
        <v>0</v>
      </c>
      <c r="I43" s="15">
        <v>0</v>
      </c>
      <c r="J43" s="15">
        <v>0</v>
      </c>
      <c r="K43" s="15">
        <v>0</v>
      </c>
      <c r="L43" s="15">
        <v>0</v>
      </c>
      <c r="M43" s="15">
        <v>6</v>
      </c>
      <c r="N43" s="16">
        <v>0</v>
      </c>
    </row>
    <row r="44" spans="1:14" x14ac:dyDescent="0.35">
      <c r="A44" s="2" t="s">
        <v>195</v>
      </c>
      <c r="B44" s="17">
        <f t="shared" ref="B44" si="18">SUM(C44:N44)</f>
        <v>6</v>
      </c>
      <c r="C44" s="204">
        <v>0</v>
      </c>
      <c r="D44" s="204">
        <v>0</v>
      </c>
      <c r="E44" s="204">
        <v>0</v>
      </c>
      <c r="F44" s="204">
        <v>0</v>
      </c>
      <c r="G44" s="204">
        <v>0</v>
      </c>
      <c r="H44" s="204">
        <v>0</v>
      </c>
      <c r="I44" s="204">
        <v>0</v>
      </c>
      <c r="J44" s="204">
        <v>0</v>
      </c>
      <c r="K44" s="204">
        <v>0</v>
      </c>
      <c r="L44" s="204">
        <v>0</v>
      </c>
      <c r="M44" s="204">
        <v>6</v>
      </c>
      <c r="N44" s="205">
        <v>0</v>
      </c>
    </row>
    <row r="45" spans="1:14" x14ac:dyDescent="0.35">
      <c r="A45" s="3"/>
      <c r="B45" s="15"/>
      <c r="C45" s="17"/>
      <c r="D45" s="17"/>
      <c r="E45" s="17"/>
      <c r="F45" s="17"/>
      <c r="G45" s="17"/>
      <c r="H45" s="17"/>
      <c r="I45" s="17"/>
      <c r="J45" s="17"/>
      <c r="K45" s="17"/>
      <c r="L45" s="17"/>
      <c r="M45" s="17"/>
      <c r="N45" s="18"/>
    </row>
    <row r="46" spans="1:14" x14ac:dyDescent="0.35">
      <c r="A46" s="1" t="s">
        <v>3</v>
      </c>
      <c r="B46" s="15">
        <f t="shared" ref="B46" si="19">SUM(B47)</f>
        <v>8</v>
      </c>
      <c r="C46" s="15">
        <v>0</v>
      </c>
      <c r="D46" s="15">
        <v>0</v>
      </c>
      <c r="E46" s="15">
        <v>0</v>
      </c>
      <c r="F46" s="15">
        <v>0</v>
      </c>
      <c r="G46" s="15">
        <v>0</v>
      </c>
      <c r="H46" s="15">
        <v>0</v>
      </c>
      <c r="I46" s="15">
        <v>4</v>
      </c>
      <c r="J46" s="15">
        <v>0</v>
      </c>
      <c r="K46" s="15">
        <v>2</v>
      </c>
      <c r="L46" s="15">
        <v>1</v>
      </c>
      <c r="M46" s="15">
        <v>1</v>
      </c>
      <c r="N46" s="16">
        <v>0</v>
      </c>
    </row>
    <row r="47" spans="1:14" x14ac:dyDescent="0.35">
      <c r="A47" s="2" t="s">
        <v>187</v>
      </c>
      <c r="B47" s="17">
        <f t="shared" ref="B47" si="20">SUM(C47:N47)</f>
        <v>8</v>
      </c>
      <c r="C47" s="204">
        <v>0</v>
      </c>
      <c r="D47" s="204">
        <v>0</v>
      </c>
      <c r="E47" s="204">
        <v>0</v>
      </c>
      <c r="F47" s="204">
        <v>0</v>
      </c>
      <c r="G47" s="204">
        <v>0</v>
      </c>
      <c r="H47" s="204">
        <v>0</v>
      </c>
      <c r="I47" s="204">
        <v>4</v>
      </c>
      <c r="J47" s="204">
        <v>0</v>
      </c>
      <c r="K47" s="204">
        <v>2</v>
      </c>
      <c r="L47" s="204">
        <v>1</v>
      </c>
      <c r="M47" s="204">
        <v>1</v>
      </c>
      <c r="N47" s="205">
        <v>0</v>
      </c>
    </row>
    <row r="48" spans="1:14" x14ac:dyDescent="0.35">
      <c r="A48" s="3"/>
      <c r="B48" s="15"/>
      <c r="C48" s="17"/>
      <c r="D48" s="17"/>
      <c r="E48" s="17"/>
      <c r="F48" s="17"/>
      <c r="G48" s="17"/>
      <c r="H48" s="17"/>
      <c r="I48" s="17"/>
      <c r="J48" s="17"/>
      <c r="K48" s="17"/>
      <c r="L48" s="17"/>
      <c r="M48" s="17"/>
      <c r="N48" s="18"/>
    </row>
    <row r="49" spans="1:14" x14ac:dyDescent="0.35">
      <c r="A49" s="1" t="s">
        <v>25</v>
      </c>
      <c r="B49" s="15">
        <f t="shared" ref="B49" si="21">SUM(B50)</f>
        <v>0</v>
      </c>
      <c r="C49" s="15">
        <v>0</v>
      </c>
      <c r="D49" s="15">
        <v>0</v>
      </c>
      <c r="E49" s="15">
        <v>0</v>
      </c>
      <c r="F49" s="15">
        <v>0</v>
      </c>
      <c r="G49" s="15">
        <v>0</v>
      </c>
      <c r="H49" s="15">
        <v>0</v>
      </c>
      <c r="I49" s="15">
        <v>0</v>
      </c>
      <c r="J49" s="15">
        <v>0</v>
      </c>
      <c r="K49" s="15">
        <v>0</v>
      </c>
      <c r="L49" s="15">
        <v>0</v>
      </c>
      <c r="M49" s="15">
        <v>0</v>
      </c>
      <c r="N49" s="16">
        <v>0</v>
      </c>
    </row>
    <row r="50" spans="1:14" x14ac:dyDescent="0.35">
      <c r="A50" s="3" t="s">
        <v>188</v>
      </c>
      <c r="B50" s="17">
        <f t="shared" ref="B50" si="22">SUM(C50:N50)</f>
        <v>0</v>
      </c>
      <c r="C50" s="204">
        <v>0</v>
      </c>
      <c r="D50" s="204">
        <v>0</v>
      </c>
      <c r="E50" s="204">
        <v>0</v>
      </c>
      <c r="F50" s="204">
        <v>0</v>
      </c>
      <c r="G50" s="204">
        <v>0</v>
      </c>
      <c r="H50" s="204">
        <v>0</v>
      </c>
      <c r="I50" s="204">
        <v>0</v>
      </c>
      <c r="J50" s="204">
        <v>0</v>
      </c>
      <c r="K50" s="204">
        <v>0</v>
      </c>
      <c r="L50" s="204">
        <v>0</v>
      </c>
      <c r="M50" s="204">
        <v>0</v>
      </c>
      <c r="N50" s="205">
        <v>0</v>
      </c>
    </row>
    <row r="51" spans="1:14" x14ac:dyDescent="0.35">
      <c r="A51" s="3"/>
      <c r="B51" s="15"/>
      <c r="C51" s="17"/>
      <c r="D51" s="17"/>
      <c r="E51" s="17"/>
      <c r="F51" s="17"/>
      <c r="G51" s="17"/>
      <c r="H51" s="17"/>
      <c r="I51" s="17"/>
      <c r="J51" s="17"/>
      <c r="K51" s="17"/>
      <c r="L51" s="17"/>
      <c r="M51" s="17"/>
      <c r="N51" s="18"/>
    </row>
    <row r="52" spans="1:14" x14ac:dyDescent="0.35">
      <c r="A52" s="1" t="s">
        <v>26</v>
      </c>
      <c r="B52" s="15">
        <f t="shared" ref="B52" si="23">SUM(B53)</f>
        <v>0</v>
      </c>
      <c r="C52" s="15">
        <v>0</v>
      </c>
      <c r="D52" s="15">
        <v>0</v>
      </c>
      <c r="E52" s="15">
        <v>0</v>
      </c>
      <c r="F52" s="15">
        <v>0</v>
      </c>
      <c r="G52" s="15">
        <v>0</v>
      </c>
      <c r="H52" s="15">
        <v>0</v>
      </c>
      <c r="I52" s="15">
        <v>0</v>
      </c>
      <c r="J52" s="15">
        <v>0</v>
      </c>
      <c r="K52" s="15">
        <v>0</v>
      </c>
      <c r="L52" s="15">
        <v>0</v>
      </c>
      <c r="M52" s="15">
        <v>0</v>
      </c>
      <c r="N52" s="16">
        <v>0</v>
      </c>
    </row>
    <row r="53" spans="1:14" x14ac:dyDescent="0.35">
      <c r="A53" s="3" t="s">
        <v>181</v>
      </c>
      <c r="B53" s="17">
        <f t="shared" ref="B53" si="24">SUM(C53:N53)</f>
        <v>0</v>
      </c>
      <c r="C53" s="204">
        <v>0</v>
      </c>
      <c r="D53" s="204">
        <v>0</v>
      </c>
      <c r="E53" s="204">
        <v>0</v>
      </c>
      <c r="F53" s="204">
        <v>0</v>
      </c>
      <c r="G53" s="204">
        <v>0</v>
      </c>
      <c r="H53" s="204">
        <v>0</v>
      </c>
      <c r="I53" s="204">
        <v>0</v>
      </c>
      <c r="J53" s="204">
        <v>0</v>
      </c>
      <c r="K53" s="204">
        <v>0</v>
      </c>
      <c r="L53" s="204">
        <v>0</v>
      </c>
      <c r="M53" s="204">
        <v>0</v>
      </c>
      <c r="N53" s="205">
        <v>0</v>
      </c>
    </row>
    <row r="54" spans="1:14" x14ac:dyDescent="0.35">
      <c r="A54" s="3"/>
      <c r="B54" s="15"/>
      <c r="C54" s="17"/>
      <c r="D54" s="17"/>
      <c r="E54" s="17"/>
      <c r="F54" s="17"/>
      <c r="G54" s="17"/>
      <c r="H54" s="17"/>
      <c r="I54" s="17"/>
      <c r="J54" s="17"/>
      <c r="K54" s="17"/>
      <c r="L54" s="17"/>
      <c r="M54" s="17"/>
      <c r="N54" s="18"/>
    </row>
    <row r="55" spans="1:14" x14ac:dyDescent="0.35">
      <c r="A55" s="5" t="s">
        <v>15</v>
      </c>
      <c r="B55" s="15">
        <f t="shared" ref="B55" si="25">SUM(B56)</f>
        <v>2</v>
      </c>
      <c r="C55" s="15">
        <v>0</v>
      </c>
      <c r="D55" s="15">
        <v>0</v>
      </c>
      <c r="E55" s="15">
        <v>0</v>
      </c>
      <c r="F55" s="15">
        <v>0</v>
      </c>
      <c r="G55" s="15">
        <v>0</v>
      </c>
      <c r="H55" s="15">
        <v>0</v>
      </c>
      <c r="I55" s="15">
        <v>0</v>
      </c>
      <c r="J55" s="15">
        <v>0</v>
      </c>
      <c r="K55" s="15">
        <v>0</v>
      </c>
      <c r="L55" s="15">
        <v>0</v>
      </c>
      <c r="M55" s="15">
        <v>2</v>
      </c>
      <c r="N55" s="16">
        <v>0</v>
      </c>
    </row>
    <row r="56" spans="1:14" x14ac:dyDescent="0.35">
      <c r="A56" s="6" t="s">
        <v>190</v>
      </c>
      <c r="B56" s="17">
        <f t="shared" ref="B56" si="26">SUM(C56:N56)</f>
        <v>2</v>
      </c>
      <c r="C56" s="204">
        <v>0</v>
      </c>
      <c r="D56" s="204">
        <v>0</v>
      </c>
      <c r="E56" s="204">
        <v>0</v>
      </c>
      <c r="F56" s="204">
        <v>0</v>
      </c>
      <c r="G56" s="204">
        <v>0</v>
      </c>
      <c r="H56" s="204">
        <v>0</v>
      </c>
      <c r="I56" s="204">
        <v>0</v>
      </c>
      <c r="J56" s="204">
        <v>0</v>
      </c>
      <c r="K56" s="204">
        <v>0</v>
      </c>
      <c r="L56" s="204">
        <v>0</v>
      </c>
      <c r="M56" s="204">
        <v>2</v>
      </c>
      <c r="N56" s="205">
        <v>0</v>
      </c>
    </row>
    <row r="57" spans="1:14" x14ac:dyDescent="0.35">
      <c r="A57" s="6"/>
      <c r="B57" s="15"/>
      <c r="C57" s="17"/>
      <c r="D57" s="17"/>
      <c r="E57" s="17"/>
      <c r="F57" s="17"/>
      <c r="G57" s="17"/>
      <c r="H57" s="17"/>
      <c r="I57" s="17"/>
      <c r="J57" s="17"/>
      <c r="K57" s="17"/>
      <c r="L57" s="17"/>
      <c r="M57" s="17"/>
      <c r="N57" s="18"/>
    </row>
    <row r="58" spans="1:14" x14ac:dyDescent="0.35">
      <c r="A58" s="5" t="s">
        <v>16</v>
      </c>
      <c r="B58" s="15">
        <f t="shared" ref="B58" si="27">SUM(B59)</f>
        <v>2</v>
      </c>
      <c r="C58" s="15">
        <v>0</v>
      </c>
      <c r="D58" s="15">
        <v>0</v>
      </c>
      <c r="E58" s="15">
        <v>0</v>
      </c>
      <c r="F58" s="15">
        <v>0</v>
      </c>
      <c r="G58" s="15">
        <v>0</v>
      </c>
      <c r="H58" s="15">
        <v>0</v>
      </c>
      <c r="I58" s="15">
        <v>0</v>
      </c>
      <c r="J58" s="15">
        <v>0</v>
      </c>
      <c r="K58" s="15">
        <v>0</v>
      </c>
      <c r="L58" s="15">
        <v>1</v>
      </c>
      <c r="M58" s="15">
        <v>1</v>
      </c>
      <c r="N58" s="16">
        <v>0</v>
      </c>
    </row>
    <row r="59" spans="1:14" x14ac:dyDescent="0.35">
      <c r="A59" s="6" t="s">
        <v>189</v>
      </c>
      <c r="B59" s="17">
        <f t="shared" ref="B59" si="28">SUM(C59:N59)</f>
        <v>2</v>
      </c>
      <c r="C59" s="204">
        <v>0</v>
      </c>
      <c r="D59" s="204">
        <v>0</v>
      </c>
      <c r="E59" s="204">
        <v>0</v>
      </c>
      <c r="F59" s="204">
        <v>0</v>
      </c>
      <c r="G59" s="204">
        <v>0</v>
      </c>
      <c r="H59" s="204">
        <v>0</v>
      </c>
      <c r="I59" s="204">
        <v>0</v>
      </c>
      <c r="J59" s="204">
        <v>0</v>
      </c>
      <c r="K59" s="204">
        <v>0</v>
      </c>
      <c r="L59" s="204">
        <v>1</v>
      </c>
      <c r="M59" s="204">
        <v>1</v>
      </c>
      <c r="N59" s="205">
        <v>0</v>
      </c>
    </row>
    <row r="60" spans="1:14" x14ac:dyDescent="0.35">
      <c r="A60" s="56"/>
      <c r="B60" s="57"/>
      <c r="C60" s="63"/>
      <c r="D60" s="63"/>
      <c r="E60" s="63"/>
      <c r="F60" s="63"/>
      <c r="G60" s="63"/>
      <c r="H60" s="63"/>
      <c r="I60" s="63"/>
      <c r="J60" s="63"/>
      <c r="K60" s="63"/>
      <c r="L60" s="63"/>
      <c r="M60" s="63"/>
      <c r="N60" s="55"/>
    </row>
    <row r="61" spans="1:14" x14ac:dyDescent="0.35">
      <c r="A61" s="60" t="s">
        <v>69</v>
      </c>
      <c r="B61" s="64"/>
      <c r="C61" s="64"/>
      <c r="D61" s="64"/>
      <c r="E61" s="64"/>
      <c r="F61" s="64"/>
      <c r="G61" s="64"/>
      <c r="H61" s="64"/>
      <c r="I61" s="64"/>
      <c r="J61" s="64"/>
      <c r="K61" s="64"/>
      <c r="L61" s="64"/>
      <c r="M61" s="64"/>
      <c r="N61" s="64"/>
    </row>
  </sheetData>
  <mergeCells count="15">
    <mergeCell ref="M9:M10"/>
    <mergeCell ref="E9:E10"/>
    <mergeCell ref="D9:D10"/>
    <mergeCell ref="A8:A10"/>
    <mergeCell ref="B8:B10"/>
    <mergeCell ref="C8:N8"/>
    <mergeCell ref="C9:C10"/>
    <mergeCell ref="F9:F10"/>
    <mergeCell ref="G9:G10"/>
    <mergeCell ref="N9:N10"/>
    <mergeCell ref="H9:H10"/>
    <mergeCell ref="I9:I10"/>
    <mergeCell ref="J9:J10"/>
    <mergeCell ref="K9:K10"/>
    <mergeCell ref="L9:L10"/>
  </mergeCells>
  <pageMargins left="0.7" right="0.7" top="0.75" bottom="0.75" header="0.3" footer="0.3"/>
  <pageSetup orientation="portrait" horizontalDpi="4294967294" verticalDpi="4294967294" r:id="rId1"/>
  <ignoredErrors>
    <ignoredError sqref="B12:N5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B6AB-A683-4416-B016-B92AEC058E9D}">
  <dimension ref="A1:I61"/>
  <sheetViews>
    <sheetView workbookViewId="0">
      <pane ySplit="7" topLeftCell="A8" activePane="bottomLeft" state="frozen"/>
      <selection pane="bottomLeft" activeCell="C30" sqref="C30"/>
    </sheetView>
  </sheetViews>
  <sheetFormatPr baseColWidth="10" defaultColWidth="0" defaultRowHeight="13" zeroHeight="1" x14ac:dyDescent="0.3"/>
  <cols>
    <col min="1" max="1" width="59.36328125" style="215" customWidth="1"/>
    <col min="2" max="9" width="11.453125" style="215" customWidth="1"/>
    <col min="10" max="16384" width="11.453125" style="215" hidden="1"/>
  </cols>
  <sheetData>
    <row r="1" spans="1:9" x14ac:dyDescent="0.3">
      <c r="A1" s="216" t="s">
        <v>323</v>
      </c>
    </row>
    <row r="2" spans="1:9" x14ac:dyDescent="0.3"/>
    <row r="3" spans="1:9" x14ac:dyDescent="0.3">
      <c r="A3" s="229" t="s">
        <v>398</v>
      </c>
      <c r="B3" s="229"/>
      <c r="C3" s="229"/>
      <c r="D3" s="229"/>
      <c r="E3" s="229"/>
      <c r="F3" s="229"/>
      <c r="G3" s="229"/>
      <c r="H3" s="229"/>
      <c r="I3" s="229"/>
    </row>
    <row r="4" spans="1:9" x14ac:dyDescent="0.3">
      <c r="A4" s="229" t="s">
        <v>7</v>
      </c>
      <c r="B4" s="229"/>
      <c r="C4" s="229"/>
      <c r="D4" s="229"/>
      <c r="E4" s="229"/>
      <c r="F4" s="229"/>
      <c r="G4" s="229"/>
      <c r="H4" s="229"/>
      <c r="I4" s="229"/>
    </row>
    <row r="5" spans="1:9" x14ac:dyDescent="0.3">
      <c r="A5" s="229" t="s">
        <v>207</v>
      </c>
      <c r="B5" s="229"/>
      <c r="C5" s="229"/>
      <c r="D5" s="229"/>
      <c r="E5" s="229"/>
      <c r="F5" s="229"/>
      <c r="G5" s="229"/>
      <c r="H5" s="229"/>
      <c r="I5" s="229"/>
    </row>
    <row r="6" spans="1:9" x14ac:dyDescent="0.3"/>
    <row r="7" spans="1:9" ht="30.75" customHeight="1" x14ac:dyDescent="0.3">
      <c r="A7" s="217" t="s">
        <v>8</v>
      </c>
      <c r="B7" s="219" t="s">
        <v>324</v>
      </c>
      <c r="C7" s="219" t="s">
        <v>325</v>
      </c>
      <c r="D7" s="219" t="s">
        <v>326</v>
      </c>
      <c r="E7" s="219" t="s">
        <v>327</v>
      </c>
      <c r="F7" s="219" t="s">
        <v>328</v>
      </c>
      <c r="G7" s="219" t="s">
        <v>329</v>
      </c>
      <c r="H7" s="219" t="s">
        <v>330</v>
      </c>
      <c r="I7" s="218" t="s">
        <v>331</v>
      </c>
    </row>
    <row r="8" spans="1:9" x14ac:dyDescent="0.3">
      <c r="B8" s="223"/>
      <c r="D8" s="223"/>
      <c r="F8" s="223"/>
      <c r="H8" s="223"/>
    </row>
    <row r="9" spans="1:9" x14ac:dyDescent="0.3">
      <c r="A9" s="216" t="s">
        <v>0</v>
      </c>
      <c r="B9" s="224">
        <f>SUM(B11,B16,B21,B24,B27,B31,B34,B37,B40,B43,B46,B49,B52,B55)</f>
        <v>832685</v>
      </c>
      <c r="C9" s="220">
        <f t="shared" ref="C9:I9" si="0">SUM(C11,C16,C21,C24,C27,C31,C34,C37,C40,C43,C46,C49,C52,C55)</f>
        <v>155427</v>
      </c>
      <c r="D9" s="224">
        <f t="shared" si="0"/>
        <v>73466</v>
      </c>
      <c r="E9" s="220">
        <f t="shared" si="0"/>
        <v>14652</v>
      </c>
      <c r="F9" s="224">
        <f t="shared" si="0"/>
        <v>13</v>
      </c>
      <c r="G9" s="220">
        <f t="shared" si="0"/>
        <v>98395</v>
      </c>
      <c r="H9" s="224">
        <f t="shared" si="0"/>
        <v>124118</v>
      </c>
      <c r="I9" s="220">
        <f t="shared" si="0"/>
        <v>854083</v>
      </c>
    </row>
    <row r="10" spans="1:9" x14ac:dyDescent="0.3">
      <c r="B10" s="225"/>
      <c r="C10" s="221"/>
      <c r="D10" s="225"/>
      <c r="E10" s="221"/>
      <c r="F10" s="225"/>
      <c r="G10" s="221"/>
      <c r="H10" s="225"/>
      <c r="I10" s="221"/>
    </row>
    <row r="11" spans="1:9" x14ac:dyDescent="0.3">
      <c r="A11" s="216" t="s">
        <v>21</v>
      </c>
      <c r="B11" s="224">
        <v>284613</v>
      </c>
      <c r="C11" s="220">
        <v>41285</v>
      </c>
      <c r="D11" s="224">
        <v>20660</v>
      </c>
      <c r="E11" s="220">
        <v>3327</v>
      </c>
      <c r="F11" s="224">
        <v>1</v>
      </c>
      <c r="G11" s="220">
        <v>21309</v>
      </c>
      <c r="H11" s="224">
        <v>33747</v>
      </c>
      <c r="I11" s="220">
        <v>294828</v>
      </c>
    </row>
    <row r="12" spans="1:9" x14ac:dyDescent="0.3">
      <c r="A12" s="215" t="s">
        <v>335</v>
      </c>
      <c r="B12" s="226">
        <v>118582</v>
      </c>
      <c r="C12" s="222">
        <v>6258</v>
      </c>
      <c r="D12" s="226">
        <v>3084</v>
      </c>
      <c r="E12" s="222">
        <v>1546</v>
      </c>
      <c r="F12" s="226">
        <v>1</v>
      </c>
      <c r="G12" s="222">
        <v>9015</v>
      </c>
      <c r="H12" s="226">
        <v>16343</v>
      </c>
      <c r="I12" s="222">
        <v>104099</v>
      </c>
    </row>
    <row r="13" spans="1:9" x14ac:dyDescent="0.3">
      <c r="A13" s="215" t="s">
        <v>336</v>
      </c>
      <c r="B13" s="226">
        <v>79044</v>
      </c>
      <c r="C13" s="222">
        <v>25044</v>
      </c>
      <c r="D13" s="226">
        <v>10317</v>
      </c>
      <c r="E13" s="222">
        <v>1000</v>
      </c>
      <c r="F13" s="226">
        <v>0</v>
      </c>
      <c r="G13" s="222">
        <v>7256</v>
      </c>
      <c r="H13" s="226">
        <v>5284</v>
      </c>
      <c r="I13" s="222">
        <v>102879</v>
      </c>
    </row>
    <row r="14" spans="1:9" x14ac:dyDescent="0.3">
      <c r="A14" s="215" t="s">
        <v>337</v>
      </c>
      <c r="B14" s="226">
        <v>86987</v>
      </c>
      <c r="C14" s="222">
        <v>9983</v>
      </c>
      <c r="D14" s="226">
        <v>7259</v>
      </c>
      <c r="E14" s="222">
        <v>781</v>
      </c>
      <c r="F14" s="226">
        <v>0</v>
      </c>
      <c r="G14" s="222">
        <v>5038</v>
      </c>
      <c r="H14" s="226">
        <v>12120</v>
      </c>
      <c r="I14" s="222">
        <v>87850</v>
      </c>
    </row>
    <row r="15" spans="1:9" x14ac:dyDescent="0.3">
      <c r="B15" s="226"/>
      <c r="C15" s="222"/>
      <c r="D15" s="226"/>
      <c r="E15" s="222"/>
      <c r="F15" s="226"/>
      <c r="G15" s="222"/>
      <c r="H15" s="226"/>
      <c r="I15" s="222"/>
    </row>
    <row r="16" spans="1:9" x14ac:dyDescent="0.3">
      <c r="A16" s="216" t="s">
        <v>9</v>
      </c>
      <c r="B16" s="224">
        <v>137961</v>
      </c>
      <c r="C16" s="220">
        <v>10212</v>
      </c>
      <c r="D16" s="224">
        <v>15097</v>
      </c>
      <c r="E16" s="220">
        <v>5351</v>
      </c>
      <c r="F16" s="224">
        <v>1</v>
      </c>
      <c r="G16" s="220">
        <v>18680</v>
      </c>
      <c r="H16" s="224">
        <v>22924</v>
      </c>
      <c r="I16" s="220">
        <v>127322</v>
      </c>
    </row>
    <row r="17" spans="1:9" x14ac:dyDescent="0.3">
      <c r="A17" s="215" t="s">
        <v>338</v>
      </c>
      <c r="B17" s="226">
        <v>46035</v>
      </c>
      <c r="C17" s="222">
        <v>2156</v>
      </c>
      <c r="D17" s="226">
        <v>2133</v>
      </c>
      <c r="E17" s="222">
        <v>2928</v>
      </c>
      <c r="F17" s="226">
        <v>1</v>
      </c>
      <c r="G17" s="222">
        <v>6318</v>
      </c>
      <c r="H17" s="226">
        <v>6803</v>
      </c>
      <c r="I17" s="222">
        <v>40172</v>
      </c>
    </row>
    <row r="18" spans="1:9" x14ac:dyDescent="0.3">
      <c r="A18" s="215" t="s">
        <v>339</v>
      </c>
      <c r="B18" s="226">
        <v>38060</v>
      </c>
      <c r="C18" s="222">
        <v>4052</v>
      </c>
      <c r="D18" s="226">
        <v>10578</v>
      </c>
      <c r="E18" s="222">
        <v>1867</v>
      </c>
      <c r="F18" s="226">
        <v>0</v>
      </c>
      <c r="G18" s="222">
        <v>6551</v>
      </c>
      <c r="H18" s="226">
        <v>16121</v>
      </c>
      <c r="I18" s="222">
        <v>32092</v>
      </c>
    </row>
    <row r="19" spans="1:9" x14ac:dyDescent="0.3">
      <c r="A19" s="215" t="s">
        <v>340</v>
      </c>
      <c r="B19" s="226">
        <v>53866</v>
      </c>
      <c r="C19" s="222">
        <v>4004</v>
      </c>
      <c r="D19" s="226">
        <v>2386</v>
      </c>
      <c r="E19" s="222">
        <v>556</v>
      </c>
      <c r="F19" s="226">
        <v>0</v>
      </c>
      <c r="G19" s="222">
        <v>5811</v>
      </c>
      <c r="H19" s="226">
        <v>0</v>
      </c>
      <c r="I19" s="222">
        <v>55058</v>
      </c>
    </row>
    <row r="20" spans="1:9" x14ac:dyDescent="0.3">
      <c r="B20" s="226"/>
      <c r="C20" s="222"/>
      <c r="D20" s="226"/>
      <c r="E20" s="222"/>
      <c r="F20" s="226"/>
      <c r="G20" s="222"/>
      <c r="H20" s="226"/>
      <c r="I20" s="222"/>
    </row>
    <row r="21" spans="1:9" x14ac:dyDescent="0.3">
      <c r="A21" s="216" t="s">
        <v>10</v>
      </c>
      <c r="B21" s="224">
        <v>72278</v>
      </c>
      <c r="C21" s="220">
        <v>13367</v>
      </c>
      <c r="D21" s="224">
        <v>8071</v>
      </c>
      <c r="E21" s="220">
        <v>511</v>
      </c>
      <c r="F21" s="224">
        <v>0</v>
      </c>
      <c r="G21" s="220">
        <v>11196</v>
      </c>
      <c r="H21" s="224">
        <v>22068</v>
      </c>
      <c r="I21" s="220">
        <v>60965</v>
      </c>
    </row>
    <row r="22" spans="1:9" x14ac:dyDescent="0.3">
      <c r="A22" s="215" t="s">
        <v>341</v>
      </c>
      <c r="B22" s="226">
        <v>72278</v>
      </c>
      <c r="C22" s="222">
        <v>13367</v>
      </c>
      <c r="D22" s="226">
        <v>8071</v>
      </c>
      <c r="E22" s="222">
        <v>511</v>
      </c>
      <c r="F22" s="226">
        <v>0</v>
      </c>
      <c r="G22" s="222">
        <v>11196</v>
      </c>
      <c r="H22" s="226">
        <v>22068</v>
      </c>
      <c r="I22" s="222">
        <v>60965</v>
      </c>
    </row>
    <row r="23" spans="1:9" x14ac:dyDescent="0.3">
      <c r="B23" s="226"/>
      <c r="C23" s="222"/>
      <c r="D23" s="226"/>
      <c r="E23" s="222"/>
      <c r="F23" s="226"/>
      <c r="G23" s="222"/>
      <c r="H23" s="226"/>
      <c r="I23" s="222"/>
    </row>
    <row r="24" spans="1:9" x14ac:dyDescent="0.3">
      <c r="A24" s="216" t="s">
        <v>11</v>
      </c>
      <c r="B24" s="224">
        <v>27930</v>
      </c>
      <c r="C24" s="220">
        <v>8609</v>
      </c>
      <c r="D24" s="224">
        <v>1009</v>
      </c>
      <c r="E24" s="220">
        <v>686</v>
      </c>
      <c r="F24" s="224">
        <v>0</v>
      </c>
      <c r="G24" s="220">
        <v>5129</v>
      </c>
      <c r="H24" s="224">
        <v>1452</v>
      </c>
      <c r="I24" s="220">
        <v>31658</v>
      </c>
    </row>
    <row r="25" spans="1:9" x14ac:dyDescent="0.3">
      <c r="A25" s="215" t="s">
        <v>395</v>
      </c>
      <c r="B25" s="226">
        <v>27930</v>
      </c>
      <c r="C25" s="222">
        <v>8609</v>
      </c>
      <c r="D25" s="226">
        <v>1009</v>
      </c>
      <c r="E25" s="222">
        <v>686</v>
      </c>
      <c r="F25" s="226">
        <v>0</v>
      </c>
      <c r="G25" s="222">
        <v>5129</v>
      </c>
      <c r="H25" s="226">
        <v>1452</v>
      </c>
      <c r="I25" s="222">
        <v>31658</v>
      </c>
    </row>
    <row r="26" spans="1:9" x14ac:dyDescent="0.3">
      <c r="B26" s="226"/>
      <c r="C26" s="222"/>
      <c r="D26" s="226"/>
      <c r="E26" s="222"/>
      <c r="F26" s="226"/>
      <c r="G26" s="222"/>
      <c r="H26" s="226"/>
      <c r="I26" s="222"/>
    </row>
    <row r="27" spans="1:9" x14ac:dyDescent="0.3">
      <c r="A27" s="216" t="s">
        <v>12</v>
      </c>
      <c r="B27" s="224">
        <v>28156</v>
      </c>
      <c r="C27" s="220">
        <v>6641</v>
      </c>
      <c r="D27" s="224">
        <v>7943</v>
      </c>
      <c r="E27" s="220">
        <v>120</v>
      </c>
      <c r="F27" s="224">
        <v>0</v>
      </c>
      <c r="G27" s="220">
        <v>5577</v>
      </c>
      <c r="H27" s="224">
        <v>14569</v>
      </c>
      <c r="I27" s="220">
        <v>22714</v>
      </c>
    </row>
    <row r="28" spans="1:9" x14ac:dyDescent="0.3">
      <c r="A28" s="215" t="s">
        <v>342</v>
      </c>
      <c r="B28" s="226">
        <v>13333</v>
      </c>
      <c r="C28" s="222">
        <v>2869</v>
      </c>
      <c r="D28" s="226">
        <v>221</v>
      </c>
      <c r="E28" s="222">
        <v>120</v>
      </c>
      <c r="F28" s="226">
        <v>0</v>
      </c>
      <c r="G28" s="222">
        <v>2439</v>
      </c>
      <c r="H28" s="226">
        <v>972</v>
      </c>
      <c r="I28" s="222">
        <v>13131</v>
      </c>
    </row>
    <row r="29" spans="1:9" x14ac:dyDescent="0.3">
      <c r="A29" s="215" t="s">
        <v>343</v>
      </c>
      <c r="B29" s="226">
        <v>14823</v>
      </c>
      <c r="C29" s="222">
        <v>3772</v>
      </c>
      <c r="D29" s="226">
        <v>7722</v>
      </c>
      <c r="E29" s="222">
        <v>0</v>
      </c>
      <c r="F29" s="226">
        <v>0</v>
      </c>
      <c r="G29" s="222">
        <v>3138</v>
      </c>
      <c r="H29" s="226">
        <v>13597</v>
      </c>
      <c r="I29" s="222">
        <v>9583</v>
      </c>
    </row>
    <row r="30" spans="1:9" x14ac:dyDescent="0.3">
      <c r="B30" s="226"/>
      <c r="C30" s="222"/>
      <c r="D30" s="226"/>
      <c r="E30" s="222"/>
      <c r="F30" s="226"/>
      <c r="G30" s="222"/>
      <c r="H30" s="226"/>
      <c r="I30" s="222"/>
    </row>
    <row r="31" spans="1:9" x14ac:dyDescent="0.3">
      <c r="A31" s="216" t="s">
        <v>1</v>
      </c>
      <c r="B31" s="224">
        <v>67638</v>
      </c>
      <c r="C31" s="220">
        <v>14821</v>
      </c>
      <c r="D31" s="224">
        <v>5242</v>
      </c>
      <c r="E31" s="220">
        <v>1158</v>
      </c>
      <c r="F31" s="224">
        <v>2</v>
      </c>
      <c r="G31" s="220">
        <v>8483</v>
      </c>
      <c r="H31" s="224">
        <v>75</v>
      </c>
      <c r="I31" s="220">
        <v>80311</v>
      </c>
    </row>
    <row r="32" spans="1:9" x14ac:dyDescent="0.3">
      <c r="A32" s="215" t="s">
        <v>344</v>
      </c>
      <c r="B32" s="226">
        <v>67638</v>
      </c>
      <c r="C32" s="222">
        <v>14821</v>
      </c>
      <c r="D32" s="226">
        <v>5242</v>
      </c>
      <c r="E32" s="222">
        <v>1158</v>
      </c>
      <c r="F32" s="226">
        <v>2</v>
      </c>
      <c r="G32" s="222">
        <v>8483</v>
      </c>
      <c r="H32" s="226">
        <v>75</v>
      </c>
      <c r="I32" s="222">
        <v>80311</v>
      </c>
    </row>
    <row r="33" spans="1:9" x14ac:dyDescent="0.3">
      <c r="B33" s="226"/>
      <c r="C33" s="222"/>
      <c r="D33" s="226"/>
      <c r="E33" s="222"/>
      <c r="F33" s="226"/>
      <c r="G33" s="222"/>
      <c r="H33" s="226"/>
      <c r="I33" s="222"/>
    </row>
    <row r="34" spans="1:9" x14ac:dyDescent="0.3">
      <c r="A34" s="216" t="s">
        <v>2</v>
      </c>
      <c r="B34" s="224">
        <v>54902</v>
      </c>
      <c r="C34" s="220">
        <v>15285</v>
      </c>
      <c r="D34" s="224">
        <v>1386</v>
      </c>
      <c r="E34" s="220">
        <v>1207</v>
      </c>
      <c r="F34" s="224">
        <v>2</v>
      </c>
      <c r="G34" s="220">
        <v>6203</v>
      </c>
      <c r="H34" s="224">
        <v>15</v>
      </c>
      <c r="I34" s="220">
        <v>66569</v>
      </c>
    </row>
    <row r="35" spans="1:9" x14ac:dyDescent="0.3">
      <c r="A35" s="215" t="s">
        <v>345</v>
      </c>
      <c r="B35" s="226">
        <v>54902</v>
      </c>
      <c r="C35" s="222">
        <v>15285</v>
      </c>
      <c r="D35" s="226">
        <v>1386</v>
      </c>
      <c r="E35" s="222">
        <v>1207</v>
      </c>
      <c r="F35" s="226">
        <v>2</v>
      </c>
      <c r="G35" s="222">
        <v>6203</v>
      </c>
      <c r="H35" s="226">
        <v>15</v>
      </c>
      <c r="I35" s="222">
        <v>66569</v>
      </c>
    </row>
    <row r="36" spans="1:9" x14ac:dyDescent="0.3">
      <c r="B36" s="226"/>
      <c r="C36" s="222"/>
      <c r="D36" s="226"/>
      <c r="E36" s="222"/>
      <c r="F36" s="226"/>
      <c r="G36" s="222"/>
      <c r="H36" s="226"/>
      <c r="I36" s="222"/>
    </row>
    <row r="37" spans="1:9" x14ac:dyDescent="0.3">
      <c r="A37" s="216" t="s">
        <v>13</v>
      </c>
      <c r="B37" s="224">
        <v>25359</v>
      </c>
      <c r="C37" s="220">
        <v>6966</v>
      </c>
      <c r="D37" s="224">
        <v>173</v>
      </c>
      <c r="E37" s="220">
        <v>64</v>
      </c>
      <c r="F37" s="224">
        <v>0</v>
      </c>
      <c r="G37" s="220">
        <v>2277</v>
      </c>
      <c r="H37" s="224">
        <v>4873</v>
      </c>
      <c r="I37" s="220">
        <v>25414</v>
      </c>
    </row>
    <row r="38" spans="1:9" x14ac:dyDescent="0.3">
      <c r="A38" s="215" t="s">
        <v>346</v>
      </c>
      <c r="B38" s="226">
        <v>25359</v>
      </c>
      <c r="C38" s="222">
        <v>6966</v>
      </c>
      <c r="D38" s="226">
        <v>173</v>
      </c>
      <c r="E38" s="222">
        <v>64</v>
      </c>
      <c r="F38" s="226">
        <v>0</v>
      </c>
      <c r="G38" s="222">
        <v>2277</v>
      </c>
      <c r="H38" s="226">
        <v>4873</v>
      </c>
      <c r="I38" s="222">
        <v>25414</v>
      </c>
    </row>
    <row r="39" spans="1:9" x14ac:dyDescent="0.3">
      <c r="B39" s="226"/>
      <c r="C39" s="222"/>
      <c r="D39" s="226"/>
      <c r="E39" s="222"/>
      <c r="F39" s="226"/>
      <c r="G39" s="222"/>
      <c r="H39" s="226"/>
      <c r="I39" s="222"/>
    </row>
    <row r="40" spans="1:9" x14ac:dyDescent="0.3">
      <c r="A40" s="216" t="s">
        <v>14</v>
      </c>
      <c r="B40" s="224">
        <v>20546</v>
      </c>
      <c r="C40" s="220">
        <v>5790</v>
      </c>
      <c r="D40" s="224">
        <v>118</v>
      </c>
      <c r="E40" s="220">
        <v>589</v>
      </c>
      <c r="F40" s="224">
        <v>0</v>
      </c>
      <c r="G40" s="220">
        <v>3500</v>
      </c>
      <c r="H40" s="224">
        <v>10</v>
      </c>
      <c r="I40" s="220">
        <v>23532</v>
      </c>
    </row>
    <row r="41" spans="1:9" x14ac:dyDescent="0.3">
      <c r="A41" s="215" t="s">
        <v>347</v>
      </c>
      <c r="B41" s="226">
        <v>20546</v>
      </c>
      <c r="C41" s="222">
        <v>5790</v>
      </c>
      <c r="D41" s="226">
        <v>118</v>
      </c>
      <c r="E41" s="222">
        <v>589</v>
      </c>
      <c r="F41" s="226">
        <v>0</v>
      </c>
      <c r="G41" s="222">
        <v>3500</v>
      </c>
      <c r="H41" s="226">
        <v>10</v>
      </c>
      <c r="I41" s="222">
        <v>23532</v>
      </c>
    </row>
    <row r="42" spans="1:9" x14ac:dyDescent="0.3">
      <c r="B42" s="226"/>
      <c r="C42" s="222"/>
      <c r="D42" s="226"/>
      <c r="E42" s="222"/>
      <c r="F42" s="226"/>
      <c r="G42" s="222"/>
      <c r="H42" s="226"/>
      <c r="I42" s="222"/>
    </row>
    <row r="43" spans="1:9" x14ac:dyDescent="0.3">
      <c r="A43" s="216" t="s">
        <v>3</v>
      </c>
      <c r="B43" s="224">
        <v>29858</v>
      </c>
      <c r="C43" s="220">
        <v>9203</v>
      </c>
      <c r="D43" s="224">
        <v>423</v>
      </c>
      <c r="E43" s="220">
        <v>309</v>
      </c>
      <c r="F43" s="224">
        <v>0</v>
      </c>
      <c r="G43" s="220">
        <v>3997</v>
      </c>
      <c r="H43" s="224">
        <v>0</v>
      </c>
      <c r="I43" s="220">
        <v>35799</v>
      </c>
    </row>
    <row r="44" spans="1:9" x14ac:dyDescent="0.3">
      <c r="A44" s="215" t="s">
        <v>348</v>
      </c>
      <c r="B44" s="226">
        <v>29858</v>
      </c>
      <c r="C44" s="222">
        <v>9203</v>
      </c>
      <c r="D44" s="226">
        <v>423</v>
      </c>
      <c r="E44" s="222">
        <v>309</v>
      </c>
      <c r="F44" s="226">
        <v>0</v>
      </c>
      <c r="G44" s="222">
        <v>3997</v>
      </c>
      <c r="H44" s="226">
        <v>0</v>
      </c>
      <c r="I44" s="222">
        <v>35799</v>
      </c>
    </row>
    <row r="45" spans="1:9" x14ac:dyDescent="0.3">
      <c r="B45" s="226"/>
      <c r="C45" s="222"/>
      <c r="D45" s="226"/>
      <c r="E45" s="222"/>
      <c r="F45" s="226"/>
      <c r="G45" s="222"/>
      <c r="H45" s="226"/>
      <c r="I45" s="222"/>
    </row>
    <row r="46" spans="1:9" x14ac:dyDescent="0.3">
      <c r="A46" s="216" t="s">
        <v>25</v>
      </c>
      <c r="B46" s="224">
        <v>20359</v>
      </c>
      <c r="C46" s="220">
        <v>4638</v>
      </c>
      <c r="D46" s="224">
        <v>7413</v>
      </c>
      <c r="E46" s="220">
        <v>446</v>
      </c>
      <c r="F46" s="224">
        <v>7</v>
      </c>
      <c r="G46" s="220">
        <v>3924</v>
      </c>
      <c r="H46" s="224">
        <v>9803</v>
      </c>
      <c r="I46" s="220">
        <v>19148</v>
      </c>
    </row>
    <row r="47" spans="1:9" x14ac:dyDescent="0.3">
      <c r="A47" s="215" t="s">
        <v>349</v>
      </c>
      <c r="B47" s="226">
        <v>20359</v>
      </c>
      <c r="C47" s="222">
        <v>4638</v>
      </c>
      <c r="D47" s="226">
        <v>7413</v>
      </c>
      <c r="E47" s="222">
        <v>446</v>
      </c>
      <c r="F47" s="226">
        <v>7</v>
      </c>
      <c r="G47" s="222">
        <v>3924</v>
      </c>
      <c r="H47" s="226">
        <v>9803</v>
      </c>
      <c r="I47" s="222">
        <v>19148</v>
      </c>
    </row>
    <row r="48" spans="1:9" x14ac:dyDescent="0.3">
      <c r="B48" s="226"/>
      <c r="C48" s="222"/>
      <c r="D48" s="226"/>
      <c r="E48" s="222"/>
      <c r="F48" s="226"/>
      <c r="G48" s="222"/>
      <c r="H48" s="226"/>
      <c r="I48" s="222"/>
    </row>
    <row r="49" spans="1:9" x14ac:dyDescent="0.3">
      <c r="A49" s="216" t="s">
        <v>26</v>
      </c>
      <c r="B49" s="224">
        <v>11987</v>
      </c>
      <c r="C49" s="220">
        <v>3488</v>
      </c>
      <c r="D49" s="224">
        <v>39</v>
      </c>
      <c r="E49" s="220">
        <v>36</v>
      </c>
      <c r="F49" s="224">
        <v>0</v>
      </c>
      <c r="G49" s="220">
        <v>1773</v>
      </c>
      <c r="H49" s="224">
        <v>10</v>
      </c>
      <c r="I49" s="220">
        <v>13766</v>
      </c>
    </row>
    <row r="50" spans="1:9" x14ac:dyDescent="0.3">
      <c r="A50" s="215" t="s">
        <v>350</v>
      </c>
      <c r="B50" s="226">
        <v>11987</v>
      </c>
      <c r="C50" s="222">
        <v>3488</v>
      </c>
      <c r="D50" s="226">
        <v>39</v>
      </c>
      <c r="E50" s="222">
        <v>36</v>
      </c>
      <c r="F50" s="226">
        <v>0</v>
      </c>
      <c r="G50" s="222">
        <v>1773</v>
      </c>
      <c r="H50" s="226">
        <v>10</v>
      </c>
      <c r="I50" s="222">
        <v>13766</v>
      </c>
    </row>
    <row r="51" spans="1:9" x14ac:dyDescent="0.3">
      <c r="B51" s="226"/>
      <c r="C51" s="222"/>
      <c r="D51" s="226"/>
      <c r="E51" s="222"/>
      <c r="F51" s="226"/>
      <c r="G51" s="222"/>
      <c r="H51" s="226"/>
      <c r="I51" s="222"/>
    </row>
    <row r="52" spans="1:9" x14ac:dyDescent="0.3">
      <c r="A52" s="216" t="s">
        <v>15</v>
      </c>
      <c r="B52" s="224">
        <v>20074</v>
      </c>
      <c r="C52" s="220">
        <v>6905</v>
      </c>
      <c r="D52" s="224">
        <v>5311</v>
      </c>
      <c r="E52" s="220">
        <v>835</v>
      </c>
      <c r="F52" s="224">
        <v>0</v>
      </c>
      <c r="G52" s="220">
        <v>3403</v>
      </c>
      <c r="H52" s="224">
        <v>11728</v>
      </c>
      <c r="I52" s="220">
        <v>18009</v>
      </c>
    </row>
    <row r="53" spans="1:9" x14ac:dyDescent="0.3">
      <c r="A53" s="215" t="s">
        <v>351</v>
      </c>
      <c r="B53" s="226">
        <v>20074</v>
      </c>
      <c r="C53" s="222">
        <v>6905</v>
      </c>
      <c r="D53" s="226">
        <v>5311</v>
      </c>
      <c r="E53" s="222">
        <v>835</v>
      </c>
      <c r="F53" s="226">
        <v>0</v>
      </c>
      <c r="G53" s="222">
        <v>3403</v>
      </c>
      <c r="H53" s="226">
        <v>11728</v>
      </c>
      <c r="I53" s="222">
        <v>18009</v>
      </c>
    </row>
    <row r="54" spans="1:9" x14ac:dyDescent="0.3">
      <c r="B54" s="226"/>
      <c r="C54" s="222"/>
      <c r="D54" s="226"/>
      <c r="E54" s="222"/>
      <c r="F54" s="226"/>
      <c r="G54" s="222"/>
      <c r="H54" s="226"/>
      <c r="I54" s="222"/>
    </row>
    <row r="55" spans="1:9" x14ac:dyDescent="0.3">
      <c r="A55" s="216" t="s">
        <v>16</v>
      </c>
      <c r="B55" s="224">
        <v>31024</v>
      </c>
      <c r="C55" s="220">
        <v>8217</v>
      </c>
      <c r="D55" s="224">
        <v>581</v>
      </c>
      <c r="E55" s="220">
        <v>13</v>
      </c>
      <c r="F55" s="224">
        <v>0</v>
      </c>
      <c r="G55" s="220">
        <v>2944</v>
      </c>
      <c r="H55" s="224">
        <v>2844</v>
      </c>
      <c r="I55" s="220">
        <v>34048</v>
      </c>
    </row>
    <row r="56" spans="1:9" x14ac:dyDescent="0.3">
      <c r="A56" s="215" t="s">
        <v>352</v>
      </c>
      <c r="B56" s="226">
        <v>31024</v>
      </c>
      <c r="C56" s="222">
        <v>8217</v>
      </c>
      <c r="D56" s="226">
        <v>581</v>
      </c>
      <c r="E56" s="222">
        <v>13</v>
      </c>
      <c r="F56" s="226">
        <v>0</v>
      </c>
      <c r="G56" s="222">
        <v>2944</v>
      </c>
      <c r="H56" s="226">
        <v>2844</v>
      </c>
      <c r="I56" s="222">
        <v>34048</v>
      </c>
    </row>
    <row r="57" spans="1:9" x14ac:dyDescent="0.3">
      <c r="A57" s="228"/>
      <c r="B57" s="227"/>
      <c r="C57" s="228"/>
      <c r="D57" s="227"/>
      <c r="E57" s="228"/>
      <c r="F57" s="227"/>
      <c r="G57" s="228"/>
      <c r="H57" s="227"/>
      <c r="I57" s="228"/>
    </row>
    <row r="58" spans="1:9" x14ac:dyDescent="0.3">
      <c r="A58" s="215" t="s">
        <v>332</v>
      </c>
    </row>
    <row r="59" spans="1:9" x14ac:dyDescent="0.3">
      <c r="A59" s="215" t="s">
        <v>333</v>
      </c>
    </row>
    <row r="60" spans="1:9" x14ac:dyDescent="0.3">
      <c r="A60" s="215" t="s">
        <v>334</v>
      </c>
    </row>
    <row r="61" spans="1:9" x14ac:dyDescent="0.3">
      <c r="A61" s="216" t="s">
        <v>69</v>
      </c>
    </row>
  </sheetData>
  <pageMargins left="0.7" right="0.7" top="0.75" bottom="0.75" header="0.3" footer="0.3"/>
  <pageSetup paperSize="0" orientation="portrait"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0"/>
  <dimension ref="A1:AM59"/>
  <sheetViews>
    <sheetView zoomScale="70" zoomScaleNormal="70" workbookViewId="0">
      <pane ySplit="8" topLeftCell="A9" activePane="bottomLeft" state="frozen"/>
      <selection pane="bottomLeft"/>
    </sheetView>
  </sheetViews>
  <sheetFormatPr baseColWidth="10" defaultColWidth="0" defaultRowHeight="17.149999999999999" customHeight="1" zeroHeight="1" x14ac:dyDescent="0.35"/>
  <cols>
    <col min="1" max="1" width="69.36328125" style="72" customWidth="1"/>
    <col min="2" max="2" width="15.6328125" style="72" customWidth="1"/>
    <col min="3" max="4" width="17.36328125" style="72" customWidth="1"/>
    <col min="5" max="5" width="16.453125" style="72" customWidth="1"/>
    <col min="6" max="6" width="15.54296875" style="72" customWidth="1"/>
    <col min="7" max="34" width="11.453125" style="72" hidden="1" customWidth="1"/>
    <col min="35" max="39" width="0" style="72" hidden="1" customWidth="1"/>
    <col min="40" max="16384" width="11.453125" style="72" hidden="1"/>
  </cols>
  <sheetData>
    <row r="1" spans="1:6" ht="17.149999999999999" customHeight="1" x14ac:dyDescent="0.35">
      <c r="A1" s="79" t="s">
        <v>476</v>
      </c>
      <c r="B1" s="46"/>
      <c r="C1" s="46"/>
      <c r="D1" s="46"/>
      <c r="E1" s="46"/>
      <c r="F1" s="46"/>
    </row>
    <row r="2" spans="1:6" ht="17.149999999999999" customHeight="1" x14ac:dyDescent="0.35">
      <c r="A2" s="46"/>
      <c r="B2" s="46"/>
      <c r="C2" s="46"/>
      <c r="D2" s="46"/>
      <c r="E2" s="46"/>
      <c r="F2" s="46"/>
    </row>
    <row r="3" spans="1:6" ht="17.149999999999999" customHeight="1" x14ac:dyDescent="0.35">
      <c r="A3" s="233" t="s">
        <v>29</v>
      </c>
      <c r="B3" s="233"/>
      <c r="C3" s="233"/>
      <c r="D3" s="233"/>
      <c r="E3" s="233"/>
      <c r="F3" s="233"/>
    </row>
    <row r="4" spans="1:6" ht="17.149999999999999" customHeight="1" x14ac:dyDescent="0.35">
      <c r="A4" s="233" t="s">
        <v>7</v>
      </c>
      <c r="B4" s="233"/>
      <c r="C4" s="233"/>
      <c r="D4" s="233"/>
      <c r="E4" s="233"/>
      <c r="F4" s="233"/>
    </row>
    <row r="5" spans="1:6" ht="17.149999999999999" customHeight="1" x14ac:dyDescent="0.35">
      <c r="A5" s="233" t="s">
        <v>17</v>
      </c>
      <c r="B5" s="233"/>
      <c r="C5" s="233"/>
      <c r="D5" s="233"/>
      <c r="E5" s="233"/>
      <c r="F5" s="233"/>
    </row>
    <row r="6" spans="1:6" ht="17.149999999999999" customHeight="1" x14ac:dyDescent="0.35">
      <c r="A6" s="233" t="s">
        <v>208</v>
      </c>
      <c r="B6" s="233"/>
      <c r="C6" s="233"/>
      <c r="D6" s="233"/>
      <c r="E6" s="233"/>
      <c r="F6" s="233"/>
    </row>
    <row r="7" spans="1:6" ht="17.149999999999999" customHeight="1" x14ac:dyDescent="0.35"/>
    <row r="8" spans="1:6" ht="75.75" customHeight="1" x14ac:dyDescent="0.35">
      <c r="A8" s="85" t="s">
        <v>8</v>
      </c>
      <c r="B8" s="86" t="s">
        <v>0</v>
      </c>
      <c r="C8" s="85" t="s">
        <v>18</v>
      </c>
      <c r="D8" s="85" t="s">
        <v>19</v>
      </c>
      <c r="E8" s="85" t="s">
        <v>83</v>
      </c>
      <c r="F8" s="155" t="s">
        <v>20</v>
      </c>
    </row>
    <row r="9" spans="1:6" ht="17.149999999999999" customHeight="1" x14ac:dyDescent="0.35">
      <c r="A9" s="84"/>
      <c r="B9" s="54"/>
      <c r="C9" s="92"/>
      <c r="D9" s="92"/>
      <c r="E9" s="92"/>
      <c r="F9" s="93"/>
    </row>
    <row r="10" spans="1:6" ht="17.149999999999999" customHeight="1" x14ac:dyDescent="0.35">
      <c r="A10" s="20" t="s">
        <v>33</v>
      </c>
      <c r="B10" s="177">
        <f>+B12+B17+B22+B25+B28+B32+B35+B38+B41+B44+B47+B50+B53+B56</f>
        <v>4086245</v>
      </c>
      <c r="C10" s="177">
        <f>+C12+C17+C22+C25+C28+C32+C35+C38+C41+C44+C47+C50+C53+C56</f>
        <v>1305972</v>
      </c>
      <c r="D10" s="177">
        <f>+D12+D17+D22+D25+D28+D32+D35+D38+D41+D44+D47+D50+D53+D56</f>
        <v>1588373</v>
      </c>
      <c r="E10" s="177">
        <f>+E12+E17+E22+E25+E28+E32+E35+E38+E41+E44+E47+E50+E53+E56</f>
        <v>1191889</v>
      </c>
      <c r="F10" s="179">
        <f>+F12+F17+F22+F25+F28+F32+F35+F38+F41+F44+F47+F50+F53+F56</f>
        <v>11</v>
      </c>
    </row>
    <row r="11" spans="1:6" ht="17.149999999999999" customHeight="1" x14ac:dyDescent="0.35">
      <c r="A11" s="4"/>
      <c r="B11" s="178"/>
      <c r="C11" s="178"/>
      <c r="D11" s="178"/>
      <c r="E11" s="178"/>
      <c r="F11" s="180"/>
    </row>
    <row r="12" spans="1:6" ht="17.149999999999999" customHeight="1" x14ac:dyDescent="0.35">
      <c r="A12" s="1" t="s">
        <v>21</v>
      </c>
      <c r="B12" s="177">
        <f>SUM(B13:B15)</f>
        <v>1072072</v>
      </c>
      <c r="C12" s="177">
        <v>342204</v>
      </c>
      <c r="D12" s="177">
        <v>414085</v>
      </c>
      <c r="E12" s="177">
        <v>315781</v>
      </c>
      <c r="F12" s="179">
        <v>2</v>
      </c>
    </row>
    <row r="13" spans="1:6" ht="17.149999999999999" customHeight="1" x14ac:dyDescent="0.35">
      <c r="A13" s="2" t="s">
        <v>63</v>
      </c>
      <c r="B13" s="178">
        <f>SUM(C13:F13)</f>
        <v>344005</v>
      </c>
      <c r="C13" s="178">
        <v>111570</v>
      </c>
      <c r="D13" s="178">
        <v>129733</v>
      </c>
      <c r="E13" s="178">
        <v>102701</v>
      </c>
      <c r="F13" s="180">
        <v>1</v>
      </c>
    </row>
    <row r="14" spans="1:6" ht="17.149999999999999" customHeight="1" x14ac:dyDescent="0.35">
      <c r="A14" s="2" t="s">
        <v>64</v>
      </c>
      <c r="B14" s="178">
        <f>SUM(C14:F14)</f>
        <v>393989</v>
      </c>
      <c r="C14" s="178">
        <v>127608</v>
      </c>
      <c r="D14" s="178">
        <v>150329</v>
      </c>
      <c r="E14" s="178">
        <v>116051</v>
      </c>
      <c r="F14" s="180">
        <v>1</v>
      </c>
    </row>
    <row r="15" spans="1:6" ht="17.149999999999999" customHeight="1" x14ac:dyDescent="0.35">
      <c r="A15" s="2" t="s">
        <v>65</v>
      </c>
      <c r="B15" s="178">
        <f>SUM(C15:F15)</f>
        <v>334078</v>
      </c>
      <c r="C15" s="178">
        <v>103026</v>
      </c>
      <c r="D15" s="178">
        <v>134023</v>
      </c>
      <c r="E15" s="178">
        <v>97029</v>
      </c>
      <c r="F15" s="180">
        <v>0</v>
      </c>
    </row>
    <row r="16" spans="1:6" ht="17.149999999999999" customHeight="1" x14ac:dyDescent="0.35">
      <c r="A16" s="3"/>
      <c r="B16" s="178"/>
      <c r="C16" s="178"/>
      <c r="D16" s="178"/>
      <c r="E16" s="178"/>
      <c r="F16" s="180"/>
    </row>
    <row r="17" spans="1:6" ht="17.149999999999999" customHeight="1" x14ac:dyDescent="0.35">
      <c r="A17" s="1" t="s">
        <v>9</v>
      </c>
      <c r="B17" s="177">
        <f>SUM(B18:B20)</f>
        <v>1085687</v>
      </c>
      <c r="C17" s="177">
        <v>343841</v>
      </c>
      <c r="D17" s="177">
        <v>429363</v>
      </c>
      <c r="E17" s="177">
        <v>312482</v>
      </c>
      <c r="F17" s="179">
        <v>1</v>
      </c>
    </row>
    <row r="18" spans="1:6" ht="17.149999999999999" customHeight="1" x14ac:dyDescent="0.35">
      <c r="A18" s="2" t="s">
        <v>66</v>
      </c>
      <c r="B18" s="178">
        <f>SUM(C18:F18)</f>
        <v>307059</v>
      </c>
      <c r="C18" s="178">
        <v>97598</v>
      </c>
      <c r="D18" s="178">
        <v>119963</v>
      </c>
      <c r="E18" s="178">
        <v>89498</v>
      </c>
      <c r="F18" s="180">
        <v>0</v>
      </c>
    </row>
    <row r="19" spans="1:6" ht="17.149999999999999" customHeight="1" x14ac:dyDescent="0.35">
      <c r="A19" s="2" t="s">
        <v>67</v>
      </c>
      <c r="B19" s="178">
        <f>SUM(C19:F19)</f>
        <v>410648</v>
      </c>
      <c r="C19" s="178">
        <v>129761</v>
      </c>
      <c r="D19" s="178">
        <v>165763</v>
      </c>
      <c r="E19" s="178">
        <v>115124</v>
      </c>
      <c r="F19" s="180">
        <v>0</v>
      </c>
    </row>
    <row r="20" spans="1:6" ht="17.149999999999999" customHeight="1" x14ac:dyDescent="0.35">
      <c r="A20" s="4" t="s">
        <v>68</v>
      </c>
      <c r="B20" s="178">
        <f>SUM(C20:F20)</f>
        <v>367980</v>
      </c>
      <c r="C20" s="178">
        <v>116482</v>
      </c>
      <c r="D20" s="178">
        <v>143637</v>
      </c>
      <c r="E20" s="178">
        <v>107860</v>
      </c>
      <c r="F20" s="180">
        <v>1</v>
      </c>
    </row>
    <row r="21" spans="1:6" ht="17.149999999999999" customHeight="1" x14ac:dyDescent="0.35">
      <c r="A21" s="2"/>
      <c r="B21" s="177"/>
      <c r="C21" s="178"/>
      <c r="D21" s="178"/>
      <c r="E21" s="178"/>
      <c r="F21" s="180"/>
    </row>
    <row r="22" spans="1:6" ht="17.149999999999999" customHeight="1" x14ac:dyDescent="0.35">
      <c r="A22" s="1" t="s">
        <v>10</v>
      </c>
      <c r="B22" s="177">
        <f>SUM(B23:B24)</f>
        <v>260969</v>
      </c>
      <c r="C22" s="177">
        <v>83986</v>
      </c>
      <c r="D22" s="177">
        <v>100291</v>
      </c>
      <c r="E22" s="177">
        <v>76691</v>
      </c>
      <c r="F22" s="179">
        <v>1</v>
      </c>
    </row>
    <row r="23" spans="1:6" ht="17.149999999999999" customHeight="1" x14ac:dyDescent="0.35">
      <c r="A23" s="2" t="s">
        <v>184</v>
      </c>
      <c r="B23" s="178">
        <f>SUM(C23:F23)</f>
        <v>260969</v>
      </c>
      <c r="C23" s="178">
        <v>83986</v>
      </c>
      <c r="D23" s="178">
        <v>100291</v>
      </c>
      <c r="E23" s="178">
        <v>76691</v>
      </c>
      <c r="F23" s="180">
        <v>1</v>
      </c>
    </row>
    <row r="24" spans="1:6" ht="17.149999999999999" customHeight="1" x14ac:dyDescent="0.35">
      <c r="A24" s="3"/>
      <c r="B24" s="178"/>
      <c r="C24" s="178"/>
      <c r="D24" s="178"/>
      <c r="E24" s="178"/>
      <c r="F24" s="180"/>
    </row>
    <row r="25" spans="1:6" ht="17.149999999999999" customHeight="1" x14ac:dyDescent="0.35">
      <c r="A25" s="1" t="s">
        <v>11</v>
      </c>
      <c r="B25" s="177">
        <f>SUM(B26)</f>
        <v>105413</v>
      </c>
      <c r="C25" s="177">
        <v>33543</v>
      </c>
      <c r="D25" s="177">
        <v>39500</v>
      </c>
      <c r="E25" s="177">
        <v>32370</v>
      </c>
      <c r="F25" s="179">
        <v>0</v>
      </c>
    </row>
    <row r="26" spans="1:6" ht="17.149999999999999" customHeight="1" x14ac:dyDescent="0.35">
      <c r="A26" s="2" t="s">
        <v>182</v>
      </c>
      <c r="B26" s="178">
        <f>SUM(C26:F26)</f>
        <v>105413</v>
      </c>
      <c r="C26" s="178">
        <v>33543</v>
      </c>
      <c r="D26" s="178">
        <v>39500</v>
      </c>
      <c r="E26" s="178">
        <v>32370</v>
      </c>
      <c r="F26" s="180">
        <v>0</v>
      </c>
    </row>
    <row r="27" spans="1:6" ht="17.149999999999999" customHeight="1" x14ac:dyDescent="0.35">
      <c r="A27" s="3"/>
      <c r="B27" s="177"/>
      <c r="C27" s="178"/>
      <c r="D27" s="178"/>
      <c r="E27" s="178"/>
      <c r="F27" s="180"/>
    </row>
    <row r="28" spans="1:6" ht="17.149999999999999" customHeight="1" x14ac:dyDescent="0.35">
      <c r="A28" s="1" t="s">
        <v>12</v>
      </c>
      <c r="B28" s="177">
        <f>SUM(B29:B30)</f>
        <v>209372</v>
      </c>
      <c r="C28" s="177">
        <v>66907</v>
      </c>
      <c r="D28" s="177">
        <v>80467</v>
      </c>
      <c r="E28" s="177">
        <v>61993</v>
      </c>
      <c r="F28" s="179">
        <v>5</v>
      </c>
    </row>
    <row r="29" spans="1:6" ht="17.149999999999999" customHeight="1" x14ac:dyDescent="0.35">
      <c r="A29" s="2" t="s">
        <v>183</v>
      </c>
      <c r="B29" s="178">
        <f>SUM(C29:F29)</f>
        <v>94265</v>
      </c>
      <c r="C29" s="178">
        <v>30997</v>
      </c>
      <c r="D29" s="178">
        <v>34028</v>
      </c>
      <c r="E29" s="178">
        <v>29240</v>
      </c>
      <c r="F29" s="180">
        <v>0</v>
      </c>
    </row>
    <row r="30" spans="1:6" ht="17.149999999999999" customHeight="1" x14ac:dyDescent="0.35">
      <c r="A30" s="2" t="s">
        <v>174</v>
      </c>
      <c r="B30" s="178">
        <f>SUM(C30:F30)</f>
        <v>115107</v>
      </c>
      <c r="C30" s="178">
        <v>35910</v>
      </c>
      <c r="D30" s="178">
        <v>46439</v>
      </c>
      <c r="E30" s="178">
        <v>32753</v>
      </c>
      <c r="F30" s="180">
        <v>5</v>
      </c>
    </row>
    <row r="31" spans="1:6" ht="17.149999999999999" customHeight="1" x14ac:dyDescent="0.35">
      <c r="A31" s="3"/>
      <c r="B31" s="178"/>
      <c r="C31" s="178"/>
      <c r="D31" s="178"/>
      <c r="E31" s="178"/>
      <c r="F31" s="180"/>
    </row>
    <row r="32" spans="1:6" ht="17.149999999999999" customHeight="1" x14ac:dyDescent="0.35">
      <c r="A32" s="1" t="s">
        <v>1</v>
      </c>
      <c r="B32" s="177">
        <f>SUM(B33)</f>
        <v>250398</v>
      </c>
      <c r="C32" s="177">
        <v>78854</v>
      </c>
      <c r="D32" s="177">
        <v>99932</v>
      </c>
      <c r="E32" s="177">
        <v>71612</v>
      </c>
      <c r="F32" s="179">
        <v>0</v>
      </c>
    </row>
    <row r="33" spans="1:6" ht="17.149999999999999" customHeight="1" x14ac:dyDescent="0.35">
      <c r="A33" s="3" t="s">
        <v>30</v>
      </c>
      <c r="B33" s="178">
        <f>SUM(C33:F33)</f>
        <v>250398</v>
      </c>
      <c r="C33" s="178">
        <v>78854</v>
      </c>
      <c r="D33" s="178">
        <v>99932</v>
      </c>
      <c r="E33" s="178">
        <v>71612</v>
      </c>
      <c r="F33" s="180">
        <v>0</v>
      </c>
    </row>
    <row r="34" spans="1:6" ht="17.149999999999999" customHeight="1" x14ac:dyDescent="0.35">
      <c r="A34" s="3"/>
      <c r="B34" s="177"/>
      <c r="C34" s="178"/>
      <c r="D34" s="178"/>
      <c r="E34" s="178"/>
      <c r="F34" s="180"/>
    </row>
    <row r="35" spans="1:6" ht="17.149999999999999" customHeight="1" x14ac:dyDescent="0.35">
      <c r="A35" s="1" t="s">
        <v>2</v>
      </c>
      <c r="B35" s="177">
        <f>SUM(B36)</f>
        <v>241417</v>
      </c>
      <c r="C35" s="177">
        <v>79605</v>
      </c>
      <c r="D35" s="177">
        <v>91113</v>
      </c>
      <c r="E35" s="177">
        <v>70699</v>
      </c>
      <c r="F35" s="179">
        <v>0</v>
      </c>
    </row>
    <row r="36" spans="1:6" ht="17.149999999999999" customHeight="1" x14ac:dyDescent="0.35">
      <c r="A36" s="3" t="s">
        <v>185</v>
      </c>
      <c r="B36" s="178">
        <f>SUM(C36:F36)</f>
        <v>241417</v>
      </c>
      <c r="C36" s="178">
        <v>79605</v>
      </c>
      <c r="D36" s="178">
        <v>91113</v>
      </c>
      <c r="E36" s="178">
        <v>70699</v>
      </c>
      <c r="F36" s="180">
        <v>0</v>
      </c>
    </row>
    <row r="37" spans="1:6" ht="17.149999999999999" customHeight="1" x14ac:dyDescent="0.35">
      <c r="A37" s="3"/>
      <c r="B37" s="177"/>
      <c r="C37" s="178"/>
      <c r="D37" s="178"/>
      <c r="E37" s="178"/>
      <c r="F37" s="180"/>
    </row>
    <row r="38" spans="1:6" ht="17.149999999999999" customHeight="1" x14ac:dyDescent="0.35">
      <c r="A38" s="5" t="s">
        <v>13</v>
      </c>
      <c r="B38" s="177">
        <f>SUM(B39)</f>
        <v>66376</v>
      </c>
      <c r="C38" s="177">
        <v>20765</v>
      </c>
      <c r="D38" s="177">
        <v>26717</v>
      </c>
      <c r="E38" s="177">
        <v>18894</v>
      </c>
      <c r="F38" s="179">
        <v>0</v>
      </c>
    </row>
    <row r="39" spans="1:6" ht="17.149999999999999" customHeight="1" x14ac:dyDescent="0.35">
      <c r="A39" s="2" t="s">
        <v>186</v>
      </c>
      <c r="B39" s="178">
        <f>SUM(C39:F39)</f>
        <v>66376</v>
      </c>
      <c r="C39" s="178">
        <v>20765</v>
      </c>
      <c r="D39" s="178">
        <v>26717</v>
      </c>
      <c r="E39" s="178">
        <v>18894</v>
      </c>
      <c r="F39" s="180">
        <v>0</v>
      </c>
    </row>
    <row r="40" spans="1:6" ht="17.149999999999999" customHeight="1" x14ac:dyDescent="0.35">
      <c r="A40" s="3"/>
      <c r="B40" s="177"/>
      <c r="C40" s="178"/>
      <c r="D40" s="178"/>
      <c r="E40" s="178"/>
      <c r="F40" s="180"/>
    </row>
    <row r="41" spans="1:6" ht="17.149999999999999" customHeight="1" x14ac:dyDescent="0.35">
      <c r="A41" s="1" t="s">
        <v>14</v>
      </c>
      <c r="B41" s="177">
        <f>SUM(B42:B42)</f>
        <v>98353</v>
      </c>
      <c r="C41" s="177">
        <v>31326</v>
      </c>
      <c r="D41" s="177">
        <v>37896</v>
      </c>
      <c r="E41" s="177">
        <v>29131</v>
      </c>
      <c r="F41" s="179">
        <v>0</v>
      </c>
    </row>
    <row r="42" spans="1:6" ht="17.149999999999999" customHeight="1" x14ac:dyDescent="0.35">
      <c r="A42" s="2" t="s">
        <v>195</v>
      </c>
      <c r="B42" s="178">
        <f>SUM(C42:F42)</f>
        <v>98353</v>
      </c>
      <c r="C42" s="178">
        <v>31326</v>
      </c>
      <c r="D42" s="178">
        <v>37896</v>
      </c>
      <c r="E42" s="178">
        <v>29131</v>
      </c>
      <c r="F42" s="180">
        <v>0</v>
      </c>
    </row>
    <row r="43" spans="1:6" ht="17.149999999999999" customHeight="1" x14ac:dyDescent="0.35">
      <c r="A43" s="3"/>
      <c r="B43" s="178"/>
      <c r="C43" s="178"/>
      <c r="D43" s="178"/>
      <c r="E43" s="178"/>
      <c r="F43" s="180"/>
    </row>
    <row r="44" spans="1:6" ht="17.149999999999999" customHeight="1" x14ac:dyDescent="0.35">
      <c r="A44" s="1" t="s">
        <v>3</v>
      </c>
      <c r="B44" s="177">
        <f>SUM(B45)</f>
        <v>149777</v>
      </c>
      <c r="C44" s="177">
        <v>48099</v>
      </c>
      <c r="D44" s="177">
        <v>56961</v>
      </c>
      <c r="E44" s="177">
        <v>44717</v>
      </c>
      <c r="F44" s="179">
        <v>0</v>
      </c>
    </row>
    <row r="45" spans="1:6" ht="17.149999999999999" customHeight="1" x14ac:dyDescent="0.35">
      <c r="A45" s="2" t="s">
        <v>187</v>
      </c>
      <c r="B45" s="178">
        <f>SUM(C45:F45)</f>
        <v>149777</v>
      </c>
      <c r="C45" s="178">
        <v>48099</v>
      </c>
      <c r="D45" s="178">
        <v>56961</v>
      </c>
      <c r="E45" s="178">
        <v>44717</v>
      </c>
      <c r="F45" s="180">
        <v>0</v>
      </c>
    </row>
    <row r="46" spans="1:6" ht="17.149999999999999" customHeight="1" x14ac:dyDescent="0.35">
      <c r="A46" s="3"/>
      <c r="B46" s="178"/>
      <c r="C46" s="178"/>
      <c r="D46" s="178"/>
      <c r="E46" s="178"/>
      <c r="F46" s="180"/>
    </row>
    <row r="47" spans="1:6" ht="17.149999999999999" customHeight="1" x14ac:dyDescent="0.35">
      <c r="A47" s="1" t="s">
        <v>25</v>
      </c>
      <c r="B47" s="177">
        <f>SUM(B48)</f>
        <v>226708</v>
      </c>
      <c r="C47" s="177">
        <v>72567</v>
      </c>
      <c r="D47" s="177">
        <v>89097</v>
      </c>
      <c r="E47" s="177">
        <v>65044</v>
      </c>
      <c r="F47" s="179">
        <v>0</v>
      </c>
    </row>
    <row r="48" spans="1:6" ht="17.149999999999999" customHeight="1" x14ac:dyDescent="0.35">
      <c r="A48" s="3" t="s">
        <v>188</v>
      </c>
      <c r="B48" s="178">
        <f>SUM(C48:F48)</f>
        <v>226708</v>
      </c>
      <c r="C48" s="178">
        <v>72567</v>
      </c>
      <c r="D48" s="178">
        <v>89097</v>
      </c>
      <c r="E48" s="178">
        <v>65044</v>
      </c>
      <c r="F48" s="180">
        <v>0</v>
      </c>
    </row>
    <row r="49" spans="1:6" ht="17.149999999999999" customHeight="1" x14ac:dyDescent="0.35">
      <c r="A49" s="3"/>
      <c r="B49" s="178"/>
      <c r="C49" s="178"/>
      <c r="D49" s="178"/>
      <c r="E49" s="178"/>
      <c r="F49" s="180"/>
    </row>
    <row r="50" spans="1:6" ht="17.149999999999999" customHeight="1" x14ac:dyDescent="0.35">
      <c r="A50" s="1" t="s">
        <v>26</v>
      </c>
      <c r="B50" s="177">
        <f>SUM(B51)</f>
        <v>66854</v>
      </c>
      <c r="C50" s="177">
        <v>19626</v>
      </c>
      <c r="D50" s="177">
        <v>29423</v>
      </c>
      <c r="E50" s="177">
        <v>17804</v>
      </c>
      <c r="F50" s="179">
        <v>1</v>
      </c>
    </row>
    <row r="51" spans="1:6" ht="17.149999999999999" customHeight="1" x14ac:dyDescent="0.35">
      <c r="A51" s="3" t="s">
        <v>181</v>
      </c>
      <c r="B51" s="178">
        <f>SUM(C51:F51)</f>
        <v>66854</v>
      </c>
      <c r="C51" s="178">
        <v>19626</v>
      </c>
      <c r="D51" s="178">
        <v>29423</v>
      </c>
      <c r="E51" s="178">
        <v>17804</v>
      </c>
      <c r="F51" s="180">
        <v>1</v>
      </c>
    </row>
    <row r="52" spans="1:6" ht="17.149999999999999" customHeight="1" x14ac:dyDescent="0.35">
      <c r="A52" s="3"/>
      <c r="B52" s="178"/>
      <c r="C52" s="178"/>
      <c r="D52" s="178"/>
      <c r="E52" s="178"/>
      <c r="F52" s="180"/>
    </row>
    <row r="53" spans="1:6" ht="17.149999999999999" customHeight="1" x14ac:dyDescent="0.35">
      <c r="A53" s="5" t="s">
        <v>15</v>
      </c>
      <c r="B53" s="177">
        <f>SUM(B54)</f>
        <v>144162</v>
      </c>
      <c r="C53" s="177">
        <v>48627</v>
      </c>
      <c r="D53" s="177">
        <v>51846</v>
      </c>
      <c r="E53" s="177">
        <v>43688</v>
      </c>
      <c r="F53" s="179">
        <v>1</v>
      </c>
    </row>
    <row r="54" spans="1:6" ht="17.149999999999999" customHeight="1" x14ac:dyDescent="0.35">
      <c r="A54" s="6" t="s">
        <v>190</v>
      </c>
      <c r="B54" s="178">
        <f>SUM(C54:F54)</f>
        <v>144162</v>
      </c>
      <c r="C54" s="178">
        <v>48627</v>
      </c>
      <c r="D54" s="178">
        <v>51846</v>
      </c>
      <c r="E54" s="178">
        <v>43688</v>
      </c>
      <c r="F54" s="180">
        <v>1</v>
      </c>
    </row>
    <row r="55" spans="1:6" ht="17.149999999999999" customHeight="1" x14ac:dyDescent="0.35">
      <c r="A55" s="6"/>
      <c r="B55" s="178"/>
      <c r="C55" s="178"/>
      <c r="D55" s="178"/>
      <c r="E55" s="178"/>
      <c r="F55" s="180"/>
    </row>
    <row r="56" spans="1:6" ht="17.149999999999999" customHeight="1" x14ac:dyDescent="0.35">
      <c r="A56" s="5" t="s">
        <v>16</v>
      </c>
      <c r="B56" s="177">
        <f>SUM(B57)</f>
        <v>108687</v>
      </c>
      <c r="C56" s="177">
        <v>36022</v>
      </c>
      <c r="D56" s="177">
        <v>41682</v>
      </c>
      <c r="E56" s="177">
        <v>30983</v>
      </c>
      <c r="F56" s="179">
        <v>0</v>
      </c>
    </row>
    <row r="57" spans="1:6" ht="17.149999999999999" customHeight="1" x14ac:dyDescent="0.35">
      <c r="A57" s="6" t="s">
        <v>189</v>
      </c>
      <c r="B57" s="178">
        <f>SUM(C57:F57)</f>
        <v>108687</v>
      </c>
      <c r="C57" s="178">
        <v>36022</v>
      </c>
      <c r="D57" s="178">
        <v>41682</v>
      </c>
      <c r="E57" s="178">
        <v>30983</v>
      </c>
      <c r="F57" s="180">
        <v>0</v>
      </c>
    </row>
    <row r="58" spans="1:6" s="98" customFormat="1" ht="17.149999999999999" customHeight="1" x14ac:dyDescent="0.35">
      <c r="A58" s="158"/>
      <c r="B58" s="83"/>
      <c r="C58" s="83"/>
      <c r="D58" s="83"/>
      <c r="E58" s="83"/>
      <c r="F58" s="97"/>
    </row>
    <row r="59" spans="1:6" ht="17.149999999999999" customHeight="1" x14ac:dyDescent="0.35">
      <c r="A59" s="176" t="s">
        <v>69</v>
      </c>
      <c r="B59"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5261E-FC92-4562-BE4D-5CF9CF5B69C5}">
  <dimension ref="A1:S59"/>
  <sheetViews>
    <sheetView workbookViewId="0">
      <pane ySplit="8" topLeftCell="A9" activePane="bottomLeft" state="frozen"/>
      <selection pane="bottomLeft"/>
    </sheetView>
  </sheetViews>
  <sheetFormatPr baseColWidth="10" defaultColWidth="0" defaultRowHeight="13" zeroHeight="1" x14ac:dyDescent="0.3"/>
  <cols>
    <col min="1" max="1" width="57.453125" style="215" customWidth="1"/>
    <col min="2" max="2" width="10.08984375" style="215" customWidth="1"/>
    <col min="3" max="3" width="11" style="215" customWidth="1"/>
    <col min="4" max="4" width="10.453125" style="215" customWidth="1"/>
    <col min="5" max="5" width="11.36328125" style="215" customWidth="1"/>
    <col min="6" max="6" width="11.453125" style="215" customWidth="1"/>
    <col min="7" max="7" width="10.90625" style="215" customWidth="1"/>
    <col min="8" max="8" width="11.453125" style="215" customWidth="1"/>
    <col min="9" max="9" width="10.08984375" style="215" customWidth="1"/>
    <col min="10" max="10" width="11.453125" style="215" customWidth="1"/>
    <col min="11" max="11" width="10" style="215" customWidth="1"/>
    <col min="12" max="12" width="8.453125" style="215" customWidth="1"/>
    <col min="13" max="13" width="9.36328125" style="215" customWidth="1"/>
    <col min="14" max="14" width="10.453125" style="215" customWidth="1"/>
    <col min="15" max="15" width="9.6328125" style="215" customWidth="1"/>
    <col min="16" max="17" width="10" style="215" customWidth="1"/>
    <col min="18" max="18" width="10.08984375" style="215" customWidth="1"/>
    <col min="19" max="19" width="0" style="215" hidden="1" customWidth="1"/>
    <col min="20" max="16384" width="11.453125" style="215" hidden="1"/>
  </cols>
  <sheetData>
    <row r="1" spans="1:18" x14ac:dyDescent="0.3">
      <c r="A1" s="216" t="s">
        <v>376</v>
      </c>
    </row>
    <row r="2" spans="1:18" x14ac:dyDescent="0.3"/>
    <row r="3" spans="1:18" x14ac:dyDescent="0.3">
      <c r="A3" s="229" t="s">
        <v>438</v>
      </c>
      <c r="B3" s="229"/>
      <c r="C3" s="229"/>
      <c r="D3" s="229"/>
      <c r="E3" s="229"/>
      <c r="F3" s="229"/>
      <c r="G3" s="229"/>
      <c r="H3" s="229"/>
      <c r="I3" s="229"/>
      <c r="J3" s="229"/>
      <c r="K3" s="229"/>
      <c r="L3" s="229"/>
      <c r="M3" s="229"/>
      <c r="N3" s="229"/>
      <c r="O3" s="229"/>
      <c r="P3" s="229"/>
      <c r="Q3" s="229"/>
      <c r="R3" s="229"/>
    </row>
    <row r="4" spans="1:18" x14ac:dyDescent="0.3">
      <c r="A4" s="229" t="s">
        <v>7</v>
      </c>
      <c r="B4" s="229"/>
      <c r="C4" s="229"/>
      <c r="D4" s="229"/>
      <c r="E4" s="229"/>
      <c r="F4" s="229"/>
      <c r="G4" s="229"/>
      <c r="H4" s="229"/>
      <c r="I4" s="229"/>
      <c r="J4" s="229"/>
      <c r="K4" s="229"/>
      <c r="L4" s="229"/>
      <c r="M4" s="229"/>
      <c r="N4" s="229"/>
      <c r="O4" s="229"/>
      <c r="P4" s="229"/>
      <c r="Q4" s="229"/>
      <c r="R4" s="229"/>
    </row>
    <row r="5" spans="1:18" x14ac:dyDescent="0.3">
      <c r="A5" s="229" t="s">
        <v>399</v>
      </c>
      <c r="B5" s="229"/>
      <c r="C5" s="229"/>
      <c r="D5" s="229"/>
      <c r="E5" s="229"/>
      <c r="F5" s="229"/>
      <c r="G5" s="229"/>
      <c r="H5" s="229"/>
      <c r="I5" s="229"/>
      <c r="J5" s="229"/>
      <c r="K5" s="229"/>
      <c r="L5" s="229"/>
      <c r="M5" s="229"/>
      <c r="N5" s="229"/>
      <c r="O5" s="229"/>
      <c r="P5" s="229"/>
      <c r="Q5" s="229"/>
      <c r="R5" s="229"/>
    </row>
    <row r="6" spans="1:18" x14ac:dyDescent="0.3">
      <c r="A6" s="229" t="s">
        <v>207</v>
      </c>
      <c r="B6" s="229"/>
      <c r="C6" s="229"/>
      <c r="D6" s="229"/>
      <c r="E6" s="229"/>
      <c r="F6" s="229"/>
      <c r="G6" s="229"/>
      <c r="H6" s="229"/>
      <c r="I6" s="229"/>
      <c r="J6" s="229"/>
      <c r="K6" s="229"/>
      <c r="L6" s="229"/>
      <c r="M6" s="229"/>
      <c r="N6" s="229"/>
      <c r="O6" s="229"/>
      <c r="P6" s="229"/>
      <c r="Q6" s="229"/>
      <c r="R6" s="229"/>
    </row>
    <row r="7" spans="1:18" x14ac:dyDescent="0.3"/>
    <row r="8" spans="1:18" ht="55.5" customHeight="1" x14ac:dyDescent="0.3">
      <c r="A8" s="217" t="s">
        <v>8</v>
      </c>
      <c r="B8" s="219" t="s">
        <v>33</v>
      </c>
      <c r="C8" s="219" t="s">
        <v>353</v>
      </c>
      <c r="D8" s="219" t="s">
        <v>360</v>
      </c>
      <c r="E8" s="219" t="s">
        <v>354</v>
      </c>
      <c r="F8" s="219" t="s">
        <v>355</v>
      </c>
      <c r="G8" s="219" t="s">
        <v>356</v>
      </c>
      <c r="H8" s="219" t="s">
        <v>357</v>
      </c>
      <c r="I8" s="219" t="s">
        <v>358</v>
      </c>
      <c r="J8" s="219" t="s">
        <v>359</v>
      </c>
      <c r="K8" s="219" t="s">
        <v>361</v>
      </c>
      <c r="L8" s="219" t="s">
        <v>362</v>
      </c>
      <c r="M8" s="219" t="s">
        <v>363</v>
      </c>
      <c r="N8" s="219" t="s">
        <v>364</v>
      </c>
      <c r="O8" s="219" t="s">
        <v>365</v>
      </c>
      <c r="P8" s="219" t="s">
        <v>366</v>
      </c>
      <c r="Q8" s="219" t="s">
        <v>367</v>
      </c>
      <c r="R8" s="237" t="s">
        <v>22</v>
      </c>
    </row>
    <row r="9" spans="1:18" x14ac:dyDescent="0.3">
      <c r="B9" s="223"/>
      <c r="D9" s="223"/>
      <c r="F9" s="223"/>
      <c r="H9" s="223"/>
      <c r="J9" s="223"/>
      <c r="L9" s="223"/>
      <c r="N9" s="223"/>
      <c r="P9" s="223"/>
      <c r="Q9" s="223"/>
    </row>
    <row r="10" spans="1:18" x14ac:dyDescent="0.3">
      <c r="A10" s="216" t="s">
        <v>0</v>
      </c>
      <c r="B10" s="224">
        <f>SUM(B12,B17,B22,B25,B28,B32,B35,B38,B41,B44,B47,B50,B53,B56)</f>
        <v>854083</v>
      </c>
      <c r="C10" s="220">
        <f t="shared" ref="C10:R10" si="0">SUM(C12,C17,C22,C25,C28,C32,C35,C38,C41,C44,C47,C50,C53,C56)</f>
        <v>596680</v>
      </c>
      <c r="D10" s="224">
        <f t="shared" si="0"/>
        <v>255427</v>
      </c>
      <c r="E10" s="220">
        <f t="shared" si="0"/>
        <v>8</v>
      </c>
      <c r="F10" s="224">
        <f t="shared" si="0"/>
        <v>242</v>
      </c>
      <c r="G10" s="220">
        <f t="shared" si="0"/>
        <v>73</v>
      </c>
      <c r="H10" s="224">
        <f t="shared" si="0"/>
        <v>214</v>
      </c>
      <c r="I10" s="220">
        <f t="shared" si="0"/>
        <v>91</v>
      </c>
      <c r="J10" s="224">
        <f t="shared" si="0"/>
        <v>2</v>
      </c>
      <c r="K10" s="220">
        <f t="shared" si="0"/>
        <v>1324</v>
      </c>
      <c r="L10" s="224">
        <f t="shared" si="0"/>
        <v>2</v>
      </c>
      <c r="M10" s="220">
        <f t="shared" si="0"/>
        <v>1</v>
      </c>
      <c r="N10" s="224">
        <f t="shared" si="0"/>
        <v>10</v>
      </c>
      <c r="O10" s="220">
        <f t="shared" si="0"/>
        <v>1</v>
      </c>
      <c r="P10" s="224">
        <f t="shared" si="0"/>
        <v>1</v>
      </c>
      <c r="Q10" s="224">
        <f t="shared" si="0"/>
        <v>6</v>
      </c>
      <c r="R10" s="220">
        <f t="shared" si="0"/>
        <v>1</v>
      </c>
    </row>
    <row r="11" spans="1:18" x14ac:dyDescent="0.3">
      <c r="B11" s="226"/>
      <c r="C11" s="222"/>
      <c r="D11" s="226"/>
      <c r="E11" s="222"/>
      <c r="F11" s="226"/>
      <c r="G11" s="222"/>
      <c r="H11" s="226"/>
      <c r="I11" s="222"/>
      <c r="J11" s="226"/>
      <c r="K11" s="222"/>
      <c r="L11" s="226"/>
      <c r="M11" s="222"/>
      <c r="N11" s="226"/>
      <c r="O11" s="222"/>
      <c r="P11" s="226"/>
      <c r="Q11" s="226"/>
      <c r="R11" s="222"/>
    </row>
    <row r="12" spans="1:18" x14ac:dyDescent="0.3">
      <c r="A12" s="216" t="s">
        <v>21</v>
      </c>
      <c r="B12" s="224">
        <v>294828</v>
      </c>
      <c r="C12" s="220">
        <v>173600</v>
      </c>
      <c r="D12" s="224">
        <v>120993</v>
      </c>
      <c r="E12" s="220">
        <v>0</v>
      </c>
      <c r="F12" s="224">
        <v>65</v>
      </c>
      <c r="G12" s="220">
        <v>2</v>
      </c>
      <c r="H12" s="224">
        <v>20</v>
      </c>
      <c r="I12" s="220">
        <v>1</v>
      </c>
      <c r="J12" s="224">
        <v>0</v>
      </c>
      <c r="K12" s="220">
        <v>142</v>
      </c>
      <c r="L12" s="224">
        <v>0</v>
      </c>
      <c r="M12" s="220">
        <v>0</v>
      </c>
      <c r="N12" s="224">
        <v>0</v>
      </c>
      <c r="O12" s="220">
        <v>0</v>
      </c>
      <c r="P12" s="224">
        <v>0</v>
      </c>
      <c r="Q12" s="224">
        <v>5</v>
      </c>
      <c r="R12" s="220">
        <v>0</v>
      </c>
    </row>
    <row r="13" spans="1:18" x14ac:dyDescent="0.3">
      <c r="A13" s="215" t="s">
        <v>63</v>
      </c>
      <c r="B13" s="226">
        <v>104099</v>
      </c>
      <c r="C13" s="222">
        <v>58729</v>
      </c>
      <c r="D13" s="226">
        <v>45317</v>
      </c>
      <c r="E13" s="222">
        <v>0</v>
      </c>
      <c r="F13" s="226">
        <v>38</v>
      </c>
      <c r="G13" s="222">
        <v>2</v>
      </c>
      <c r="H13" s="226">
        <v>6</v>
      </c>
      <c r="I13" s="222">
        <v>0</v>
      </c>
      <c r="J13" s="226">
        <v>0</v>
      </c>
      <c r="K13" s="222">
        <v>7</v>
      </c>
      <c r="L13" s="226">
        <v>0</v>
      </c>
      <c r="M13" s="222">
        <v>0</v>
      </c>
      <c r="N13" s="226">
        <v>0</v>
      </c>
      <c r="O13" s="222">
        <v>0</v>
      </c>
      <c r="P13" s="226">
        <v>0</v>
      </c>
      <c r="Q13" s="226">
        <v>0</v>
      </c>
      <c r="R13" s="222">
        <v>0</v>
      </c>
    </row>
    <row r="14" spans="1:18" x14ac:dyDescent="0.3">
      <c r="A14" s="215" t="s">
        <v>64</v>
      </c>
      <c r="B14" s="226">
        <v>102879</v>
      </c>
      <c r="C14" s="222">
        <v>68105</v>
      </c>
      <c r="D14" s="226">
        <v>34602</v>
      </c>
      <c r="E14" s="222">
        <v>0</v>
      </c>
      <c r="F14" s="226">
        <v>23</v>
      </c>
      <c r="G14" s="222">
        <v>0</v>
      </c>
      <c r="H14" s="226">
        <v>14</v>
      </c>
      <c r="I14" s="222">
        <v>1</v>
      </c>
      <c r="J14" s="226">
        <v>0</v>
      </c>
      <c r="K14" s="222">
        <v>129</v>
      </c>
      <c r="L14" s="226">
        <v>0</v>
      </c>
      <c r="M14" s="222">
        <v>0</v>
      </c>
      <c r="N14" s="226">
        <v>0</v>
      </c>
      <c r="O14" s="222">
        <v>0</v>
      </c>
      <c r="P14" s="226">
        <v>0</v>
      </c>
      <c r="Q14" s="226">
        <v>5</v>
      </c>
      <c r="R14" s="222">
        <v>0</v>
      </c>
    </row>
    <row r="15" spans="1:18" x14ac:dyDescent="0.3">
      <c r="A15" s="215" t="s">
        <v>65</v>
      </c>
      <c r="B15" s="226">
        <v>87850</v>
      </c>
      <c r="C15" s="222">
        <v>46766</v>
      </c>
      <c r="D15" s="226">
        <v>41074</v>
      </c>
      <c r="E15" s="222">
        <v>0</v>
      </c>
      <c r="F15" s="226">
        <v>4</v>
      </c>
      <c r="G15" s="222">
        <v>0</v>
      </c>
      <c r="H15" s="226">
        <v>0</v>
      </c>
      <c r="I15" s="222">
        <v>0</v>
      </c>
      <c r="J15" s="226">
        <v>0</v>
      </c>
      <c r="K15" s="222">
        <v>6</v>
      </c>
      <c r="L15" s="226">
        <v>0</v>
      </c>
      <c r="M15" s="222">
        <v>0</v>
      </c>
      <c r="N15" s="226">
        <v>0</v>
      </c>
      <c r="O15" s="222">
        <v>0</v>
      </c>
      <c r="P15" s="226">
        <v>0</v>
      </c>
      <c r="Q15" s="226">
        <v>0</v>
      </c>
      <c r="R15" s="222">
        <v>0</v>
      </c>
    </row>
    <row r="16" spans="1:18" x14ac:dyDescent="0.3">
      <c r="B16" s="226"/>
      <c r="C16" s="222"/>
      <c r="D16" s="226"/>
      <c r="E16" s="222"/>
      <c r="F16" s="226"/>
      <c r="G16" s="222"/>
      <c r="H16" s="226"/>
      <c r="I16" s="222"/>
      <c r="J16" s="226"/>
      <c r="K16" s="222"/>
      <c r="L16" s="226"/>
      <c r="M16" s="222"/>
      <c r="N16" s="226"/>
      <c r="O16" s="222"/>
      <c r="P16" s="226"/>
      <c r="Q16" s="226"/>
      <c r="R16" s="222"/>
    </row>
    <row r="17" spans="1:18" x14ac:dyDescent="0.3">
      <c r="A17" s="216" t="s">
        <v>9</v>
      </c>
      <c r="B17" s="224">
        <v>127322</v>
      </c>
      <c r="C17" s="220">
        <v>70363</v>
      </c>
      <c r="D17" s="224">
        <v>56451</v>
      </c>
      <c r="E17" s="220">
        <v>0</v>
      </c>
      <c r="F17" s="224">
        <v>3</v>
      </c>
      <c r="G17" s="220">
        <v>0</v>
      </c>
      <c r="H17" s="224">
        <v>5</v>
      </c>
      <c r="I17" s="220">
        <v>3</v>
      </c>
      <c r="J17" s="224">
        <v>0</v>
      </c>
      <c r="K17" s="220">
        <v>491</v>
      </c>
      <c r="L17" s="224">
        <v>1</v>
      </c>
      <c r="M17" s="220">
        <v>0</v>
      </c>
      <c r="N17" s="224">
        <v>3</v>
      </c>
      <c r="O17" s="220">
        <v>1</v>
      </c>
      <c r="P17" s="224">
        <v>1</v>
      </c>
      <c r="Q17" s="224">
        <v>0</v>
      </c>
      <c r="R17" s="220">
        <v>0</v>
      </c>
    </row>
    <row r="18" spans="1:18" x14ac:dyDescent="0.3">
      <c r="A18" s="215" t="s">
        <v>66</v>
      </c>
      <c r="B18" s="226">
        <v>40172</v>
      </c>
      <c r="C18" s="222">
        <v>20282</v>
      </c>
      <c r="D18" s="226">
        <v>19687</v>
      </c>
      <c r="E18" s="222">
        <v>0</v>
      </c>
      <c r="F18" s="226">
        <v>1</v>
      </c>
      <c r="G18" s="222">
        <v>0</v>
      </c>
      <c r="H18" s="226">
        <v>5</v>
      </c>
      <c r="I18" s="222">
        <v>0</v>
      </c>
      <c r="J18" s="226">
        <v>0</v>
      </c>
      <c r="K18" s="222">
        <v>196</v>
      </c>
      <c r="L18" s="226">
        <v>1</v>
      </c>
      <c r="M18" s="222">
        <v>0</v>
      </c>
      <c r="N18" s="226">
        <v>0</v>
      </c>
      <c r="O18" s="222">
        <v>0</v>
      </c>
      <c r="P18" s="226">
        <v>0</v>
      </c>
      <c r="Q18" s="226">
        <v>0</v>
      </c>
      <c r="R18" s="222">
        <v>0</v>
      </c>
    </row>
    <row r="19" spans="1:18" x14ac:dyDescent="0.3">
      <c r="A19" s="215" t="s">
        <v>67</v>
      </c>
      <c r="B19" s="226">
        <v>32092</v>
      </c>
      <c r="C19" s="222">
        <v>15920</v>
      </c>
      <c r="D19" s="226">
        <v>15916</v>
      </c>
      <c r="E19" s="222">
        <v>0</v>
      </c>
      <c r="F19" s="226">
        <v>2</v>
      </c>
      <c r="G19" s="222">
        <v>0</v>
      </c>
      <c r="H19" s="226">
        <v>0</v>
      </c>
      <c r="I19" s="222">
        <v>2</v>
      </c>
      <c r="J19" s="226">
        <v>0</v>
      </c>
      <c r="K19" s="222">
        <v>251</v>
      </c>
      <c r="L19" s="226">
        <v>0</v>
      </c>
      <c r="M19" s="222">
        <v>0</v>
      </c>
      <c r="N19" s="226">
        <v>0</v>
      </c>
      <c r="O19" s="222">
        <v>0</v>
      </c>
      <c r="P19" s="226">
        <v>1</v>
      </c>
      <c r="Q19" s="226">
        <v>0</v>
      </c>
      <c r="R19" s="222">
        <v>0</v>
      </c>
    </row>
    <row r="20" spans="1:18" x14ac:dyDescent="0.3">
      <c r="A20" s="215" t="s">
        <v>68</v>
      </c>
      <c r="B20" s="226">
        <v>55058</v>
      </c>
      <c r="C20" s="222">
        <v>34161</v>
      </c>
      <c r="D20" s="226">
        <v>20848</v>
      </c>
      <c r="E20" s="222">
        <v>0</v>
      </c>
      <c r="F20" s="226">
        <v>0</v>
      </c>
      <c r="G20" s="222">
        <v>0</v>
      </c>
      <c r="H20" s="226">
        <v>0</v>
      </c>
      <c r="I20" s="222">
        <v>1</v>
      </c>
      <c r="J20" s="226">
        <v>0</v>
      </c>
      <c r="K20" s="222">
        <v>44</v>
      </c>
      <c r="L20" s="226">
        <v>0</v>
      </c>
      <c r="M20" s="222">
        <v>0</v>
      </c>
      <c r="N20" s="226">
        <v>3</v>
      </c>
      <c r="O20" s="222">
        <v>1</v>
      </c>
      <c r="P20" s="226">
        <v>0</v>
      </c>
      <c r="Q20" s="226">
        <v>0</v>
      </c>
      <c r="R20" s="222">
        <v>0</v>
      </c>
    </row>
    <row r="21" spans="1:18" x14ac:dyDescent="0.3">
      <c r="B21" s="226"/>
      <c r="C21" s="222"/>
      <c r="D21" s="226"/>
      <c r="E21" s="222"/>
      <c r="F21" s="226"/>
      <c r="G21" s="222"/>
      <c r="H21" s="226"/>
      <c r="I21" s="222"/>
      <c r="J21" s="226"/>
      <c r="K21" s="222"/>
      <c r="L21" s="226"/>
      <c r="M21" s="222"/>
      <c r="N21" s="226"/>
      <c r="O21" s="222"/>
      <c r="P21" s="226"/>
      <c r="Q21" s="226"/>
      <c r="R21" s="222"/>
    </row>
    <row r="22" spans="1:18" x14ac:dyDescent="0.3">
      <c r="A22" s="216" t="s">
        <v>10</v>
      </c>
      <c r="B22" s="224">
        <v>60965</v>
      </c>
      <c r="C22" s="220">
        <v>45223</v>
      </c>
      <c r="D22" s="224">
        <v>15481</v>
      </c>
      <c r="E22" s="220">
        <v>0</v>
      </c>
      <c r="F22" s="224">
        <v>8</v>
      </c>
      <c r="G22" s="220">
        <v>3</v>
      </c>
      <c r="H22" s="224">
        <v>2</v>
      </c>
      <c r="I22" s="220">
        <v>0</v>
      </c>
      <c r="J22" s="224">
        <v>0</v>
      </c>
      <c r="K22" s="220">
        <v>248</v>
      </c>
      <c r="L22" s="224">
        <v>0</v>
      </c>
      <c r="M22" s="220">
        <v>0</v>
      </c>
      <c r="N22" s="224">
        <v>0</v>
      </c>
      <c r="O22" s="220">
        <v>0</v>
      </c>
      <c r="P22" s="224">
        <v>0</v>
      </c>
      <c r="Q22" s="224">
        <v>0</v>
      </c>
      <c r="R22" s="220">
        <v>0</v>
      </c>
    </row>
    <row r="23" spans="1:18" x14ac:dyDescent="0.3">
      <c r="A23" s="215" t="s">
        <v>368</v>
      </c>
      <c r="B23" s="226">
        <v>60965</v>
      </c>
      <c r="C23" s="222">
        <v>45223</v>
      </c>
      <c r="D23" s="226">
        <v>15481</v>
      </c>
      <c r="E23" s="222">
        <v>0</v>
      </c>
      <c r="F23" s="226">
        <v>8</v>
      </c>
      <c r="G23" s="222">
        <v>3</v>
      </c>
      <c r="H23" s="226">
        <v>2</v>
      </c>
      <c r="I23" s="222">
        <v>0</v>
      </c>
      <c r="J23" s="226">
        <v>0</v>
      </c>
      <c r="K23" s="222">
        <v>248</v>
      </c>
      <c r="L23" s="226">
        <v>0</v>
      </c>
      <c r="M23" s="222">
        <v>0</v>
      </c>
      <c r="N23" s="226">
        <v>0</v>
      </c>
      <c r="O23" s="222">
        <v>0</v>
      </c>
      <c r="P23" s="226">
        <v>0</v>
      </c>
      <c r="Q23" s="226">
        <v>0</v>
      </c>
      <c r="R23" s="222">
        <v>0</v>
      </c>
    </row>
    <row r="24" spans="1:18" x14ac:dyDescent="0.3">
      <c r="B24" s="226"/>
      <c r="C24" s="222"/>
      <c r="D24" s="226"/>
      <c r="E24" s="222"/>
      <c r="F24" s="226"/>
      <c r="G24" s="222"/>
      <c r="H24" s="226"/>
      <c r="I24" s="222"/>
      <c r="J24" s="226"/>
      <c r="K24" s="222"/>
      <c r="L24" s="226"/>
      <c r="M24" s="222"/>
      <c r="N24" s="226"/>
      <c r="O24" s="222"/>
      <c r="P24" s="226"/>
      <c r="Q24" s="226"/>
      <c r="R24" s="222"/>
    </row>
    <row r="25" spans="1:18" x14ac:dyDescent="0.3">
      <c r="A25" s="216" t="s">
        <v>11</v>
      </c>
      <c r="B25" s="224">
        <v>31658</v>
      </c>
      <c r="C25" s="220">
        <v>29736</v>
      </c>
      <c r="D25" s="224">
        <v>1903</v>
      </c>
      <c r="E25" s="220">
        <v>0</v>
      </c>
      <c r="F25" s="224">
        <v>2</v>
      </c>
      <c r="G25" s="220">
        <v>6</v>
      </c>
      <c r="H25" s="224">
        <v>5</v>
      </c>
      <c r="I25" s="220">
        <v>1</v>
      </c>
      <c r="J25" s="224">
        <v>0</v>
      </c>
      <c r="K25" s="220">
        <v>3</v>
      </c>
      <c r="L25" s="224">
        <v>0</v>
      </c>
      <c r="M25" s="220">
        <v>0</v>
      </c>
      <c r="N25" s="224">
        <v>2</v>
      </c>
      <c r="O25" s="220">
        <v>0</v>
      </c>
      <c r="P25" s="224">
        <v>0</v>
      </c>
      <c r="Q25" s="224">
        <v>0</v>
      </c>
      <c r="R25" s="220">
        <v>0</v>
      </c>
    </row>
    <row r="26" spans="1:18" x14ac:dyDescent="0.3">
      <c r="A26" s="215" t="s">
        <v>396</v>
      </c>
      <c r="B26" s="226">
        <v>31658</v>
      </c>
      <c r="C26" s="222">
        <v>29736</v>
      </c>
      <c r="D26" s="226">
        <v>1903</v>
      </c>
      <c r="E26" s="222">
        <v>0</v>
      </c>
      <c r="F26" s="226">
        <v>2</v>
      </c>
      <c r="G26" s="222">
        <v>6</v>
      </c>
      <c r="H26" s="226">
        <v>5</v>
      </c>
      <c r="I26" s="222">
        <v>1</v>
      </c>
      <c r="J26" s="226">
        <v>0</v>
      </c>
      <c r="K26" s="222">
        <v>3</v>
      </c>
      <c r="L26" s="226">
        <v>0</v>
      </c>
      <c r="M26" s="222">
        <v>0</v>
      </c>
      <c r="N26" s="226">
        <v>2</v>
      </c>
      <c r="O26" s="222">
        <v>0</v>
      </c>
      <c r="P26" s="226">
        <v>0</v>
      </c>
      <c r="Q26" s="226">
        <v>0</v>
      </c>
      <c r="R26" s="222">
        <v>0</v>
      </c>
    </row>
    <row r="27" spans="1:18" x14ac:dyDescent="0.3">
      <c r="B27" s="226"/>
      <c r="C27" s="222"/>
      <c r="D27" s="226"/>
      <c r="E27" s="222"/>
      <c r="F27" s="226"/>
      <c r="G27" s="222"/>
      <c r="H27" s="226"/>
      <c r="I27" s="222"/>
      <c r="J27" s="226"/>
      <c r="K27" s="222"/>
      <c r="L27" s="226"/>
      <c r="M27" s="222"/>
      <c r="N27" s="226"/>
      <c r="O27" s="222"/>
      <c r="P27" s="226"/>
      <c r="Q27" s="226"/>
      <c r="R27" s="222"/>
    </row>
    <row r="28" spans="1:18" x14ac:dyDescent="0.3">
      <c r="A28" s="216" t="s">
        <v>12</v>
      </c>
      <c r="B28" s="224">
        <v>22714</v>
      </c>
      <c r="C28" s="220">
        <v>18529</v>
      </c>
      <c r="D28" s="224">
        <v>4040</v>
      </c>
      <c r="E28" s="220">
        <v>0</v>
      </c>
      <c r="F28" s="224">
        <v>27</v>
      </c>
      <c r="G28" s="220">
        <v>6</v>
      </c>
      <c r="H28" s="224">
        <v>27</v>
      </c>
      <c r="I28" s="220">
        <v>0</v>
      </c>
      <c r="J28" s="224">
        <v>1</v>
      </c>
      <c r="K28" s="220">
        <v>83</v>
      </c>
      <c r="L28" s="224">
        <v>0</v>
      </c>
      <c r="M28" s="220">
        <v>0</v>
      </c>
      <c r="N28" s="224">
        <v>0</v>
      </c>
      <c r="O28" s="220">
        <v>0</v>
      </c>
      <c r="P28" s="224">
        <v>0</v>
      </c>
      <c r="Q28" s="224">
        <v>1</v>
      </c>
      <c r="R28" s="220">
        <v>0</v>
      </c>
    </row>
    <row r="29" spans="1:18" x14ac:dyDescent="0.3">
      <c r="A29" s="215" t="s">
        <v>183</v>
      </c>
      <c r="B29" s="226">
        <v>13131</v>
      </c>
      <c r="C29" s="222">
        <v>13085</v>
      </c>
      <c r="D29" s="226">
        <v>11</v>
      </c>
      <c r="E29" s="222">
        <v>0</v>
      </c>
      <c r="F29" s="226">
        <v>22</v>
      </c>
      <c r="G29" s="222">
        <v>4</v>
      </c>
      <c r="H29" s="226">
        <v>6</v>
      </c>
      <c r="I29" s="222">
        <v>0</v>
      </c>
      <c r="J29" s="226">
        <v>1</v>
      </c>
      <c r="K29" s="222">
        <v>1</v>
      </c>
      <c r="L29" s="226">
        <v>0</v>
      </c>
      <c r="M29" s="222">
        <v>0</v>
      </c>
      <c r="N29" s="226">
        <v>0</v>
      </c>
      <c r="O29" s="222">
        <v>0</v>
      </c>
      <c r="P29" s="226">
        <v>0</v>
      </c>
      <c r="Q29" s="226">
        <v>1</v>
      </c>
      <c r="R29" s="222">
        <v>0</v>
      </c>
    </row>
    <row r="30" spans="1:18" x14ac:dyDescent="0.3">
      <c r="A30" s="215" t="s">
        <v>369</v>
      </c>
      <c r="B30" s="226">
        <v>9583</v>
      </c>
      <c r="C30" s="222">
        <v>5444</v>
      </c>
      <c r="D30" s="226">
        <v>4029</v>
      </c>
      <c r="E30" s="222">
        <v>0</v>
      </c>
      <c r="F30" s="226">
        <v>5</v>
      </c>
      <c r="G30" s="222">
        <v>2</v>
      </c>
      <c r="H30" s="226">
        <v>21</v>
      </c>
      <c r="I30" s="222">
        <v>0</v>
      </c>
      <c r="J30" s="226">
        <v>0</v>
      </c>
      <c r="K30" s="222">
        <v>82</v>
      </c>
      <c r="L30" s="226">
        <v>0</v>
      </c>
      <c r="M30" s="222">
        <v>0</v>
      </c>
      <c r="N30" s="226">
        <v>0</v>
      </c>
      <c r="O30" s="222">
        <v>0</v>
      </c>
      <c r="P30" s="226">
        <v>0</v>
      </c>
      <c r="Q30" s="226">
        <v>0</v>
      </c>
      <c r="R30" s="222">
        <v>0</v>
      </c>
    </row>
    <row r="31" spans="1:18" x14ac:dyDescent="0.3">
      <c r="B31" s="226"/>
      <c r="C31" s="222"/>
      <c r="D31" s="226"/>
      <c r="E31" s="222"/>
      <c r="F31" s="226"/>
      <c r="G31" s="222"/>
      <c r="H31" s="226"/>
      <c r="I31" s="222"/>
      <c r="J31" s="226"/>
      <c r="K31" s="222"/>
      <c r="L31" s="226"/>
      <c r="M31" s="222"/>
      <c r="N31" s="226"/>
      <c r="O31" s="222"/>
      <c r="P31" s="226"/>
      <c r="Q31" s="226"/>
      <c r="R31" s="222"/>
    </row>
    <row r="32" spans="1:18" x14ac:dyDescent="0.3">
      <c r="A32" s="216" t="s">
        <v>1</v>
      </c>
      <c r="B32" s="224">
        <v>80311</v>
      </c>
      <c r="C32" s="220">
        <v>67624</v>
      </c>
      <c r="D32" s="224">
        <v>12583</v>
      </c>
      <c r="E32" s="220">
        <v>0</v>
      </c>
      <c r="F32" s="224">
        <v>4</v>
      </c>
      <c r="G32" s="220">
        <v>7</v>
      </c>
      <c r="H32" s="224">
        <v>9</v>
      </c>
      <c r="I32" s="220">
        <v>0</v>
      </c>
      <c r="J32" s="224">
        <v>0</v>
      </c>
      <c r="K32" s="220">
        <v>84</v>
      </c>
      <c r="L32" s="224">
        <v>0</v>
      </c>
      <c r="M32" s="220">
        <v>0</v>
      </c>
      <c r="N32" s="224">
        <v>0</v>
      </c>
      <c r="O32" s="220">
        <v>0</v>
      </c>
      <c r="P32" s="224">
        <v>0</v>
      </c>
      <c r="Q32" s="224">
        <v>0</v>
      </c>
      <c r="R32" s="220">
        <v>0</v>
      </c>
    </row>
    <row r="33" spans="1:18" x14ac:dyDescent="0.3">
      <c r="A33" s="215" t="s">
        <v>30</v>
      </c>
      <c r="B33" s="226">
        <v>80311</v>
      </c>
      <c r="C33" s="222">
        <v>67624</v>
      </c>
      <c r="D33" s="226">
        <v>12583</v>
      </c>
      <c r="E33" s="222">
        <v>0</v>
      </c>
      <c r="F33" s="226">
        <v>4</v>
      </c>
      <c r="G33" s="222">
        <v>7</v>
      </c>
      <c r="H33" s="226">
        <v>9</v>
      </c>
      <c r="I33" s="222">
        <v>0</v>
      </c>
      <c r="J33" s="226">
        <v>0</v>
      </c>
      <c r="K33" s="222">
        <v>84</v>
      </c>
      <c r="L33" s="226">
        <v>0</v>
      </c>
      <c r="M33" s="222">
        <v>0</v>
      </c>
      <c r="N33" s="226">
        <v>0</v>
      </c>
      <c r="O33" s="222">
        <v>0</v>
      </c>
      <c r="P33" s="226">
        <v>0</v>
      </c>
      <c r="Q33" s="226">
        <v>0</v>
      </c>
      <c r="R33" s="222">
        <v>0</v>
      </c>
    </row>
    <row r="34" spans="1:18" x14ac:dyDescent="0.3">
      <c r="B34" s="226"/>
      <c r="C34" s="222"/>
      <c r="D34" s="226"/>
      <c r="E34" s="222"/>
      <c r="F34" s="226"/>
      <c r="G34" s="222"/>
      <c r="H34" s="226"/>
      <c r="I34" s="222"/>
      <c r="J34" s="226"/>
      <c r="K34" s="222"/>
      <c r="L34" s="226"/>
      <c r="M34" s="222"/>
      <c r="N34" s="226"/>
      <c r="O34" s="222"/>
      <c r="P34" s="226"/>
      <c r="Q34" s="226"/>
      <c r="R34" s="222"/>
    </row>
    <row r="35" spans="1:18" x14ac:dyDescent="0.3">
      <c r="A35" s="216" t="s">
        <v>2</v>
      </c>
      <c r="B35" s="224">
        <v>66569</v>
      </c>
      <c r="C35" s="220">
        <v>51464</v>
      </c>
      <c r="D35" s="224">
        <v>14786</v>
      </c>
      <c r="E35" s="220">
        <v>8</v>
      </c>
      <c r="F35" s="224">
        <v>82</v>
      </c>
      <c r="G35" s="220">
        <v>16</v>
      </c>
      <c r="H35" s="224">
        <v>86</v>
      </c>
      <c r="I35" s="220">
        <v>78</v>
      </c>
      <c r="J35" s="224">
        <v>1</v>
      </c>
      <c r="K35" s="220">
        <v>46</v>
      </c>
      <c r="L35" s="224">
        <v>0</v>
      </c>
      <c r="M35" s="220">
        <v>0</v>
      </c>
      <c r="N35" s="224">
        <v>1</v>
      </c>
      <c r="O35" s="220">
        <v>0</v>
      </c>
      <c r="P35" s="224">
        <v>0</v>
      </c>
      <c r="Q35" s="224">
        <v>0</v>
      </c>
      <c r="R35" s="220">
        <v>1</v>
      </c>
    </row>
    <row r="36" spans="1:18" x14ac:dyDescent="0.3">
      <c r="A36" s="215" t="s">
        <v>370</v>
      </c>
      <c r="B36" s="226">
        <v>66569</v>
      </c>
      <c r="C36" s="222">
        <v>51464</v>
      </c>
      <c r="D36" s="226">
        <v>14786</v>
      </c>
      <c r="E36" s="222">
        <v>8</v>
      </c>
      <c r="F36" s="226">
        <v>82</v>
      </c>
      <c r="G36" s="222">
        <v>16</v>
      </c>
      <c r="H36" s="226">
        <v>86</v>
      </c>
      <c r="I36" s="222">
        <v>78</v>
      </c>
      <c r="J36" s="226">
        <v>1</v>
      </c>
      <c r="K36" s="222">
        <v>46</v>
      </c>
      <c r="L36" s="226">
        <v>0</v>
      </c>
      <c r="M36" s="222">
        <v>0</v>
      </c>
      <c r="N36" s="226">
        <v>1</v>
      </c>
      <c r="O36" s="222">
        <v>0</v>
      </c>
      <c r="P36" s="226">
        <v>0</v>
      </c>
      <c r="Q36" s="226">
        <v>0</v>
      </c>
      <c r="R36" s="222">
        <v>1</v>
      </c>
    </row>
    <row r="37" spans="1:18" x14ac:dyDescent="0.3">
      <c r="B37" s="226"/>
      <c r="C37" s="222"/>
      <c r="D37" s="226"/>
      <c r="E37" s="222"/>
      <c r="F37" s="226"/>
      <c r="G37" s="222"/>
      <c r="H37" s="226"/>
      <c r="I37" s="222"/>
      <c r="J37" s="226"/>
      <c r="K37" s="222"/>
      <c r="L37" s="226"/>
      <c r="M37" s="222"/>
      <c r="N37" s="226"/>
      <c r="O37" s="222"/>
      <c r="P37" s="226"/>
      <c r="Q37" s="226"/>
      <c r="R37" s="222"/>
    </row>
    <row r="38" spans="1:18" x14ac:dyDescent="0.3">
      <c r="A38" s="216" t="s">
        <v>13</v>
      </c>
      <c r="B38" s="224">
        <v>25414</v>
      </c>
      <c r="C38" s="220">
        <v>22532</v>
      </c>
      <c r="D38" s="224">
        <v>2825</v>
      </c>
      <c r="E38" s="220">
        <v>0</v>
      </c>
      <c r="F38" s="224">
        <v>23</v>
      </c>
      <c r="G38" s="220">
        <v>0</v>
      </c>
      <c r="H38" s="224">
        <v>0</v>
      </c>
      <c r="I38" s="220">
        <v>1</v>
      </c>
      <c r="J38" s="224">
        <v>0</v>
      </c>
      <c r="K38" s="220">
        <v>33</v>
      </c>
      <c r="L38" s="224">
        <v>0</v>
      </c>
      <c r="M38" s="220">
        <v>0</v>
      </c>
      <c r="N38" s="224">
        <v>0</v>
      </c>
      <c r="O38" s="220">
        <v>0</v>
      </c>
      <c r="P38" s="224">
        <v>0</v>
      </c>
      <c r="Q38" s="224">
        <v>0</v>
      </c>
      <c r="R38" s="220">
        <v>0</v>
      </c>
    </row>
    <row r="39" spans="1:18" x14ac:dyDescent="0.3">
      <c r="A39" s="215" t="s">
        <v>371</v>
      </c>
      <c r="B39" s="226">
        <v>25414</v>
      </c>
      <c r="C39" s="222">
        <v>22532</v>
      </c>
      <c r="D39" s="226">
        <v>2825</v>
      </c>
      <c r="E39" s="222">
        <v>0</v>
      </c>
      <c r="F39" s="226">
        <v>23</v>
      </c>
      <c r="G39" s="222">
        <v>0</v>
      </c>
      <c r="H39" s="226">
        <v>0</v>
      </c>
      <c r="I39" s="222">
        <v>1</v>
      </c>
      <c r="J39" s="226">
        <v>0</v>
      </c>
      <c r="K39" s="222">
        <v>33</v>
      </c>
      <c r="L39" s="226">
        <v>0</v>
      </c>
      <c r="M39" s="222">
        <v>0</v>
      </c>
      <c r="N39" s="226">
        <v>0</v>
      </c>
      <c r="O39" s="222">
        <v>0</v>
      </c>
      <c r="P39" s="226">
        <v>0</v>
      </c>
      <c r="Q39" s="226">
        <v>0</v>
      </c>
      <c r="R39" s="222">
        <v>0</v>
      </c>
    </row>
    <row r="40" spans="1:18" x14ac:dyDescent="0.3">
      <c r="B40" s="226"/>
      <c r="C40" s="222"/>
      <c r="D40" s="226"/>
      <c r="E40" s="222"/>
      <c r="F40" s="226"/>
      <c r="G40" s="222"/>
      <c r="H40" s="226"/>
      <c r="I40" s="222"/>
      <c r="J40" s="226"/>
      <c r="K40" s="222"/>
      <c r="L40" s="226"/>
      <c r="M40" s="222"/>
      <c r="N40" s="226"/>
      <c r="O40" s="222"/>
      <c r="P40" s="226"/>
      <c r="Q40" s="226"/>
      <c r="R40" s="222"/>
    </row>
    <row r="41" spans="1:18" x14ac:dyDescent="0.3">
      <c r="A41" s="216" t="s">
        <v>14</v>
      </c>
      <c r="B41" s="224">
        <v>23532</v>
      </c>
      <c r="C41" s="220">
        <v>22436</v>
      </c>
      <c r="D41" s="224">
        <v>998</v>
      </c>
      <c r="E41" s="220">
        <v>0</v>
      </c>
      <c r="F41" s="224">
        <v>13</v>
      </c>
      <c r="G41" s="220">
        <v>30</v>
      </c>
      <c r="H41" s="224">
        <v>48</v>
      </c>
      <c r="I41" s="220">
        <v>6</v>
      </c>
      <c r="J41" s="224">
        <v>0</v>
      </c>
      <c r="K41" s="220">
        <v>1</v>
      </c>
      <c r="L41" s="224">
        <v>0</v>
      </c>
      <c r="M41" s="220">
        <v>0</v>
      </c>
      <c r="N41" s="224">
        <v>0</v>
      </c>
      <c r="O41" s="220">
        <v>0</v>
      </c>
      <c r="P41" s="224">
        <v>0</v>
      </c>
      <c r="Q41" s="224">
        <v>0</v>
      </c>
      <c r="R41" s="220">
        <v>0</v>
      </c>
    </row>
    <row r="42" spans="1:18" x14ac:dyDescent="0.3">
      <c r="A42" s="215" t="s">
        <v>195</v>
      </c>
      <c r="B42" s="226">
        <v>23532</v>
      </c>
      <c r="C42" s="222">
        <v>22436</v>
      </c>
      <c r="D42" s="226">
        <v>998</v>
      </c>
      <c r="E42" s="222">
        <v>0</v>
      </c>
      <c r="F42" s="226">
        <v>13</v>
      </c>
      <c r="G42" s="222">
        <v>30</v>
      </c>
      <c r="H42" s="226">
        <v>48</v>
      </c>
      <c r="I42" s="222">
        <v>6</v>
      </c>
      <c r="J42" s="226">
        <v>0</v>
      </c>
      <c r="K42" s="222">
        <v>1</v>
      </c>
      <c r="L42" s="226">
        <v>0</v>
      </c>
      <c r="M42" s="222">
        <v>0</v>
      </c>
      <c r="N42" s="226">
        <v>0</v>
      </c>
      <c r="O42" s="222">
        <v>0</v>
      </c>
      <c r="P42" s="226">
        <v>0</v>
      </c>
      <c r="Q42" s="226">
        <v>0</v>
      </c>
      <c r="R42" s="222">
        <v>0</v>
      </c>
    </row>
    <row r="43" spans="1:18" x14ac:dyDescent="0.3">
      <c r="B43" s="226"/>
      <c r="C43" s="222"/>
      <c r="D43" s="226"/>
      <c r="E43" s="222"/>
      <c r="F43" s="226"/>
      <c r="G43" s="222"/>
      <c r="H43" s="226"/>
      <c r="I43" s="222"/>
      <c r="J43" s="226"/>
      <c r="K43" s="222"/>
      <c r="L43" s="226"/>
      <c r="M43" s="222"/>
      <c r="N43" s="226"/>
      <c r="O43" s="222"/>
      <c r="P43" s="226"/>
      <c r="Q43" s="226"/>
      <c r="R43" s="222"/>
    </row>
    <row r="44" spans="1:18" x14ac:dyDescent="0.3">
      <c r="A44" s="216" t="s">
        <v>3</v>
      </c>
      <c r="B44" s="224">
        <v>35799</v>
      </c>
      <c r="C44" s="220">
        <v>27217</v>
      </c>
      <c r="D44" s="224">
        <v>8542</v>
      </c>
      <c r="E44" s="220">
        <v>0</v>
      </c>
      <c r="F44" s="224">
        <v>6</v>
      </c>
      <c r="G44" s="220">
        <v>2</v>
      </c>
      <c r="H44" s="224">
        <v>8</v>
      </c>
      <c r="I44" s="220">
        <v>0</v>
      </c>
      <c r="J44" s="224">
        <v>0</v>
      </c>
      <c r="K44" s="220">
        <v>21</v>
      </c>
      <c r="L44" s="224">
        <v>0</v>
      </c>
      <c r="M44" s="220">
        <v>1</v>
      </c>
      <c r="N44" s="224">
        <v>2</v>
      </c>
      <c r="O44" s="220">
        <v>0</v>
      </c>
      <c r="P44" s="224">
        <v>0</v>
      </c>
      <c r="Q44" s="224">
        <v>0</v>
      </c>
      <c r="R44" s="220">
        <v>0</v>
      </c>
    </row>
    <row r="45" spans="1:18" x14ac:dyDescent="0.3">
      <c r="A45" s="215" t="s">
        <v>372</v>
      </c>
      <c r="B45" s="226">
        <v>35799</v>
      </c>
      <c r="C45" s="222">
        <v>27217</v>
      </c>
      <c r="D45" s="226">
        <v>8542</v>
      </c>
      <c r="E45" s="222">
        <v>0</v>
      </c>
      <c r="F45" s="226">
        <v>6</v>
      </c>
      <c r="G45" s="222">
        <v>2</v>
      </c>
      <c r="H45" s="226">
        <v>8</v>
      </c>
      <c r="I45" s="222">
        <v>0</v>
      </c>
      <c r="J45" s="226">
        <v>0</v>
      </c>
      <c r="K45" s="222">
        <v>21</v>
      </c>
      <c r="L45" s="226">
        <v>0</v>
      </c>
      <c r="M45" s="222">
        <v>1</v>
      </c>
      <c r="N45" s="226">
        <v>2</v>
      </c>
      <c r="O45" s="222">
        <v>0</v>
      </c>
      <c r="P45" s="226">
        <v>0</v>
      </c>
      <c r="Q45" s="226">
        <v>0</v>
      </c>
      <c r="R45" s="222">
        <v>0</v>
      </c>
    </row>
    <row r="46" spans="1:18" x14ac:dyDescent="0.3">
      <c r="B46" s="226"/>
      <c r="C46" s="222"/>
      <c r="D46" s="226"/>
      <c r="E46" s="222"/>
      <c r="F46" s="226"/>
      <c r="G46" s="222"/>
      <c r="H46" s="226"/>
      <c r="I46" s="222"/>
      <c r="J46" s="226"/>
      <c r="K46" s="222"/>
      <c r="L46" s="226"/>
      <c r="M46" s="222"/>
      <c r="N46" s="226"/>
      <c r="O46" s="222"/>
      <c r="P46" s="226"/>
      <c r="Q46" s="226"/>
      <c r="R46" s="222"/>
    </row>
    <row r="47" spans="1:18" x14ac:dyDescent="0.3">
      <c r="A47" s="216" t="s">
        <v>25</v>
      </c>
      <c r="B47" s="224">
        <v>19148</v>
      </c>
      <c r="C47" s="220">
        <v>8693</v>
      </c>
      <c r="D47" s="224">
        <v>10454</v>
      </c>
      <c r="E47" s="220">
        <v>0</v>
      </c>
      <c r="F47" s="224">
        <v>0</v>
      </c>
      <c r="G47" s="220">
        <v>0</v>
      </c>
      <c r="H47" s="224">
        <v>0</v>
      </c>
      <c r="I47" s="220">
        <v>0</v>
      </c>
      <c r="J47" s="224">
        <v>0</v>
      </c>
      <c r="K47" s="220">
        <v>1</v>
      </c>
      <c r="L47" s="224">
        <v>0</v>
      </c>
      <c r="M47" s="220">
        <v>0</v>
      </c>
      <c r="N47" s="224">
        <v>0</v>
      </c>
      <c r="O47" s="220">
        <v>0</v>
      </c>
      <c r="P47" s="224">
        <v>0</v>
      </c>
      <c r="Q47" s="224">
        <v>0</v>
      </c>
      <c r="R47" s="220">
        <v>0</v>
      </c>
    </row>
    <row r="48" spans="1:18" x14ac:dyDescent="0.3">
      <c r="A48" s="215" t="s">
        <v>373</v>
      </c>
      <c r="B48" s="226">
        <v>19148</v>
      </c>
      <c r="C48" s="222">
        <v>8693</v>
      </c>
      <c r="D48" s="226">
        <v>10454</v>
      </c>
      <c r="E48" s="222">
        <v>0</v>
      </c>
      <c r="F48" s="226">
        <v>0</v>
      </c>
      <c r="G48" s="222">
        <v>0</v>
      </c>
      <c r="H48" s="226">
        <v>0</v>
      </c>
      <c r="I48" s="222">
        <v>0</v>
      </c>
      <c r="J48" s="226">
        <v>0</v>
      </c>
      <c r="K48" s="222">
        <v>1</v>
      </c>
      <c r="L48" s="226">
        <v>0</v>
      </c>
      <c r="M48" s="222">
        <v>0</v>
      </c>
      <c r="N48" s="226">
        <v>0</v>
      </c>
      <c r="O48" s="222">
        <v>0</v>
      </c>
      <c r="P48" s="226">
        <v>0</v>
      </c>
      <c r="Q48" s="226">
        <v>0</v>
      </c>
      <c r="R48" s="222">
        <v>0</v>
      </c>
    </row>
    <row r="49" spans="1:18" x14ac:dyDescent="0.3">
      <c r="B49" s="226"/>
      <c r="C49" s="222"/>
      <c r="D49" s="226"/>
      <c r="E49" s="222"/>
      <c r="F49" s="226"/>
      <c r="G49" s="222"/>
      <c r="H49" s="226"/>
      <c r="I49" s="222"/>
      <c r="J49" s="226"/>
      <c r="K49" s="222"/>
      <c r="L49" s="226"/>
      <c r="M49" s="222"/>
      <c r="N49" s="226"/>
      <c r="O49" s="222"/>
      <c r="P49" s="226"/>
      <c r="Q49" s="226"/>
      <c r="R49" s="222"/>
    </row>
    <row r="50" spans="1:18" x14ac:dyDescent="0.3">
      <c r="A50" s="216" t="s">
        <v>26</v>
      </c>
      <c r="B50" s="224">
        <v>13766</v>
      </c>
      <c r="C50" s="220">
        <v>12379</v>
      </c>
      <c r="D50" s="224">
        <v>1354</v>
      </c>
      <c r="E50" s="220">
        <v>0</v>
      </c>
      <c r="F50" s="224">
        <v>1</v>
      </c>
      <c r="G50" s="220">
        <v>1</v>
      </c>
      <c r="H50" s="224">
        <v>0</v>
      </c>
      <c r="I50" s="220">
        <v>0</v>
      </c>
      <c r="J50" s="224">
        <v>0</v>
      </c>
      <c r="K50" s="220">
        <v>30</v>
      </c>
      <c r="L50" s="224">
        <v>0</v>
      </c>
      <c r="M50" s="220">
        <v>0</v>
      </c>
      <c r="N50" s="224">
        <v>1</v>
      </c>
      <c r="O50" s="220">
        <v>0</v>
      </c>
      <c r="P50" s="224">
        <v>0</v>
      </c>
      <c r="Q50" s="224">
        <v>0</v>
      </c>
      <c r="R50" s="220">
        <v>0</v>
      </c>
    </row>
    <row r="51" spans="1:18" x14ac:dyDescent="0.3">
      <c r="A51" s="215" t="s">
        <v>181</v>
      </c>
      <c r="B51" s="226">
        <v>13766</v>
      </c>
      <c r="C51" s="222">
        <v>12379</v>
      </c>
      <c r="D51" s="226">
        <v>1354</v>
      </c>
      <c r="E51" s="222">
        <v>0</v>
      </c>
      <c r="F51" s="226">
        <v>1</v>
      </c>
      <c r="G51" s="222">
        <v>1</v>
      </c>
      <c r="H51" s="226">
        <v>0</v>
      </c>
      <c r="I51" s="222">
        <v>0</v>
      </c>
      <c r="J51" s="226">
        <v>0</v>
      </c>
      <c r="K51" s="222">
        <v>30</v>
      </c>
      <c r="L51" s="226">
        <v>0</v>
      </c>
      <c r="M51" s="222">
        <v>0</v>
      </c>
      <c r="N51" s="226">
        <v>1</v>
      </c>
      <c r="O51" s="222">
        <v>0</v>
      </c>
      <c r="P51" s="226">
        <v>0</v>
      </c>
      <c r="Q51" s="226">
        <v>0</v>
      </c>
      <c r="R51" s="222">
        <v>0</v>
      </c>
    </row>
    <row r="52" spans="1:18" x14ac:dyDescent="0.3">
      <c r="B52" s="226"/>
      <c r="C52" s="222"/>
      <c r="D52" s="226"/>
      <c r="E52" s="222"/>
      <c r="F52" s="226"/>
      <c r="G52" s="222"/>
      <c r="H52" s="226"/>
      <c r="I52" s="222"/>
      <c r="J52" s="226"/>
      <c r="K52" s="222"/>
      <c r="L52" s="226"/>
      <c r="M52" s="222"/>
      <c r="N52" s="226"/>
      <c r="O52" s="222"/>
      <c r="P52" s="226"/>
      <c r="Q52" s="226"/>
      <c r="R52" s="222"/>
    </row>
    <row r="53" spans="1:18" x14ac:dyDescent="0.3">
      <c r="A53" s="216" t="s">
        <v>15</v>
      </c>
      <c r="B53" s="224">
        <v>18009</v>
      </c>
      <c r="C53" s="220">
        <v>15324</v>
      </c>
      <c r="D53" s="224">
        <v>2552</v>
      </c>
      <c r="E53" s="220">
        <v>0</v>
      </c>
      <c r="F53" s="224">
        <v>5</v>
      </c>
      <c r="G53" s="220">
        <v>0</v>
      </c>
      <c r="H53" s="224">
        <v>0</v>
      </c>
      <c r="I53" s="220">
        <v>1</v>
      </c>
      <c r="J53" s="224">
        <v>0</v>
      </c>
      <c r="K53" s="220">
        <v>125</v>
      </c>
      <c r="L53" s="224">
        <v>1</v>
      </c>
      <c r="M53" s="220">
        <v>0</v>
      </c>
      <c r="N53" s="224">
        <v>1</v>
      </c>
      <c r="O53" s="220">
        <v>0</v>
      </c>
      <c r="P53" s="224">
        <v>0</v>
      </c>
      <c r="Q53" s="224">
        <v>0</v>
      </c>
      <c r="R53" s="220">
        <v>0</v>
      </c>
    </row>
    <row r="54" spans="1:18" x14ac:dyDescent="0.3">
      <c r="A54" s="215" t="s">
        <v>374</v>
      </c>
      <c r="B54" s="226">
        <v>18009</v>
      </c>
      <c r="C54" s="222">
        <v>15324</v>
      </c>
      <c r="D54" s="226">
        <v>2552</v>
      </c>
      <c r="E54" s="222">
        <v>0</v>
      </c>
      <c r="F54" s="226">
        <v>5</v>
      </c>
      <c r="G54" s="222">
        <v>0</v>
      </c>
      <c r="H54" s="226">
        <v>0</v>
      </c>
      <c r="I54" s="222">
        <v>1</v>
      </c>
      <c r="J54" s="226">
        <v>0</v>
      </c>
      <c r="K54" s="222">
        <v>125</v>
      </c>
      <c r="L54" s="226">
        <v>1</v>
      </c>
      <c r="M54" s="222">
        <v>0</v>
      </c>
      <c r="N54" s="226">
        <v>1</v>
      </c>
      <c r="O54" s="222">
        <v>0</v>
      </c>
      <c r="P54" s="226">
        <v>0</v>
      </c>
      <c r="Q54" s="226">
        <v>0</v>
      </c>
      <c r="R54" s="222">
        <v>0</v>
      </c>
    </row>
    <row r="55" spans="1:18" x14ac:dyDescent="0.3">
      <c r="B55" s="226"/>
      <c r="C55" s="222"/>
      <c r="D55" s="226"/>
      <c r="E55" s="222"/>
      <c r="F55" s="226"/>
      <c r="G55" s="222"/>
      <c r="H55" s="226"/>
      <c r="I55" s="222"/>
      <c r="J55" s="226"/>
      <c r="K55" s="222"/>
      <c r="L55" s="226"/>
      <c r="M55" s="222"/>
      <c r="N55" s="226"/>
      <c r="O55" s="222"/>
      <c r="P55" s="226"/>
      <c r="Q55" s="226"/>
      <c r="R55" s="222"/>
    </row>
    <row r="56" spans="1:18" x14ac:dyDescent="0.3">
      <c r="A56" s="216" t="s">
        <v>16</v>
      </c>
      <c r="B56" s="224">
        <v>34048</v>
      </c>
      <c r="C56" s="220">
        <v>31560</v>
      </c>
      <c r="D56" s="224">
        <v>2465</v>
      </c>
      <c r="E56" s="220">
        <v>0</v>
      </c>
      <c r="F56" s="224">
        <v>3</v>
      </c>
      <c r="G56" s="220">
        <v>0</v>
      </c>
      <c r="H56" s="224">
        <v>4</v>
      </c>
      <c r="I56" s="220">
        <v>0</v>
      </c>
      <c r="J56" s="224">
        <v>0</v>
      </c>
      <c r="K56" s="220">
        <v>16</v>
      </c>
      <c r="L56" s="224">
        <v>0</v>
      </c>
      <c r="M56" s="220">
        <v>0</v>
      </c>
      <c r="N56" s="224">
        <v>0</v>
      </c>
      <c r="O56" s="220">
        <v>0</v>
      </c>
      <c r="P56" s="224">
        <v>0</v>
      </c>
      <c r="Q56" s="224">
        <v>0</v>
      </c>
      <c r="R56" s="220">
        <v>0</v>
      </c>
    </row>
    <row r="57" spans="1:18" x14ac:dyDescent="0.3">
      <c r="A57" s="215" t="s">
        <v>375</v>
      </c>
      <c r="B57" s="226">
        <v>34048</v>
      </c>
      <c r="C57" s="222">
        <v>31560</v>
      </c>
      <c r="D57" s="226">
        <v>2465</v>
      </c>
      <c r="E57" s="222">
        <v>0</v>
      </c>
      <c r="F57" s="226">
        <v>3</v>
      </c>
      <c r="G57" s="222">
        <v>0</v>
      </c>
      <c r="H57" s="226">
        <v>4</v>
      </c>
      <c r="I57" s="222">
        <v>0</v>
      </c>
      <c r="J57" s="226">
        <v>0</v>
      </c>
      <c r="K57" s="222">
        <v>16</v>
      </c>
      <c r="L57" s="226">
        <v>0</v>
      </c>
      <c r="M57" s="222">
        <v>0</v>
      </c>
      <c r="N57" s="226">
        <v>0</v>
      </c>
      <c r="O57" s="222">
        <v>0</v>
      </c>
      <c r="P57" s="226">
        <v>0</v>
      </c>
      <c r="Q57" s="226">
        <v>0</v>
      </c>
      <c r="R57" s="222">
        <v>0</v>
      </c>
    </row>
    <row r="58" spans="1:18" x14ac:dyDescent="0.3">
      <c r="A58" s="228"/>
      <c r="B58" s="227"/>
      <c r="C58" s="228"/>
      <c r="D58" s="227"/>
      <c r="E58" s="228"/>
      <c r="F58" s="227"/>
      <c r="G58" s="228"/>
      <c r="H58" s="227"/>
      <c r="I58" s="228"/>
      <c r="J58" s="227"/>
      <c r="K58" s="228"/>
      <c r="L58" s="227"/>
      <c r="M58" s="228"/>
      <c r="N58" s="227"/>
      <c r="O58" s="228"/>
      <c r="P58" s="227"/>
      <c r="Q58" s="227"/>
      <c r="R58" s="228"/>
    </row>
    <row r="59" spans="1:18" x14ac:dyDescent="0.3">
      <c r="A59" s="216"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1D92-1DE2-46E7-B669-1D50FD6A13F8}">
  <dimension ref="A1:U57"/>
  <sheetViews>
    <sheetView workbookViewId="0">
      <pane ySplit="8" topLeftCell="A9" activePane="bottomLeft" state="frozen"/>
      <selection pane="bottomLeft"/>
    </sheetView>
  </sheetViews>
  <sheetFormatPr baseColWidth="10" defaultColWidth="0" defaultRowHeight="13" zeroHeight="1" x14ac:dyDescent="0.3"/>
  <cols>
    <col min="1" max="1" width="49.6328125" style="215" customWidth="1"/>
    <col min="2" max="19" width="11.453125" style="215" customWidth="1"/>
    <col min="20" max="21" width="0" style="215" hidden="1" customWidth="1"/>
    <col min="22" max="16384" width="11.453125" style="215" hidden="1"/>
  </cols>
  <sheetData>
    <row r="1" spans="1:19" x14ac:dyDescent="0.3">
      <c r="A1" s="216" t="s">
        <v>397</v>
      </c>
    </row>
    <row r="2" spans="1:19" x14ac:dyDescent="0.3"/>
    <row r="3" spans="1:19" x14ac:dyDescent="0.3">
      <c r="A3" s="229" t="s">
        <v>438</v>
      </c>
      <c r="B3" s="229"/>
      <c r="C3" s="229"/>
      <c r="D3" s="229"/>
      <c r="E3" s="229"/>
      <c r="F3" s="229"/>
      <c r="G3" s="229"/>
      <c r="H3" s="229"/>
      <c r="I3" s="229"/>
      <c r="J3" s="229"/>
      <c r="K3" s="229"/>
      <c r="L3" s="229"/>
      <c r="M3" s="229"/>
      <c r="N3" s="229"/>
      <c r="O3" s="229"/>
      <c r="P3" s="229"/>
      <c r="Q3" s="229"/>
      <c r="R3" s="229"/>
      <c r="S3" s="229"/>
    </row>
    <row r="4" spans="1:19" x14ac:dyDescent="0.3">
      <c r="A4" s="229" t="s">
        <v>7</v>
      </c>
      <c r="B4" s="229"/>
      <c r="C4" s="229"/>
      <c r="D4" s="229"/>
      <c r="E4" s="229"/>
      <c r="F4" s="229"/>
      <c r="G4" s="229"/>
      <c r="H4" s="229"/>
      <c r="I4" s="229"/>
      <c r="J4" s="229"/>
      <c r="K4" s="229"/>
      <c r="L4" s="229"/>
      <c r="M4" s="229"/>
      <c r="N4" s="229"/>
      <c r="O4" s="229"/>
      <c r="P4" s="229"/>
      <c r="Q4" s="229"/>
      <c r="R4" s="229"/>
      <c r="S4" s="229"/>
    </row>
    <row r="5" spans="1:19" x14ac:dyDescent="0.3">
      <c r="A5" s="229" t="s">
        <v>400</v>
      </c>
      <c r="B5" s="229"/>
      <c r="C5" s="229"/>
      <c r="D5" s="229"/>
      <c r="E5" s="229"/>
      <c r="F5" s="229"/>
      <c r="G5" s="229"/>
      <c r="H5" s="229"/>
      <c r="I5" s="229"/>
      <c r="J5" s="229"/>
      <c r="K5" s="229"/>
      <c r="L5" s="229"/>
      <c r="M5" s="229"/>
      <c r="N5" s="229"/>
      <c r="O5" s="229"/>
      <c r="P5" s="229"/>
      <c r="Q5" s="229"/>
      <c r="R5" s="229"/>
      <c r="S5" s="229"/>
    </row>
    <row r="6" spans="1:19" x14ac:dyDescent="0.3">
      <c r="A6" s="229" t="s">
        <v>207</v>
      </c>
      <c r="B6" s="229"/>
      <c r="C6" s="229"/>
      <c r="D6" s="229"/>
      <c r="E6" s="229"/>
      <c r="F6" s="229"/>
      <c r="G6" s="229"/>
      <c r="H6" s="229"/>
      <c r="I6" s="229"/>
      <c r="J6" s="229"/>
      <c r="K6" s="229"/>
      <c r="L6" s="229"/>
      <c r="M6" s="229"/>
      <c r="N6" s="229"/>
      <c r="O6" s="229"/>
      <c r="P6" s="229"/>
      <c r="Q6" s="229"/>
      <c r="R6" s="229"/>
      <c r="S6" s="229"/>
    </row>
    <row r="7" spans="1:19" x14ac:dyDescent="0.3"/>
    <row r="8" spans="1:19" ht="54.75" customHeight="1" x14ac:dyDescent="0.3">
      <c r="A8" s="217" t="s">
        <v>8</v>
      </c>
      <c r="B8" s="219" t="s">
        <v>33</v>
      </c>
      <c r="C8" s="219" t="s">
        <v>377</v>
      </c>
      <c r="D8" s="219" t="s">
        <v>378</v>
      </c>
      <c r="E8" s="219" t="s">
        <v>379</v>
      </c>
      <c r="F8" s="219" t="s">
        <v>380</v>
      </c>
      <c r="G8" s="219" t="s">
        <v>381</v>
      </c>
      <c r="H8" s="219" t="s">
        <v>382</v>
      </c>
      <c r="I8" s="219" t="s">
        <v>383</v>
      </c>
      <c r="J8" s="219" t="s">
        <v>384</v>
      </c>
      <c r="K8" s="219" t="s">
        <v>385</v>
      </c>
      <c r="L8" s="219" t="s">
        <v>386</v>
      </c>
      <c r="M8" s="219" t="s">
        <v>387</v>
      </c>
      <c r="N8" s="219" t="s">
        <v>388</v>
      </c>
      <c r="O8" s="219" t="s">
        <v>389</v>
      </c>
      <c r="P8" s="219" t="s">
        <v>390</v>
      </c>
      <c r="Q8" s="219" t="s">
        <v>391</v>
      </c>
      <c r="R8" s="219" t="s">
        <v>392</v>
      </c>
      <c r="S8" s="237" t="s">
        <v>393</v>
      </c>
    </row>
    <row r="9" spans="1:19" x14ac:dyDescent="0.3">
      <c r="B9" s="223"/>
      <c r="D9" s="223"/>
      <c r="F9" s="223"/>
      <c r="H9" s="223"/>
      <c r="J9" s="223"/>
      <c r="L9" s="223"/>
      <c r="N9" s="223"/>
      <c r="P9" s="223"/>
      <c r="R9" s="223"/>
    </row>
    <row r="10" spans="1:19" x14ac:dyDescent="0.3">
      <c r="A10" s="216" t="s">
        <v>0</v>
      </c>
      <c r="B10" s="224">
        <f>SUM(B12,B17,B20,B23,B26,B30,B33,B36,B39,B42,B45,B48,B51,B54)</f>
        <v>854083</v>
      </c>
      <c r="C10" s="220">
        <f t="shared" ref="C10:S10" si="0">SUM(C12,C17,C20,C23,C26,C30,C33,C36,C39,C42,C45,C48,C51,C54)</f>
        <v>246</v>
      </c>
      <c r="D10" s="224">
        <f t="shared" si="0"/>
        <v>3</v>
      </c>
      <c r="E10" s="220">
        <f t="shared" si="0"/>
        <v>988</v>
      </c>
      <c r="F10" s="224">
        <f t="shared" si="0"/>
        <v>13</v>
      </c>
      <c r="G10" s="220">
        <f t="shared" si="0"/>
        <v>264548</v>
      </c>
      <c r="H10" s="224">
        <f t="shared" si="0"/>
        <v>10911</v>
      </c>
      <c r="I10" s="220">
        <f t="shared" si="0"/>
        <v>538479</v>
      </c>
      <c r="J10" s="224">
        <f t="shared" si="0"/>
        <v>392</v>
      </c>
      <c r="K10" s="220">
        <f t="shared" si="0"/>
        <v>1</v>
      </c>
      <c r="L10" s="224">
        <f t="shared" si="0"/>
        <v>7199</v>
      </c>
      <c r="M10" s="220">
        <f t="shared" si="0"/>
        <v>3</v>
      </c>
      <c r="N10" s="224">
        <f t="shared" si="0"/>
        <v>29675</v>
      </c>
      <c r="O10" s="220">
        <f t="shared" si="0"/>
        <v>3</v>
      </c>
      <c r="P10" s="224">
        <f t="shared" si="0"/>
        <v>50</v>
      </c>
      <c r="Q10" s="220">
        <f t="shared" si="0"/>
        <v>1</v>
      </c>
      <c r="R10" s="224">
        <f t="shared" si="0"/>
        <v>1</v>
      </c>
      <c r="S10" s="220">
        <f t="shared" si="0"/>
        <v>1570</v>
      </c>
    </row>
    <row r="11" spans="1:19" x14ac:dyDescent="0.3">
      <c r="B11" s="226"/>
      <c r="C11" s="222"/>
      <c r="D11" s="226"/>
      <c r="E11" s="222"/>
      <c r="F11" s="226"/>
      <c r="G11" s="222"/>
      <c r="H11" s="226"/>
      <c r="I11" s="222"/>
      <c r="J11" s="226"/>
      <c r="K11" s="222"/>
      <c r="L11" s="226"/>
      <c r="M11" s="222"/>
      <c r="N11" s="226"/>
      <c r="O11" s="222"/>
      <c r="P11" s="226"/>
      <c r="Q11" s="222"/>
      <c r="R11" s="226"/>
      <c r="S11" s="222"/>
    </row>
    <row r="12" spans="1:19" x14ac:dyDescent="0.3">
      <c r="A12" s="216" t="s">
        <v>21</v>
      </c>
      <c r="B12" s="224">
        <v>294828</v>
      </c>
      <c r="C12" s="220">
        <v>148</v>
      </c>
      <c r="D12" s="224">
        <v>0</v>
      </c>
      <c r="E12" s="220">
        <v>524</v>
      </c>
      <c r="F12" s="224">
        <v>0</v>
      </c>
      <c r="G12" s="220">
        <v>118693</v>
      </c>
      <c r="H12" s="224">
        <v>2627</v>
      </c>
      <c r="I12" s="220">
        <v>169281</v>
      </c>
      <c r="J12" s="224">
        <v>131</v>
      </c>
      <c r="K12" s="220">
        <v>0</v>
      </c>
      <c r="L12" s="224">
        <v>2281</v>
      </c>
      <c r="M12" s="220">
        <v>3</v>
      </c>
      <c r="N12" s="224">
        <v>1073</v>
      </c>
      <c r="O12" s="220">
        <v>0</v>
      </c>
      <c r="P12" s="224">
        <v>0</v>
      </c>
      <c r="Q12" s="220">
        <v>0</v>
      </c>
      <c r="R12" s="224">
        <v>0</v>
      </c>
      <c r="S12" s="220">
        <v>67</v>
      </c>
    </row>
    <row r="13" spans="1:19" x14ac:dyDescent="0.3">
      <c r="A13" s="215" t="s">
        <v>63</v>
      </c>
      <c r="B13" s="226">
        <v>104099</v>
      </c>
      <c r="C13" s="222">
        <v>77</v>
      </c>
      <c r="D13" s="226">
        <v>0</v>
      </c>
      <c r="E13" s="222">
        <v>44</v>
      </c>
      <c r="F13" s="226">
        <v>0</v>
      </c>
      <c r="G13" s="222">
        <v>45955</v>
      </c>
      <c r="H13" s="226">
        <v>585</v>
      </c>
      <c r="I13" s="222">
        <v>55990</v>
      </c>
      <c r="J13" s="226">
        <v>0</v>
      </c>
      <c r="K13" s="222">
        <v>0</v>
      </c>
      <c r="L13" s="226">
        <v>1215</v>
      </c>
      <c r="M13" s="222">
        <v>0</v>
      </c>
      <c r="N13" s="226">
        <v>198</v>
      </c>
      <c r="O13" s="222">
        <v>0</v>
      </c>
      <c r="P13" s="226">
        <v>0</v>
      </c>
      <c r="Q13" s="222">
        <v>0</v>
      </c>
      <c r="R13" s="226">
        <v>0</v>
      </c>
      <c r="S13" s="222">
        <v>35</v>
      </c>
    </row>
    <row r="14" spans="1:19" x14ac:dyDescent="0.3">
      <c r="A14" s="215" t="s">
        <v>64</v>
      </c>
      <c r="B14" s="226">
        <v>102879</v>
      </c>
      <c r="C14" s="222">
        <v>28</v>
      </c>
      <c r="D14" s="226">
        <v>0</v>
      </c>
      <c r="E14" s="222">
        <v>43</v>
      </c>
      <c r="F14" s="226">
        <v>0</v>
      </c>
      <c r="G14" s="222">
        <v>35380</v>
      </c>
      <c r="H14" s="226">
        <v>599</v>
      </c>
      <c r="I14" s="222">
        <v>65072</v>
      </c>
      <c r="J14" s="226">
        <v>131</v>
      </c>
      <c r="K14" s="222">
        <v>0</v>
      </c>
      <c r="L14" s="226">
        <v>747</v>
      </c>
      <c r="M14" s="222">
        <v>3</v>
      </c>
      <c r="N14" s="226">
        <v>875</v>
      </c>
      <c r="O14" s="222">
        <v>0</v>
      </c>
      <c r="P14" s="226">
        <v>0</v>
      </c>
      <c r="Q14" s="222">
        <v>0</v>
      </c>
      <c r="R14" s="226">
        <v>0</v>
      </c>
      <c r="S14" s="222">
        <v>1</v>
      </c>
    </row>
    <row r="15" spans="1:19" x14ac:dyDescent="0.3">
      <c r="A15" s="215" t="s">
        <v>65</v>
      </c>
      <c r="B15" s="226">
        <v>87850</v>
      </c>
      <c r="C15" s="222">
        <v>43</v>
      </c>
      <c r="D15" s="226">
        <v>0</v>
      </c>
      <c r="E15" s="222">
        <v>437</v>
      </c>
      <c r="F15" s="226">
        <v>0</v>
      </c>
      <c r="G15" s="222">
        <v>37358</v>
      </c>
      <c r="H15" s="226">
        <v>1443</v>
      </c>
      <c r="I15" s="222">
        <v>48219</v>
      </c>
      <c r="J15" s="226">
        <v>0</v>
      </c>
      <c r="K15" s="222">
        <v>0</v>
      </c>
      <c r="L15" s="226">
        <v>319</v>
      </c>
      <c r="M15" s="222">
        <v>0</v>
      </c>
      <c r="N15" s="226">
        <v>0</v>
      </c>
      <c r="O15" s="222">
        <v>0</v>
      </c>
      <c r="P15" s="226">
        <v>0</v>
      </c>
      <c r="Q15" s="222">
        <v>0</v>
      </c>
      <c r="R15" s="226">
        <v>0</v>
      </c>
      <c r="S15" s="222">
        <v>31</v>
      </c>
    </row>
    <row r="16" spans="1:19" x14ac:dyDescent="0.3">
      <c r="B16" s="226"/>
      <c r="C16" s="222"/>
      <c r="D16" s="226"/>
      <c r="E16" s="222"/>
      <c r="F16" s="226"/>
      <c r="G16" s="222"/>
      <c r="H16" s="226"/>
      <c r="I16" s="222"/>
      <c r="J16" s="226"/>
      <c r="K16" s="222"/>
      <c r="L16" s="226"/>
      <c r="M16" s="222"/>
      <c r="N16" s="226"/>
      <c r="O16" s="222"/>
      <c r="P16" s="226"/>
      <c r="Q16" s="222"/>
      <c r="R16" s="226"/>
      <c r="S16" s="222"/>
    </row>
    <row r="17" spans="1:19" x14ac:dyDescent="0.3">
      <c r="A17" s="216" t="s">
        <v>9</v>
      </c>
      <c r="B17" s="224">
        <v>127322</v>
      </c>
      <c r="C17" s="220">
        <v>41</v>
      </c>
      <c r="D17" s="224">
        <v>3</v>
      </c>
      <c r="E17" s="220">
        <v>171</v>
      </c>
      <c r="F17" s="224">
        <v>13</v>
      </c>
      <c r="G17" s="220">
        <v>53827</v>
      </c>
      <c r="H17" s="224">
        <v>2011</v>
      </c>
      <c r="I17" s="220">
        <v>70149</v>
      </c>
      <c r="J17" s="224">
        <v>261</v>
      </c>
      <c r="K17" s="220">
        <v>1</v>
      </c>
      <c r="L17" s="224">
        <v>697</v>
      </c>
      <c r="M17" s="220">
        <v>0</v>
      </c>
      <c r="N17" s="224">
        <v>73</v>
      </c>
      <c r="O17" s="220">
        <v>3</v>
      </c>
      <c r="P17" s="224">
        <v>46</v>
      </c>
      <c r="Q17" s="220">
        <v>0</v>
      </c>
      <c r="R17" s="224">
        <v>1</v>
      </c>
      <c r="S17" s="220">
        <v>25</v>
      </c>
    </row>
    <row r="18" spans="1:19" x14ac:dyDescent="0.3">
      <c r="A18" s="215" t="s">
        <v>394</v>
      </c>
      <c r="B18" s="226">
        <v>127322</v>
      </c>
      <c r="C18" s="222">
        <v>41</v>
      </c>
      <c r="D18" s="226">
        <v>3</v>
      </c>
      <c r="E18" s="222">
        <v>171</v>
      </c>
      <c r="F18" s="226">
        <v>13</v>
      </c>
      <c r="G18" s="222">
        <v>53827</v>
      </c>
      <c r="H18" s="226">
        <v>2011</v>
      </c>
      <c r="I18" s="222">
        <v>70149</v>
      </c>
      <c r="J18" s="226">
        <v>261</v>
      </c>
      <c r="K18" s="222">
        <v>1</v>
      </c>
      <c r="L18" s="226">
        <v>697</v>
      </c>
      <c r="M18" s="222">
        <v>0</v>
      </c>
      <c r="N18" s="226">
        <v>73</v>
      </c>
      <c r="O18" s="222">
        <v>3</v>
      </c>
      <c r="P18" s="226">
        <v>46</v>
      </c>
      <c r="Q18" s="222">
        <v>0</v>
      </c>
      <c r="R18" s="226">
        <v>1</v>
      </c>
      <c r="S18" s="222">
        <v>25</v>
      </c>
    </row>
    <row r="19" spans="1:19" x14ac:dyDescent="0.3">
      <c r="B19" s="226"/>
      <c r="C19" s="222"/>
      <c r="D19" s="226"/>
      <c r="E19" s="222"/>
      <c r="F19" s="226"/>
      <c r="G19" s="222"/>
      <c r="H19" s="226"/>
      <c r="I19" s="222"/>
      <c r="J19" s="226"/>
      <c r="K19" s="222"/>
      <c r="L19" s="226"/>
      <c r="M19" s="222"/>
      <c r="N19" s="226"/>
      <c r="O19" s="222"/>
      <c r="P19" s="226"/>
      <c r="Q19" s="222"/>
      <c r="R19" s="226"/>
      <c r="S19" s="222"/>
    </row>
    <row r="20" spans="1:19" x14ac:dyDescent="0.3">
      <c r="A20" s="216" t="s">
        <v>10</v>
      </c>
      <c r="B20" s="224">
        <v>60965</v>
      </c>
      <c r="C20" s="220">
        <v>12</v>
      </c>
      <c r="D20" s="224">
        <v>0</v>
      </c>
      <c r="E20" s="220">
        <v>23</v>
      </c>
      <c r="F20" s="224">
        <v>0</v>
      </c>
      <c r="G20" s="220">
        <v>13212</v>
      </c>
      <c r="H20" s="224">
        <v>577</v>
      </c>
      <c r="I20" s="220">
        <v>44252</v>
      </c>
      <c r="J20" s="224">
        <v>0</v>
      </c>
      <c r="K20" s="220">
        <v>0</v>
      </c>
      <c r="L20" s="224">
        <v>1189</v>
      </c>
      <c r="M20" s="220">
        <v>0</v>
      </c>
      <c r="N20" s="224">
        <v>1700</v>
      </c>
      <c r="O20" s="220">
        <v>0</v>
      </c>
      <c r="P20" s="224">
        <v>0</v>
      </c>
      <c r="Q20" s="220">
        <v>0</v>
      </c>
      <c r="R20" s="224">
        <v>0</v>
      </c>
      <c r="S20" s="220">
        <v>0</v>
      </c>
    </row>
    <row r="21" spans="1:19" x14ac:dyDescent="0.3">
      <c r="A21" s="215" t="s">
        <v>368</v>
      </c>
      <c r="B21" s="226">
        <v>60965</v>
      </c>
      <c r="C21" s="222">
        <v>12</v>
      </c>
      <c r="D21" s="226">
        <v>0</v>
      </c>
      <c r="E21" s="222">
        <v>23</v>
      </c>
      <c r="F21" s="226">
        <v>0</v>
      </c>
      <c r="G21" s="222">
        <v>13212</v>
      </c>
      <c r="H21" s="226">
        <v>577</v>
      </c>
      <c r="I21" s="222">
        <v>44252</v>
      </c>
      <c r="J21" s="226">
        <v>0</v>
      </c>
      <c r="K21" s="222">
        <v>0</v>
      </c>
      <c r="L21" s="226">
        <v>1189</v>
      </c>
      <c r="M21" s="222">
        <v>0</v>
      </c>
      <c r="N21" s="226">
        <v>1700</v>
      </c>
      <c r="O21" s="222">
        <v>0</v>
      </c>
      <c r="P21" s="226">
        <v>0</v>
      </c>
      <c r="Q21" s="222">
        <v>0</v>
      </c>
      <c r="R21" s="226">
        <v>0</v>
      </c>
      <c r="S21" s="222">
        <v>0</v>
      </c>
    </row>
    <row r="22" spans="1:19" x14ac:dyDescent="0.3">
      <c r="B22" s="226"/>
      <c r="C22" s="222"/>
      <c r="D22" s="226"/>
      <c r="E22" s="222"/>
      <c r="F22" s="226"/>
      <c r="G22" s="222"/>
      <c r="H22" s="226"/>
      <c r="I22" s="222"/>
      <c r="J22" s="226"/>
      <c r="K22" s="222"/>
      <c r="L22" s="226"/>
      <c r="M22" s="222"/>
      <c r="N22" s="226"/>
      <c r="O22" s="222"/>
      <c r="P22" s="226"/>
      <c r="Q22" s="222"/>
      <c r="R22" s="226"/>
      <c r="S22" s="222"/>
    </row>
    <row r="23" spans="1:19" x14ac:dyDescent="0.3">
      <c r="A23" s="216" t="s">
        <v>11</v>
      </c>
      <c r="B23" s="224">
        <v>31658</v>
      </c>
      <c r="C23" s="220">
        <v>3</v>
      </c>
      <c r="D23" s="224">
        <v>0</v>
      </c>
      <c r="E23" s="220">
        <v>29</v>
      </c>
      <c r="F23" s="224">
        <v>0</v>
      </c>
      <c r="G23" s="220">
        <v>5662</v>
      </c>
      <c r="H23" s="224">
        <v>1603</v>
      </c>
      <c r="I23" s="220">
        <v>22895</v>
      </c>
      <c r="J23" s="224">
        <v>0</v>
      </c>
      <c r="K23" s="220">
        <v>0</v>
      </c>
      <c r="L23" s="224">
        <v>16</v>
      </c>
      <c r="M23" s="220">
        <v>0</v>
      </c>
      <c r="N23" s="224">
        <v>1450</v>
      </c>
      <c r="O23" s="220">
        <v>0</v>
      </c>
      <c r="P23" s="224">
        <v>0</v>
      </c>
      <c r="Q23" s="220">
        <v>0</v>
      </c>
      <c r="R23" s="224">
        <v>0</v>
      </c>
      <c r="S23" s="220">
        <v>0</v>
      </c>
    </row>
    <row r="24" spans="1:19" x14ac:dyDescent="0.3">
      <c r="A24" s="215" t="s">
        <v>396</v>
      </c>
      <c r="B24" s="226">
        <v>31658</v>
      </c>
      <c r="C24" s="222">
        <v>3</v>
      </c>
      <c r="D24" s="226">
        <v>0</v>
      </c>
      <c r="E24" s="222">
        <v>29</v>
      </c>
      <c r="F24" s="226">
        <v>0</v>
      </c>
      <c r="G24" s="222">
        <v>5662</v>
      </c>
      <c r="H24" s="226">
        <v>1603</v>
      </c>
      <c r="I24" s="222">
        <v>22895</v>
      </c>
      <c r="J24" s="226">
        <v>0</v>
      </c>
      <c r="K24" s="222">
        <v>0</v>
      </c>
      <c r="L24" s="226">
        <v>16</v>
      </c>
      <c r="M24" s="222">
        <v>0</v>
      </c>
      <c r="N24" s="226">
        <v>1450</v>
      </c>
      <c r="O24" s="222">
        <v>0</v>
      </c>
      <c r="P24" s="226">
        <v>0</v>
      </c>
      <c r="Q24" s="222">
        <v>0</v>
      </c>
      <c r="R24" s="226">
        <v>0</v>
      </c>
      <c r="S24" s="222">
        <v>0</v>
      </c>
    </row>
    <row r="25" spans="1:19" x14ac:dyDescent="0.3">
      <c r="B25" s="226"/>
      <c r="C25" s="222"/>
      <c r="D25" s="226"/>
      <c r="E25" s="222"/>
      <c r="F25" s="226"/>
      <c r="G25" s="222"/>
      <c r="H25" s="226"/>
      <c r="I25" s="222"/>
      <c r="J25" s="226"/>
      <c r="K25" s="222"/>
      <c r="L25" s="226"/>
      <c r="M25" s="222"/>
      <c r="N25" s="226"/>
      <c r="O25" s="222"/>
      <c r="P25" s="226"/>
      <c r="Q25" s="222"/>
      <c r="R25" s="226"/>
      <c r="S25" s="222"/>
    </row>
    <row r="26" spans="1:19" x14ac:dyDescent="0.3">
      <c r="A26" s="216" t="s">
        <v>12</v>
      </c>
      <c r="B26" s="224">
        <v>22714</v>
      </c>
      <c r="C26" s="220">
        <v>1</v>
      </c>
      <c r="D26" s="224">
        <v>0</v>
      </c>
      <c r="E26" s="220">
        <v>6</v>
      </c>
      <c r="F26" s="224">
        <v>0</v>
      </c>
      <c r="G26" s="220">
        <v>7889</v>
      </c>
      <c r="H26" s="224">
        <v>600</v>
      </c>
      <c r="I26" s="220">
        <v>13791</v>
      </c>
      <c r="J26" s="224">
        <v>0</v>
      </c>
      <c r="K26" s="220">
        <v>0</v>
      </c>
      <c r="L26" s="224">
        <v>254</v>
      </c>
      <c r="M26" s="220">
        <v>0</v>
      </c>
      <c r="N26" s="224">
        <v>165</v>
      </c>
      <c r="O26" s="220">
        <v>0</v>
      </c>
      <c r="P26" s="224">
        <v>0</v>
      </c>
      <c r="Q26" s="220">
        <v>0</v>
      </c>
      <c r="R26" s="224">
        <v>0</v>
      </c>
      <c r="S26" s="220">
        <v>8</v>
      </c>
    </row>
    <row r="27" spans="1:19" x14ac:dyDescent="0.3">
      <c r="A27" s="215" t="s">
        <v>183</v>
      </c>
      <c r="B27" s="226">
        <v>13131</v>
      </c>
      <c r="C27" s="222">
        <v>0</v>
      </c>
      <c r="D27" s="226">
        <v>0</v>
      </c>
      <c r="E27" s="222">
        <v>3</v>
      </c>
      <c r="F27" s="226">
        <v>0</v>
      </c>
      <c r="G27" s="222">
        <v>4503</v>
      </c>
      <c r="H27" s="226">
        <v>345</v>
      </c>
      <c r="I27" s="222">
        <v>7942</v>
      </c>
      <c r="J27" s="226">
        <v>0</v>
      </c>
      <c r="K27" s="222">
        <v>0</v>
      </c>
      <c r="L27" s="226">
        <v>183</v>
      </c>
      <c r="M27" s="222">
        <v>0</v>
      </c>
      <c r="N27" s="226">
        <v>155</v>
      </c>
      <c r="O27" s="222">
        <v>0</v>
      </c>
      <c r="P27" s="226">
        <v>0</v>
      </c>
      <c r="Q27" s="222">
        <v>0</v>
      </c>
      <c r="R27" s="226">
        <v>0</v>
      </c>
      <c r="S27" s="222">
        <v>0</v>
      </c>
    </row>
    <row r="28" spans="1:19" x14ac:dyDescent="0.3">
      <c r="A28" s="215" t="s">
        <v>369</v>
      </c>
      <c r="B28" s="226">
        <v>9583</v>
      </c>
      <c r="C28" s="222">
        <v>1</v>
      </c>
      <c r="D28" s="226">
        <v>0</v>
      </c>
      <c r="E28" s="222">
        <v>3</v>
      </c>
      <c r="F28" s="226">
        <v>0</v>
      </c>
      <c r="G28" s="222">
        <v>3386</v>
      </c>
      <c r="H28" s="226">
        <v>255</v>
      </c>
      <c r="I28" s="222">
        <v>5849</v>
      </c>
      <c r="J28" s="226">
        <v>0</v>
      </c>
      <c r="K28" s="222">
        <v>0</v>
      </c>
      <c r="L28" s="226">
        <v>71</v>
      </c>
      <c r="M28" s="222">
        <v>0</v>
      </c>
      <c r="N28" s="226">
        <v>10</v>
      </c>
      <c r="O28" s="222">
        <v>0</v>
      </c>
      <c r="P28" s="226">
        <v>0</v>
      </c>
      <c r="Q28" s="222">
        <v>0</v>
      </c>
      <c r="R28" s="226">
        <v>0</v>
      </c>
      <c r="S28" s="222">
        <v>8</v>
      </c>
    </row>
    <row r="29" spans="1:19" x14ac:dyDescent="0.3">
      <c r="B29" s="226"/>
      <c r="C29" s="222"/>
      <c r="D29" s="226"/>
      <c r="E29" s="222"/>
      <c r="F29" s="226"/>
      <c r="G29" s="222"/>
      <c r="H29" s="226"/>
      <c r="I29" s="222"/>
      <c r="J29" s="226"/>
      <c r="K29" s="222"/>
      <c r="L29" s="226"/>
      <c r="M29" s="222"/>
      <c r="N29" s="226"/>
      <c r="O29" s="222"/>
      <c r="P29" s="226"/>
      <c r="Q29" s="222"/>
      <c r="R29" s="226"/>
      <c r="S29" s="222"/>
    </row>
    <row r="30" spans="1:19" x14ac:dyDescent="0.3">
      <c r="A30" s="216" t="s">
        <v>1</v>
      </c>
      <c r="B30" s="224">
        <v>80311</v>
      </c>
      <c r="C30" s="220">
        <v>4</v>
      </c>
      <c r="D30" s="224">
        <v>0</v>
      </c>
      <c r="E30" s="220">
        <v>0</v>
      </c>
      <c r="F30" s="224">
        <v>0</v>
      </c>
      <c r="G30" s="220">
        <v>14971</v>
      </c>
      <c r="H30" s="224">
        <v>910</v>
      </c>
      <c r="I30" s="220">
        <v>54208</v>
      </c>
      <c r="J30" s="224">
        <v>0</v>
      </c>
      <c r="K30" s="220">
        <v>0</v>
      </c>
      <c r="L30" s="224">
        <v>783</v>
      </c>
      <c r="M30" s="220">
        <v>0</v>
      </c>
      <c r="N30" s="224">
        <v>9434</v>
      </c>
      <c r="O30" s="220">
        <v>0</v>
      </c>
      <c r="P30" s="224">
        <v>1</v>
      </c>
      <c r="Q30" s="220">
        <v>0</v>
      </c>
      <c r="R30" s="224">
        <v>0</v>
      </c>
      <c r="S30" s="220">
        <v>0</v>
      </c>
    </row>
    <row r="31" spans="1:19" x14ac:dyDescent="0.3">
      <c r="A31" s="215" t="s">
        <v>30</v>
      </c>
      <c r="B31" s="226">
        <v>80311</v>
      </c>
      <c r="C31" s="222">
        <v>4</v>
      </c>
      <c r="D31" s="226">
        <v>0</v>
      </c>
      <c r="E31" s="222">
        <v>0</v>
      </c>
      <c r="F31" s="226">
        <v>0</v>
      </c>
      <c r="G31" s="222">
        <v>14971</v>
      </c>
      <c r="H31" s="226">
        <v>910</v>
      </c>
      <c r="I31" s="222">
        <v>54208</v>
      </c>
      <c r="J31" s="226">
        <v>0</v>
      </c>
      <c r="K31" s="222">
        <v>0</v>
      </c>
      <c r="L31" s="226">
        <v>783</v>
      </c>
      <c r="M31" s="222">
        <v>0</v>
      </c>
      <c r="N31" s="226">
        <v>9434</v>
      </c>
      <c r="O31" s="222">
        <v>0</v>
      </c>
      <c r="P31" s="226">
        <v>1</v>
      </c>
      <c r="Q31" s="222">
        <v>0</v>
      </c>
      <c r="R31" s="226">
        <v>0</v>
      </c>
      <c r="S31" s="222">
        <v>0</v>
      </c>
    </row>
    <row r="32" spans="1:19" x14ac:dyDescent="0.3">
      <c r="B32" s="226"/>
      <c r="C32" s="222"/>
      <c r="D32" s="226"/>
      <c r="E32" s="222"/>
      <c r="F32" s="226"/>
      <c r="G32" s="222"/>
      <c r="H32" s="226"/>
      <c r="I32" s="222"/>
      <c r="J32" s="226"/>
      <c r="K32" s="222"/>
      <c r="L32" s="226"/>
      <c r="M32" s="222"/>
      <c r="N32" s="226"/>
      <c r="O32" s="222"/>
      <c r="P32" s="226"/>
      <c r="Q32" s="222"/>
      <c r="R32" s="226"/>
      <c r="S32" s="222"/>
    </row>
    <row r="33" spans="1:19" x14ac:dyDescent="0.3">
      <c r="A33" s="216" t="s">
        <v>2</v>
      </c>
      <c r="B33" s="224">
        <v>66569</v>
      </c>
      <c r="C33" s="220">
        <v>6</v>
      </c>
      <c r="D33" s="224">
        <v>0</v>
      </c>
      <c r="E33" s="220">
        <v>94</v>
      </c>
      <c r="F33" s="224">
        <v>0</v>
      </c>
      <c r="G33" s="220">
        <v>12378</v>
      </c>
      <c r="H33" s="224">
        <v>602</v>
      </c>
      <c r="I33" s="220">
        <v>46845</v>
      </c>
      <c r="J33" s="224">
        <v>0</v>
      </c>
      <c r="K33" s="220">
        <v>0</v>
      </c>
      <c r="L33" s="224">
        <v>360</v>
      </c>
      <c r="M33" s="220">
        <v>0</v>
      </c>
      <c r="N33" s="224">
        <v>6059</v>
      </c>
      <c r="O33" s="220">
        <v>0</v>
      </c>
      <c r="P33" s="224">
        <v>0</v>
      </c>
      <c r="Q33" s="220">
        <v>0</v>
      </c>
      <c r="R33" s="224">
        <v>0</v>
      </c>
      <c r="S33" s="220">
        <v>225</v>
      </c>
    </row>
    <row r="34" spans="1:19" x14ac:dyDescent="0.3">
      <c r="A34" s="215" t="s">
        <v>370</v>
      </c>
      <c r="B34" s="226">
        <v>66569</v>
      </c>
      <c r="C34" s="222">
        <v>6</v>
      </c>
      <c r="D34" s="226">
        <v>0</v>
      </c>
      <c r="E34" s="222">
        <v>94</v>
      </c>
      <c r="F34" s="226">
        <v>0</v>
      </c>
      <c r="G34" s="222">
        <v>12378</v>
      </c>
      <c r="H34" s="226">
        <v>602</v>
      </c>
      <c r="I34" s="222">
        <v>46845</v>
      </c>
      <c r="J34" s="226">
        <v>0</v>
      </c>
      <c r="K34" s="222">
        <v>0</v>
      </c>
      <c r="L34" s="226">
        <v>360</v>
      </c>
      <c r="M34" s="222">
        <v>0</v>
      </c>
      <c r="N34" s="226">
        <v>6059</v>
      </c>
      <c r="O34" s="222">
        <v>0</v>
      </c>
      <c r="P34" s="226">
        <v>0</v>
      </c>
      <c r="Q34" s="222">
        <v>0</v>
      </c>
      <c r="R34" s="226">
        <v>0</v>
      </c>
      <c r="S34" s="222">
        <v>225</v>
      </c>
    </row>
    <row r="35" spans="1:19" x14ac:dyDescent="0.3">
      <c r="B35" s="226"/>
      <c r="C35" s="222"/>
      <c r="D35" s="226"/>
      <c r="E35" s="222"/>
      <c r="F35" s="226"/>
      <c r="G35" s="222"/>
      <c r="H35" s="226"/>
      <c r="I35" s="222"/>
      <c r="J35" s="226"/>
      <c r="K35" s="222"/>
      <c r="L35" s="226"/>
      <c r="M35" s="222"/>
      <c r="N35" s="226"/>
      <c r="O35" s="222"/>
      <c r="P35" s="226"/>
      <c r="Q35" s="222"/>
      <c r="R35" s="226"/>
      <c r="S35" s="222"/>
    </row>
    <row r="36" spans="1:19" x14ac:dyDescent="0.3">
      <c r="A36" s="216" t="s">
        <v>13</v>
      </c>
      <c r="B36" s="224">
        <v>25414</v>
      </c>
      <c r="C36" s="220">
        <v>5</v>
      </c>
      <c r="D36" s="224">
        <v>0</v>
      </c>
      <c r="E36" s="220">
        <v>82</v>
      </c>
      <c r="F36" s="224">
        <v>0</v>
      </c>
      <c r="G36" s="220">
        <v>3121</v>
      </c>
      <c r="H36" s="224">
        <v>377</v>
      </c>
      <c r="I36" s="220">
        <v>17309</v>
      </c>
      <c r="J36" s="224">
        <v>0</v>
      </c>
      <c r="K36" s="220">
        <v>0</v>
      </c>
      <c r="L36" s="224">
        <v>137</v>
      </c>
      <c r="M36" s="220">
        <v>0</v>
      </c>
      <c r="N36" s="224">
        <v>3989</v>
      </c>
      <c r="O36" s="220">
        <v>0</v>
      </c>
      <c r="P36" s="224">
        <v>0</v>
      </c>
      <c r="Q36" s="220">
        <v>0</v>
      </c>
      <c r="R36" s="224">
        <v>0</v>
      </c>
      <c r="S36" s="220">
        <v>394</v>
      </c>
    </row>
    <row r="37" spans="1:19" x14ac:dyDescent="0.3">
      <c r="A37" s="215" t="s">
        <v>371</v>
      </c>
      <c r="B37" s="226">
        <v>25414</v>
      </c>
      <c r="C37" s="222">
        <v>5</v>
      </c>
      <c r="D37" s="226">
        <v>0</v>
      </c>
      <c r="E37" s="222">
        <v>82</v>
      </c>
      <c r="F37" s="226">
        <v>0</v>
      </c>
      <c r="G37" s="222">
        <v>3121</v>
      </c>
      <c r="H37" s="226">
        <v>377</v>
      </c>
      <c r="I37" s="222">
        <v>17309</v>
      </c>
      <c r="J37" s="226">
        <v>0</v>
      </c>
      <c r="K37" s="222">
        <v>0</v>
      </c>
      <c r="L37" s="226">
        <v>137</v>
      </c>
      <c r="M37" s="222">
        <v>0</v>
      </c>
      <c r="N37" s="226">
        <v>3989</v>
      </c>
      <c r="O37" s="222">
        <v>0</v>
      </c>
      <c r="P37" s="226">
        <v>0</v>
      </c>
      <c r="Q37" s="222">
        <v>0</v>
      </c>
      <c r="R37" s="226">
        <v>0</v>
      </c>
      <c r="S37" s="222">
        <v>394</v>
      </c>
    </row>
    <row r="38" spans="1:19" x14ac:dyDescent="0.3">
      <c r="B38" s="226"/>
      <c r="C38" s="222"/>
      <c r="D38" s="226"/>
      <c r="E38" s="222"/>
      <c r="F38" s="226"/>
      <c r="G38" s="222"/>
      <c r="H38" s="226"/>
      <c r="I38" s="222"/>
      <c r="J38" s="226"/>
      <c r="K38" s="222"/>
      <c r="L38" s="226"/>
      <c r="M38" s="222"/>
      <c r="N38" s="226"/>
      <c r="O38" s="222"/>
      <c r="P38" s="226"/>
      <c r="Q38" s="222"/>
      <c r="R38" s="226"/>
      <c r="S38" s="222"/>
    </row>
    <row r="39" spans="1:19" x14ac:dyDescent="0.3">
      <c r="A39" s="216" t="s">
        <v>14</v>
      </c>
      <c r="B39" s="224">
        <v>23532</v>
      </c>
      <c r="C39" s="220">
        <v>1</v>
      </c>
      <c r="D39" s="224">
        <v>0</v>
      </c>
      <c r="E39" s="220">
        <v>5</v>
      </c>
      <c r="F39" s="224">
        <v>0</v>
      </c>
      <c r="G39" s="220">
        <v>5359</v>
      </c>
      <c r="H39" s="224">
        <v>299</v>
      </c>
      <c r="I39" s="220">
        <v>15086</v>
      </c>
      <c r="J39" s="224">
        <v>0</v>
      </c>
      <c r="K39" s="220">
        <v>0</v>
      </c>
      <c r="L39" s="224">
        <v>409</v>
      </c>
      <c r="M39" s="220">
        <v>0</v>
      </c>
      <c r="N39" s="224">
        <v>2109</v>
      </c>
      <c r="O39" s="220">
        <v>0</v>
      </c>
      <c r="P39" s="224">
        <v>0</v>
      </c>
      <c r="Q39" s="220">
        <v>0</v>
      </c>
      <c r="R39" s="224">
        <v>0</v>
      </c>
      <c r="S39" s="220">
        <v>264</v>
      </c>
    </row>
    <row r="40" spans="1:19" x14ac:dyDescent="0.3">
      <c r="A40" s="215" t="s">
        <v>195</v>
      </c>
      <c r="B40" s="226">
        <v>23532</v>
      </c>
      <c r="C40" s="222">
        <v>1</v>
      </c>
      <c r="D40" s="226">
        <v>0</v>
      </c>
      <c r="E40" s="222">
        <v>5</v>
      </c>
      <c r="F40" s="226">
        <v>0</v>
      </c>
      <c r="G40" s="222">
        <v>5359</v>
      </c>
      <c r="H40" s="226">
        <v>299</v>
      </c>
      <c r="I40" s="222">
        <v>15086</v>
      </c>
      <c r="J40" s="226">
        <v>0</v>
      </c>
      <c r="K40" s="222">
        <v>0</v>
      </c>
      <c r="L40" s="226">
        <v>409</v>
      </c>
      <c r="M40" s="222">
        <v>0</v>
      </c>
      <c r="N40" s="226">
        <v>2109</v>
      </c>
      <c r="O40" s="222">
        <v>0</v>
      </c>
      <c r="P40" s="226">
        <v>0</v>
      </c>
      <c r="Q40" s="222">
        <v>0</v>
      </c>
      <c r="R40" s="226">
        <v>0</v>
      </c>
      <c r="S40" s="222">
        <v>264</v>
      </c>
    </row>
    <row r="41" spans="1:19" x14ac:dyDescent="0.3">
      <c r="B41" s="226"/>
      <c r="C41" s="222"/>
      <c r="D41" s="226"/>
      <c r="E41" s="222"/>
      <c r="F41" s="226"/>
      <c r="G41" s="222"/>
      <c r="H41" s="226"/>
      <c r="I41" s="222"/>
      <c r="J41" s="226"/>
      <c r="K41" s="222"/>
      <c r="L41" s="226"/>
      <c r="M41" s="222"/>
      <c r="N41" s="226"/>
      <c r="O41" s="222"/>
      <c r="P41" s="226"/>
      <c r="Q41" s="222"/>
      <c r="R41" s="226"/>
      <c r="S41" s="222"/>
    </row>
    <row r="42" spans="1:19" x14ac:dyDescent="0.3">
      <c r="A42" s="216" t="s">
        <v>3</v>
      </c>
      <c r="B42" s="224">
        <v>35799</v>
      </c>
      <c r="C42" s="220">
        <v>5</v>
      </c>
      <c r="D42" s="224">
        <v>0</v>
      </c>
      <c r="E42" s="220">
        <v>32</v>
      </c>
      <c r="F42" s="224">
        <v>0</v>
      </c>
      <c r="G42" s="220">
        <v>8529</v>
      </c>
      <c r="H42" s="224">
        <v>473</v>
      </c>
      <c r="I42" s="220">
        <v>25725</v>
      </c>
      <c r="J42" s="224">
        <v>0</v>
      </c>
      <c r="K42" s="220">
        <v>0</v>
      </c>
      <c r="L42" s="224">
        <v>288</v>
      </c>
      <c r="M42" s="220">
        <v>0</v>
      </c>
      <c r="N42" s="224">
        <v>698</v>
      </c>
      <c r="O42" s="220">
        <v>0</v>
      </c>
      <c r="P42" s="224">
        <v>2</v>
      </c>
      <c r="Q42" s="220">
        <v>1</v>
      </c>
      <c r="R42" s="224">
        <v>0</v>
      </c>
      <c r="S42" s="220">
        <v>46</v>
      </c>
    </row>
    <row r="43" spans="1:19" x14ac:dyDescent="0.3">
      <c r="A43" s="215" t="s">
        <v>372</v>
      </c>
      <c r="B43" s="226">
        <v>35799</v>
      </c>
      <c r="C43" s="222">
        <v>5</v>
      </c>
      <c r="D43" s="226">
        <v>0</v>
      </c>
      <c r="E43" s="222">
        <v>32</v>
      </c>
      <c r="F43" s="226">
        <v>0</v>
      </c>
      <c r="G43" s="222">
        <v>8529</v>
      </c>
      <c r="H43" s="226">
        <v>473</v>
      </c>
      <c r="I43" s="222">
        <v>25725</v>
      </c>
      <c r="J43" s="226">
        <v>0</v>
      </c>
      <c r="K43" s="222">
        <v>0</v>
      </c>
      <c r="L43" s="226">
        <v>288</v>
      </c>
      <c r="M43" s="222">
        <v>0</v>
      </c>
      <c r="N43" s="226">
        <v>698</v>
      </c>
      <c r="O43" s="222">
        <v>0</v>
      </c>
      <c r="P43" s="226">
        <v>2</v>
      </c>
      <c r="Q43" s="222">
        <v>1</v>
      </c>
      <c r="R43" s="226">
        <v>0</v>
      </c>
      <c r="S43" s="222">
        <v>46</v>
      </c>
    </row>
    <row r="44" spans="1:19" x14ac:dyDescent="0.3">
      <c r="B44" s="226"/>
      <c r="C44" s="222"/>
      <c r="D44" s="226"/>
      <c r="E44" s="222"/>
      <c r="F44" s="226"/>
      <c r="G44" s="222"/>
      <c r="H44" s="226"/>
      <c r="I44" s="222"/>
      <c r="J44" s="226"/>
      <c r="K44" s="222"/>
      <c r="L44" s="226"/>
      <c r="M44" s="222"/>
      <c r="N44" s="226"/>
      <c r="O44" s="222"/>
      <c r="P44" s="226"/>
      <c r="Q44" s="222"/>
      <c r="R44" s="226"/>
      <c r="S44" s="222"/>
    </row>
    <row r="45" spans="1:19" x14ac:dyDescent="0.3">
      <c r="A45" s="216" t="s">
        <v>25</v>
      </c>
      <c r="B45" s="224">
        <v>19148</v>
      </c>
      <c r="C45" s="220">
        <v>4</v>
      </c>
      <c r="D45" s="224">
        <v>0</v>
      </c>
      <c r="E45" s="220">
        <v>0</v>
      </c>
      <c r="F45" s="224">
        <v>0</v>
      </c>
      <c r="G45" s="220">
        <v>9464</v>
      </c>
      <c r="H45" s="224">
        <v>329</v>
      </c>
      <c r="I45" s="220">
        <v>8879</v>
      </c>
      <c r="J45" s="224">
        <v>0</v>
      </c>
      <c r="K45" s="220">
        <v>0</v>
      </c>
      <c r="L45" s="224">
        <v>470</v>
      </c>
      <c r="M45" s="220">
        <v>0</v>
      </c>
      <c r="N45" s="224">
        <v>2</v>
      </c>
      <c r="O45" s="220">
        <v>0</v>
      </c>
      <c r="P45" s="224">
        <v>0</v>
      </c>
      <c r="Q45" s="220">
        <v>0</v>
      </c>
      <c r="R45" s="224">
        <v>0</v>
      </c>
      <c r="S45" s="220">
        <v>0</v>
      </c>
    </row>
    <row r="46" spans="1:19" x14ac:dyDescent="0.3">
      <c r="A46" s="215" t="s">
        <v>373</v>
      </c>
      <c r="B46" s="226">
        <v>19148</v>
      </c>
      <c r="C46" s="222">
        <v>4</v>
      </c>
      <c r="D46" s="226">
        <v>0</v>
      </c>
      <c r="E46" s="222">
        <v>0</v>
      </c>
      <c r="F46" s="226">
        <v>0</v>
      </c>
      <c r="G46" s="222">
        <v>9464</v>
      </c>
      <c r="H46" s="226">
        <v>329</v>
      </c>
      <c r="I46" s="222">
        <v>8879</v>
      </c>
      <c r="J46" s="226">
        <v>0</v>
      </c>
      <c r="K46" s="222">
        <v>0</v>
      </c>
      <c r="L46" s="226">
        <v>470</v>
      </c>
      <c r="M46" s="222">
        <v>0</v>
      </c>
      <c r="N46" s="226">
        <v>2</v>
      </c>
      <c r="O46" s="222">
        <v>0</v>
      </c>
      <c r="P46" s="226">
        <v>0</v>
      </c>
      <c r="Q46" s="222">
        <v>0</v>
      </c>
      <c r="R46" s="226">
        <v>0</v>
      </c>
      <c r="S46" s="222">
        <v>0</v>
      </c>
    </row>
    <row r="47" spans="1:19" x14ac:dyDescent="0.3">
      <c r="B47" s="226"/>
      <c r="C47" s="222"/>
      <c r="D47" s="226"/>
      <c r="E47" s="222"/>
      <c r="F47" s="226"/>
      <c r="G47" s="222"/>
      <c r="H47" s="226"/>
      <c r="I47" s="222"/>
      <c r="J47" s="226"/>
      <c r="K47" s="222"/>
      <c r="L47" s="226"/>
      <c r="M47" s="222"/>
      <c r="N47" s="226"/>
      <c r="O47" s="222"/>
      <c r="P47" s="226"/>
      <c r="Q47" s="222"/>
      <c r="R47" s="226"/>
      <c r="S47" s="222"/>
    </row>
    <row r="48" spans="1:19" x14ac:dyDescent="0.3">
      <c r="A48" s="216" t="s">
        <v>26</v>
      </c>
      <c r="B48" s="224">
        <v>13766</v>
      </c>
      <c r="C48" s="220">
        <v>6</v>
      </c>
      <c r="D48" s="224">
        <v>0</v>
      </c>
      <c r="E48" s="220">
        <v>2</v>
      </c>
      <c r="F48" s="224">
        <v>0</v>
      </c>
      <c r="G48" s="220">
        <v>3638</v>
      </c>
      <c r="H48" s="224">
        <v>235</v>
      </c>
      <c r="I48" s="220">
        <v>7249</v>
      </c>
      <c r="J48" s="224">
        <v>0</v>
      </c>
      <c r="K48" s="220">
        <v>0</v>
      </c>
      <c r="L48" s="224">
        <v>141</v>
      </c>
      <c r="M48" s="220">
        <v>0</v>
      </c>
      <c r="N48" s="224">
        <v>1962</v>
      </c>
      <c r="O48" s="220">
        <v>0</v>
      </c>
      <c r="P48" s="224">
        <v>1</v>
      </c>
      <c r="Q48" s="220">
        <v>0</v>
      </c>
      <c r="R48" s="224">
        <v>0</v>
      </c>
      <c r="S48" s="220">
        <v>532</v>
      </c>
    </row>
    <row r="49" spans="1:19" x14ac:dyDescent="0.3">
      <c r="A49" s="215" t="s">
        <v>181</v>
      </c>
      <c r="B49" s="226">
        <v>13766</v>
      </c>
      <c r="C49" s="222">
        <v>6</v>
      </c>
      <c r="D49" s="226">
        <v>0</v>
      </c>
      <c r="E49" s="222">
        <v>2</v>
      </c>
      <c r="F49" s="226">
        <v>0</v>
      </c>
      <c r="G49" s="222">
        <v>3638</v>
      </c>
      <c r="H49" s="226">
        <v>235</v>
      </c>
      <c r="I49" s="222">
        <v>7249</v>
      </c>
      <c r="J49" s="226">
        <v>0</v>
      </c>
      <c r="K49" s="222">
        <v>0</v>
      </c>
      <c r="L49" s="226">
        <v>141</v>
      </c>
      <c r="M49" s="222">
        <v>0</v>
      </c>
      <c r="N49" s="226">
        <v>1962</v>
      </c>
      <c r="O49" s="222">
        <v>0</v>
      </c>
      <c r="P49" s="226">
        <v>1</v>
      </c>
      <c r="Q49" s="222">
        <v>0</v>
      </c>
      <c r="R49" s="226">
        <v>0</v>
      </c>
      <c r="S49" s="222">
        <v>532</v>
      </c>
    </row>
    <row r="50" spans="1:19" x14ac:dyDescent="0.3">
      <c r="B50" s="226"/>
      <c r="C50" s="222"/>
      <c r="D50" s="226"/>
      <c r="E50" s="222"/>
      <c r="F50" s="226"/>
      <c r="G50" s="222"/>
      <c r="H50" s="226"/>
      <c r="I50" s="222"/>
      <c r="J50" s="226"/>
      <c r="K50" s="222"/>
      <c r="L50" s="226"/>
      <c r="M50" s="222"/>
      <c r="N50" s="226"/>
      <c r="O50" s="222"/>
      <c r="P50" s="226"/>
      <c r="Q50" s="222"/>
      <c r="R50" s="226"/>
      <c r="S50" s="222"/>
    </row>
    <row r="51" spans="1:19" x14ac:dyDescent="0.3">
      <c r="A51" s="216" t="s">
        <v>15</v>
      </c>
      <c r="B51" s="224">
        <v>18009</v>
      </c>
      <c r="C51" s="220">
        <v>8</v>
      </c>
      <c r="D51" s="224">
        <v>0</v>
      </c>
      <c r="E51" s="220">
        <v>19</v>
      </c>
      <c r="F51" s="224">
        <v>0</v>
      </c>
      <c r="G51" s="220">
        <v>3770</v>
      </c>
      <c r="H51" s="224">
        <v>59</v>
      </c>
      <c r="I51" s="220">
        <v>13602</v>
      </c>
      <c r="J51" s="224">
        <v>0</v>
      </c>
      <c r="K51" s="220">
        <v>0</v>
      </c>
      <c r="L51" s="224">
        <v>59</v>
      </c>
      <c r="M51" s="220">
        <v>0</v>
      </c>
      <c r="N51" s="224">
        <v>485</v>
      </c>
      <c r="O51" s="220">
        <v>0</v>
      </c>
      <c r="P51" s="224">
        <v>0</v>
      </c>
      <c r="Q51" s="220">
        <v>0</v>
      </c>
      <c r="R51" s="224">
        <v>0</v>
      </c>
      <c r="S51" s="220">
        <v>7</v>
      </c>
    </row>
    <row r="52" spans="1:19" x14ac:dyDescent="0.3">
      <c r="A52" s="215" t="s">
        <v>374</v>
      </c>
      <c r="B52" s="226">
        <v>18009</v>
      </c>
      <c r="C52" s="222">
        <v>8</v>
      </c>
      <c r="D52" s="226">
        <v>0</v>
      </c>
      <c r="E52" s="222">
        <v>19</v>
      </c>
      <c r="F52" s="226">
        <v>0</v>
      </c>
      <c r="G52" s="222">
        <v>3770</v>
      </c>
      <c r="H52" s="226">
        <v>59</v>
      </c>
      <c r="I52" s="222">
        <v>13602</v>
      </c>
      <c r="J52" s="226">
        <v>0</v>
      </c>
      <c r="K52" s="222">
        <v>0</v>
      </c>
      <c r="L52" s="226">
        <v>59</v>
      </c>
      <c r="M52" s="222">
        <v>0</v>
      </c>
      <c r="N52" s="226">
        <v>485</v>
      </c>
      <c r="O52" s="222">
        <v>0</v>
      </c>
      <c r="P52" s="226">
        <v>0</v>
      </c>
      <c r="Q52" s="222">
        <v>0</v>
      </c>
      <c r="R52" s="226">
        <v>0</v>
      </c>
      <c r="S52" s="222">
        <v>7</v>
      </c>
    </row>
    <row r="53" spans="1:19" x14ac:dyDescent="0.3">
      <c r="B53" s="226"/>
      <c r="C53" s="222"/>
      <c r="D53" s="226"/>
      <c r="E53" s="222"/>
      <c r="F53" s="226"/>
      <c r="G53" s="222"/>
      <c r="H53" s="226"/>
      <c r="I53" s="222"/>
      <c r="J53" s="226"/>
      <c r="K53" s="222"/>
      <c r="L53" s="226"/>
      <c r="M53" s="222"/>
      <c r="N53" s="226"/>
      <c r="O53" s="222"/>
      <c r="P53" s="226"/>
      <c r="Q53" s="222"/>
      <c r="R53" s="226"/>
      <c r="S53" s="222"/>
    </row>
    <row r="54" spans="1:19" x14ac:dyDescent="0.3">
      <c r="A54" s="216" t="s">
        <v>16</v>
      </c>
      <c r="B54" s="224">
        <v>34048</v>
      </c>
      <c r="C54" s="220">
        <v>2</v>
      </c>
      <c r="D54" s="224">
        <v>0</v>
      </c>
      <c r="E54" s="220">
        <v>1</v>
      </c>
      <c r="F54" s="224">
        <v>0</v>
      </c>
      <c r="G54" s="220">
        <v>4035</v>
      </c>
      <c r="H54" s="224">
        <v>209</v>
      </c>
      <c r="I54" s="220">
        <v>29208</v>
      </c>
      <c r="J54" s="224">
        <v>0</v>
      </c>
      <c r="K54" s="220">
        <v>0</v>
      </c>
      <c r="L54" s="224">
        <v>115</v>
      </c>
      <c r="M54" s="220">
        <v>0</v>
      </c>
      <c r="N54" s="224">
        <v>476</v>
      </c>
      <c r="O54" s="220">
        <v>0</v>
      </c>
      <c r="P54" s="224">
        <v>0</v>
      </c>
      <c r="Q54" s="220">
        <v>0</v>
      </c>
      <c r="R54" s="224">
        <v>0</v>
      </c>
      <c r="S54" s="220">
        <v>2</v>
      </c>
    </row>
    <row r="55" spans="1:19" x14ac:dyDescent="0.3">
      <c r="A55" s="215" t="s">
        <v>375</v>
      </c>
      <c r="B55" s="226">
        <v>34048</v>
      </c>
      <c r="C55" s="222">
        <v>2</v>
      </c>
      <c r="D55" s="226">
        <v>0</v>
      </c>
      <c r="E55" s="222">
        <v>1</v>
      </c>
      <c r="F55" s="226">
        <v>0</v>
      </c>
      <c r="G55" s="222">
        <v>4035</v>
      </c>
      <c r="H55" s="226">
        <v>209</v>
      </c>
      <c r="I55" s="222">
        <v>29208</v>
      </c>
      <c r="J55" s="226">
        <v>0</v>
      </c>
      <c r="K55" s="222">
        <v>0</v>
      </c>
      <c r="L55" s="226">
        <v>115</v>
      </c>
      <c r="M55" s="222">
        <v>0</v>
      </c>
      <c r="N55" s="226">
        <v>476</v>
      </c>
      <c r="O55" s="222">
        <v>0</v>
      </c>
      <c r="P55" s="226">
        <v>0</v>
      </c>
      <c r="Q55" s="222">
        <v>0</v>
      </c>
      <c r="R55" s="226">
        <v>0</v>
      </c>
      <c r="S55" s="222">
        <v>2</v>
      </c>
    </row>
    <row r="56" spans="1:19" x14ac:dyDescent="0.3">
      <c r="A56" s="228"/>
      <c r="B56" s="227"/>
      <c r="C56" s="228"/>
      <c r="D56" s="227"/>
      <c r="E56" s="228"/>
      <c r="F56" s="227"/>
      <c r="G56" s="228"/>
      <c r="H56" s="227"/>
      <c r="I56" s="228"/>
      <c r="J56" s="227"/>
      <c r="K56" s="228"/>
      <c r="L56" s="227"/>
      <c r="M56" s="228"/>
      <c r="N56" s="227"/>
      <c r="O56" s="228"/>
      <c r="P56" s="227"/>
      <c r="Q56" s="228"/>
      <c r="R56" s="227"/>
      <c r="S56" s="228"/>
    </row>
    <row r="57" spans="1:19" x14ac:dyDescent="0.3">
      <c r="A57" s="216"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63D5-D96A-4E70-97DE-2AF5A82B65B7}">
  <dimension ref="A1:AJ60"/>
  <sheetViews>
    <sheetView workbookViewId="0">
      <pane xSplit="2" ySplit="9" topLeftCell="C10" activePane="bottomRight" state="frozen"/>
      <selection pane="topRight" activeCell="C1" sqref="C1"/>
      <selection pane="bottomLeft" activeCell="A10" sqref="A10"/>
      <selection pane="bottomRight" activeCell="B38" sqref="B38"/>
    </sheetView>
  </sheetViews>
  <sheetFormatPr baseColWidth="10" defaultColWidth="0" defaultRowHeight="13" zeroHeight="1" x14ac:dyDescent="0.3"/>
  <cols>
    <col min="1" max="1" width="57.08984375" style="215" customWidth="1"/>
    <col min="2" max="10" width="11.453125" style="215" customWidth="1"/>
    <col min="11" max="11" width="11" style="215" customWidth="1"/>
    <col min="12" max="18" width="11.453125" style="215" customWidth="1"/>
    <col min="19" max="19" width="10" style="215" customWidth="1"/>
    <col min="20" max="22" width="11.453125" style="215" customWidth="1"/>
    <col min="23" max="23" width="13.54296875" style="215" customWidth="1"/>
    <col min="24" max="26" width="11.453125" style="215" customWidth="1"/>
    <col min="27" max="27" width="12.90625" style="215" customWidth="1"/>
    <col min="28" max="28" width="11.453125" style="215" customWidth="1"/>
    <col min="29" max="30" width="12.54296875" style="215" customWidth="1"/>
    <col min="31" max="31" width="11.453125" style="215" customWidth="1"/>
    <col min="32" max="32" width="12.54296875" style="215" customWidth="1"/>
    <col min="33" max="34" width="11.453125" style="215" customWidth="1"/>
    <col min="35" max="36" width="0" style="215" hidden="1" customWidth="1"/>
    <col min="37" max="16384" width="11.453125" style="215" hidden="1"/>
  </cols>
  <sheetData>
    <row r="1" spans="1:34" x14ac:dyDescent="0.3">
      <c r="A1" s="216" t="s">
        <v>439</v>
      </c>
    </row>
    <row r="2" spans="1:34" x14ac:dyDescent="0.3"/>
    <row r="3" spans="1:34" x14ac:dyDescent="0.3">
      <c r="A3" s="229" t="s">
        <v>440</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4" x14ac:dyDescent="0.3">
      <c r="A4" s="229" t="s">
        <v>7</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4" x14ac:dyDescent="0.3">
      <c r="A5" s="229" t="s">
        <v>441</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4" x14ac:dyDescent="0.3">
      <c r="A6" s="229" t="s">
        <v>207</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4" x14ac:dyDescent="0.3"/>
    <row r="8" spans="1:34" x14ac:dyDescent="0.3">
      <c r="A8" s="256" t="s">
        <v>8</v>
      </c>
      <c r="B8" s="258" t="s">
        <v>33</v>
      </c>
      <c r="C8" s="253" t="s">
        <v>404</v>
      </c>
      <c r="D8" s="254"/>
      <c r="E8" s="255"/>
      <c r="F8" s="253" t="s">
        <v>390</v>
      </c>
      <c r="G8" s="254"/>
      <c r="H8" s="254"/>
      <c r="I8" s="254"/>
      <c r="J8" s="254"/>
      <c r="K8" s="255"/>
      <c r="L8" s="253" t="s">
        <v>411</v>
      </c>
      <c r="M8" s="254"/>
      <c r="N8" s="254"/>
      <c r="O8" s="254"/>
      <c r="P8" s="254"/>
      <c r="Q8" s="254"/>
      <c r="R8" s="254"/>
      <c r="S8" s="255"/>
      <c r="T8" s="253" t="s">
        <v>419</v>
      </c>
      <c r="U8" s="254"/>
      <c r="V8" s="254"/>
      <c r="W8" s="254"/>
      <c r="X8" s="254"/>
      <c r="Y8" s="255"/>
      <c r="Z8" s="253" t="s">
        <v>426</v>
      </c>
      <c r="AA8" s="254"/>
      <c r="AB8" s="254"/>
      <c r="AC8" s="258" t="s">
        <v>430</v>
      </c>
      <c r="AD8" s="254" t="s">
        <v>431</v>
      </c>
      <c r="AE8" s="254"/>
      <c r="AF8" s="254"/>
      <c r="AG8" s="255"/>
      <c r="AH8" s="260" t="s">
        <v>436</v>
      </c>
    </row>
    <row r="9" spans="1:34" ht="66.75" customHeight="1" x14ac:dyDescent="0.3">
      <c r="A9" s="257"/>
      <c r="B9" s="259"/>
      <c r="C9" s="219" t="s">
        <v>401</v>
      </c>
      <c r="D9" s="219" t="s">
        <v>402</v>
      </c>
      <c r="E9" s="219" t="s">
        <v>403</v>
      </c>
      <c r="F9" s="219" t="s">
        <v>405</v>
      </c>
      <c r="G9" s="219" t="s">
        <v>406</v>
      </c>
      <c r="H9" s="219" t="s">
        <v>407</v>
      </c>
      <c r="I9" s="219" t="s">
        <v>408</v>
      </c>
      <c r="J9" s="219" t="s">
        <v>409</v>
      </c>
      <c r="K9" s="219" t="s">
        <v>410</v>
      </c>
      <c r="L9" s="219" t="s">
        <v>412</v>
      </c>
      <c r="M9" s="219" t="s">
        <v>413</v>
      </c>
      <c r="N9" s="219" t="s">
        <v>414</v>
      </c>
      <c r="O9" s="219" t="s">
        <v>415</v>
      </c>
      <c r="P9" s="219" t="s">
        <v>416</v>
      </c>
      <c r="Q9" s="219" t="s">
        <v>417</v>
      </c>
      <c r="R9" s="219" t="s">
        <v>418</v>
      </c>
      <c r="S9" s="219" t="s">
        <v>437</v>
      </c>
      <c r="T9" s="219" t="s">
        <v>420</v>
      </c>
      <c r="U9" s="219" t="s">
        <v>421</v>
      </c>
      <c r="V9" s="219" t="s">
        <v>422</v>
      </c>
      <c r="W9" s="219" t="s">
        <v>423</v>
      </c>
      <c r="X9" s="219" t="s">
        <v>424</v>
      </c>
      <c r="Y9" s="219" t="s">
        <v>425</v>
      </c>
      <c r="Z9" s="219" t="s">
        <v>427</v>
      </c>
      <c r="AA9" s="219" t="s">
        <v>428</v>
      </c>
      <c r="AB9" s="237" t="s">
        <v>429</v>
      </c>
      <c r="AC9" s="259"/>
      <c r="AD9" s="238" t="s">
        <v>432</v>
      </c>
      <c r="AE9" s="219" t="s">
        <v>433</v>
      </c>
      <c r="AF9" s="219" t="s">
        <v>434</v>
      </c>
      <c r="AG9" s="237" t="s">
        <v>435</v>
      </c>
      <c r="AH9" s="261"/>
    </row>
    <row r="10" spans="1:34" x14ac:dyDescent="0.3">
      <c r="B10" s="223"/>
      <c r="D10" s="223"/>
      <c r="F10" s="223"/>
      <c r="H10" s="223"/>
      <c r="J10" s="223"/>
      <c r="L10" s="223"/>
      <c r="N10" s="223"/>
      <c r="P10" s="223"/>
      <c r="R10" s="223"/>
      <c r="T10" s="223"/>
      <c r="V10" s="223"/>
      <c r="X10" s="223"/>
      <c r="Z10" s="223"/>
      <c r="AB10" s="223"/>
      <c r="AD10" s="223"/>
      <c r="AE10" s="223"/>
      <c r="AG10" s="223"/>
    </row>
    <row r="11" spans="1:34" x14ac:dyDescent="0.3">
      <c r="A11" s="216" t="s">
        <v>0</v>
      </c>
      <c r="B11" s="224">
        <f>SUM(B13,B18,B23,B26,B29,B33,B36,B39,B42,B45,B48,B51,B54,B57)</f>
        <v>155427</v>
      </c>
      <c r="C11" s="220">
        <f t="shared" ref="C11:AH11" si="0">SUM(C13,C18,C23,C26,C29,C33,C36,C39,C42,C45,C48,C51,C54,C57)</f>
        <v>102701</v>
      </c>
      <c r="D11" s="224">
        <f t="shared" si="0"/>
        <v>69</v>
      </c>
      <c r="E11" s="220">
        <f t="shared" si="0"/>
        <v>36052</v>
      </c>
      <c r="F11" s="224">
        <f t="shared" si="0"/>
        <v>4439</v>
      </c>
      <c r="G11" s="220">
        <f t="shared" si="0"/>
        <v>7918</v>
      </c>
      <c r="H11" s="224">
        <f t="shared" si="0"/>
        <v>9</v>
      </c>
      <c r="I11" s="220">
        <f t="shared" si="0"/>
        <v>91</v>
      </c>
      <c r="J11" s="224">
        <f t="shared" si="0"/>
        <v>32</v>
      </c>
      <c r="K11" s="220">
        <f t="shared" si="0"/>
        <v>3613</v>
      </c>
      <c r="L11" s="224">
        <f t="shared" si="0"/>
        <v>174</v>
      </c>
      <c r="M11" s="220">
        <f t="shared" si="0"/>
        <v>5</v>
      </c>
      <c r="N11" s="224">
        <f t="shared" si="0"/>
        <v>1</v>
      </c>
      <c r="O11" s="220">
        <f t="shared" si="0"/>
        <v>2</v>
      </c>
      <c r="P11" s="224">
        <f t="shared" si="0"/>
        <v>7</v>
      </c>
      <c r="Q11" s="220">
        <f t="shared" si="0"/>
        <v>2</v>
      </c>
      <c r="R11" s="224">
        <f t="shared" si="0"/>
        <v>22</v>
      </c>
      <c r="S11" s="220">
        <f t="shared" si="0"/>
        <v>47</v>
      </c>
      <c r="T11" s="224">
        <f t="shared" si="0"/>
        <v>17</v>
      </c>
      <c r="U11" s="220">
        <f t="shared" si="0"/>
        <v>106</v>
      </c>
      <c r="V11" s="224">
        <f t="shared" si="0"/>
        <v>43</v>
      </c>
      <c r="W11" s="220">
        <f t="shared" si="0"/>
        <v>2</v>
      </c>
      <c r="X11" s="224">
        <f t="shared" si="0"/>
        <v>4</v>
      </c>
      <c r="Y11" s="220">
        <f t="shared" si="0"/>
        <v>18</v>
      </c>
      <c r="Z11" s="224">
        <f t="shared" si="0"/>
        <v>1</v>
      </c>
      <c r="AA11" s="220">
        <f t="shared" si="0"/>
        <v>2</v>
      </c>
      <c r="AB11" s="224">
        <f t="shared" si="0"/>
        <v>2</v>
      </c>
      <c r="AC11" s="220">
        <f t="shared" si="0"/>
        <v>39</v>
      </c>
      <c r="AD11" s="224">
        <f t="shared" si="0"/>
        <v>1</v>
      </c>
      <c r="AE11" s="224">
        <f t="shared" si="0"/>
        <v>2</v>
      </c>
      <c r="AF11" s="220">
        <f t="shared" si="0"/>
        <v>2</v>
      </c>
      <c r="AG11" s="224">
        <f t="shared" si="0"/>
        <v>1</v>
      </c>
      <c r="AH11" s="220">
        <f t="shared" si="0"/>
        <v>3</v>
      </c>
    </row>
    <row r="12" spans="1:34" x14ac:dyDescent="0.3">
      <c r="B12" s="226"/>
      <c r="C12" s="222"/>
      <c r="D12" s="226"/>
      <c r="E12" s="222"/>
      <c r="F12" s="226"/>
      <c r="G12" s="222"/>
      <c r="H12" s="226"/>
      <c r="I12" s="222"/>
      <c r="J12" s="226"/>
      <c r="K12" s="222"/>
      <c r="L12" s="226"/>
      <c r="M12" s="222"/>
      <c r="N12" s="226"/>
      <c r="O12" s="222"/>
      <c r="P12" s="226"/>
      <c r="Q12" s="222"/>
      <c r="R12" s="226"/>
      <c r="S12" s="222"/>
      <c r="T12" s="226"/>
      <c r="U12" s="222"/>
      <c r="V12" s="226"/>
      <c r="W12" s="222"/>
      <c r="X12" s="226"/>
      <c r="Y12" s="222"/>
      <c r="Z12" s="226"/>
      <c r="AA12" s="222"/>
      <c r="AB12" s="226"/>
      <c r="AC12" s="222"/>
      <c r="AD12" s="226"/>
      <c r="AE12" s="226"/>
      <c r="AF12" s="222"/>
      <c r="AG12" s="226"/>
      <c r="AH12" s="222"/>
    </row>
    <row r="13" spans="1:34" x14ac:dyDescent="0.3">
      <c r="A13" s="216" t="s">
        <v>21</v>
      </c>
      <c r="B13" s="224">
        <v>41285</v>
      </c>
      <c r="C13" s="220">
        <v>37391</v>
      </c>
      <c r="D13" s="224">
        <v>2</v>
      </c>
      <c r="E13" s="220">
        <v>21</v>
      </c>
      <c r="F13" s="224">
        <v>2230</v>
      </c>
      <c r="G13" s="220">
        <v>1382</v>
      </c>
      <c r="H13" s="224">
        <v>7</v>
      </c>
      <c r="I13" s="220">
        <v>31</v>
      </c>
      <c r="J13" s="224">
        <v>0</v>
      </c>
      <c r="K13" s="220">
        <v>3</v>
      </c>
      <c r="L13" s="224">
        <v>96</v>
      </c>
      <c r="M13" s="220">
        <v>1</v>
      </c>
      <c r="N13" s="224">
        <v>0</v>
      </c>
      <c r="O13" s="220">
        <v>0</v>
      </c>
      <c r="P13" s="224">
        <v>1</v>
      </c>
      <c r="Q13" s="220">
        <v>0</v>
      </c>
      <c r="R13" s="224">
        <v>22</v>
      </c>
      <c r="S13" s="220">
        <v>0</v>
      </c>
      <c r="T13" s="224">
        <v>5</v>
      </c>
      <c r="U13" s="220">
        <v>45</v>
      </c>
      <c r="V13" s="224">
        <v>29</v>
      </c>
      <c r="W13" s="220">
        <v>1</v>
      </c>
      <c r="X13" s="224">
        <v>2</v>
      </c>
      <c r="Y13" s="220">
        <v>0</v>
      </c>
      <c r="Z13" s="224">
        <v>0</v>
      </c>
      <c r="AA13" s="220">
        <v>2</v>
      </c>
      <c r="AB13" s="224">
        <v>0</v>
      </c>
      <c r="AC13" s="220">
        <v>12</v>
      </c>
      <c r="AD13" s="224">
        <v>0</v>
      </c>
      <c r="AE13" s="224">
        <v>2</v>
      </c>
      <c r="AF13" s="220">
        <v>0</v>
      </c>
      <c r="AG13" s="224">
        <v>0</v>
      </c>
      <c r="AH13" s="220">
        <v>0</v>
      </c>
    </row>
    <row r="14" spans="1:34" x14ac:dyDescent="0.3">
      <c r="A14" s="215" t="s">
        <v>63</v>
      </c>
      <c r="B14" s="226">
        <v>6258</v>
      </c>
      <c r="C14" s="222">
        <v>5557</v>
      </c>
      <c r="D14" s="226">
        <v>0</v>
      </c>
      <c r="E14" s="222">
        <v>1</v>
      </c>
      <c r="F14" s="226">
        <v>448</v>
      </c>
      <c r="G14" s="222">
        <v>181</v>
      </c>
      <c r="H14" s="226">
        <v>2</v>
      </c>
      <c r="I14" s="222">
        <v>13</v>
      </c>
      <c r="J14" s="226">
        <v>0</v>
      </c>
      <c r="K14" s="222">
        <v>0</v>
      </c>
      <c r="L14" s="226">
        <v>20</v>
      </c>
      <c r="M14" s="222">
        <v>0</v>
      </c>
      <c r="N14" s="226">
        <v>0</v>
      </c>
      <c r="O14" s="222">
        <v>0</v>
      </c>
      <c r="P14" s="226">
        <v>1</v>
      </c>
      <c r="Q14" s="222">
        <v>0</v>
      </c>
      <c r="R14" s="226">
        <v>4</v>
      </c>
      <c r="S14" s="222">
        <v>0</v>
      </c>
      <c r="T14" s="226">
        <v>1</v>
      </c>
      <c r="U14" s="222">
        <v>19</v>
      </c>
      <c r="V14" s="226">
        <v>8</v>
      </c>
      <c r="W14" s="222">
        <v>0</v>
      </c>
      <c r="X14" s="226">
        <v>1</v>
      </c>
      <c r="Y14" s="222">
        <v>0</v>
      </c>
      <c r="Z14" s="226">
        <v>0</v>
      </c>
      <c r="AA14" s="222">
        <v>0</v>
      </c>
      <c r="AB14" s="226">
        <v>0</v>
      </c>
      <c r="AC14" s="222">
        <v>2</v>
      </c>
      <c r="AD14" s="226">
        <v>0</v>
      </c>
      <c r="AE14" s="226">
        <v>0</v>
      </c>
      <c r="AF14" s="222">
        <v>0</v>
      </c>
      <c r="AG14" s="226">
        <v>0</v>
      </c>
      <c r="AH14" s="222">
        <v>0</v>
      </c>
    </row>
    <row r="15" spans="1:34" x14ac:dyDescent="0.3">
      <c r="A15" s="215" t="s">
        <v>64</v>
      </c>
      <c r="B15" s="226">
        <v>25044</v>
      </c>
      <c r="C15" s="222">
        <v>23028</v>
      </c>
      <c r="D15" s="226">
        <v>1</v>
      </c>
      <c r="E15" s="222">
        <v>15</v>
      </c>
      <c r="F15" s="226">
        <v>1137</v>
      </c>
      <c r="G15" s="222">
        <v>737</v>
      </c>
      <c r="H15" s="226">
        <v>3</v>
      </c>
      <c r="I15" s="222">
        <v>15</v>
      </c>
      <c r="J15" s="226">
        <v>0</v>
      </c>
      <c r="K15" s="222">
        <v>2</v>
      </c>
      <c r="L15" s="226">
        <v>57</v>
      </c>
      <c r="M15" s="222">
        <v>0</v>
      </c>
      <c r="N15" s="226">
        <v>0</v>
      </c>
      <c r="O15" s="222">
        <v>0</v>
      </c>
      <c r="P15" s="226">
        <v>0</v>
      </c>
      <c r="Q15" s="222">
        <v>0</v>
      </c>
      <c r="R15" s="226">
        <v>11</v>
      </c>
      <c r="S15" s="222">
        <v>0</v>
      </c>
      <c r="T15" s="226">
        <v>3</v>
      </c>
      <c r="U15" s="222">
        <v>14</v>
      </c>
      <c r="V15" s="226">
        <v>10</v>
      </c>
      <c r="W15" s="222">
        <v>1</v>
      </c>
      <c r="X15" s="226">
        <v>0</v>
      </c>
      <c r="Y15" s="222">
        <v>0</v>
      </c>
      <c r="Z15" s="226">
        <v>0</v>
      </c>
      <c r="AA15" s="222">
        <v>2</v>
      </c>
      <c r="AB15" s="226">
        <v>0</v>
      </c>
      <c r="AC15" s="222">
        <v>7</v>
      </c>
      <c r="AD15" s="226">
        <v>0</v>
      </c>
      <c r="AE15" s="226">
        <v>1</v>
      </c>
      <c r="AF15" s="222">
        <v>0</v>
      </c>
      <c r="AG15" s="226">
        <v>0</v>
      </c>
      <c r="AH15" s="222">
        <v>0</v>
      </c>
    </row>
    <row r="16" spans="1:34" x14ac:dyDescent="0.3">
      <c r="A16" s="215" t="s">
        <v>65</v>
      </c>
      <c r="B16" s="226">
        <v>9983</v>
      </c>
      <c r="C16" s="222">
        <v>8806</v>
      </c>
      <c r="D16" s="226">
        <v>1</v>
      </c>
      <c r="E16" s="222">
        <v>5</v>
      </c>
      <c r="F16" s="226">
        <v>645</v>
      </c>
      <c r="G16" s="222">
        <v>464</v>
      </c>
      <c r="H16" s="226">
        <v>2</v>
      </c>
      <c r="I16" s="222">
        <v>3</v>
      </c>
      <c r="J16" s="226">
        <v>0</v>
      </c>
      <c r="K16" s="222">
        <v>1</v>
      </c>
      <c r="L16" s="226">
        <v>19</v>
      </c>
      <c r="M16" s="222">
        <v>1</v>
      </c>
      <c r="N16" s="226">
        <v>0</v>
      </c>
      <c r="O16" s="222">
        <v>0</v>
      </c>
      <c r="P16" s="226">
        <v>0</v>
      </c>
      <c r="Q16" s="222">
        <v>0</v>
      </c>
      <c r="R16" s="226">
        <v>7</v>
      </c>
      <c r="S16" s="222">
        <v>0</v>
      </c>
      <c r="T16" s="226">
        <v>1</v>
      </c>
      <c r="U16" s="222">
        <v>12</v>
      </c>
      <c r="V16" s="226">
        <v>11</v>
      </c>
      <c r="W16" s="222">
        <v>0</v>
      </c>
      <c r="X16" s="226">
        <v>1</v>
      </c>
      <c r="Y16" s="222">
        <v>0</v>
      </c>
      <c r="Z16" s="226">
        <v>0</v>
      </c>
      <c r="AA16" s="222">
        <v>0</v>
      </c>
      <c r="AB16" s="226">
        <v>0</v>
      </c>
      <c r="AC16" s="222">
        <v>3</v>
      </c>
      <c r="AD16" s="226">
        <v>0</v>
      </c>
      <c r="AE16" s="226">
        <v>1</v>
      </c>
      <c r="AF16" s="222">
        <v>0</v>
      </c>
      <c r="AG16" s="226">
        <v>0</v>
      </c>
      <c r="AH16" s="222">
        <v>0</v>
      </c>
    </row>
    <row r="17" spans="1:34" x14ac:dyDescent="0.3">
      <c r="B17" s="226"/>
      <c r="C17" s="222"/>
      <c r="D17" s="226"/>
      <c r="E17" s="222"/>
      <c r="F17" s="226"/>
      <c r="G17" s="222"/>
      <c r="H17" s="226"/>
      <c r="I17" s="222"/>
      <c r="J17" s="226"/>
      <c r="K17" s="222"/>
      <c r="L17" s="226"/>
      <c r="M17" s="222"/>
      <c r="N17" s="226"/>
      <c r="O17" s="222"/>
      <c r="P17" s="226"/>
      <c r="Q17" s="222"/>
      <c r="R17" s="226"/>
      <c r="S17" s="222"/>
      <c r="T17" s="226"/>
      <c r="U17" s="222"/>
      <c r="V17" s="226"/>
      <c r="W17" s="222"/>
      <c r="X17" s="226"/>
      <c r="Y17" s="222"/>
      <c r="Z17" s="226"/>
      <c r="AA17" s="222"/>
      <c r="AB17" s="226"/>
      <c r="AC17" s="222"/>
      <c r="AD17" s="226"/>
      <c r="AE17" s="226"/>
      <c r="AF17" s="222"/>
      <c r="AG17" s="226"/>
      <c r="AH17" s="222"/>
    </row>
    <row r="18" spans="1:34" x14ac:dyDescent="0.3">
      <c r="A18" s="216" t="s">
        <v>9</v>
      </c>
      <c r="B18" s="224">
        <v>10212</v>
      </c>
      <c r="C18" s="220">
        <v>8353</v>
      </c>
      <c r="D18" s="224">
        <v>0</v>
      </c>
      <c r="E18" s="220">
        <v>35</v>
      </c>
      <c r="F18" s="224">
        <v>360</v>
      </c>
      <c r="G18" s="220">
        <v>1415</v>
      </c>
      <c r="H18" s="224">
        <v>0</v>
      </c>
      <c r="I18" s="220">
        <v>2</v>
      </c>
      <c r="J18" s="224">
        <v>23</v>
      </c>
      <c r="K18" s="220">
        <v>0</v>
      </c>
      <c r="L18" s="224">
        <v>5</v>
      </c>
      <c r="M18" s="220">
        <v>0</v>
      </c>
      <c r="N18" s="224">
        <v>0</v>
      </c>
      <c r="O18" s="220">
        <v>0</v>
      </c>
      <c r="P18" s="224">
        <v>2</v>
      </c>
      <c r="Q18" s="220">
        <v>0</v>
      </c>
      <c r="R18" s="224">
        <v>0</v>
      </c>
      <c r="S18" s="220">
        <v>0</v>
      </c>
      <c r="T18" s="224">
        <v>0</v>
      </c>
      <c r="U18" s="220">
        <v>0</v>
      </c>
      <c r="V18" s="224">
        <v>2</v>
      </c>
      <c r="W18" s="220">
        <v>0</v>
      </c>
      <c r="X18" s="224">
        <v>0</v>
      </c>
      <c r="Y18" s="220">
        <v>0</v>
      </c>
      <c r="Z18" s="224">
        <v>0</v>
      </c>
      <c r="AA18" s="220">
        <v>0</v>
      </c>
      <c r="AB18" s="224">
        <v>0</v>
      </c>
      <c r="AC18" s="220">
        <v>13</v>
      </c>
      <c r="AD18" s="224">
        <v>1</v>
      </c>
      <c r="AE18" s="224">
        <v>0</v>
      </c>
      <c r="AF18" s="220">
        <v>1</v>
      </c>
      <c r="AG18" s="224">
        <v>0</v>
      </c>
      <c r="AH18" s="220">
        <v>0</v>
      </c>
    </row>
    <row r="19" spans="1:34" x14ac:dyDescent="0.3">
      <c r="A19" s="215" t="s">
        <v>66</v>
      </c>
      <c r="B19" s="226">
        <v>2156</v>
      </c>
      <c r="C19" s="222">
        <v>1776</v>
      </c>
      <c r="D19" s="226">
        <v>0</v>
      </c>
      <c r="E19" s="222">
        <v>34</v>
      </c>
      <c r="F19" s="226">
        <v>84</v>
      </c>
      <c r="G19" s="222">
        <v>245</v>
      </c>
      <c r="H19" s="226">
        <v>0</v>
      </c>
      <c r="I19" s="222">
        <v>0</v>
      </c>
      <c r="J19" s="226">
        <v>11</v>
      </c>
      <c r="K19" s="222">
        <v>0</v>
      </c>
      <c r="L19" s="226">
        <v>3</v>
      </c>
      <c r="M19" s="222">
        <v>0</v>
      </c>
      <c r="N19" s="226">
        <v>0</v>
      </c>
      <c r="O19" s="222">
        <v>0</v>
      </c>
      <c r="P19" s="226">
        <v>1</v>
      </c>
      <c r="Q19" s="222">
        <v>0</v>
      </c>
      <c r="R19" s="226">
        <v>0</v>
      </c>
      <c r="S19" s="222">
        <v>0</v>
      </c>
      <c r="T19" s="226">
        <v>0</v>
      </c>
      <c r="U19" s="222">
        <v>0</v>
      </c>
      <c r="V19" s="226">
        <v>1</v>
      </c>
      <c r="W19" s="222">
        <v>0</v>
      </c>
      <c r="X19" s="226">
        <v>0</v>
      </c>
      <c r="Y19" s="222">
        <v>0</v>
      </c>
      <c r="Z19" s="226">
        <v>0</v>
      </c>
      <c r="AA19" s="222">
        <v>0</v>
      </c>
      <c r="AB19" s="226">
        <v>0</v>
      </c>
      <c r="AC19" s="222">
        <v>1</v>
      </c>
      <c r="AD19" s="226">
        <v>0</v>
      </c>
      <c r="AE19" s="226">
        <v>0</v>
      </c>
      <c r="AF19" s="222">
        <v>0</v>
      </c>
      <c r="AG19" s="226">
        <v>0</v>
      </c>
      <c r="AH19" s="222">
        <v>0</v>
      </c>
    </row>
    <row r="20" spans="1:34" x14ac:dyDescent="0.3">
      <c r="A20" s="215" t="s">
        <v>67</v>
      </c>
      <c r="B20" s="226">
        <v>4052</v>
      </c>
      <c r="C20" s="222">
        <v>3260</v>
      </c>
      <c r="D20" s="226">
        <v>0</v>
      </c>
      <c r="E20" s="222">
        <v>0</v>
      </c>
      <c r="F20" s="226">
        <v>88</v>
      </c>
      <c r="G20" s="222">
        <v>689</v>
      </c>
      <c r="H20" s="226">
        <v>0</v>
      </c>
      <c r="I20" s="222">
        <v>1</v>
      </c>
      <c r="J20" s="226">
        <v>8</v>
      </c>
      <c r="K20" s="222">
        <v>0</v>
      </c>
      <c r="L20" s="226">
        <v>1</v>
      </c>
      <c r="M20" s="222">
        <v>0</v>
      </c>
      <c r="N20" s="226">
        <v>0</v>
      </c>
      <c r="O20" s="222">
        <v>0</v>
      </c>
      <c r="P20" s="226">
        <v>1</v>
      </c>
      <c r="Q20" s="222">
        <v>0</v>
      </c>
      <c r="R20" s="226">
        <v>0</v>
      </c>
      <c r="S20" s="222">
        <v>0</v>
      </c>
      <c r="T20" s="226">
        <v>0</v>
      </c>
      <c r="U20" s="222">
        <v>0</v>
      </c>
      <c r="V20" s="226">
        <v>0</v>
      </c>
      <c r="W20" s="222">
        <v>0</v>
      </c>
      <c r="X20" s="226">
        <v>0</v>
      </c>
      <c r="Y20" s="222">
        <v>0</v>
      </c>
      <c r="Z20" s="226">
        <v>0</v>
      </c>
      <c r="AA20" s="222">
        <v>0</v>
      </c>
      <c r="AB20" s="226">
        <v>0</v>
      </c>
      <c r="AC20" s="222">
        <v>3</v>
      </c>
      <c r="AD20" s="226">
        <v>0</v>
      </c>
      <c r="AE20" s="226">
        <v>0</v>
      </c>
      <c r="AF20" s="222">
        <v>1</v>
      </c>
      <c r="AG20" s="226">
        <v>0</v>
      </c>
      <c r="AH20" s="222">
        <v>0</v>
      </c>
    </row>
    <row r="21" spans="1:34" x14ac:dyDescent="0.3">
      <c r="A21" s="215" t="s">
        <v>68</v>
      </c>
      <c r="B21" s="226">
        <v>4004</v>
      </c>
      <c r="C21" s="222">
        <v>3317</v>
      </c>
      <c r="D21" s="226">
        <v>0</v>
      </c>
      <c r="E21" s="222">
        <v>1</v>
      </c>
      <c r="F21" s="226">
        <v>188</v>
      </c>
      <c r="G21" s="222">
        <v>481</v>
      </c>
      <c r="H21" s="226">
        <v>0</v>
      </c>
      <c r="I21" s="222">
        <v>1</v>
      </c>
      <c r="J21" s="226">
        <v>4</v>
      </c>
      <c r="K21" s="222">
        <v>0</v>
      </c>
      <c r="L21" s="226">
        <v>1</v>
      </c>
      <c r="M21" s="222">
        <v>0</v>
      </c>
      <c r="N21" s="226">
        <v>0</v>
      </c>
      <c r="O21" s="222">
        <v>0</v>
      </c>
      <c r="P21" s="226">
        <v>0</v>
      </c>
      <c r="Q21" s="222">
        <v>0</v>
      </c>
      <c r="R21" s="226">
        <v>0</v>
      </c>
      <c r="S21" s="222">
        <v>0</v>
      </c>
      <c r="T21" s="226">
        <v>0</v>
      </c>
      <c r="U21" s="222">
        <v>0</v>
      </c>
      <c r="V21" s="226">
        <v>1</v>
      </c>
      <c r="W21" s="222">
        <v>0</v>
      </c>
      <c r="X21" s="226">
        <v>0</v>
      </c>
      <c r="Y21" s="222">
        <v>0</v>
      </c>
      <c r="Z21" s="226">
        <v>0</v>
      </c>
      <c r="AA21" s="222">
        <v>0</v>
      </c>
      <c r="AB21" s="226">
        <v>0</v>
      </c>
      <c r="AC21" s="222">
        <v>9</v>
      </c>
      <c r="AD21" s="226">
        <v>1</v>
      </c>
      <c r="AE21" s="226">
        <v>0</v>
      </c>
      <c r="AF21" s="222">
        <v>0</v>
      </c>
      <c r="AG21" s="226">
        <v>0</v>
      </c>
      <c r="AH21" s="222">
        <v>0</v>
      </c>
    </row>
    <row r="22" spans="1:34" x14ac:dyDescent="0.3">
      <c r="B22" s="226"/>
      <c r="C22" s="222"/>
      <c r="D22" s="226"/>
      <c r="E22" s="222"/>
      <c r="F22" s="226"/>
      <c r="G22" s="222"/>
      <c r="H22" s="226"/>
      <c r="I22" s="222"/>
      <c r="J22" s="226"/>
      <c r="K22" s="222"/>
      <c r="L22" s="226"/>
      <c r="M22" s="222"/>
      <c r="N22" s="226"/>
      <c r="O22" s="222"/>
      <c r="P22" s="226"/>
      <c r="Q22" s="222"/>
      <c r="R22" s="226"/>
      <c r="S22" s="222"/>
      <c r="T22" s="226"/>
      <c r="U22" s="222"/>
      <c r="V22" s="226"/>
      <c r="W22" s="222"/>
      <c r="X22" s="226"/>
      <c r="Y22" s="222"/>
      <c r="Z22" s="226"/>
      <c r="AA22" s="222"/>
      <c r="AB22" s="226"/>
      <c r="AC22" s="222"/>
      <c r="AD22" s="226"/>
      <c r="AE22" s="226"/>
      <c r="AF22" s="222"/>
      <c r="AG22" s="226"/>
      <c r="AH22" s="222"/>
    </row>
    <row r="23" spans="1:34" x14ac:dyDescent="0.3">
      <c r="A23" s="216" t="s">
        <v>10</v>
      </c>
      <c r="B23" s="224">
        <v>13367</v>
      </c>
      <c r="C23" s="220">
        <v>7675</v>
      </c>
      <c r="D23" s="224">
        <v>0</v>
      </c>
      <c r="E23" s="220">
        <v>4365</v>
      </c>
      <c r="F23" s="224">
        <v>330</v>
      </c>
      <c r="G23" s="220">
        <v>640</v>
      </c>
      <c r="H23" s="224">
        <v>0</v>
      </c>
      <c r="I23" s="220">
        <v>5</v>
      </c>
      <c r="J23" s="224">
        <v>0</v>
      </c>
      <c r="K23" s="220">
        <v>316</v>
      </c>
      <c r="L23" s="224">
        <v>18</v>
      </c>
      <c r="M23" s="220">
        <v>0</v>
      </c>
      <c r="N23" s="224">
        <v>0</v>
      </c>
      <c r="O23" s="220">
        <v>0</v>
      </c>
      <c r="P23" s="224">
        <v>0</v>
      </c>
      <c r="Q23" s="220">
        <v>0</v>
      </c>
      <c r="R23" s="224">
        <v>0</v>
      </c>
      <c r="S23" s="220">
        <v>0</v>
      </c>
      <c r="T23" s="224">
        <v>4</v>
      </c>
      <c r="U23" s="220">
        <v>6</v>
      </c>
      <c r="V23" s="224">
        <v>3</v>
      </c>
      <c r="W23" s="220">
        <v>0</v>
      </c>
      <c r="X23" s="224">
        <v>0</v>
      </c>
      <c r="Y23" s="220">
        <v>0</v>
      </c>
      <c r="Z23" s="224">
        <v>0</v>
      </c>
      <c r="AA23" s="220">
        <v>0</v>
      </c>
      <c r="AB23" s="224">
        <v>0</v>
      </c>
      <c r="AC23" s="220">
        <v>5</v>
      </c>
      <c r="AD23" s="224">
        <v>0</v>
      </c>
      <c r="AE23" s="224">
        <v>0</v>
      </c>
      <c r="AF23" s="220">
        <v>0</v>
      </c>
      <c r="AG23" s="224">
        <v>0</v>
      </c>
      <c r="AH23" s="220">
        <v>0</v>
      </c>
    </row>
    <row r="24" spans="1:34" x14ac:dyDescent="0.3">
      <c r="A24" s="215" t="s">
        <v>368</v>
      </c>
      <c r="B24" s="226">
        <v>13367</v>
      </c>
      <c r="C24" s="222">
        <v>7675</v>
      </c>
      <c r="D24" s="226">
        <v>0</v>
      </c>
      <c r="E24" s="222">
        <v>4365</v>
      </c>
      <c r="F24" s="226">
        <v>330</v>
      </c>
      <c r="G24" s="222">
        <v>640</v>
      </c>
      <c r="H24" s="226">
        <v>0</v>
      </c>
      <c r="I24" s="222">
        <v>5</v>
      </c>
      <c r="J24" s="226">
        <v>0</v>
      </c>
      <c r="K24" s="222">
        <v>316</v>
      </c>
      <c r="L24" s="226">
        <v>18</v>
      </c>
      <c r="M24" s="222">
        <v>0</v>
      </c>
      <c r="N24" s="226">
        <v>0</v>
      </c>
      <c r="O24" s="222">
        <v>0</v>
      </c>
      <c r="P24" s="226">
        <v>0</v>
      </c>
      <c r="Q24" s="222">
        <v>0</v>
      </c>
      <c r="R24" s="226">
        <v>0</v>
      </c>
      <c r="S24" s="222">
        <v>0</v>
      </c>
      <c r="T24" s="226">
        <v>4</v>
      </c>
      <c r="U24" s="222">
        <v>6</v>
      </c>
      <c r="V24" s="226">
        <v>3</v>
      </c>
      <c r="W24" s="222">
        <v>0</v>
      </c>
      <c r="X24" s="226">
        <v>0</v>
      </c>
      <c r="Y24" s="222">
        <v>0</v>
      </c>
      <c r="Z24" s="226">
        <v>0</v>
      </c>
      <c r="AA24" s="222">
        <v>0</v>
      </c>
      <c r="AB24" s="226">
        <v>0</v>
      </c>
      <c r="AC24" s="222">
        <v>5</v>
      </c>
      <c r="AD24" s="226">
        <v>0</v>
      </c>
      <c r="AE24" s="226">
        <v>0</v>
      </c>
      <c r="AF24" s="222">
        <v>0</v>
      </c>
      <c r="AG24" s="226">
        <v>0</v>
      </c>
      <c r="AH24" s="222">
        <v>0</v>
      </c>
    </row>
    <row r="25" spans="1:34" x14ac:dyDescent="0.3">
      <c r="B25" s="226"/>
      <c r="C25" s="222"/>
      <c r="D25" s="226"/>
      <c r="E25" s="222"/>
      <c r="F25" s="226"/>
      <c r="G25" s="222"/>
      <c r="H25" s="226"/>
      <c r="I25" s="222"/>
      <c r="J25" s="226"/>
      <c r="K25" s="222"/>
      <c r="L25" s="226"/>
      <c r="M25" s="222"/>
      <c r="N25" s="226"/>
      <c r="O25" s="222"/>
      <c r="P25" s="226"/>
      <c r="Q25" s="222"/>
      <c r="R25" s="226"/>
      <c r="S25" s="222"/>
      <c r="T25" s="226"/>
      <c r="U25" s="222"/>
      <c r="V25" s="226"/>
      <c r="W25" s="222"/>
      <c r="X25" s="226"/>
      <c r="Y25" s="222"/>
      <c r="Z25" s="226"/>
      <c r="AA25" s="222"/>
      <c r="AB25" s="226"/>
      <c r="AC25" s="222"/>
      <c r="AD25" s="226"/>
      <c r="AE25" s="226"/>
      <c r="AF25" s="222"/>
      <c r="AG25" s="226"/>
      <c r="AH25" s="222"/>
    </row>
    <row r="26" spans="1:34" x14ac:dyDescent="0.3">
      <c r="A26" s="216" t="s">
        <v>11</v>
      </c>
      <c r="B26" s="224">
        <v>8609</v>
      </c>
      <c r="C26" s="220">
        <v>5748</v>
      </c>
      <c r="D26" s="224">
        <v>1</v>
      </c>
      <c r="E26" s="220">
        <v>1910</v>
      </c>
      <c r="F26" s="224">
        <v>114</v>
      </c>
      <c r="G26" s="220">
        <v>533</v>
      </c>
      <c r="H26" s="224">
        <v>0</v>
      </c>
      <c r="I26" s="220">
        <v>2</v>
      </c>
      <c r="J26" s="224">
        <v>3</v>
      </c>
      <c r="K26" s="220">
        <v>281</v>
      </c>
      <c r="L26" s="224">
        <v>4</v>
      </c>
      <c r="M26" s="220">
        <v>0</v>
      </c>
      <c r="N26" s="224">
        <v>0</v>
      </c>
      <c r="O26" s="220">
        <v>0</v>
      </c>
      <c r="P26" s="224">
        <v>0</v>
      </c>
      <c r="Q26" s="220">
        <v>0</v>
      </c>
      <c r="R26" s="224">
        <v>0</v>
      </c>
      <c r="S26" s="220">
        <v>2</v>
      </c>
      <c r="T26" s="224">
        <v>1</v>
      </c>
      <c r="U26" s="220">
        <v>4</v>
      </c>
      <c r="V26" s="224">
        <v>4</v>
      </c>
      <c r="W26" s="220">
        <v>0</v>
      </c>
      <c r="X26" s="224">
        <v>0</v>
      </c>
      <c r="Y26" s="220">
        <v>0</v>
      </c>
      <c r="Z26" s="224">
        <v>0</v>
      </c>
      <c r="AA26" s="220">
        <v>0</v>
      </c>
      <c r="AB26" s="224">
        <v>0</v>
      </c>
      <c r="AC26" s="220">
        <v>0</v>
      </c>
      <c r="AD26" s="224">
        <v>0</v>
      </c>
      <c r="AE26" s="224">
        <v>0</v>
      </c>
      <c r="AF26" s="220">
        <v>1</v>
      </c>
      <c r="AG26" s="224">
        <v>0</v>
      </c>
      <c r="AH26" s="220">
        <v>1</v>
      </c>
    </row>
    <row r="27" spans="1:34" x14ac:dyDescent="0.3">
      <c r="A27" s="215" t="s">
        <v>396</v>
      </c>
      <c r="B27" s="226">
        <v>8609</v>
      </c>
      <c r="C27" s="222">
        <v>5748</v>
      </c>
      <c r="D27" s="226">
        <v>1</v>
      </c>
      <c r="E27" s="222">
        <v>1910</v>
      </c>
      <c r="F27" s="226">
        <v>114</v>
      </c>
      <c r="G27" s="222">
        <v>533</v>
      </c>
      <c r="H27" s="226">
        <v>0</v>
      </c>
      <c r="I27" s="222">
        <v>2</v>
      </c>
      <c r="J27" s="226">
        <v>3</v>
      </c>
      <c r="K27" s="222">
        <v>281</v>
      </c>
      <c r="L27" s="226">
        <v>4</v>
      </c>
      <c r="M27" s="222">
        <v>0</v>
      </c>
      <c r="N27" s="226">
        <v>0</v>
      </c>
      <c r="O27" s="222">
        <v>0</v>
      </c>
      <c r="P27" s="226">
        <v>0</v>
      </c>
      <c r="Q27" s="222">
        <v>0</v>
      </c>
      <c r="R27" s="226">
        <v>0</v>
      </c>
      <c r="S27" s="222">
        <v>2</v>
      </c>
      <c r="T27" s="226">
        <v>1</v>
      </c>
      <c r="U27" s="222">
        <v>4</v>
      </c>
      <c r="V27" s="226">
        <v>4</v>
      </c>
      <c r="W27" s="222">
        <v>0</v>
      </c>
      <c r="X27" s="226">
        <v>0</v>
      </c>
      <c r="Y27" s="222">
        <v>0</v>
      </c>
      <c r="Z27" s="226">
        <v>0</v>
      </c>
      <c r="AA27" s="222">
        <v>0</v>
      </c>
      <c r="AB27" s="226">
        <v>0</v>
      </c>
      <c r="AC27" s="222">
        <v>0</v>
      </c>
      <c r="AD27" s="226">
        <v>0</v>
      </c>
      <c r="AE27" s="226">
        <v>0</v>
      </c>
      <c r="AF27" s="222">
        <v>1</v>
      </c>
      <c r="AG27" s="226">
        <v>0</v>
      </c>
      <c r="AH27" s="222">
        <v>1</v>
      </c>
    </row>
    <row r="28" spans="1:34" x14ac:dyDescent="0.3">
      <c r="B28" s="226"/>
      <c r="C28" s="222"/>
      <c r="D28" s="226"/>
      <c r="E28" s="222"/>
      <c r="F28" s="226"/>
      <c r="G28" s="222"/>
      <c r="H28" s="226"/>
      <c r="I28" s="222"/>
      <c r="J28" s="226"/>
      <c r="K28" s="222"/>
      <c r="L28" s="226"/>
      <c r="M28" s="222"/>
      <c r="N28" s="226"/>
      <c r="O28" s="222"/>
      <c r="P28" s="226"/>
      <c r="Q28" s="222"/>
      <c r="R28" s="226"/>
      <c r="S28" s="222"/>
      <c r="T28" s="226"/>
      <c r="U28" s="222"/>
      <c r="V28" s="226"/>
      <c r="W28" s="222"/>
      <c r="X28" s="226"/>
      <c r="Y28" s="222"/>
      <c r="Z28" s="226"/>
      <c r="AA28" s="222"/>
      <c r="AB28" s="226"/>
      <c r="AC28" s="222"/>
      <c r="AD28" s="226"/>
      <c r="AE28" s="226"/>
      <c r="AF28" s="222"/>
      <c r="AG28" s="226"/>
      <c r="AH28" s="222"/>
    </row>
    <row r="29" spans="1:34" x14ac:dyDescent="0.3">
      <c r="A29" s="216" t="s">
        <v>12</v>
      </c>
      <c r="B29" s="224">
        <v>6641</v>
      </c>
      <c r="C29" s="220">
        <v>4950</v>
      </c>
      <c r="D29" s="224">
        <v>0</v>
      </c>
      <c r="E29" s="220">
        <v>720</v>
      </c>
      <c r="F29" s="224">
        <v>260</v>
      </c>
      <c r="G29" s="220">
        <v>585</v>
      </c>
      <c r="H29" s="224">
        <v>0</v>
      </c>
      <c r="I29" s="220">
        <v>4</v>
      </c>
      <c r="J29" s="224">
        <v>0</v>
      </c>
      <c r="K29" s="220">
        <v>89</v>
      </c>
      <c r="L29" s="224">
        <v>13</v>
      </c>
      <c r="M29" s="220">
        <v>0</v>
      </c>
      <c r="N29" s="224">
        <v>0</v>
      </c>
      <c r="O29" s="220">
        <v>0</v>
      </c>
      <c r="P29" s="224">
        <v>0</v>
      </c>
      <c r="Q29" s="220">
        <v>1</v>
      </c>
      <c r="R29" s="224">
        <v>0</v>
      </c>
      <c r="S29" s="220">
        <v>0</v>
      </c>
      <c r="T29" s="224">
        <v>0</v>
      </c>
      <c r="U29" s="220">
        <v>12</v>
      </c>
      <c r="V29" s="224">
        <v>1</v>
      </c>
      <c r="W29" s="220">
        <v>1</v>
      </c>
      <c r="X29" s="224">
        <v>0</v>
      </c>
      <c r="Y29" s="220">
        <v>2</v>
      </c>
      <c r="Z29" s="224">
        <v>0</v>
      </c>
      <c r="AA29" s="220">
        <v>0</v>
      </c>
      <c r="AB29" s="224">
        <v>0</v>
      </c>
      <c r="AC29" s="220">
        <v>3</v>
      </c>
      <c r="AD29" s="224">
        <v>0</v>
      </c>
      <c r="AE29" s="224">
        <v>0</v>
      </c>
      <c r="AF29" s="220">
        <v>0</v>
      </c>
      <c r="AG29" s="224">
        <v>0</v>
      </c>
      <c r="AH29" s="220">
        <v>0</v>
      </c>
    </row>
    <row r="30" spans="1:34" x14ac:dyDescent="0.3">
      <c r="A30" s="215" t="s">
        <v>183</v>
      </c>
      <c r="B30" s="226">
        <v>2869</v>
      </c>
      <c r="C30" s="222">
        <v>1935</v>
      </c>
      <c r="D30" s="226">
        <v>0</v>
      </c>
      <c r="E30" s="222">
        <v>608</v>
      </c>
      <c r="F30" s="226">
        <v>61</v>
      </c>
      <c r="G30" s="222">
        <v>169</v>
      </c>
      <c r="H30" s="226">
        <v>0</v>
      </c>
      <c r="I30" s="222">
        <v>1</v>
      </c>
      <c r="J30" s="226">
        <v>0</v>
      </c>
      <c r="K30" s="222">
        <v>86</v>
      </c>
      <c r="L30" s="226">
        <v>2</v>
      </c>
      <c r="M30" s="222">
        <v>0</v>
      </c>
      <c r="N30" s="226">
        <v>0</v>
      </c>
      <c r="O30" s="222">
        <v>0</v>
      </c>
      <c r="P30" s="226">
        <v>0</v>
      </c>
      <c r="Q30" s="222">
        <v>0</v>
      </c>
      <c r="R30" s="226">
        <v>0</v>
      </c>
      <c r="S30" s="222">
        <v>0</v>
      </c>
      <c r="T30" s="226">
        <v>0</v>
      </c>
      <c r="U30" s="222">
        <v>5</v>
      </c>
      <c r="V30" s="226">
        <v>0</v>
      </c>
      <c r="W30" s="222">
        <v>0</v>
      </c>
      <c r="X30" s="226">
        <v>0</v>
      </c>
      <c r="Y30" s="222">
        <v>2</v>
      </c>
      <c r="Z30" s="226">
        <v>0</v>
      </c>
      <c r="AA30" s="222">
        <v>0</v>
      </c>
      <c r="AB30" s="226">
        <v>0</v>
      </c>
      <c r="AC30" s="222">
        <v>0</v>
      </c>
      <c r="AD30" s="226">
        <v>0</v>
      </c>
      <c r="AE30" s="226">
        <v>0</v>
      </c>
      <c r="AF30" s="222">
        <v>0</v>
      </c>
      <c r="AG30" s="226">
        <v>0</v>
      </c>
      <c r="AH30" s="222">
        <v>0</v>
      </c>
    </row>
    <row r="31" spans="1:34" x14ac:dyDescent="0.3">
      <c r="A31" s="215" t="s">
        <v>369</v>
      </c>
      <c r="B31" s="226">
        <v>3772</v>
      </c>
      <c r="C31" s="222">
        <v>3015</v>
      </c>
      <c r="D31" s="226">
        <v>0</v>
      </c>
      <c r="E31" s="222">
        <v>112</v>
      </c>
      <c r="F31" s="226">
        <v>199</v>
      </c>
      <c r="G31" s="222">
        <v>416</v>
      </c>
      <c r="H31" s="226">
        <v>0</v>
      </c>
      <c r="I31" s="222">
        <v>3</v>
      </c>
      <c r="J31" s="226">
        <v>0</v>
      </c>
      <c r="K31" s="222">
        <v>3</v>
      </c>
      <c r="L31" s="226">
        <v>11</v>
      </c>
      <c r="M31" s="222">
        <v>0</v>
      </c>
      <c r="N31" s="226">
        <v>0</v>
      </c>
      <c r="O31" s="222">
        <v>0</v>
      </c>
      <c r="P31" s="226">
        <v>0</v>
      </c>
      <c r="Q31" s="222">
        <v>1</v>
      </c>
      <c r="R31" s="226">
        <v>0</v>
      </c>
      <c r="S31" s="222">
        <v>0</v>
      </c>
      <c r="T31" s="226">
        <v>0</v>
      </c>
      <c r="U31" s="222">
        <v>7</v>
      </c>
      <c r="V31" s="226">
        <v>1</v>
      </c>
      <c r="W31" s="222">
        <v>1</v>
      </c>
      <c r="X31" s="226">
        <v>0</v>
      </c>
      <c r="Y31" s="222">
        <v>0</v>
      </c>
      <c r="Z31" s="226">
        <v>0</v>
      </c>
      <c r="AA31" s="222">
        <v>0</v>
      </c>
      <c r="AB31" s="226">
        <v>0</v>
      </c>
      <c r="AC31" s="222">
        <v>3</v>
      </c>
      <c r="AD31" s="226">
        <v>0</v>
      </c>
      <c r="AE31" s="226">
        <v>0</v>
      </c>
      <c r="AF31" s="222">
        <v>0</v>
      </c>
      <c r="AG31" s="226">
        <v>0</v>
      </c>
      <c r="AH31" s="222">
        <v>0</v>
      </c>
    </row>
    <row r="32" spans="1:34" x14ac:dyDescent="0.3">
      <c r="B32" s="226"/>
      <c r="C32" s="222"/>
      <c r="D32" s="226"/>
      <c r="E32" s="222"/>
      <c r="F32" s="226"/>
      <c r="G32" s="222"/>
      <c r="H32" s="226"/>
      <c r="I32" s="222"/>
      <c r="J32" s="226"/>
      <c r="K32" s="222"/>
      <c r="L32" s="226"/>
      <c r="M32" s="222"/>
      <c r="N32" s="226"/>
      <c r="O32" s="222"/>
      <c r="P32" s="226"/>
      <c r="Q32" s="222"/>
      <c r="R32" s="226"/>
      <c r="S32" s="222"/>
      <c r="T32" s="226"/>
      <c r="U32" s="222"/>
      <c r="V32" s="226"/>
      <c r="W32" s="222"/>
      <c r="X32" s="226"/>
      <c r="Y32" s="222"/>
      <c r="Z32" s="226"/>
      <c r="AA32" s="222"/>
      <c r="AB32" s="226"/>
      <c r="AC32" s="222"/>
      <c r="AD32" s="226"/>
      <c r="AE32" s="226"/>
      <c r="AF32" s="222"/>
      <c r="AG32" s="226"/>
      <c r="AH32" s="222"/>
    </row>
    <row r="33" spans="1:34" x14ac:dyDescent="0.3">
      <c r="A33" s="216" t="s">
        <v>1</v>
      </c>
      <c r="B33" s="224">
        <v>14821</v>
      </c>
      <c r="C33" s="220">
        <v>2738</v>
      </c>
      <c r="D33" s="224">
        <v>1</v>
      </c>
      <c r="E33" s="220">
        <v>10746</v>
      </c>
      <c r="F33" s="224">
        <v>77</v>
      </c>
      <c r="G33" s="220">
        <v>156</v>
      </c>
      <c r="H33" s="224">
        <v>1</v>
      </c>
      <c r="I33" s="220">
        <v>21</v>
      </c>
      <c r="J33" s="224">
        <v>1</v>
      </c>
      <c r="K33" s="220">
        <v>1047</v>
      </c>
      <c r="L33" s="224">
        <v>6</v>
      </c>
      <c r="M33" s="220">
        <v>0</v>
      </c>
      <c r="N33" s="224">
        <v>0</v>
      </c>
      <c r="O33" s="220">
        <v>0</v>
      </c>
      <c r="P33" s="224">
        <v>0</v>
      </c>
      <c r="Q33" s="220">
        <v>0</v>
      </c>
      <c r="R33" s="224">
        <v>0</v>
      </c>
      <c r="S33" s="220">
        <v>7</v>
      </c>
      <c r="T33" s="224">
        <v>1</v>
      </c>
      <c r="U33" s="220">
        <v>17</v>
      </c>
      <c r="V33" s="224">
        <v>1</v>
      </c>
      <c r="W33" s="220">
        <v>0</v>
      </c>
      <c r="X33" s="224">
        <v>0</v>
      </c>
      <c r="Y33" s="220">
        <v>0</v>
      </c>
      <c r="Z33" s="224">
        <v>1</v>
      </c>
      <c r="AA33" s="220">
        <v>0</v>
      </c>
      <c r="AB33" s="224">
        <v>0</v>
      </c>
      <c r="AC33" s="220">
        <v>0</v>
      </c>
      <c r="AD33" s="224">
        <v>0</v>
      </c>
      <c r="AE33" s="224">
        <v>0</v>
      </c>
      <c r="AF33" s="220">
        <v>0</v>
      </c>
      <c r="AG33" s="224">
        <v>0</v>
      </c>
      <c r="AH33" s="220">
        <v>0</v>
      </c>
    </row>
    <row r="34" spans="1:34" x14ac:dyDescent="0.3">
      <c r="A34" s="215" t="s">
        <v>30</v>
      </c>
      <c r="B34" s="226">
        <v>14821</v>
      </c>
      <c r="C34" s="222">
        <v>2738</v>
      </c>
      <c r="D34" s="226">
        <v>1</v>
      </c>
      <c r="E34" s="222">
        <v>10746</v>
      </c>
      <c r="F34" s="226">
        <v>77</v>
      </c>
      <c r="G34" s="222">
        <v>156</v>
      </c>
      <c r="H34" s="226">
        <v>1</v>
      </c>
      <c r="I34" s="222">
        <v>21</v>
      </c>
      <c r="J34" s="226">
        <v>1</v>
      </c>
      <c r="K34" s="222">
        <v>1047</v>
      </c>
      <c r="L34" s="226">
        <v>6</v>
      </c>
      <c r="M34" s="222">
        <v>0</v>
      </c>
      <c r="N34" s="226">
        <v>0</v>
      </c>
      <c r="O34" s="222">
        <v>0</v>
      </c>
      <c r="P34" s="226">
        <v>0</v>
      </c>
      <c r="Q34" s="222">
        <v>0</v>
      </c>
      <c r="R34" s="226">
        <v>0</v>
      </c>
      <c r="S34" s="222">
        <v>7</v>
      </c>
      <c r="T34" s="226">
        <v>1</v>
      </c>
      <c r="U34" s="222">
        <v>17</v>
      </c>
      <c r="V34" s="226">
        <v>1</v>
      </c>
      <c r="W34" s="222">
        <v>0</v>
      </c>
      <c r="X34" s="226">
        <v>0</v>
      </c>
      <c r="Y34" s="222">
        <v>0</v>
      </c>
      <c r="Z34" s="226">
        <v>1</v>
      </c>
      <c r="AA34" s="222">
        <v>0</v>
      </c>
      <c r="AB34" s="226">
        <v>0</v>
      </c>
      <c r="AC34" s="222">
        <v>0</v>
      </c>
      <c r="AD34" s="226">
        <v>0</v>
      </c>
      <c r="AE34" s="226">
        <v>0</v>
      </c>
      <c r="AF34" s="222">
        <v>0</v>
      </c>
      <c r="AG34" s="226">
        <v>0</v>
      </c>
      <c r="AH34" s="222">
        <v>0</v>
      </c>
    </row>
    <row r="35" spans="1:34" x14ac:dyDescent="0.3">
      <c r="B35" s="226"/>
      <c r="C35" s="222"/>
      <c r="D35" s="226"/>
      <c r="E35" s="222"/>
      <c r="F35" s="226"/>
      <c r="G35" s="222"/>
      <c r="H35" s="226"/>
      <c r="I35" s="222"/>
      <c r="J35" s="226"/>
      <c r="K35" s="222"/>
      <c r="L35" s="226"/>
      <c r="M35" s="222"/>
      <c r="N35" s="226"/>
      <c r="O35" s="222"/>
      <c r="P35" s="226"/>
      <c r="Q35" s="222"/>
      <c r="R35" s="226"/>
      <c r="S35" s="222"/>
      <c r="T35" s="226"/>
      <c r="U35" s="222"/>
      <c r="V35" s="226"/>
      <c r="W35" s="222"/>
      <c r="X35" s="226"/>
      <c r="Y35" s="222"/>
      <c r="Z35" s="226"/>
      <c r="AA35" s="222"/>
      <c r="AB35" s="226"/>
      <c r="AC35" s="222"/>
      <c r="AD35" s="226"/>
      <c r="AE35" s="226"/>
      <c r="AF35" s="222"/>
      <c r="AG35" s="226"/>
      <c r="AH35" s="222"/>
    </row>
    <row r="36" spans="1:34" x14ac:dyDescent="0.3">
      <c r="A36" s="216" t="s">
        <v>2</v>
      </c>
      <c r="B36" s="224">
        <v>15285</v>
      </c>
      <c r="C36" s="220">
        <v>9289</v>
      </c>
      <c r="D36" s="224">
        <v>0</v>
      </c>
      <c r="E36" s="220">
        <v>4179</v>
      </c>
      <c r="F36" s="224">
        <v>505</v>
      </c>
      <c r="G36" s="220">
        <v>671</v>
      </c>
      <c r="H36" s="224">
        <v>0</v>
      </c>
      <c r="I36" s="220">
        <v>4</v>
      </c>
      <c r="J36" s="224">
        <v>1</v>
      </c>
      <c r="K36" s="220">
        <v>596</v>
      </c>
      <c r="L36" s="224">
        <v>10</v>
      </c>
      <c r="M36" s="220">
        <v>1</v>
      </c>
      <c r="N36" s="224">
        <v>1</v>
      </c>
      <c r="O36" s="220">
        <v>2</v>
      </c>
      <c r="P36" s="224">
        <v>3</v>
      </c>
      <c r="Q36" s="220">
        <v>0</v>
      </c>
      <c r="R36" s="224">
        <v>0</v>
      </c>
      <c r="S36" s="220">
        <v>1</v>
      </c>
      <c r="T36" s="224">
        <v>2</v>
      </c>
      <c r="U36" s="220">
        <v>6</v>
      </c>
      <c r="V36" s="224">
        <v>2</v>
      </c>
      <c r="W36" s="220">
        <v>0</v>
      </c>
      <c r="X36" s="224">
        <v>1</v>
      </c>
      <c r="Y36" s="220">
        <v>8</v>
      </c>
      <c r="Z36" s="224">
        <v>0</v>
      </c>
      <c r="AA36" s="220">
        <v>0</v>
      </c>
      <c r="AB36" s="224">
        <v>0</v>
      </c>
      <c r="AC36" s="220">
        <v>2</v>
      </c>
      <c r="AD36" s="224">
        <v>0</v>
      </c>
      <c r="AE36" s="224">
        <v>0</v>
      </c>
      <c r="AF36" s="220">
        <v>0</v>
      </c>
      <c r="AG36" s="224">
        <v>1</v>
      </c>
      <c r="AH36" s="220">
        <v>0</v>
      </c>
    </row>
    <row r="37" spans="1:34" x14ac:dyDescent="0.3">
      <c r="A37" s="215" t="s">
        <v>370</v>
      </c>
      <c r="B37" s="226">
        <v>15285</v>
      </c>
      <c r="C37" s="222">
        <v>9289</v>
      </c>
      <c r="D37" s="226">
        <v>0</v>
      </c>
      <c r="E37" s="222">
        <v>4179</v>
      </c>
      <c r="F37" s="226">
        <v>505</v>
      </c>
      <c r="G37" s="222">
        <v>671</v>
      </c>
      <c r="H37" s="226">
        <v>0</v>
      </c>
      <c r="I37" s="222">
        <v>4</v>
      </c>
      <c r="J37" s="226">
        <v>1</v>
      </c>
      <c r="K37" s="222">
        <v>596</v>
      </c>
      <c r="L37" s="226">
        <v>10</v>
      </c>
      <c r="M37" s="222">
        <v>1</v>
      </c>
      <c r="N37" s="226">
        <v>1</v>
      </c>
      <c r="O37" s="222">
        <v>2</v>
      </c>
      <c r="P37" s="226">
        <v>3</v>
      </c>
      <c r="Q37" s="222">
        <v>0</v>
      </c>
      <c r="R37" s="226">
        <v>0</v>
      </c>
      <c r="S37" s="222">
        <v>1</v>
      </c>
      <c r="T37" s="226">
        <v>2</v>
      </c>
      <c r="U37" s="222">
        <v>6</v>
      </c>
      <c r="V37" s="226">
        <v>2</v>
      </c>
      <c r="W37" s="222">
        <v>0</v>
      </c>
      <c r="X37" s="226">
        <v>1</v>
      </c>
      <c r="Y37" s="222">
        <v>8</v>
      </c>
      <c r="Z37" s="226">
        <v>0</v>
      </c>
      <c r="AA37" s="222">
        <v>0</v>
      </c>
      <c r="AB37" s="226">
        <v>0</v>
      </c>
      <c r="AC37" s="222">
        <v>2</v>
      </c>
      <c r="AD37" s="226">
        <v>0</v>
      </c>
      <c r="AE37" s="226">
        <v>0</v>
      </c>
      <c r="AF37" s="222">
        <v>0</v>
      </c>
      <c r="AG37" s="226">
        <v>1</v>
      </c>
      <c r="AH37" s="222">
        <v>0</v>
      </c>
    </row>
    <row r="38" spans="1:34" x14ac:dyDescent="0.3">
      <c r="B38" s="226"/>
      <c r="C38" s="222"/>
      <c r="D38" s="226"/>
      <c r="E38" s="222"/>
      <c r="F38" s="226"/>
      <c r="G38" s="222"/>
      <c r="H38" s="226"/>
      <c r="I38" s="222"/>
      <c r="J38" s="226"/>
      <c r="K38" s="222"/>
      <c r="L38" s="226"/>
      <c r="M38" s="222"/>
      <c r="N38" s="226"/>
      <c r="O38" s="222"/>
      <c r="P38" s="226"/>
      <c r="Q38" s="222"/>
      <c r="R38" s="226"/>
      <c r="S38" s="222"/>
      <c r="T38" s="226"/>
      <c r="U38" s="222"/>
      <c r="V38" s="226"/>
      <c r="W38" s="222"/>
      <c r="X38" s="226"/>
      <c r="Y38" s="222"/>
      <c r="Z38" s="226"/>
      <c r="AA38" s="222"/>
      <c r="AB38" s="226"/>
      <c r="AC38" s="222"/>
      <c r="AD38" s="226"/>
      <c r="AE38" s="226"/>
      <c r="AF38" s="222"/>
      <c r="AG38" s="226"/>
      <c r="AH38" s="222"/>
    </row>
    <row r="39" spans="1:34" x14ac:dyDescent="0.3">
      <c r="A39" s="216" t="s">
        <v>13</v>
      </c>
      <c r="B39" s="224">
        <v>6966</v>
      </c>
      <c r="C39" s="220">
        <v>4531</v>
      </c>
      <c r="D39" s="224">
        <v>63</v>
      </c>
      <c r="E39" s="220">
        <v>1763</v>
      </c>
      <c r="F39" s="224">
        <v>99</v>
      </c>
      <c r="G39" s="220">
        <v>313</v>
      </c>
      <c r="H39" s="224">
        <v>1</v>
      </c>
      <c r="I39" s="220">
        <v>3</v>
      </c>
      <c r="J39" s="224">
        <v>1</v>
      </c>
      <c r="K39" s="220">
        <v>156</v>
      </c>
      <c r="L39" s="224">
        <v>7</v>
      </c>
      <c r="M39" s="220">
        <v>3</v>
      </c>
      <c r="N39" s="224">
        <v>0</v>
      </c>
      <c r="O39" s="220">
        <v>0</v>
      </c>
      <c r="P39" s="224">
        <v>0</v>
      </c>
      <c r="Q39" s="220">
        <v>0</v>
      </c>
      <c r="R39" s="224">
        <v>0</v>
      </c>
      <c r="S39" s="220">
        <v>22</v>
      </c>
      <c r="T39" s="224">
        <v>0</v>
      </c>
      <c r="U39" s="220">
        <v>2</v>
      </c>
      <c r="V39" s="224">
        <v>1</v>
      </c>
      <c r="W39" s="220">
        <v>0</v>
      </c>
      <c r="X39" s="224">
        <v>0</v>
      </c>
      <c r="Y39" s="220">
        <v>0</v>
      </c>
      <c r="Z39" s="224">
        <v>0</v>
      </c>
      <c r="AA39" s="220">
        <v>0</v>
      </c>
      <c r="AB39" s="224">
        <v>1</v>
      </c>
      <c r="AC39" s="220">
        <v>0</v>
      </c>
      <c r="AD39" s="224">
        <v>0</v>
      </c>
      <c r="AE39" s="224">
        <v>0</v>
      </c>
      <c r="AF39" s="220">
        <v>0</v>
      </c>
      <c r="AG39" s="224">
        <v>0</v>
      </c>
      <c r="AH39" s="220">
        <v>0</v>
      </c>
    </row>
    <row r="40" spans="1:34" x14ac:dyDescent="0.3">
      <c r="A40" s="215" t="s">
        <v>371</v>
      </c>
      <c r="B40" s="226">
        <v>6966</v>
      </c>
      <c r="C40" s="222">
        <v>4531</v>
      </c>
      <c r="D40" s="226">
        <v>63</v>
      </c>
      <c r="E40" s="222">
        <v>1763</v>
      </c>
      <c r="F40" s="226">
        <v>99</v>
      </c>
      <c r="G40" s="222">
        <v>313</v>
      </c>
      <c r="H40" s="226">
        <v>1</v>
      </c>
      <c r="I40" s="222">
        <v>3</v>
      </c>
      <c r="J40" s="226">
        <v>1</v>
      </c>
      <c r="K40" s="222">
        <v>156</v>
      </c>
      <c r="L40" s="226">
        <v>7</v>
      </c>
      <c r="M40" s="222">
        <v>3</v>
      </c>
      <c r="N40" s="226">
        <v>0</v>
      </c>
      <c r="O40" s="222">
        <v>0</v>
      </c>
      <c r="P40" s="226">
        <v>0</v>
      </c>
      <c r="Q40" s="222">
        <v>0</v>
      </c>
      <c r="R40" s="226">
        <v>0</v>
      </c>
      <c r="S40" s="222">
        <v>22</v>
      </c>
      <c r="T40" s="226">
        <v>0</v>
      </c>
      <c r="U40" s="222">
        <v>2</v>
      </c>
      <c r="V40" s="226">
        <v>1</v>
      </c>
      <c r="W40" s="222">
        <v>0</v>
      </c>
      <c r="X40" s="226">
        <v>0</v>
      </c>
      <c r="Y40" s="222">
        <v>0</v>
      </c>
      <c r="Z40" s="226">
        <v>0</v>
      </c>
      <c r="AA40" s="222">
        <v>0</v>
      </c>
      <c r="AB40" s="226">
        <v>1</v>
      </c>
      <c r="AC40" s="222">
        <v>0</v>
      </c>
      <c r="AD40" s="226">
        <v>0</v>
      </c>
      <c r="AE40" s="226">
        <v>0</v>
      </c>
      <c r="AF40" s="222">
        <v>0</v>
      </c>
      <c r="AG40" s="226">
        <v>0</v>
      </c>
      <c r="AH40" s="222">
        <v>0</v>
      </c>
    </row>
    <row r="41" spans="1:34" x14ac:dyDescent="0.3">
      <c r="B41" s="226"/>
      <c r="C41" s="222"/>
      <c r="D41" s="226"/>
      <c r="E41" s="222"/>
      <c r="F41" s="226"/>
      <c r="G41" s="222"/>
      <c r="H41" s="226"/>
      <c r="I41" s="222"/>
      <c r="J41" s="226"/>
      <c r="K41" s="222"/>
      <c r="L41" s="226"/>
      <c r="M41" s="222"/>
      <c r="N41" s="226"/>
      <c r="O41" s="222"/>
      <c r="P41" s="226"/>
      <c r="Q41" s="222"/>
      <c r="R41" s="226"/>
      <c r="S41" s="222"/>
      <c r="T41" s="226"/>
      <c r="U41" s="222"/>
      <c r="V41" s="226"/>
      <c r="W41" s="222"/>
      <c r="X41" s="226"/>
      <c r="Y41" s="222"/>
      <c r="Z41" s="226"/>
      <c r="AA41" s="222"/>
      <c r="AB41" s="226"/>
      <c r="AC41" s="222"/>
      <c r="AD41" s="226"/>
      <c r="AE41" s="226"/>
      <c r="AF41" s="222"/>
      <c r="AG41" s="226"/>
      <c r="AH41" s="222"/>
    </row>
    <row r="42" spans="1:34" x14ac:dyDescent="0.3">
      <c r="A42" s="216" t="s">
        <v>14</v>
      </c>
      <c r="B42" s="224">
        <v>5790</v>
      </c>
      <c r="C42" s="220">
        <v>2056</v>
      </c>
      <c r="D42" s="224">
        <v>1</v>
      </c>
      <c r="E42" s="220">
        <v>3098</v>
      </c>
      <c r="F42" s="224">
        <v>50</v>
      </c>
      <c r="G42" s="220">
        <v>281</v>
      </c>
      <c r="H42" s="224">
        <v>0</v>
      </c>
      <c r="I42" s="220">
        <v>2</v>
      </c>
      <c r="J42" s="224">
        <v>2</v>
      </c>
      <c r="K42" s="220">
        <v>289</v>
      </c>
      <c r="L42" s="224">
        <v>4</v>
      </c>
      <c r="M42" s="220">
        <v>0</v>
      </c>
      <c r="N42" s="224">
        <v>0</v>
      </c>
      <c r="O42" s="220">
        <v>0</v>
      </c>
      <c r="P42" s="224">
        <v>1</v>
      </c>
      <c r="Q42" s="220">
        <v>0</v>
      </c>
      <c r="R42" s="224">
        <v>0</v>
      </c>
      <c r="S42" s="220">
        <v>1</v>
      </c>
      <c r="T42" s="224">
        <v>0</v>
      </c>
      <c r="U42" s="220">
        <v>3</v>
      </c>
      <c r="V42" s="224">
        <v>0</v>
      </c>
      <c r="W42" s="220">
        <v>0</v>
      </c>
      <c r="X42" s="224">
        <v>0</v>
      </c>
      <c r="Y42" s="220">
        <v>1</v>
      </c>
      <c r="Z42" s="224">
        <v>0</v>
      </c>
      <c r="AA42" s="220">
        <v>0</v>
      </c>
      <c r="AB42" s="224">
        <v>1</v>
      </c>
      <c r="AC42" s="220">
        <v>0</v>
      </c>
      <c r="AD42" s="224">
        <v>0</v>
      </c>
      <c r="AE42" s="224">
        <v>0</v>
      </c>
      <c r="AF42" s="220">
        <v>0</v>
      </c>
      <c r="AG42" s="224">
        <v>0</v>
      </c>
      <c r="AH42" s="220">
        <v>0</v>
      </c>
    </row>
    <row r="43" spans="1:34" x14ac:dyDescent="0.3">
      <c r="A43" s="215" t="s">
        <v>195</v>
      </c>
      <c r="B43" s="226">
        <v>5790</v>
      </c>
      <c r="C43" s="222">
        <v>2056</v>
      </c>
      <c r="D43" s="226">
        <v>1</v>
      </c>
      <c r="E43" s="222">
        <v>3098</v>
      </c>
      <c r="F43" s="226">
        <v>50</v>
      </c>
      <c r="G43" s="222">
        <v>281</v>
      </c>
      <c r="H43" s="226">
        <v>0</v>
      </c>
      <c r="I43" s="222">
        <v>2</v>
      </c>
      <c r="J43" s="226">
        <v>2</v>
      </c>
      <c r="K43" s="222">
        <v>289</v>
      </c>
      <c r="L43" s="226">
        <v>4</v>
      </c>
      <c r="M43" s="222">
        <v>0</v>
      </c>
      <c r="N43" s="226">
        <v>0</v>
      </c>
      <c r="O43" s="222">
        <v>0</v>
      </c>
      <c r="P43" s="226">
        <v>1</v>
      </c>
      <c r="Q43" s="222">
        <v>0</v>
      </c>
      <c r="R43" s="226">
        <v>0</v>
      </c>
      <c r="S43" s="222">
        <v>1</v>
      </c>
      <c r="T43" s="226">
        <v>0</v>
      </c>
      <c r="U43" s="222">
        <v>3</v>
      </c>
      <c r="V43" s="226">
        <v>0</v>
      </c>
      <c r="W43" s="222">
        <v>0</v>
      </c>
      <c r="X43" s="226">
        <v>0</v>
      </c>
      <c r="Y43" s="222">
        <v>1</v>
      </c>
      <c r="Z43" s="226">
        <v>0</v>
      </c>
      <c r="AA43" s="222">
        <v>0</v>
      </c>
      <c r="AB43" s="226">
        <v>1</v>
      </c>
      <c r="AC43" s="222">
        <v>0</v>
      </c>
      <c r="AD43" s="226">
        <v>0</v>
      </c>
      <c r="AE43" s="226">
        <v>0</v>
      </c>
      <c r="AF43" s="222">
        <v>0</v>
      </c>
      <c r="AG43" s="226">
        <v>0</v>
      </c>
      <c r="AH43" s="222">
        <v>0</v>
      </c>
    </row>
    <row r="44" spans="1:34" x14ac:dyDescent="0.3">
      <c r="B44" s="226"/>
      <c r="C44" s="222"/>
      <c r="D44" s="226"/>
      <c r="E44" s="222"/>
      <c r="F44" s="226"/>
      <c r="G44" s="222"/>
      <c r="H44" s="226"/>
      <c r="I44" s="222"/>
      <c r="J44" s="226"/>
      <c r="K44" s="222"/>
      <c r="L44" s="226"/>
      <c r="M44" s="222"/>
      <c r="N44" s="226"/>
      <c r="O44" s="222"/>
      <c r="P44" s="226"/>
      <c r="Q44" s="222"/>
      <c r="R44" s="226"/>
      <c r="S44" s="222"/>
      <c r="T44" s="226"/>
      <c r="U44" s="222"/>
      <c r="V44" s="226"/>
      <c r="W44" s="222"/>
      <c r="X44" s="226"/>
      <c r="Y44" s="222"/>
      <c r="Z44" s="226"/>
      <c r="AA44" s="222"/>
      <c r="AB44" s="226"/>
      <c r="AC44" s="222"/>
      <c r="AD44" s="226"/>
      <c r="AE44" s="226"/>
      <c r="AF44" s="222"/>
      <c r="AG44" s="226"/>
      <c r="AH44" s="222"/>
    </row>
    <row r="45" spans="1:34" x14ac:dyDescent="0.3">
      <c r="A45" s="216" t="s">
        <v>3</v>
      </c>
      <c r="B45" s="224">
        <v>9203</v>
      </c>
      <c r="C45" s="220">
        <v>7040</v>
      </c>
      <c r="D45" s="224">
        <v>0</v>
      </c>
      <c r="E45" s="220">
        <v>873</v>
      </c>
      <c r="F45" s="224">
        <v>146</v>
      </c>
      <c r="G45" s="220">
        <v>981</v>
      </c>
      <c r="H45" s="224">
        <v>0</v>
      </c>
      <c r="I45" s="220">
        <v>5</v>
      </c>
      <c r="J45" s="224">
        <v>1</v>
      </c>
      <c r="K45" s="220">
        <v>143</v>
      </c>
      <c r="L45" s="224">
        <v>4</v>
      </c>
      <c r="M45" s="220">
        <v>0</v>
      </c>
      <c r="N45" s="224">
        <v>0</v>
      </c>
      <c r="O45" s="220">
        <v>0</v>
      </c>
      <c r="P45" s="224">
        <v>0</v>
      </c>
      <c r="Q45" s="220">
        <v>0</v>
      </c>
      <c r="R45" s="224">
        <v>0</v>
      </c>
      <c r="S45" s="220">
        <v>1</v>
      </c>
      <c r="T45" s="224">
        <v>0</v>
      </c>
      <c r="U45" s="220">
        <v>4</v>
      </c>
      <c r="V45" s="224">
        <v>0</v>
      </c>
      <c r="W45" s="220">
        <v>0</v>
      </c>
      <c r="X45" s="224">
        <v>0</v>
      </c>
      <c r="Y45" s="220">
        <v>1</v>
      </c>
      <c r="Z45" s="224">
        <v>0</v>
      </c>
      <c r="AA45" s="220">
        <v>0</v>
      </c>
      <c r="AB45" s="224">
        <v>0</v>
      </c>
      <c r="AC45" s="220">
        <v>3</v>
      </c>
      <c r="AD45" s="224">
        <v>0</v>
      </c>
      <c r="AE45" s="224">
        <v>0</v>
      </c>
      <c r="AF45" s="220">
        <v>0</v>
      </c>
      <c r="AG45" s="224">
        <v>0</v>
      </c>
      <c r="AH45" s="220">
        <v>1</v>
      </c>
    </row>
    <row r="46" spans="1:34" x14ac:dyDescent="0.3">
      <c r="A46" s="215" t="s">
        <v>372</v>
      </c>
      <c r="B46" s="226">
        <v>9203</v>
      </c>
      <c r="C46" s="222">
        <v>7040</v>
      </c>
      <c r="D46" s="226">
        <v>0</v>
      </c>
      <c r="E46" s="222">
        <v>873</v>
      </c>
      <c r="F46" s="226">
        <v>146</v>
      </c>
      <c r="G46" s="222">
        <v>981</v>
      </c>
      <c r="H46" s="226">
        <v>0</v>
      </c>
      <c r="I46" s="222">
        <v>5</v>
      </c>
      <c r="J46" s="226">
        <v>1</v>
      </c>
      <c r="K46" s="222">
        <v>143</v>
      </c>
      <c r="L46" s="226">
        <v>4</v>
      </c>
      <c r="M46" s="222">
        <v>0</v>
      </c>
      <c r="N46" s="226">
        <v>0</v>
      </c>
      <c r="O46" s="222">
        <v>0</v>
      </c>
      <c r="P46" s="226">
        <v>0</v>
      </c>
      <c r="Q46" s="222">
        <v>0</v>
      </c>
      <c r="R46" s="226">
        <v>0</v>
      </c>
      <c r="S46" s="222">
        <v>1</v>
      </c>
      <c r="T46" s="226">
        <v>0</v>
      </c>
      <c r="U46" s="222">
        <v>4</v>
      </c>
      <c r="V46" s="226">
        <v>0</v>
      </c>
      <c r="W46" s="222">
        <v>0</v>
      </c>
      <c r="X46" s="226">
        <v>0</v>
      </c>
      <c r="Y46" s="222">
        <v>1</v>
      </c>
      <c r="Z46" s="226">
        <v>0</v>
      </c>
      <c r="AA46" s="222">
        <v>0</v>
      </c>
      <c r="AB46" s="226">
        <v>0</v>
      </c>
      <c r="AC46" s="222">
        <v>3</v>
      </c>
      <c r="AD46" s="226">
        <v>0</v>
      </c>
      <c r="AE46" s="226">
        <v>0</v>
      </c>
      <c r="AF46" s="222">
        <v>0</v>
      </c>
      <c r="AG46" s="226">
        <v>0</v>
      </c>
      <c r="AH46" s="222">
        <v>1</v>
      </c>
    </row>
    <row r="47" spans="1:34" x14ac:dyDescent="0.3">
      <c r="B47" s="226"/>
      <c r="C47" s="222"/>
      <c r="D47" s="226"/>
      <c r="E47" s="222"/>
      <c r="F47" s="226"/>
      <c r="G47" s="222"/>
      <c r="H47" s="226"/>
      <c r="I47" s="222"/>
      <c r="J47" s="226"/>
      <c r="K47" s="222"/>
      <c r="L47" s="226"/>
      <c r="M47" s="222"/>
      <c r="N47" s="226"/>
      <c r="O47" s="222"/>
      <c r="P47" s="226"/>
      <c r="Q47" s="222"/>
      <c r="R47" s="226"/>
      <c r="S47" s="222"/>
      <c r="T47" s="226"/>
      <c r="U47" s="222"/>
      <c r="V47" s="226"/>
      <c r="W47" s="222"/>
      <c r="X47" s="226"/>
      <c r="Y47" s="222"/>
      <c r="Z47" s="226"/>
      <c r="AA47" s="222"/>
      <c r="AB47" s="226"/>
      <c r="AC47" s="222"/>
      <c r="AD47" s="226"/>
      <c r="AE47" s="226"/>
      <c r="AF47" s="222"/>
      <c r="AG47" s="226"/>
      <c r="AH47" s="222"/>
    </row>
    <row r="48" spans="1:34" x14ac:dyDescent="0.3">
      <c r="A48" s="216" t="s">
        <v>25</v>
      </c>
      <c r="B48" s="224">
        <v>4638</v>
      </c>
      <c r="C48" s="220">
        <v>4124</v>
      </c>
      <c r="D48" s="224">
        <v>0</v>
      </c>
      <c r="E48" s="220">
        <v>1</v>
      </c>
      <c r="F48" s="224">
        <v>83</v>
      </c>
      <c r="G48" s="220">
        <v>419</v>
      </c>
      <c r="H48" s="224">
        <v>0</v>
      </c>
      <c r="I48" s="220">
        <v>6</v>
      </c>
      <c r="J48" s="224">
        <v>0</v>
      </c>
      <c r="K48" s="220">
        <v>0</v>
      </c>
      <c r="L48" s="224">
        <v>0</v>
      </c>
      <c r="M48" s="220">
        <v>0</v>
      </c>
      <c r="N48" s="224">
        <v>0</v>
      </c>
      <c r="O48" s="220">
        <v>0</v>
      </c>
      <c r="P48" s="224">
        <v>0</v>
      </c>
      <c r="Q48" s="220">
        <v>1</v>
      </c>
      <c r="R48" s="224">
        <v>0</v>
      </c>
      <c r="S48" s="220">
        <v>0</v>
      </c>
      <c r="T48" s="224">
        <v>1</v>
      </c>
      <c r="U48" s="220">
        <v>2</v>
      </c>
      <c r="V48" s="224">
        <v>0</v>
      </c>
      <c r="W48" s="220">
        <v>0</v>
      </c>
      <c r="X48" s="224">
        <v>0</v>
      </c>
      <c r="Y48" s="220">
        <v>0</v>
      </c>
      <c r="Z48" s="224">
        <v>0</v>
      </c>
      <c r="AA48" s="220">
        <v>0</v>
      </c>
      <c r="AB48" s="224">
        <v>0</v>
      </c>
      <c r="AC48" s="220">
        <v>0</v>
      </c>
      <c r="AD48" s="224">
        <v>0</v>
      </c>
      <c r="AE48" s="224">
        <v>0</v>
      </c>
      <c r="AF48" s="220">
        <v>0</v>
      </c>
      <c r="AG48" s="224">
        <v>0</v>
      </c>
      <c r="AH48" s="220">
        <v>1</v>
      </c>
    </row>
    <row r="49" spans="1:34" x14ac:dyDescent="0.3">
      <c r="A49" s="215" t="s">
        <v>373</v>
      </c>
      <c r="B49" s="226">
        <v>4638</v>
      </c>
      <c r="C49" s="222">
        <v>4124</v>
      </c>
      <c r="D49" s="226">
        <v>0</v>
      </c>
      <c r="E49" s="222">
        <v>1</v>
      </c>
      <c r="F49" s="226">
        <v>83</v>
      </c>
      <c r="G49" s="222">
        <v>419</v>
      </c>
      <c r="H49" s="226">
        <v>0</v>
      </c>
      <c r="I49" s="222">
        <v>6</v>
      </c>
      <c r="J49" s="226">
        <v>0</v>
      </c>
      <c r="K49" s="222">
        <v>0</v>
      </c>
      <c r="L49" s="226">
        <v>0</v>
      </c>
      <c r="M49" s="222">
        <v>0</v>
      </c>
      <c r="N49" s="226">
        <v>0</v>
      </c>
      <c r="O49" s="222">
        <v>0</v>
      </c>
      <c r="P49" s="226">
        <v>0</v>
      </c>
      <c r="Q49" s="222">
        <v>1</v>
      </c>
      <c r="R49" s="226">
        <v>0</v>
      </c>
      <c r="S49" s="222">
        <v>0</v>
      </c>
      <c r="T49" s="226">
        <v>1</v>
      </c>
      <c r="U49" s="222">
        <v>2</v>
      </c>
      <c r="V49" s="226">
        <v>0</v>
      </c>
      <c r="W49" s="222">
        <v>0</v>
      </c>
      <c r="X49" s="226">
        <v>0</v>
      </c>
      <c r="Y49" s="222">
        <v>0</v>
      </c>
      <c r="Z49" s="226">
        <v>0</v>
      </c>
      <c r="AA49" s="222">
        <v>0</v>
      </c>
      <c r="AB49" s="226">
        <v>0</v>
      </c>
      <c r="AC49" s="222">
        <v>0</v>
      </c>
      <c r="AD49" s="226">
        <v>0</v>
      </c>
      <c r="AE49" s="226">
        <v>0</v>
      </c>
      <c r="AF49" s="222">
        <v>0</v>
      </c>
      <c r="AG49" s="226">
        <v>0</v>
      </c>
      <c r="AH49" s="222">
        <v>1</v>
      </c>
    </row>
    <row r="50" spans="1:34" x14ac:dyDescent="0.3">
      <c r="B50" s="226"/>
      <c r="C50" s="222"/>
      <c r="D50" s="226"/>
      <c r="E50" s="222"/>
      <c r="F50" s="226"/>
      <c r="G50" s="222"/>
      <c r="H50" s="226"/>
      <c r="I50" s="222"/>
      <c r="J50" s="226"/>
      <c r="K50" s="222"/>
      <c r="L50" s="226"/>
      <c r="M50" s="222"/>
      <c r="N50" s="226"/>
      <c r="O50" s="222"/>
      <c r="P50" s="226"/>
      <c r="Q50" s="222"/>
      <c r="R50" s="226"/>
      <c r="S50" s="222"/>
      <c r="T50" s="226"/>
      <c r="U50" s="222"/>
      <c r="V50" s="226"/>
      <c r="W50" s="222"/>
      <c r="X50" s="226"/>
      <c r="Y50" s="222"/>
      <c r="Z50" s="226"/>
      <c r="AA50" s="222"/>
      <c r="AB50" s="226"/>
      <c r="AC50" s="222"/>
      <c r="AD50" s="226"/>
      <c r="AE50" s="226"/>
      <c r="AF50" s="222"/>
      <c r="AG50" s="226"/>
      <c r="AH50" s="222"/>
    </row>
    <row r="51" spans="1:34" x14ac:dyDescent="0.3">
      <c r="A51" s="216" t="s">
        <v>26</v>
      </c>
      <c r="B51" s="224">
        <v>3488</v>
      </c>
      <c r="C51" s="220">
        <v>1642</v>
      </c>
      <c r="D51" s="224">
        <v>0</v>
      </c>
      <c r="E51" s="220">
        <v>1514</v>
      </c>
      <c r="F51" s="224">
        <v>38</v>
      </c>
      <c r="G51" s="220">
        <v>143</v>
      </c>
      <c r="H51" s="224">
        <v>0</v>
      </c>
      <c r="I51" s="220">
        <v>4</v>
      </c>
      <c r="J51" s="224">
        <v>0</v>
      </c>
      <c r="K51" s="220">
        <v>137</v>
      </c>
      <c r="L51" s="224">
        <v>4</v>
      </c>
      <c r="M51" s="220">
        <v>0</v>
      </c>
      <c r="N51" s="224">
        <v>0</v>
      </c>
      <c r="O51" s="220">
        <v>0</v>
      </c>
      <c r="P51" s="224">
        <v>0</v>
      </c>
      <c r="Q51" s="220">
        <v>0</v>
      </c>
      <c r="R51" s="224">
        <v>0</v>
      </c>
      <c r="S51" s="220">
        <v>2</v>
      </c>
      <c r="T51" s="224">
        <v>1</v>
      </c>
      <c r="U51" s="220">
        <v>0</v>
      </c>
      <c r="V51" s="224">
        <v>0</v>
      </c>
      <c r="W51" s="220">
        <v>0</v>
      </c>
      <c r="X51" s="224">
        <v>0</v>
      </c>
      <c r="Y51" s="220">
        <v>2</v>
      </c>
      <c r="Z51" s="224">
        <v>0</v>
      </c>
      <c r="AA51" s="220">
        <v>0</v>
      </c>
      <c r="AB51" s="224">
        <v>0</v>
      </c>
      <c r="AC51" s="220">
        <v>1</v>
      </c>
      <c r="AD51" s="224">
        <v>0</v>
      </c>
      <c r="AE51" s="224">
        <v>0</v>
      </c>
      <c r="AF51" s="220">
        <v>0</v>
      </c>
      <c r="AG51" s="224">
        <v>0</v>
      </c>
      <c r="AH51" s="220">
        <v>0</v>
      </c>
    </row>
    <row r="52" spans="1:34" x14ac:dyDescent="0.3">
      <c r="A52" s="215" t="s">
        <v>181</v>
      </c>
      <c r="B52" s="226">
        <v>3488</v>
      </c>
      <c r="C52" s="222">
        <v>1642</v>
      </c>
      <c r="D52" s="226">
        <v>0</v>
      </c>
      <c r="E52" s="222">
        <v>1514</v>
      </c>
      <c r="F52" s="226">
        <v>38</v>
      </c>
      <c r="G52" s="222">
        <v>143</v>
      </c>
      <c r="H52" s="226">
        <v>0</v>
      </c>
      <c r="I52" s="222">
        <v>4</v>
      </c>
      <c r="J52" s="226">
        <v>0</v>
      </c>
      <c r="K52" s="222">
        <v>137</v>
      </c>
      <c r="L52" s="226">
        <v>4</v>
      </c>
      <c r="M52" s="222">
        <v>0</v>
      </c>
      <c r="N52" s="226">
        <v>0</v>
      </c>
      <c r="O52" s="222">
        <v>0</v>
      </c>
      <c r="P52" s="226">
        <v>0</v>
      </c>
      <c r="Q52" s="222">
        <v>0</v>
      </c>
      <c r="R52" s="226">
        <v>0</v>
      </c>
      <c r="S52" s="222">
        <v>2</v>
      </c>
      <c r="T52" s="226">
        <v>1</v>
      </c>
      <c r="U52" s="222">
        <v>0</v>
      </c>
      <c r="V52" s="226">
        <v>0</v>
      </c>
      <c r="W52" s="222">
        <v>0</v>
      </c>
      <c r="X52" s="226">
        <v>0</v>
      </c>
      <c r="Y52" s="222">
        <v>2</v>
      </c>
      <c r="Z52" s="226">
        <v>0</v>
      </c>
      <c r="AA52" s="222">
        <v>0</v>
      </c>
      <c r="AB52" s="226">
        <v>0</v>
      </c>
      <c r="AC52" s="222">
        <v>1</v>
      </c>
      <c r="AD52" s="226">
        <v>0</v>
      </c>
      <c r="AE52" s="226">
        <v>0</v>
      </c>
      <c r="AF52" s="222">
        <v>0</v>
      </c>
      <c r="AG52" s="226">
        <v>0</v>
      </c>
      <c r="AH52" s="222">
        <v>0</v>
      </c>
    </row>
    <row r="53" spans="1:34" x14ac:dyDescent="0.3">
      <c r="B53" s="226"/>
      <c r="C53" s="222"/>
      <c r="D53" s="226"/>
      <c r="E53" s="222"/>
      <c r="F53" s="226"/>
      <c r="G53" s="222"/>
      <c r="H53" s="226"/>
      <c r="I53" s="222"/>
      <c r="J53" s="226"/>
      <c r="K53" s="222"/>
      <c r="L53" s="226"/>
      <c r="M53" s="222"/>
      <c r="N53" s="226"/>
      <c r="O53" s="222"/>
      <c r="P53" s="226"/>
      <c r="Q53" s="222"/>
      <c r="R53" s="226"/>
      <c r="S53" s="222"/>
      <c r="T53" s="226"/>
      <c r="U53" s="222"/>
      <c r="V53" s="226"/>
      <c r="W53" s="222"/>
      <c r="X53" s="226"/>
      <c r="Y53" s="222"/>
      <c r="Z53" s="226"/>
      <c r="AA53" s="222"/>
      <c r="AB53" s="226"/>
      <c r="AC53" s="222"/>
      <c r="AD53" s="226"/>
      <c r="AE53" s="226"/>
      <c r="AF53" s="222"/>
      <c r="AG53" s="226"/>
      <c r="AH53" s="222"/>
    </row>
    <row r="54" spans="1:34" x14ac:dyDescent="0.3">
      <c r="A54" s="216" t="s">
        <v>15</v>
      </c>
      <c r="B54" s="224">
        <v>6905</v>
      </c>
      <c r="C54" s="220">
        <v>5120</v>
      </c>
      <c r="D54" s="224">
        <v>1</v>
      </c>
      <c r="E54" s="220">
        <v>1477</v>
      </c>
      <c r="F54" s="224">
        <v>113</v>
      </c>
      <c r="G54" s="220">
        <v>149</v>
      </c>
      <c r="H54" s="224">
        <v>0</v>
      </c>
      <c r="I54" s="220">
        <v>2</v>
      </c>
      <c r="J54" s="224">
        <v>0</v>
      </c>
      <c r="K54" s="220">
        <v>32</v>
      </c>
      <c r="L54" s="224">
        <v>2</v>
      </c>
      <c r="M54" s="220">
        <v>0</v>
      </c>
      <c r="N54" s="224">
        <v>0</v>
      </c>
      <c r="O54" s="220">
        <v>0</v>
      </c>
      <c r="P54" s="224">
        <v>0</v>
      </c>
      <c r="Q54" s="220">
        <v>0</v>
      </c>
      <c r="R54" s="224">
        <v>0</v>
      </c>
      <c r="S54" s="220">
        <v>4</v>
      </c>
      <c r="T54" s="224">
        <v>1</v>
      </c>
      <c r="U54" s="220">
        <v>3</v>
      </c>
      <c r="V54" s="224">
        <v>0</v>
      </c>
      <c r="W54" s="220">
        <v>0</v>
      </c>
      <c r="X54" s="224">
        <v>0</v>
      </c>
      <c r="Y54" s="220">
        <v>1</v>
      </c>
      <c r="Z54" s="224">
        <v>0</v>
      </c>
      <c r="AA54" s="220">
        <v>0</v>
      </c>
      <c r="AB54" s="224">
        <v>0</v>
      </c>
      <c r="AC54" s="220">
        <v>0</v>
      </c>
      <c r="AD54" s="224">
        <v>0</v>
      </c>
      <c r="AE54" s="224">
        <v>0</v>
      </c>
      <c r="AF54" s="220">
        <v>0</v>
      </c>
      <c r="AG54" s="224">
        <v>0</v>
      </c>
      <c r="AH54" s="220">
        <v>0</v>
      </c>
    </row>
    <row r="55" spans="1:34" x14ac:dyDescent="0.3">
      <c r="A55" s="215" t="s">
        <v>374</v>
      </c>
      <c r="B55" s="226">
        <v>6905</v>
      </c>
      <c r="C55" s="222">
        <v>5120</v>
      </c>
      <c r="D55" s="226">
        <v>1</v>
      </c>
      <c r="E55" s="222">
        <v>1477</v>
      </c>
      <c r="F55" s="226">
        <v>113</v>
      </c>
      <c r="G55" s="222">
        <v>149</v>
      </c>
      <c r="H55" s="226">
        <v>0</v>
      </c>
      <c r="I55" s="222">
        <v>2</v>
      </c>
      <c r="J55" s="226">
        <v>0</v>
      </c>
      <c r="K55" s="222">
        <v>32</v>
      </c>
      <c r="L55" s="226">
        <v>2</v>
      </c>
      <c r="M55" s="222">
        <v>0</v>
      </c>
      <c r="N55" s="226">
        <v>0</v>
      </c>
      <c r="O55" s="222">
        <v>0</v>
      </c>
      <c r="P55" s="226">
        <v>0</v>
      </c>
      <c r="Q55" s="222">
        <v>0</v>
      </c>
      <c r="R55" s="226">
        <v>0</v>
      </c>
      <c r="S55" s="222">
        <v>4</v>
      </c>
      <c r="T55" s="226">
        <v>1</v>
      </c>
      <c r="U55" s="222">
        <v>3</v>
      </c>
      <c r="V55" s="226">
        <v>0</v>
      </c>
      <c r="W55" s="222">
        <v>0</v>
      </c>
      <c r="X55" s="226">
        <v>0</v>
      </c>
      <c r="Y55" s="222">
        <v>1</v>
      </c>
      <c r="Z55" s="226">
        <v>0</v>
      </c>
      <c r="AA55" s="222">
        <v>0</v>
      </c>
      <c r="AB55" s="226">
        <v>0</v>
      </c>
      <c r="AC55" s="222">
        <v>0</v>
      </c>
      <c r="AD55" s="226">
        <v>0</v>
      </c>
      <c r="AE55" s="226">
        <v>0</v>
      </c>
      <c r="AF55" s="222">
        <v>0</v>
      </c>
      <c r="AG55" s="226">
        <v>0</v>
      </c>
      <c r="AH55" s="222">
        <v>0</v>
      </c>
    </row>
    <row r="56" spans="1:34" x14ac:dyDescent="0.3">
      <c r="B56" s="226"/>
      <c r="C56" s="222"/>
      <c r="D56" s="226"/>
      <c r="E56" s="222"/>
      <c r="F56" s="226"/>
      <c r="G56" s="222"/>
      <c r="H56" s="226"/>
      <c r="I56" s="222"/>
      <c r="J56" s="226"/>
      <c r="K56" s="222"/>
      <c r="L56" s="226"/>
      <c r="M56" s="222"/>
      <c r="N56" s="226"/>
      <c r="O56" s="222"/>
      <c r="P56" s="226"/>
      <c r="Q56" s="222"/>
      <c r="R56" s="226"/>
      <c r="S56" s="222"/>
      <c r="T56" s="226"/>
      <c r="U56" s="222"/>
      <c r="V56" s="226"/>
      <c r="W56" s="222"/>
      <c r="X56" s="226"/>
      <c r="Y56" s="222"/>
      <c r="Z56" s="226"/>
      <c r="AA56" s="222"/>
      <c r="AB56" s="226"/>
      <c r="AC56" s="222"/>
      <c r="AD56" s="226"/>
      <c r="AE56" s="226"/>
      <c r="AF56" s="222"/>
      <c r="AG56" s="226"/>
      <c r="AH56" s="222"/>
    </row>
    <row r="57" spans="1:34" x14ac:dyDescent="0.3">
      <c r="A57" s="216" t="s">
        <v>16</v>
      </c>
      <c r="B57" s="224">
        <v>8217</v>
      </c>
      <c r="C57" s="220">
        <v>2044</v>
      </c>
      <c r="D57" s="224">
        <v>0</v>
      </c>
      <c r="E57" s="220">
        <v>5350</v>
      </c>
      <c r="F57" s="224">
        <v>34</v>
      </c>
      <c r="G57" s="220">
        <v>250</v>
      </c>
      <c r="H57" s="224">
        <v>0</v>
      </c>
      <c r="I57" s="220">
        <v>0</v>
      </c>
      <c r="J57" s="224">
        <v>0</v>
      </c>
      <c r="K57" s="220">
        <v>524</v>
      </c>
      <c r="L57" s="224">
        <v>1</v>
      </c>
      <c r="M57" s="220">
        <v>0</v>
      </c>
      <c r="N57" s="224">
        <v>0</v>
      </c>
      <c r="O57" s="220">
        <v>0</v>
      </c>
      <c r="P57" s="224">
        <v>0</v>
      </c>
      <c r="Q57" s="220">
        <v>0</v>
      </c>
      <c r="R57" s="224">
        <v>0</v>
      </c>
      <c r="S57" s="220">
        <v>7</v>
      </c>
      <c r="T57" s="224">
        <v>1</v>
      </c>
      <c r="U57" s="220">
        <v>2</v>
      </c>
      <c r="V57" s="224">
        <v>0</v>
      </c>
      <c r="W57" s="220">
        <v>0</v>
      </c>
      <c r="X57" s="224">
        <v>1</v>
      </c>
      <c r="Y57" s="220">
        <v>3</v>
      </c>
      <c r="Z57" s="224">
        <v>0</v>
      </c>
      <c r="AA57" s="220">
        <v>0</v>
      </c>
      <c r="AB57" s="224">
        <v>0</v>
      </c>
      <c r="AC57" s="220">
        <v>0</v>
      </c>
      <c r="AD57" s="224">
        <v>0</v>
      </c>
      <c r="AE57" s="224">
        <v>0</v>
      </c>
      <c r="AF57" s="220">
        <v>0</v>
      </c>
      <c r="AG57" s="224">
        <v>0</v>
      </c>
      <c r="AH57" s="220">
        <v>0</v>
      </c>
    </row>
    <row r="58" spans="1:34" x14ac:dyDescent="0.3">
      <c r="A58" s="215" t="s">
        <v>375</v>
      </c>
      <c r="B58" s="226">
        <v>8217</v>
      </c>
      <c r="C58" s="222">
        <v>2044</v>
      </c>
      <c r="D58" s="226">
        <v>0</v>
      </c>
      <c r="E58" s="222">
        <v>5350</v>
      </c>
      <c r="F58" s="226">
        <v>34</v>
      </c>
      <c r="G58" s="222">
        <v>250</v>
      </c>
      <c r="H58" s="226">
        <v>0</v>
      </c>
      <c r="I58" s="222">
        <v>0</v>
      </c>
      <c r="J58" s="226">
        <v>0</v>
      </c>
      <c r="K58" s="222">
        <v>524</v>
      </c>
      <c r="L58" s="226">
        <v>1</v>
      </c>
      <c r="M58" s="222">
        <v>0</v>
      </c>
      <c r="N58" s="226">
        <v>0</v>
      </c>
      <c r="O58" s="222">
        <v>0</v>
      </c>
      <c r="P58" s="226">
        <v>0</v>
      </c>
      <c r="Q58" s="222">
        <v>0</v>
      </c>
      <c r="R58" s="226">
        <v>0</v>
      </c>
      <c r="S58" s="222">
        <v>7</v>
      </c>
      <c r="T58" s="226">
        <v>1</v>
      </c>
      <c r="U58" s="222">
        <v>2</v>
      </c>
      <c r="V58" s="226">
        <v>0</v>
      </c>
      <c r="W58" s="222">
        <v>0</v>
      </c>
      <c r="X58" s="226">
        <v>1</v>
      </c>
      <c r="Y58" s="222">
        <v>3</v>
      </c>
      <c r="Z58" s="226">
        <v>0</v>
      </c>
      <c r="AA58" s="222">
        <v>0</v>
      </c>
      <c r="AB58" s="226">
        <v>0</v>
      </c>
      <c r="AC58" s="222">
        <v>0</v>
      </c>
      <c r="AD58" s="226">
        <v>0</v>
      </c>
      <c r="AE58" s="226">
        <v>0</v>
      </c>
      <c r="AF58" s="222">
        <v>0</v>
      </c>
      <c r="AG58" s="226">
        <v>0</v>
      </c>
      <c r="AH58" s="222">
        <v>0</v>
      </c>
    </row>
    <row r="59" spans="1:34" x14ac:dyDescent="0.3">
      <c r="A59" s="228"/>
      <c r="B59" s="227"/>
      <c r="C59" s="228"/>
      <c r="D59" s="227"/>
      <c r="E59" s="228"/>
      <c r="F59" s="227"/>
      <c r="G59" s="228"/>
      <c r="H59" s="227"/>
      <c r="I59" s="228"/>
      <c r="J59" s="227"/>
      <c r="K59" s="228"/>
      <c r="L59" s="227"/>
      <c r="M59" s="228"/>
      <c r="N59" s="227"/>
      <c r="O59" s="228"/>
      <c r="P59" s="227"/>
      <c r="Q59" s="228"/>
      <c r="R59" s="227"/>
      <c r="S59" s="228"/>
      <c r="T59" s="227"/>
      <c r="U59" s="228"/>
      <c r="V59" s="227"/>
      <c r="W59" s="228"/>
      <c r="X59" s="227"/>
      <c r="Y59" s="228"/>
      <c r="Z59" s="227"/>
      <c r="AA59" s="228"/>
      <c r="AB59" s="227"/>
      <c r="AC59" s="228"/>
      <c r="AD59" s="227"/>
      <c r="AE59" s="227"/>
      <c r="AF59" s="228"/>
      <c r="AG59" s="227"/>
      <c r="AH59" s="228"/>
    </row>
    <row r="60" spans="1:34" x14ac:dyDescent="0.3">
      <c r="A60" s="216" t="s">
        <v>69</v>
      </c>
    </row>
  </sheetData>
  <mergeCells count="10">
    <mergeCell ref="C8:E8"/>
    <mergeCell ref="A8:A9"/>
    <mergeCell ref="B8:B9"/>
    <mergeCell ref="AH8:AH9"/>
    <mergeCell ref="F8:K8"/>
    <mergeCell ref="L8:S8"/>
    <mergeCell ref="T8:Y8"/>
    <mergeCell ref="Z8:AB8"/>
    <mergeCell ref="AD8:AG8"/>
    <mergeCell ref="AC8:AC9"/>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C750-C53D-4998-B3BB-61D6E0849D10}">
  <dimension ref="A1:X59"/>
  <sheetViews>
    <sheetView workbookViewId="0">
      <pane xSplit="2" ySplit="8" topLeftCell="C9" activePane="bottomRight" state="frozen"/>
      <selection pane="topRight" activeCell="C1" sqref="C1"/>
      <selection pane="bottomLeft" activeCell="A9" sqref="A9"/>
      <selection pane="bottomRight"/>
    </sheetView>
  </sheetViews>
  <sheetFormatPr baseColWidth="10" defaultColWidth="0" defaultRowHeight="13" zeroHeight="1" x14ac:dyDescent="0.3"/>
  <cols>
    <col min="1" max="1" width="57.453125" style="215" customWidth="1"/>
    <col min="2" max="2" width="11.453125" style="215" customWidth="1"/>
    <col min="3" max="3" width="12.54296875" style="215" customWidth="1"/>
    <col min="4" max="13" width="11.453125" style="215" customWidth="1"/>
    <col min="14" max="14" width="12.453125" style="215" customWidth="1"/>
    <col min="15" max="15" width="12.36328125" style="215" customWidth="1"/>
    <col min="16" max="16" width="11.453125" style="215" customWidth="1"/>
    <col min="17" max="17" width="11.90625" style="215" customWidth="1"/>
    <col min="18" max="18" width="11.6328125" style="215" customWidth="1"/>
    <col min="19" max="21" width="11.453125" style="215" customWidth="1"/>
    <col min="22" max="22" width="10.6328125" style="215" customWidth="1"/>
    <col min="23" max="23" width="11.453125" style="215" hidden="1" customWidth="1"/>
    <col min="24" max="24" width="0" style="215" hidden="1" customWidth="1"/>
    <col min="25" max="16384" width="11.453125" style="215" hidden="1"/>
  </cols>
  <sheetData>
    <row r="1" spans="1:22" x14ac:dyDescent="0.3">
      <c r="A1" s="216" t="s">
        <v>442</v>
      </c>
    </row>
    <row r="2" spans="1:22" x14ac:dyDescent="0.3"/>
    <row r="3" spans="1:22" x14ac:dyDescent="0.3">
      <c r="A3" s="229" t="s">
        <v>443</v>
      </c>
      <c r="B3" s="229"/>
      <c r="C3" s="229"/>
      <c r="D3" s="229"/>
      <c r="E3" s="229"/>
      <c r="F3" s="229"/>
      <c r="G3" s="229"/>
      <c r="H3" s="229"/>
      <c r="I3" s="229"/>
      <c r="J3" s="229"/>
      <c r="K3" s="229"/>
      <c r="L3" s="229"/>
      <c r="M3" s="229"/>
      <c r="N3" s="229"/>
      <c r="O3" s="229"/>
      <c r="P3" s="229"/>
      <c r="Q3" s="229"/>
      <c r="R3" s="229"/>
      <c r="S3" s="229"/>
      <c r="T3" s="229"/>
      <c r="U3" s="229"/>
      <c r="V3" s="229"/>
    </row>
    <row r="4" spans="1:22" x14ac:dyDescent="0.3">
      <c r="A4" s="229" t="s">
        <v>7</v>
      </c>
      <c r="B4" s="229"/>
      <c r="C4" s="229"/>
      <c r="D4" s="229"/>
      <c r="E4" s="229"/>
      <c r="F4" s="229"/>
      <c r="G4" s="229"/>
      <c r="H4" s="229"/>
      <c r="I4" s="229"/>
      <c r="J4" s="229"/>
      <c r="K4" s="229"/>
      <c r="L4" s="229"/>
      <c r="M4" s="229"/>
      <c r="N4" s="229"/>
      <c r="O4" s="229"/>
      <c r="P4" s="229"/>
      <c r="Q4" s="229"/>
      <c r="R4" s="229"/>
      <c r="S4" s="229"/>
      <c r="T4" s="229"/>
      <c r="U4" s="229"/>
      <c r="V4" s="229"/>
    </row>
    <row r="5" spans="1:22" x14ac:dyDescent="0.3">
      <c r="A5" s="229" t="s">
        <v>72</v>
      </c>
      <c r="B5" s="229"/>
      <c r="C5" s="229"/>
      <c r="D5" s="229"/>
      <c r="E5" s="229"/>
      <c r="F5" s="229"/>
      <c r="G5" s="229"/>
      <c r="H5" s="229"/>
      <c r="I5" s="229"/>
      <c r="J5" s="229"/>
      <c r="K5" s="229"/>
      <c r="L5" s="229"/>
      <c r="M5" s="229"/>
      <c r="N5" s="229"/>
      <c r="O5" s="229"/>
      <c r="P5" s="229"/>
      <c r="Q5" s="229"/>
      <c r="R5" s="229"/>
      <c r="S5" s="229"/>
      <c r="T5" s="229"/>
      <c r="U5" s="229"/>
      <c r="V5" s="229"/>
    </row>
    <row r="6" spans="1:22" x14ac:dyDescent="0.3">
      <c r="A6" s="229" t="s">
        <v>207</v>
      </c>
      <c r="B6" s="229"/>
      <c r="C6" s="229"/>
      <c r="D6" s="229"/>
      <c r="E6" s="229"/>
      <c r="F6" s="229"/>
      <c r="G6" s="229"/>
      <c r="H6" s="229"/>
      <c r="I6" s="229"/>
      <c r="J6" s="229"/>
      <c r="K6" s="229"/>
      <c r="L6" s="229"/>
      <c r="M6" s="229"/>
      <c r="N6" s="229"/>
      <c r="O6" s="229"/>
      <c r="P6" s="229"/>
      <c r="Q6" s="229"/>
      <c r="R6" s="229"/>
      <c r="S6" s="229"/>
      <c r="T6" s="229"/>
      <c r="U6" s="229"/>
      <c r="V6" s="229"/>
    </row>
    <row r="7" spans="1:22" x14ac:dyDescent="0.3"/>
    <row r="8" spans="1:22" ht="42.75" customHeight="1" x14ac:dyDescent="0.3">
      <c r="A8" s="217" t="s">
        <v>8</v>
      </c>
      <c r="B8" s="219" t="s">
        <v>33</v>
      </c>
      <c r="C8" s="219" t="s">
        <v>22</v>
      </c>
      <c r="D8" s="219" t="s">
        <v>27</v>
      </c>
      <c r="E8" s="219" t="s">
        <v>277</v>
      </c>
      <c r="F8" s="219" t="s">
        <v>179</v>
      </c>
      <c r="G8" s="219" t="s">
        <v>278</v>
      </c>
      <c r="H8" s="219" t="s">
        <v>84</v>
      </c>
      <c r="I8" s="219" t="s">
        <v>279</v>
      </c>
      <c r="J8" s="219" t="s">
        <v>280</v>
      </c>
      <c r="K8" s="219" t="s">
        <v>85</v>
      </c>
      <c r="L8" s="219" t="s">
        <v>281</v>
      </c>
      <c r="M8" s="219" t="s">
        <v>282</v>
      </c>
      <c r="N8" s="219" t="s">
        <v>283</v>
      </c>
      <c r="O8" s="219" t="s">
        <v>284</v>
      </c>
      <c r="P8" s="219" t="s">
        <v>86</v>
      </c>
      <c r="Q8" s="219" t="s">
        <v>87</v>
      </c>
      <c r="R8" s="219" t="s">
        <v>88</v>
      </c>
      <c r="S8" s="219" t="s">
        <v>89</v>
      </c>
      <c r="T8" s="219" t="s">
        <v>285</v>
      </c>
      <c r="U8" s="219" t="s">
        <v>180</v>
      </c>
      <c r="V8" s="237" t="s">
        <v>156</v>
      </c>
    </row>
    <row r="9" spans="1:22" x14ac:dyDescent="0.3">
      <c r="B9" s="223"/>
      <c r="D9" s="223"/>
      <c r="F9" s="223"/>
      <c r="H9" s="223"/>
      <c r="J9" s="223"/>
      <c r="L9" s="223"/>
      <c r="N9" s="223"/>
      <c r="P9" s="223"/>
      <c r="R9" s="223"/>
      <c r="T9" s="223"/>
      <c r="U9" s="223"/>
    </row>
    <row r="10" spans="1:22" x14ac:dyDescent="0.3">
      <c r="A10" s="216" t="s">
        <v>0</v>
      </c>
      <c r="B10" s="224">
        <f>SUM(B12,B17,B22,B25,B28,B32,B35,B38,B41,B44,B47,B50,B53,B56)</f>
        <v>98395</v>
      </c>
      <c r="C10" s="220">
        <f t="shared" ref="C10:V10" si="0">SUM(C12,C17,C22,C25,C28,C32,C35,C38,C41,C44,C47,C50,C53,C56)</f>
        <v>9189</v>
      </c>
      <c r="D10" s="224">
        <f t="shared" si="0"/>
        <v>1514</v>
      </c>
      <c r="E10" s="220">
        <f t="shared" si="0"/>
        <v>5</v>
      </c>
      <c r="F10" s="224">
        <f t="shared" si="0"/>
        <v>77</v>
      </c>
      <c r="G10" s="220">
        <f t="shared" si="0"/>
        <v>12</v>
      </c>
      <c r="H10" s="224">
        <f t="shared" si="0"/>
        <v>78</v>
      </c>
      <c r="I10" s="220">
        <f t="shared" si="0"/>
        <v>20</v>
      </c>
      <c r="J10" s="224">
        <f t="shared" si="0"/>
        <v>299</v>
      </c>
      <c r="K10" s="220">
        <f t="shared" si="0"/>
        <v>2867</v>
      </c>
      <c r="L10" s="224">
        <f t="shared" si="0"/>
        <v>121</v>
      </c>
      <c r="M10" s="220">
        <f t="shared" si="0"/>
        <v>200</v>
      </c>
      <c r="N10" s="224">
        <f t="shared" si="0"/>
        <v>168</v>
      </c>
      <c r="O10" s="220">
        <f t="shared" si="0"/>
        <v>4</v>
      </c>
      <c r="P10" s="224">
        <f t="shared" si="0"/>
        <v>7670</v>
      </c>
      <c r="Q10" s="220">
        <f t="shared" si="0"/>
        <v>2982</v>
      </c>
      <c r="R10" s="224">
        <f t="shared" si="0"/>
        <v>70294</v>
      </c>
      <c r="S10" s="220">
        <f t="shared" si="0"/>
        <v>2683</v>
      </c>
      <c r="T10" s="224">
        <f t="shared" si="0"/>
        <v>17</v>
      </c>
      <c r="U10" s="224">
        <f t="shared" si="0"/>
        <v>37</v>
      </c>
      <c r="V10" s="220">
        <f t="shared" si="0"/>
        <v>158</v>
      </c>
    </row>
    <row r="11" spans="1:22" x14ac:dyDescent="0.3">
      <c r="B11" s="226"/>
      <c r="C11" s="222"/>
      <c r="D11" s="226"/>
      <c r="E11" s="222"/>
      <c r="F11" s="226"/>
      <c r="G11" s="222"/>
      <c r="H11" s="226"/>
      <c r="I11" s="222"/>
      <c r="J11" s="226"/>
      <c r="K11" s="222"/>
      <c r="L11" s="226"/>
      <c r="M11" s="222"/>
      <c r="N11" s="226"/>
      <c r="O11" s="222"/>
      <c r="P11" s="226"/>
      <c r="Q11" s="222"/>
      <c r="R11" s="226"/>
      <c r="S11" s="222"/>
      <c r="T11" s="226"/>
      <c r="U11" s="226"/>
      <c r="V11" s="222"/>
    </row>
    <row r="12" spans="1:22" x14ac:dyDescent="0.3">
      <c r="A12" s="216" t="s">
        <v>21</v>
      </c>
      <c r="B12" s="224">
        <v>21309</v>
      </c>
      <c r="C12" s="220">
        <v>1340</v>
      </c>
      <c r="D12" s="224">
        <v>40</v>
      </c>
      <c r="E12" s="220">
        <v>0</v>
      </c>
      <c r="F12" s="224">
        <v>35</v>
      </c>
      <c r="G12" s="220">
        <v>5</v>
      </c>
      <c r="H12" s="224">
        <v>39</v>
      </c>
      <c r="I12" s="220">
        <v>0</v>
      </c>
      <c r="J12" s="224">
        <v>3</v>
      </c>
      <c r="K12" s="220">
        <v>242</v>
      </c>
      <c r="L12" s="224">
        <v>27</v>
      </c>
      <c r="M12" s="220">
        <v>1</v>
      </c>
      <c r="N12" s="224">
        <v>6</v>
      </c>
      <c r="O12" s="220">
        <v>2</v>
      </c>
      <c r="P12" s="224">
        <v>1599</v>
      </c>
      <c r="Q12" s="220">
        <v>1079</v>
      </c>
      <c r="R12" s="224">
        <v>16073</v>
      </c>
      <c r="S12" s="220">
        <v>783</v>
      </c>
      <c r="T12" s="224">
        <v>12</v>
      </c>
      <c r="U12" s="224">
        <v>10</v>
      </c>
      <c r="V12" s="220">
        <v>13</v>
      </c>
    </row>
    <row r="13" spans="1:22" x14ac:dyDescent="0.3">
      <c r="A13" s="215" t="s">
        <v>63</v>
      </c>
      <c r="B13" s="226">
        <v>9015</v>
      </c>
      <c r="C13" s="222">
        <v>342</v>
      </c>
      <c r="D13" s="226">
        <v>34</v>
      </c>
      <c r="E13" s="222">
        <v>0</v>
      </c>
      <c r="F13" s="226">
        <v>27</v>
      </c>
      <c r="G13" s="222">
        <v>1</v>
      </c>
      <c r="H13" s="226">
        <v>18</v>
      </c>
      <c r="I13" s="222">
        <v>0</v>
      </c>
      <c r="J13" s="226">
        <v>2</v>
      </c>
      <c r="K13" s="222">
        <v>135</v>
      </c>
      <c r="L13" s="226">
        <v>20</v>
      </c>
      <c r="M13" s="222">
        <v>1</v>
      </c>
      <c r="N13" s="226">
        <v>2</v>
      </c>
      <c r="O13" s="222">
        <v>1</v>
      </c>
      <c r="P13" s="226">
        <v>696</v>
      </c>
      <c r="Q13" s="222">
        <v>309</v>
      </c>
      <c r="R13" s="226">
        <v>7058</v>
      </c>
      <c r="S13" s="222">
        <v>343</v>
      </c>
      <c r="T13" s="226">
        <v>11</v>
      </c>
      <c r="U13" s="226">
        <v>6</v>
      </c>
      <c r="V13" s="222">
        <v>9</v>
      </c>
    </row>
    <row r="14" spans="1:22" x14ac:dyDescent="0.3">
      <c r="A14" s="215" t="s">
        <v>64</v>
      </c>
      <c r="B14" s="226">
        <v>7256</v>
      </c>
      <c r="C14" s="222">
        <v>702</v>
      </c>
      <c r="D14" s="226">
        <v>2</v>
      </c>
      <c r="E14" s="222">
        <v>0</v>
      </c>
      <c r="F14" s="226">
        <v>4</v>
      </c>
      <c r="G14" s="222">
        <v>0</v>
      </c>
      <c r="H14" s="226">
        <v>10</v>
      </c>
      <c r="I14" s="222">
        <v>0</v>
      </c>
      <c r="J14" s="226">
        <v>0</v>
      </c>
      <c r="K14" s="222">
        <v>75</v>
      </c>
      <c r="L14" s="226">
        <v>6</v>
      </c>
      <c r="M14" s="222">
        <v>0</v>
      </c>
      <c r="N14" s="226">
        <v>4</v>
      </c>
      <c r="O14" s="222">
        <v>1</v>
      </c>
      <c r="P14" s="226">
        <v>707</v>
      </c>
      <c r="Q14" s="222">
        <v>358</v>
      </c>
      <c r="R14" s="226">
        <v>5112</v>
      </c>
      <c r="S14" s="222">
        <v>271</v>
      </c>
      <c r="T14" s="226">
        <v>1</v>
      </c>
      <c r="U14" s="226">
        <v>3</v>
      </c>
      <c r="V14" s="222">
        <v>0</v>
      </c>
    </row>
    <row r="15" spans="1:22" x14ac:dyDescent="0.3">
      <c r="A15" s="215" t="s">
        <v>65</v>
      </c>
      <c r="B15" s="226">
        <v>5038</v>
      </c>
      <c r="C15" s="222">
        <v>296</v>
      </c>
      <c r="D15" s="226">
        <v>4</v>
      </c>
      <c r="E15" s="222">
        <v>0</v>
      </c>
      <c r="F15" s="226">
        <v>4</v>
      </c>
      <c r="G15" s="222">
        <v>4</v>
      </c>
      <c r="H15" s="226">
        <v>11</v>
      </c>
      <c r="I15" s="222">
        <v>0</v>
      </c>
      <c r="J15" s="226">
        <v>1</v>
      </c>
      <c r="K15" s="222">
        <v>32</v>
      </c>
      <c r="L15" s="226">
        <v>1</v>
      </c>
      <c r="M15" s="222">
        <v>0</v>
      </c>
      <c r="N15" s="226">
        <v>0</v>
      </c>
      <c r="O15" s="222">
        <v>0</v>
      </c>
      <c r="P15" s="226">
        <v>196</v>
      </c>
      <c r="Q15" s="222">
        <v>412</v>
      </c>
      <c r="R15" s="226">
        <v>3903</v>
      </c>
      <c r="S15" s="222">
        <v>169</v>
      </c>
      <c r="T15" s="226">
        <v>0</v>
      </c>
      <c r="U15" s="226">
        <v>1</v>
      </c>
      <c r="V15" s="222">
        <v>4</v>
      </c>
    </row>
    <row r="16" spans="1:22" x14ac:dyDescent="0.3">
      <c r="B16" s="226"/>
      <c r="C16" s="222"/>
      <c r="D16" s="226"/>
      <c r="E16" s="222"/>
      <c r="F16" s="226"/>
      <c r="G16" s="222"/>
      <c r="H16" s="226"/>
      <c r="I16" s="222"/>
      <c r="J16" s="226"/>
      <c r="K16" s="222"/>
      <c r="L16" s="226"/>
      <c r="M16" s="222"/>
      <c r="N16" s="226"/>
      <c r="O16" s="222"/>
      <c r="P16" s="226"/>
      <c r="Q16" s="222"/>
      <c r="R16" s="226"/>
      <c r="S16" s="222"/>
      <c r="T16" s="226"/>
      <c r="U16" s="226"/>
      <c r="V16" s="222"/>
    </row>
    <row r="17" spans="1:22" x14ac:dyDescent="0.3">
      <c r="A17" s="216" t="s">
        <v>9</v>
      </c>
      <c r="B17" s="224">
        <v>18680</v>
      </c>
      <c r="C17" s="220">
        <v>1226</v>
      </c>
      <c r="D17" s="224">
        <v>403</v>
      </c>
      <c r="E17" s="220">
        <v>0</v>
      </c>
      <c r="F17" s="224">
        <v>4</v>
      </c>
      <c r="G17" s="220">
        <v>0</v>
      </c>
      <c r="H17" s="224">
        <v>15</v>
      </c>
      <c r="I17" s="220">
        <v>0</v>
      </c>
      <c r="J17" s="224">
        <v>0</v>
      </c>
      <c r="K17" s="220">
        <v>1534</v>
      </c>
      <c r="L17" s="224">
        <v>12</v>
      </c>
      <c r="M17" s="220">
        <v>1</v>
      </c>
      <c r="N17" s="224">
        <v>0</v>
      </c>
      <c r="O17" s="220">
        <v>0</v>
      </c>
      <c r="P17" s="224">
        <v>433</v>
      </c>
      <c r="Q17" s="220">
        <v>145</v>
      </c>
      <c r="R17" s="224">
        <v>14703</v>
      </c>
      <c r="S17" s="220">
        <v>147</v>
      </c>
      <c r="T17" s="224">
        <v>0</v>
      </c>
      <c r="U17" s="224">
        <v>18</v>
      </c>
      <c r="V17" s="220">
        <v>39</v>
      </c>
    </row>
    <row r="18" spans="1:22" x14ac:dyDescent="0.3">
      <c r="A18" s="215" t="s">
        <v>66</v>
      </c>
      <c r="B18" s="226">
        <v>6318</v>
      </c>
      <c r="C18" s="222">
        <v>610</v>
      </c>
      <c r="D18" s="226">
        <v>183</v>
      </c>
      <c r="E18" s="222">
        <v>0</v>
      </c>
      <c r="F18" s="226">
        <v>0</v>
      </c>
      <c r="G18" s="222">
        <v>0</v>
      </c>
      <c r="H18" s="226">
        <v>10</v>
      </c>
      <c r="I18" s="222">
        <v>0</v>
      </c>
      <c r="J18" s="226">
        <v>0</v>
      </c>
      <c r="K18" s="222">
        <v>263</v>
      </c>
      <c r="L18" s="226">
        <v>2</v>
      </c>
      <c r="M18" s="222">
        <v>1</v>
      </c>
      <c r="N18" s="226">
        <v>0</v>
      </c>
      <c r="O18" s="222">
        <v>0</v>
      </c>
      <c r="P18" s="226">
        <v>245</v>
      </c>
      <c r="Q18" s="222">
        <v>80</v>
      </c>
      <c r="R18" s="226">
        <v>4720</v>
      </c>
      <c r="S18" s="222">
        <v>147</v>
      </c>
      <c r="T18" s="226">
        <v>0</v>
      </c>
      <c r="U18" s="226">
        <v>18</v>
      </c>
      <c r="V18" s="222">
        <v>39</v>
      </c>
    </row>
    <row r="19" spans="1:22" x14ac:dyDescent="0.3">
      <c r="A19" s="215" t="s">
        <v>67</v>
      </c>
      <c r="B19" s="226">
        <v>6551</v>
      </c>
      <c r="C19" s="222">
        <v>295</v>
      </c>
      <c r="D19" s="226">
        <v>167</v>
      </c>
      <c r="E19" s="222">
        <v>0</v>
      </c>
      <c r="F19" s="226">
        <v>3</v>
      </c>
      <c r="G19" s="222">
        <v>0</v>
      </c>
      <c r="H19" s="226">
        <v>5</v>
      </c>
      <c r="I19" s="222">
        <v>0</v>
      </c>
      <c r="J19" s="226">
        <v>0</v>
      </c>
      <c r="K19" s="222">
        <v>1268</v>
      </c>
      <c r="L19" s="226">
        <v>3</v>
      </c>
      <c r="M19" s="222">
        <v>0</v>
      </c>
      <c r="N19" s="226">
        <v>0</v>
      </c>
      <c r="O19" s="222">
        <v>0</v>
      </c>
      <c r="P19" s="226">
        <v>187</v>
      </c>
      <c r="Q19" s="222">
        <v>57</v>
      </c>
      <c r="R19" s="226">
        <v>4566</v>
      </c>
      <c r="S19" s="222">
        <v>0</v>
      </c>
      <c r="T19" s="226">
        <v>0</v>
      </c>
      <c r="U19" s="226">
        <v>0</v>
      </c>
      <c r="V19" s="222">
        <v>0</v>
      </c>
    </row>
    <row r="20" spans="1:22" x14ac:dyDescent="0.3">
      <c r="A20" s="215" t="s">
        <v>68</v>
      </c>
      <c r="B20" s="226">
        <v>5811</v>
      </c>
      <c r="C20" s="222">
        <v>321</v>
      </c>
      <c r="D20" s="226">
        <v>53</v>
      </c>
      <c r="E20" s="222">
        <v>0</v>
      </c>
      <c r="F20" s="226">
        <v>1</v>
      </c>
      <c r="G20" s="222">
        <v>0</v>
      </c>
      <c r="H20" s="226">
        <v>0</v>
      </c>
      <c r="I20" s="222">
        <v>0</v>
      </c>
      <c r="J20" s="226">
        <v>0</v>
      </c>
      <c r="K20" s="222">
        <v>3</v>
      </c>
      <c r="L20" s="226">
        <v>7</v>
      </c>
      <c r="M20" s="222">
        <v>0</v>
      </c>
      <c r="N20" s="226">
        <v>0</v>
      </c>
      <c r="O20" s="222">
        <v>0</v>
      </c>
      <c r="P20" s="226">
        <v>1</v>
      </c>
      <c r="Q20" s="222">
        <v>8</v>
      </c>
      <c r="R20" s="226">
        <v>5417</v>
      </c>
      <c r="S20" s="222">
        <v>0</v>
      </c>
      <c r="T20" s="226">
        <v>0</v>
      </c>
      <c r="U20" s="226">
        <v>0</v>
      </c>
      <c r="V20" s="222">
        <v>0</v>
      </c>
    </row>
    <row r="21" spans="1:22" x14ac:dyDescent="0.3">
      <c r="B21" s="226"/>
      <c r="C21" s="222"/>
      <c r="D21" s="226"/>
      <c r="E21" s="222"/>
      <c r="F21" s="226"/>
      <c r="G21" s="222"/>
      <c r="H21" s="226"/>
      <c r="I21" s="222"/>
      <c r="J21" s="226"/>
      <c r="K21" s="222"/>
      <c r="L21" s="226"/>
      <c r="M21" s="222"/>
      <c r="N21" s="226"/>
      <c r="O21" s="222"/>
      <c r="P21" s="226"/>
      <c r="Q21" s="222"/>
      <c r="R21" s="226"/>
      <c r="S21" s="222"/>
      <c r="T21" s="226"/>
      <c r="U21" s="226"/>
      <c r="V21" s="222"/>
    </row>
    <row r="22" spans="1:22" x14ac:dyDescent="0.3">
      <c r="A22" s="216" t="s">
        <v>10</v>
      </c>
      <c r="B22" s="224">
        <v>11196</v>
      </c>
      <c r="C22" s="220">
        <v>1900</v>
      </c>
      <c r="D22" s="224">
        <v>189</v>
      </c>
      <c r="E22" s="220">
        <v>0</v>
      </c>
      <c r="F22" s="224">
        <v>5</v>
      </c>
      <c r="G22" s="220">
        <v>0</v>
      </c>
      <c r="H22" s="224">
        <v>5</v>
      </c>
      <c r="I22" s="220">
        <v>0</v>
      </c>
      <c r="J22" s="224">
        <v>192</v>
      </c>
      <c r="K22" s="220">
        <v>401</v>
      </c>
      <c r="L22" s="224">
        <v>0</v>
      </c>
      <c r="M22" s="220">
        <v>6</v>
      </c>
      <c r="N22" s="224">
        <v>28</v>
      </c>
      <c r="O22" s="220">
        <v>1</v>
      </c>
      <c r="P22" s="224">
        <v>1061</v>
      </c>
      <c r="Q22" s="220">
        <v>75</v>
      </c>
      <c r="R22" s="224">
        <v>7138</v>
      </c>
      <c r="S22" s="220">
        <v>194</v>
      </c>
      <c r="T22" s="224">
        <v>0</v>
      </c>
      <c r="U22" s="224">
        <v>0</v>
      </c>
      <c r="V22" s="220">
        <v>1</v>
      </c>
    </row>
    <row r="23" spans="1:22" x14ac:dyDescent="0.3">
      <c r="A23" s="215" t="s">
        <v>368</v>
      </c>
      <c r="B23" s="226">
        <v>11196</v>
      </c>
      <c r="C23" s="222">
        <v>1900</v>
      </c>
      <c r="D23" s="226">
        <v>189</v>
      </c>
      <c r="E23" s="222">
        <v>0</v>
      </c>
      <c r="F23" s="226">
        <v>5</v>
      </c>
      <c r="G23" s="222">
        <v>0</v>
      </c>
      <c r="H23" s="226">
        <v>5</v>
      </c>
      <c r="I23" s="222">
        <v>0</v>
      </c>
      <c r="J23" s="226">
        <v>192</v>
      </c>
      <c r="K23" s="222">
        <v>401</v>
      </c>
      <c r="L23" s="226">
        <v>0</v>
      </c>
      <c r="M23" s="222">
        <v>6</v>
      </c>
      <c r="N23" s="226">
        <v>28</v>
      </c>
      <c r="O23" s="222">
        <v>1</v>
      </c>
      <c r="P23" s="226">
        <v>1061</v>
      </c>
      <c r="Q23" s="222">
        <v>75</v>
      </c>
      <c r="R23" s="226">
        <v>7138</v>
      </c>
      <c r="S23" s="222">
        <v>194</v>
      </c>
      <c r="T23" s="226">
        <v>0</v>
      </c>
      <c r="U23" s="226">
        <v>0</v>
      </c>
      <c r="V23" s="222">
        <v>1</v>
      </c>
    </row>
    <row r="24" spans="1:22" x14ac:dyDescent="0.3">
      <c r="B24" s="226"/>
      <c r="C24" s="222"/>
      <c r="D24" s="226"/>
      <c r="E24" s="222"/>
      <c r="F24" s="226"/>
      <c r="G24" s="222"/>
      <c r="H24" s="226"/>
      <c r="I24" s="222"/>
      <c r="J24" s="226"/>
      <c r="K24" s="222"/>
      <c r="L24" s="226"/>
      <c r="M24" s="222"/>
      <c r="N24" s="226"/>
      <c r="O24" s="222"/>
      <c r="P24" s="226"/>
      <c r="Q24" s="222"/>
      <c r="R24" s="226"/>
      <c r="S24" s="222"/>
      <c r="T24" s="226"/>
      <c r="U24" s="226"/>
      <c r="V24" s="222"/>
    </row>
    <row r="25" spans="1:22" x14ac:dyDescent="0.3">
      <c r="A25" s="216" t="s">
        <v>11</v>
      </c>
      <c r="B25" s="224">
        <v>5129</v>
      </c>
      <c r="C25" s="220">
        <v>319</v>
      </c>
      <c r="D25" s="224">
        <v>34</v>
      </c>
      <c r="E25" s="220">
        <v>0</v>
      </c>
      <c r="F25" s="224">
        <v>4</v>
      </c>
      <c r="G25" s="220">
        <v>0</v>
      </c>
      <c r="H25" s="224">
        <v>0</v>
      </c>
      <c r="I25" s="220">
        <v>0</v>
      </c>
      <c r="J25" s="224">
        <v>66</v>
      </c>
      <c r="K25" s="220">
        <v>63</v>
      </c>
      <c r="L25" s="224">
        <v>0</v>
      </c>
      <c r="M25" s="220">
        <v>5</v>
      </c>
      <c r="N25" s="224">
        <v>1</v>
      </c>
      <c r="O25" s="220">
        <v>0</v>
      </c>
      <c r="P25" s="224">
        <v>247</v>
      </c>
      <c r="Q25" s="220">
        <v>170</v>
      </c>
      <c r="R25" s="224">
        <v>3211</v>
      </c>
      <c r="S25" s="220">
        <v>1007</v>
      </c>
      <c r="T25" s="224">
        <v>2</v>
      </c>
      <c r="U25" s="224">
        <v>0</v>
      </c>
      <c r="V25" s="220">
        <v>0</v>
      </c>
    </row>
    <row r="26" spans="1:22" x14ac:dyDescent="0.3">
      <c r="A26" s="215" t="s">
        <v>396</v>
      </c>
      <c r="B26" s="226">
        <v>5129</v>
      </c>
      <c r="C26" s="222">
        <v>319</v>
      </c>
      <c r="D26" s="226">
        <v>34</v>
      </c>
      <c r="E26" s="222">
        <v>0</v>
      </c>
      <c r="F26" s="226">
        <v>4</v>
      </c>
      <c r="G26" s="222">
        <v>0</v>
      </c>
      <c r="H26" s="226">
        <v>0</v>
      </c>
      <c r="I26" s="222">
        <v>0</v>
      </c>
      <c r="J26" s="226">
        <v>66</v>
      </c>
      <c r="K26" s="222">
        <v>63</v>
      </c>
      <c r="L26" s="226">
        <v>0</v>
      </c>
      <c r="M26" s="222">
        <v>5</v>
      </c>
      <c r="N26" s="226">
        <v>1</v>
      </c>
      <c r="O26" s="222">
        <v>0</v>
      </c>
      <c r="P26" s="226">
        <v>247</v>
      </c>
      <c r="Q26" s="222">
        <v>170</v>
      </c>
      <c r="R26" s="226">
        <v>3211</v>
      </c>
      <c r="S26" s="222">
        <v>1007</v>
      </c>
      <c r="T26" s="226">
        <v>2</v>
      </c>
      <c r="U26" s="226">
        <v>0</v>
      </c>
      <c r="V26" s="222">
        <v>0</v>
      </c>
    </row>
    <row r="27" spans="1:22" x14ac:dyDescent="0.3">
      <c r="B27" s="226"/>
      <c r="C27" s="222"/>
      <c r="D27" s="226"/>
      <c r="E27" s="222"/>
      <c r="F27" s="226"/>
      <c r="G27" s="222"/>
      <c r="H27" s="226"/>
      <c r="I27" s="222"/>
      <c r="J27" s="226"/>
      <c r="K27" s="222"/>
      <c r="L27" s="226"/>
      <c r="M27" s="222"/>
      <c r="N27" s="226"/>
      <c r="O27" s="222"/>
      <c r="P27" s="226"/>
      <c r="Q27" s="222"/>
      <c r="R27" s="226"/>
      <c r="S27" s="222"/>
      <c r="T27" s="226"/>
      <c r="U27" s="226"/>
      <c r="V27" s="222"/>
    </row>
    <row r="28" spans="1:22" x14ac:dyDescent="0.3">
      <c r="A28" s="216" t="s">
        <v>12</v>
      </c>
      <c r="B28" s="224">
        <v>5577</v>
      </c>
      <c r="C28" s="220">
        <v>657</v>
      </c>
      <c r="D28" s="224">
        <v>119</v>
      </c>
      <c r="E28" s="220">
        <v>0</v>
      </c>
      <c r="F28" s="224">
        <v>6</v>
      </c>
      <c r="G28" s="220">
        <v>1</v>
      </c>
      <c r="H28" s="224">
        <v>3</v>
      </c>
      <c r="I28" s="220">
        <v>1</v>
      </c>
      <c r="J28" s="224">
        <v>6</v>
      </c>
      <c r="K28" s="220">
        <v>54</v>
      </c>
      <c r="L28" s="224">
        <v>0</v>
      </c>
      <c r="M28" s="220">
        <v>187</v>
      </c>
      <c r="N28" s="224">
        <v>14</v>
      </c>
      <c r="O28" s="220">
        <v>0</v>
      </c>
      <c r="P28" s="224">
        <v>541</v>
      </c>
      <c r="Q28" s="220">
        <v>153</v>
      </c>
      <c r="R28" s="224">
        <v>3557</v>
      </c>
      <c r="S28" s="220">
        <v>201</v>
      </c>
      <c r="T28" s="224">
        <v>0</v>
      </c>
      <c r="U28" s="224">
        <v>1</v>
      </c>
      <c r="V28" s="220">
        <v>76</v>
      </c>
    </row>
    <row r="29" spans="1:22" x14ac:dyDescent="0.3">
      <c r="A29" s="215" t="s">
        <v>183</v>
      </c>
      <c r="B29" s="226">
        <v>2439</v>
      </c>
      <c r="C29" s="222">
        <v>350</v>
      </c>
      <c r="D29" s="226">
        <v>60</v>
      </c>
      <c r="E29" s="222">
        <v>0</v>
      </c>
      <c r="F29" s="226">
        <v>0</v>
      </c>
      <c r="G29" s="222">
        <v>0</v>
      </c>
      <c r="H29" s="226">
        <v>1</v>
      </c>
      <c r="I29" s="222">
        <v>0</v>
      </c>
      <c r="J29" s="226">
        <v>4</v>
      </c>
      <c r="K29" s="222">
        <v>17</v>
      </c>
      <c r="L29" s="226">
        <v>0</v>
      </c>
      <c r="M29" s="222">
        <v>187</v>
      </c>
      <c r="N29" s="226">
        <v>12</v>
      </c>
      <c r="O29" s="222">
        <v>0</v>
      </c>
      <c r="P29" s="226">
        <v>346</v>
      </c>
      <c r="Q29" s="222">
        <v>135</v>
      </c>
      <c r="R29" s="226">
        <v>1197</v>
      </c>
      <c r="S29" s="222">
        <v>54</v>
      </c>
      <c r="T29" s="226">
        <v>0</v>
      </c>
      <c r="U29" s="226">
        <v>0</v>
      </c>
      <c r="V29" s="222">
        <v>76</v>
      </c>
    </row>
    <row r="30" spans="1:22" x14ac:dyDescent="0.3">
      <c r="A30" s="215" t="s">
        <v>369</v>
      </c>
      <c r="B30" s="226">
        <v>3138</v>
      </c>
      <c r="C30" s="222">
        <v>307</v>
      </c>
      <c r="D30" s="226">
        <v>59</v>
      </c>
      <c r="E30" s="222">
        <v>0</v>
      </c>
      <c r="F30" s="226">
        <v>6</v>
      </c>
      <c r="G30" s="222">
        <v>1</v>
      </c>
      <c r="H30" s="226">
        <v>2</v>
      </c>
      <c r="I30" s="222">
        <v>1</v>
      </c>
      <c r="J30" s="226">
        <v>2</v>
      </c>
      <c r="K30" s="222">
        <v>37</v>
      </c>
      <c r="L30" s="226">
        <v>0</v>
      </c>
      <c r="M30" s="222">
        <v>0</v>
      </c>
      <c r="N30" s="226">
        <v>2</v>
      </c>
      <c r="O30" s="222">
        <v>0</v>
      </c>
      <c r="P30" s="226">
        <v>195</v>
      </c>
      <c r="Q30" s="222">
        <v>18</v>
      </c>
      <c r="R30" s="226">
        <v>2360</v>
      </c>
      <c r="S30" s="222">
        <v>147</v>
      </c>
      <c r="T30" s="226">
        <v>0</v>
      </c>
      <c r="U30" s="226">
        <v>1</v>
      </c>
      <c r="V30" s="222">
        <v>0</v>
      </c>
    </row>
    <row r="31" spans="1:22" x14ac:dyDescent="0.3">
      <c r="B31" s="226"/>
      <c r="C31" s="222"/>
      <c r="D31" s="226"/>
      <c r="E31" s="222"/>
      <c r="F31" s="226"/>
      <c r="G31" s="222"/>
      <c r="H31" s="226"/>
      <c r="I31" s="222"/>
      <c r="J31" s="226"/>
      <c r="K31" s="222"/>
      <c r="L31" s="226"/>
      <c r="M31" s="222"/>
      <c r="N31" s="226"/>
      <c r="O31" s="222"/>
      <c r="P31" s="226"/>
      <c r="Q31" s="222"/>
      <c r="R31" s="226"/>
      <c r="S31" s="222"/>
      <c r="T31" s="226"/>
      <c r="U31" s="226"/>
      <c r="V31" s="222"/>
    </row>
    <row r="32" spans="1:22" x14ac:dyDescent="0.3">
      <c r="A32" s="216" t="s">
        <v>1</v>
      </c>
      <c r="B32" s="224">
        <v>8483</v>
      </c>
      <c r="C32" s="220">
        <v>203</v>
      </c>
      <c r="D32" s="224">
        <v>19</v>
      </c>
      <c r="E32" s="220">
        <v>3</v>
      </c>
      <c r="F32" s="224">
        <v>9</v>
      </c>
      <c r="G32" s="220">
        <v>5</v>
      </c>
      <c r="H32" s="224">
        <v>5</v>
      </c>
      <c r="I32" s="220">
        <v>1</v>
      </c>
      <c r="J32" s="224">
        <v>1</v>
      </c>
      <c r="K32" s="220">
        <v>291</v>
      </c>
      <c r="L32" s="224">
        <v>2</v>
      </c>
      <c r="M32" s="220">
        <v>0</v>
      </c>
      <c r="N32" s="224">
        <v>17</v>
      </c>
      <c r="O32" s="220">
        <v>1</v>
      </c>
      <c r="P32" s="224">
        <v>927</v>
      </c>
      <c r="Q32" s="220">
        <v>109</v>
      </c>
      <c r="R32" s="224">
        <v>6722</v>
      </c>
      <c r="S32" s="220">
        <v>163</v>
      </c>
      <c r="T32" s="224">
        <v>3</v>
      </c>
      <c r="U32" s="224">
        <v>0</v>
      </c>
      <c r="V32" s="220">
        <v>2</v>
      </c>
    </row>
    <row r="33" spans="1:22" x14ac:dyDescent="0.3">
      <c r="A33" s="215" t="s">
        <v>30</v>
      </c>
      <c r="B33" s="226">
        <v>8483</v>
      </c>
      <c r="C33" s="222">
        <v>203</v>
      </c>
      <c r="D33" s="226">
        <v>19</v>
      </c>
      <c r="E33" s="222">
        <v>3</v>
      </c>
      <c r="F33" s="226">
        <v>9</v>
      </c>
      <c r="G33" s="222">
        <v>5</v>
      </c>
      <c r="H33" s="226">
        <v>5</v>
      </c>
      <c r="I33" s="222">
        <v>1</v>
      </c>
      <c r="J33" s="226">
        <v>1</v>
      </c>
      <c r="K33" s="222">
        <v>291</v>
      </c>
      <c r="L33" s="226">
        <v>2</v>
      </c>
      <c r="M33" s="222">
        <v>0</v>
      </c>
      <c r="N33" s="226">
        <v>17</v>
      </c>
      <c r="O33" s="222">
        <v>1</v>
      </c>
      <c r="P33" s="226">
        <v>927</v>
      </c>
      <c r="Q33" s="222">
        <v>109</v>
      </c>
      <c r="R33" s="226">
        <v>6722</v>
      </c>
      <c r="S33" s="222">
        <v>163</v>
      </c>
      <c r="T33" s="226">
        <v>3</v>
      </c>
      <c r="U33" s="226">
        <v>0</v>
      </c>
      <c r="V33" s="222">
        <v>2</v>
      </c>
    </row>
    <row r="34" spans="1:22" x14ac:dyDescent="0.3">
      <c r="B34" s="226"/>
      <c r="C34" s="222"/>
      <c r="D34" s="226"/>
      <c r="E34" s="222"/>
      <c r="F34" s="226"/>
      <c r="G34" s="222"/>
      <c r="H34" s="226"/>
      <c r="I34" s="222"/>
      <c r="J34" s="226"/>
      <c r="K34" s="222"/>
      <c r="L34" s="226"/>
      <c r="M34" s="222"/>
      <c r="N34" s="226"/>
      <c r="O34" s="222"/>
      <c r="P34" s="226"/>
      <c r="Q34" s="222"/>
      <c r="R34" s="226"/>
      <c r="S34" s="222"/>
      <c r="T34" s="226"/>
      <c r="U34" s="226"/>
      <c r="V34" s="222"/>
    </row>
    <row r="35" spans="1:22" x14ac:dyDescent="0.3">
      <c r="A35" s="216" t="s">
        <v>2</v>
      </c>
      <c r="B35" s="224">
        <v>6203</v>
      </c>
      <c r="C35" s="220">
        <v>327</v>
      </c>
      <c r="D35" s="224">
        <v>147</v>
      </c>
      <c r="E35" s="220">
        <v>1</v>
      </c>
      <c r="F35" s="224">
        <v>8</v>
      </c>
      <c r="G35" s="220">
        <v>0</v>
      </c>
      <c r="H35" s="224">
        <v>2</v>
      </c>
      <c r="I35" s="220">
        <v>18</v>
      </c>
      <c r="J35" s="224">
        <v>5</v>
      </c>
      <c r="K35" s="220">
        <v>25</v>
      </c>
      <c r="L35" s="224">
        <v>74</v>
      </c>
      <c r="M35" s="220">
        <v>0</v>
      </c>
      <c r="N35" s="224">
        <v>21</v>
      </c>
      <c r="O35" s="220">
        <v>0</v>
      </c>
      <c r="P35" s="224">
        <v>535</v>
      </c>
      <c r="Q35" s="220">
        <v>174</v>
      </c>
      <c r="R35" s="224">
        <v>4790</v>
      </c>
      <c r="S35" s="220">
        <v>57</v>
      </c>
      <c r="T35" s="224">
        <v>0</v>
      </c>
      <c r="U35" s="224">
        <v>5</v>
      </c>
      <c r="V35" s="220">
        <v>14</v>
      </c>
    </row>
    <row r="36" spans="1:22" x14ac:dyDescent="0.3">
      <c r="A36" s="215" t="s">
        <v>370</v>
      </c>
      <c r="B36" s="226">
        <v>6203</v>
      </c>
      <c r="C36" s="222">
        <v>327</v>
      </c>
      <c r="D36" s="226">
        <v>147</v>
      </c>
      <c r="E36" s="222">
        <v>1</v>
      </c>
      <c r="F36" s="226">
        <v>8</v>
      </c>
      <c r="G36" s="222">
        <v>0</v>
      </c>
      <c r="H36" s="226">
        <v>2</v>
      </c>
      <c r="I36" s="222">
        <v>18</v>
      </c>
      <c r="J36" s="226">
        <v>5</v>
      </c>
      <c r="K36" s="222">
        <v>25</v>
      </c>
      <c r="L36" s="226">
        <v>74</v>
      </c>
      <c r="M36" s="222">
        <v>0</v>
      </c>
      <c r="N36" s="226">
        <v>21</v>
      </c>
      <c r="O36" s="222">
        <v>0</v>
      </c>
      <c r="P36" s="226">
        <v>535</v>
      </c>
      <c r="Q36" s="222">
        <v>174</v>
      </c>
      <c r="R36" s="226">
        <v>4790</v>
      </c>
      <c r="S36" s="222">
        <v>57</v>
      </c>
      <c r="T36" s="226">
        <v>0</v>
      </c>
      <c r="U36" s="226">
        <v>5</v>
      </c>
      <c r="V36" s="222">
        <v>14</v>
      </c>
    </row>
    <row r="37" spans="1:22" x14ac:dyDescent="0.3">
      <c r="B37" s="226"/>
      <c r="C37" s="222"/>
      <c r="D37" s="226"/>
      <c r="E37" s="222"/>
      <c r="F37" s="226"/>
      <c r="G37" s="222"/>
      <c r="H37" s="226"/>
      <c r="I37" s="222"/>
      <c r="J37" s="226"/>
      <c r="K37" s="222"/>
      <c r="L37" s="226"/>
      <c r="M37" s="222"/>
      <c r="N37" s="226"/>
      <c r="O37" s="222"/>
      <c r="P37" s="226"/>
      <c r="Q37" s="222"/>
      <c r="R37" s="226"/>
      <c r="S37" s="222"/>
      <c r="T37" s="226"/>
      <c r="U37" s="226"/>
      <c r="V37" s="222"/>
    </row>
    <row r="38" spans="1:22" x14ac:dyDescent="0.3">
      <c r="A38" s="216" t="s">
        <v>13</v>
      </c>
      <c r="B38" s="224">
        <v>2277</v>
      </c>
      <c r="C38" s="220">
        <v>256</v>
      </c>
      <c r="D38" s="224">
        <v>29</v>
      </c>
      <c r="E38" s="220">
        <v>0</v>
      </c>
      <c r="F38" s="224">
        <v>3</v>
      </c>
      <c r="G38" s="220">
        <v>1</v>
      </c>
      <c r="H38" s="224">
        <v>0</v>
      </c>
      <c r="I38" s="220">
        <v>0</v>
      </c>
      <c r="J38" s="224">
        <v>0</v>
      </c>
      <c r="K38" s="220">
        <v>4</v>
      </c>
      <c r="L38" s="224">
        <v>0</v>
      </c>
      <c r="M38" s="220">
        <v>0</v>
      </c>
      <c r="N38" s="224">
        <v>26</v>
      </c>
      <c r="O38" s="220">
        <v>0</v>
      </c>
      <c r="P38" s="224">
        <v>159</v>
      </c>
      <c r="Q38" s="220">
        <v>29</v>
      </c>
      <c r="R38" s="224">
        <v>1733</v>
      </c>
      <c r="S38" s="220">
        <v>37</v>
      </c>
      <c r="T38" s="224">
        <v>0</v>
      </c>
      <c r="U38" s="224">
        <v>0</v>
      </c>
      <c r="V38" s="220">
        <v>0</v>
      </c>
    </row>
    <row r="39" spans="1:22" x14ac:dyDescent="0.3">
      <c r="A39" s="215" t="s">
        <v>371</v>
      </c>
      <c r="B39" s="226">
        <v>2277</v>
      </c>
      <c r="C39" s="222">
        <v>256</v>
      </c>
      <c r="D39" s="226">
        <v>29</v>
      </c>
      <c r="E39" s="222">
        <v>0</v>
      </c>
      <c r="F39" s="226">
        <v>3</v>
      </c>
      <c r="G39" s="222">
        <v>1</v>
      </c>
      <c r="H39" s="226">
        <v>0</v>
      </c>
      <c r="I39" s="222">
        <v>0</v>
      </c>
      <c r="J39" s="226">
        <v>0</v>
      </c>
      <c r="K39" s="222">
        <v>4</v>
      </c>
      <c r="L39" s="226">
        <v>0</v>
      </c>
      <c r="M39" s="222">
        <v>0</v>
      </c>
      <c r="N39" s="226">
        <v>26</v>
      </c>
      <c r="O39" s="222">
        <v>0</v>
      </c>
      <c r="P39" s="226">
        <v>159</v>
      </c>
      <c r="Q39" s="222">
        <v>29</v>
      </c>
      <c r="R39" s="226">
        <v>1733</v>
      </c>
      <c r="S39" s="222">
        <v>37</v>
      </c>
      <c r="T39" s="226">
        <v>0</v>
      </c>
      <c r="U39" s="226">
        <v>0</v>
      </c>
      <c r="V39" s="222">
        <v>0</v>
      </c>
    </row>
    <row r="40" spans="1:22" x14ac:dyDescent="0.3">
      <c r="B40" s="226"/>
      <c r="C40" s="222"/>
      <c r="D40" s="226"/>
      <c r="E40" s="222"/>
      <c r="F40" s="226"/>
      <c r="G40" s="222"/>
      <c r="H40" s="226"/>
      <c r="I40" s="222"/>
      <c r="J40" s="226"/>
      <c r="K40" s="222"/>
      <c r="L40" s="226"/>
      <c r="M40" s="222"/>
      <c r="N40" s="226"/>
      <c r="O40" s="222"/>
      <c r="P40" s="226"/>
      <c r="Q40" s="222"/>
      <c r="R40" s="226"/>
      <c r="S40" s="222"/>
      <c r="T40" s="226"/>
      <c r="U40" s="226"/>
      <c r="V40" s="222"/>
    </row>
    <row r="41" spans="1:22" x14ac:dyDescent="0.3">
      <c r="A41" s="216" t="s">
        <v>14</v>
      </c>
      <c r="B41" s="224">
        <v>3500</v>
      </c>
      <c r="C41" s="220">
        <v>801</v>
      </c>
      <c r="D41" s="224">
        <v>12</v>
      </c>
      <c r="E41" s="220">
        <v>0</v>
      </c>
      <c r="F41" s="224">
        <v>0</v>
      </c>
      <c r="G41" s="220">
        <v>0</v>
      </c>
      <c r="H41" s="224">
        <v>1</v>
      </c>
      <c r="I41" s="220">
        <v>0</v>
      </c>
      <c r="J41" s="224">
        <v>0</v>
      </c>
      <c r="K41" s="220">
        <v>0</v>
      </c>
      <c r="L41" s="224">
        <v>3</v>
      </c>
      <c r="M41" s="220">
        <v>0</v>
      </c>
      <c r="N41" s="224">
        <v>0</v>
      </c>
      <c r="O41" s="220">
        <v>0</v>
      </c>
      <c r="P41" s="224">
        <v>111</v>
      </c>
      <c r="Q41" s="220">
        <v>342</v>
      </c>
      <c r="R41" s="224">
        <v>2212</v>
      </c>
      <c r="S41" s="220">
        <v>5</v>
      </c>
      <c r="T41" s="224">
        <v>0</v>
      </c>
      <c r="U41" s="224">
        <v>0</v>
      </c>
      <c r="V41" s="220">
        <v>13</v>
      </c>
    </row>
    <row r="42" spans="1:22" x14ac:dyDescent="0.3">
      <c r="A42" s="215" t="s">
        <v>195</v>
      </c>
      <c r="B42" s="226">
        <v>3500</v>
      </c>
      <c r="C42" s="222">
        <v>801</v>
      </c>
      <c r="D42" s="226">
        <v>12</v>
      </c>
      <c r="E42" s="222">
        <v>0</v>
      </c>
      <c r="F42" s="226">
        <v>0</v>
      </c>
      <c r="G42" s="222">
        <v>0</v>
      </c>
      <c r="H42" s="226">
        <v>1</v>
      </c>
      <c r="I42" s="222">
        <v>0</v>
      </c>
      <c r="J42" s="226">
        <v>0</v>
      </c>
      <c r="K42" s="222">
        <v>0</v>
      </c>
      <c r="L42" s="226">
        <v>3</v>
      </c>
      <c r="M42" s="222">
        <v>0</v>
      </c>
      <c r="N42" s="226">
        <v>0</v>
      </c>
      <c r="O42" s="222">
        <v>0</v>
      </c>
      <c r="P42" s="226">
        <v>111</v>
      </c>
      <c r="Q42" s="222">
        <v>342</v>
      </c>
      <c r="R42" s="226">
        <v>2212</v>
      </c>
      <c r="S42" s="222">
        <v>5</v>
      </c>
      <c r="T42" s="226">
        <v>0</v>
      </c>
      <c r="U42" s="226">
        <v>0</v>
      </c>
      <c r="V42" s="222">
        <v>13</v>
      </c>
    </row>
    <row r="43" spans="1:22" x14ac:dyDescent="0.3">
      <c r="B43" s="226"/>
      <c r="C43" s="222"/>
      <c r="D43" s="226"/>
      <c r="E43" s="222"/>
      <c r="F43" s="226"/>
      <c r="G43" s="222"/>
      <c r="H43" s="226"/>
      <c r="I43" s="222"/>
      <c r="J43" s="226"/>
      <c r="K43" s="222"/>
      <c r="L43" s="226"/>
      <c r="M43" s="222"/>
      <c r="N43" s="226"/>
      <c r="O43" s="222"/>
      <c r="P43" s="226"/>
      <c r="Q43" s="222"/>
      <c r="R43" s="226"/>
      <c r="S43" s="222"/>
      <c r="T43" s="226"/>
      <c r="U43" s="226"/>
      <c r="V43" s="222"/>
    </row>
    <row r="44" spans="1:22" x14ac:dyDescent="0.3">
      <c r="A44" s="216" t="s">
        <v>3</v>
      </c>
      <c r="B44" s="224">
        <v>3997</v>
      </c>
      <c r="C44" s="220">
        <v>1002</v>
      </c>
      <c r="D44" s="224">
        <v>63</v>
      </c>
      <c r="E44" s="220">
        <v>0</v>
      </c>
      <c r="F44" s="224">
        <v>1</v>
      </c>
      <c r="G44" s="220">
        <v>0</v>
      </c>
      <c r="H44" s="224">
        <v>3</v>
      </c>
      <c r="I44" s="220">
        <v>0</v>
      </c>
      <c r="J44" s="224">
        <v>20</v>
      </c>
      <c r="K44" s="220">
        <v>98</v>
      </c>
      <c r="L44" s="224">
        <v>1</v>
      </c>
      <c r="M44" s="220">
        <v>0</v>
      </c>
      <c r="N44" s="224">
        <v>2</v>
      </c>
      <c r="O44" s="220">
        <v>0</v>
      </c>
      <c r="P44" s="224">
        <v>396</v>
      </c>
      <c r="Q44" s="220">
        <v>134</v>
      </c>
      <c r="R44" s="224">
        <v>2250</v>
      </c>
      <c r="S44" s="220">
        <v>27</v>
      </c>
      <c r="T44" s="224">
        <v>0</v>
      </c>
      <c r="U44" s="224">
        <v>0</v>
      </c>
      <c r="V44" s="220">
        <v>0</v>
      </c>
    </row>
    <row r="45" spans="1:22" x14ac:dyDescent="0.3">
      <c r="A45" s="215" t="s">
        <v>372</v>
      </c>
      <c r="B45" s="226">
        <v>3997</v>
      </c>
      <c r="C45" s="222">
        <v>1002</v>
      </c>
      <c r="D45" s="226">
        <v>63</v>
      </c>
      <c r="E45" s="222">
        <v>0</v>
      </c>
      <c r="F45" s="226">
        <v>1</v>
      </c>
      <c r="G45" s="222">
        <v>0</v>
      </c>
      <c r="H45" s="226">
        <v>3</v>
      </c>
      <c r="I45" s="222">
        <v>0</v>
      </c>
      <c r="J45" s="226">
        <v>20</v>
      </c>
      <c r="K45" s="222">
        <v>98</v>
      </c>
      <c r="L45" s="226">
        <v>1</v>
      </c>
      <c r="M45" s="222">
        <v>0</v>
      </c>
      <c r="N45" s="226">
        <v>2</v>
      </c>
      <c r="O45" s="222">
        <v>0</v>
      </c>
      <c r="P45" s="226">
        <v>396</v>
      </c>
      <c r="Q45" s="222">
        <v>134</v>
      </c>
      <c r="R45" s="226">
        <v>2250</v>
      </c>
      <c r="S45" s="222">
        <v>27</v>
      </c>
      <c r="T45" s="226">
        <v>0</v>
      </c>
      <c r="U45" s="226">
        <v>0</v>
      </c>
      <c r="V45" s="222">
        <v>0</v>
      </c>
    </row>
    <row r="46" spans="1:22" x14ac:dyDescent="0.3">
      <c r="B46" s="226"/>
      <c r="C46" s="222"/>
      <c r="D46" s="226"/>
      <c r="E46" s="222"/>
      <c r="F46" s="226"/>
      <c r="G46" s="222"/>
      <c r="H46" s="226"/>
      <c r="I46" s="222"/>
      <c r="J46" s="226"/>
      <c r="K46" s="222"/>
      <c r="L46" s="226"/>
      <c r="M46" s="222"/>
      <c r="N46" s="226"/>
      <c r="O46" s="222"/>
      <c r="P46" s="226"/>
      <c r="Q46" s="222"/>
      <c r="R46" s="226"/>
      <c r="S46" s="222"/>
      <c r="T46" s="226"/>
      <c r="U46" s="226"/>
      <c r="V46" s="222"/>
    </row>
    <row r="47" spans="1:22" x14ac:dyDescent="0.3">
      <c r="A47" s="216" t="s">
        <v>25</v>
      </c>
      <c r="B47" s="224">
        <v>3924</v>
      </c>
      <c r="C47" s="220">
        <v>221</v>
      </c>
      <c r="D47" s="224">
        <v>408</v>
      </c>
      <c r="E47" s="220">
        <v>0</v>
      </c>
      <c r="F47" s="224">
        <v>0</v>
      </c>
      <c r="G47" s="220">
        <v>0</v>
      </c>
      <c r="H47" s="224">
        <v>1</v>
      </c>
      <c r="I47" s="220">
        <v>0</v>
      </c>
      <c r="J47" s="224">
        <v>1</v>
      </c>
      <c r="K47" s="220">
        <v>43</v>
      </c>
      <c r="L47" s="224">
        <v>0</v>
      </c>
      <c r="M47" s="220">
        <v>0</v>
      </c>
      <c r="N47" s="224">
        <v>15</v>
      </c>
      <c r="O47" s="220">
        <v>0</v>
      </c>
      <c r="P47" s="224">
        <v>215</v>
      </c>
      <c r="Q47" s="220">
        <v>70</v>
      </c>
      <c r="R47" s="224">
        <v>2939</v>
      </c>
      <c r="S47" s="220">
        <v>11</v>
      </c>
      <c r="T47" s="224">
        <v>0</v>
      </c>
      <c r="U47" s="224">
        <v>0</v>
      </c>
      <c r="V47" s="220">
        <v>0</v>
      </c>
    </row>
    <row r="48" spans="1:22" x14ac:dyDescent="0.3">
      <c r="A48" s="215" t="s">
        <v>373</v>
      </c>
      <c r="B48" s="226">
        <v>3924</v>
      </c>
      <c r="C48" s="222">
        <v>221</v>
      </c>
      <c r="D48" s="226">
        <v>408</v>
      </c>
      <c r="E48" s="222">
        <v>0</v>
      </c>
      <c r="F48" s="226">
        <v>0</v>
      </c>
      <c r="G48" s="222">
        <v>0</v>
      </c>
      <c r="H48" s="226">
        <v>1</v>
      </c>
      <c r="I48" s="222">
        <v>0</v>
      </c>
      <c r="J48" s="226">
        <v>1</v>
      </c>
      <c r="K48" s="222">
        <v>43</v>
      </c>
      <c r="L48" s="226">
        <v>0</v>
      </c>
      <c r="M48" s="222">
        <v>0</v>
      </c>
      <c r="N48" s="226">
        <v>15</v>
      </c>
      <c r="O48" s="222">
        <v>0</v>
      </c>
      <c r="P48" s="226">
        <v>215</v>
      </c>
      <c r="Q48" s="222">
        <v>70</v>
      </c>
      <c r="R48" s="226">
        <v>2939</v>
      </c>
      <c r="S48" s="222">
        <v>11</v>
      </c>
      <c r="T48" s="226">
        <v>0</v>
      </c>
      <c r="U48" s="226">
        <v>0</v>
      </c>
      <c r="V48" s="222">
        <v>0</v>
      </c>
    </row>
    <row r="49" spans="1:22" x14ac:dyDescent="0.3">
      <c r="B49" s="226"/>
      <c r="C49" s="222"/>
      <c r="D49" s="226"/>
      <c r="E49" s="222"/>
      <c r="F49" s="226"/>
      <c r="G49" s="222"/>
      <c r="H49" s="226"/>
      <c r="I49" s="222"/>
      <c r="J49" s="226"/>
      <c r="K49" s="222"/>
      <c r="L49" s="226"/>
      <c r="M49" s="222"/>
      <c r="N49" s="226"/>
      <c r="O49" s="222"/>
      <c r="P49" s="226"/>
      <c r="Q49" s="222"/>
      <c r="R49" s="226"/>
      <c r="S49" s="222"/>
      <c r="T49" s="226"/>
      <c r="U49" s="226"/>
      <c r="V49" s="222"/>
    </row>
    <row r="50" spans="1:22" x14ac:dyDescent="0.3">
      <c r="A50" s="216" t="s">
        <v>26</v>
      </c>
      <c r="B50" s="224">
        <v>1773</v>
      </c>
      <c r="C50" s="220">
        <v>152</v>
      </c>
      <c r="D50" s="224">
        <v>3</v>
      </c>
      <c r="E50" s="220">
        <v>0</v>
      </c>
      <c r="F50" s="224">
        <v>1</v>
      </c>
      <c r="G50" s="220">
        <v>0</v>
      </c>
      <c r="H50" s="224">
        <v>1</v>
      </c>
      <c r="I50" s="220">
        <v>0</v>
      </c>
      <c r="J50" s="224">
        <v>3</v>
      </c>
      <c r="K50" s="220">
        <v>7</v>
      </c>
      <c r="L50" s="224">
        <v>1</v>
      </c>
      <c r="M50" s="220">
        <v>0</v>
      </c>
      <c r="N50" s="224">
        <v>4</v>
      </c>
      <c r="O50" s="220">
        <v>0</v>
      </c>
      <c r="P50" s="224">
        <v>189</v>
      </c>
      <c r="Q50" s="220">
        <v>100</v>
      </c>
      <c r="R50" s="224">
        <v>1307</v>
      </c>
      <c r="S50" s="220">
        <v>3</v>
      </c>
      <c r="T50" s="224">
        <v>0</v>
      </c>
      <c r="U50" s="224">
        <v>2</v>
      </c>
      <c r="V50" s="220">
        <v>0</v>
      </c>
    </row>
    <row r="51" spans="1:22" x14ac:dyDescent="0.3">
      <c r="A51" s="215" t="s">
        <v>181</v>
      </c>
      <c r="B51" s="226">
        <v>1773</v>
      </c>
      <c r="C51" s="222">
        <v>152</v>
      </c>
      <c r="D51" s="226">
        <v>3</v>
      </c>
      <c r="E51" s="222">
        <v>0</v>
      </c>
      <c r="F51" s="226">
        <v>1</v>
      </c>
      <c r="G51" s="222">
        <v>0</v>
      </c>
      <c r="H51" s="226">
        <v>1</v>
      </c>
      <c r="I51" s="222">
        <v>0</v>
      </c>
      <c r="J51" s="226">
        <v>3</v>
      </c>
      <c r="K51" s="222">
        <v>7</v>
      </c>
      <c r="L51" s="226">
        <v>1</v>
      </c>
      <c r="M51" s="222">
        <v>0</v>
      </c>
      <c r="N51" s="226">
        <v>4</v>
      </c>
      <c r="O51" s="222">
        <v>0</v>
      </c>
      <c r="P51" s="226">
        <v>189</v>
      </c>
      <c r="Q51" s="222">
        <v>100</v>
      </c>
      <c r="R51" s="226">
        <v>1307</v>
      </c>
      <c r="S51" s="222">
        <v>3</v>
      </c>
      <c r="T51" s="226">
        <v>0</v>
      </c>
      <c r="U51" s="226">
        <v>2</v>
      </c>
      <c r="V51" s="222">
        <v>0</v>
      </c>
    </row>
    <row r="52" spans="1:22" x14ac:dyDescent="0.3">
      <c r="B52" s="226"/>
      <c r="C52" s="222"/>
      <c r="D52" s="226"/>
      <c r="E52" s="222"/>
      <c r="F52" s="226"/>
      <c r="G52" s="222"/>
      <c r="H52" s="226"/>
      <c r="I52" s="222"/>
      <c r="J52" s="226"/>
      <c r="K52" s="222"/>
      <c r="L52" s="226"/>
      <c r="M52" s="222"/>
      <c r="N52" s="226"/>
      <c r="O52" s="222"/>
      <c r="P52" s="226"/>
      <c r="Q52" s="222"/>
      <c r="R52" s="226"/>
      <c r="S52" s="222"/>
      <c r="T52" s="226"/>
      <c r="U52" s="226"/>
      <c r="V52" s="222"/>
    </row>
    <row r="53" spans="1:22" x14ac:dyDescent="0.3">
      <c r="A53" s="216" t="s">
        <v>15</v>
      </c>
      <c r="B53" s="224">
        <v>3403</v>
      </c>
      <c r="C53" s="220">
        <v>593</v>
      </c>
      <c r="D53" s="224">
        <v>18</v>
      </c>
      <c r="E53" s="220">
        <v>1</v>
      </c>
      <c r="F53" s="224">
        <v>1</v>
      </c>
      <c r="G53" s="220">
        <v>0</v>
      </c>
      <c r="H53" s="224">
        <v>0</v>
      </c>
      <c r="I53" s="220">
        <v>0</v>
      </c>
      <c r="J53" s="224">
        <v>1</v>
      </c>
      <c r="K53" s="220">
        <v>27</v>
      </c>
      <c r="L53" s="224">
        <v>0</v>
      </c>
      <c r="M53" s="220">
        <v>0</v>
      </c>
      <c r="N53" s="224">
        <v>22</v>
      </c>
      <c r="O53" s="220">
        <v>0</v>
      </c>
      <c r="P53" s="224">
        <v>680</v>
      </c>
      <c r="Q53" s="220">
        <v>126</v>
      </c>
      <c r="R53" s="224">
        <v>1902</v>
      </c>
      <c r="S53" s="220">
        <v>32</v>
      </c>
      <c r="T53" s="224">
        <v>0</v>
      </c>
      <c r="U53" s="224">
        <v>0</v>
      </c>
      <c r="V53" s="220">
        <v>0</v>
      </c>
    </row>
    <row r="54" spans="1:22" x14ac:dyDescent="0.3">
      <c r="A54" s="215" t="s">
        <v>374</v>
      </c>
      <c r="B54" s="226">
        <v>3403</v>
      </c>
      <c r="C54" s="222">
        <v>593</v>
      </c>
      <c r="D54" s="226">
        <v>18</v>
      </c>
      <c r="E54" s="222">
        <v>1</v>
      </c>
      <c r="F54" s="226">
        <v>1</v>
      </c>
      <c r="G54" s="222">
        <v>0</v>
      </c>
      <c r="H54" s="226">
        <v>0</v>
      </c>
      <c r="I54" s="222">
        <v>0</v>
      </c>
      <c r="J54" s="226">
        <v>1</v>
      </c>
      <c r="K54" s="222">
        <v>27</v>
      </c>
      <c r="L54" s="226">
        <v>0</v>
      </c>
      <c r="M54" s="222">
        <v>0</v>
      </c>
      <c r="N54" s="226">
        <v>22</v>
      </c>
      <c r="O54" s="222">
        <v>0</v>
      </c>
      <c r="P54" s="226">
        <v>680</v>
      </c>
      <c r="Q54" s="222">
        <v>126</v>
      </c>
      <c r="R54" s="226">
        <v>1902</v>
      </c>
      <c r="S54" s="222">
        <v>32</v>
      </c>
      <c r="T54" s="226">
        <v>0</v>
      </c>
      <c r="U54" s="226">
        <v>0</v>
      </c>
      <c r="V54" s="222">
        <v>0</v>
      </c>
    </row>
    <row r="55" spans="1:22" x14ac:dyDescent="0.3">
      <c r="B55" s="226"/>
      <c r="C55" s="222"/>
      <c r="D55" s="226"/>
      <c r="E55" s="222"/>
      <c r="F55" s="226"/>
      <c r="G55" s="222"/>
      <c r="H55" s="226"/>
      <c r="I55" s="222"/>
      <c r="J55" s="226"/>
      <c r="K55" s="222"/>
      <c r="L55" s="226"/>
      <c r="M55" s="222"/>
      <c r="N55" s="226"/>
      <c r="O55" s="222"/>
      <c r="P55" s="226"/>
      <c r="Q55" s="222"/>
      <c r="R55" s="226"/>
      <c r="S55" s="222"/>
      <c r="T55" s="226"/>
      <c r="U55" s="226"/>
      <c r="V55" s="222"/>
    </row>
    <row r="56" spans="1:22" x14ac:dyDescent="0.3">
      <c r="A56" s="216" t="s">
        <v>16</v>
      </c>
      <c r="B56" s="224">
        <v>2944</v>
      </c>
      <c r="C56" s="220">
        <v>192</v>
      </c>
      <c r="D56" s="224">
        <v>30</v>
      </c>
      <c r="E56" s="220">
        <v>0</v>
      </c>
      <c r="F56" s="224">
        <v>0</v>
      </c>
      <c r="G56" s="220">
        <v>0</v>
      </c>
      <c r="H56" s="224">
        <v>3</v>
      </c>
      <c r="I56" s="220">
        <v>0</v>
      </c>
      <c r="J56" s="224">
        <v>1</v>
      </c>
      <c r="K56" s="220">
        <v>78</v>
      </c>
      <c r="L56" s="224">
        <v>1</v>
      </c>
      <c r="M56" s="220">
        <v>0</v>
      </c>
      <c r="N56" s="224">
        <v>12</v>
      </c>
      <c r="O56" s="220">
        <v>0</v>
      </c>
      <c r="P56" s="224">
        <v>577</v>
      </c>
      <c r="Q56" s="220">
        <v>276</v>
      </c>
      <c r="R56" s="224">
        <v>1757</v>
      </c>
      <c r="S56" s="220">
        <v>16</v>
      </c>
      <c r="T56" s="224">
        <v>0</v>
      </c>
      <c r="U56" s="224">
        <v>1</v>
      </c>
      <c r="V56" s="220">
        <v>0</v>
      </c>
    </row>
    <row r="57" spans="1:22" x14ac:dyDescent="0.3">
      <c r="A57" s="215" t="s">
        <v>375</v>
      </c>
      <c r="B57" s="226">
        <v>2944</v>
      </c>
      <c r="C57" s="222">
        <v>192</v>
      </c>
      <c r="D57" s="226">
        <v>30</v>
      </c>
      <c r="E57" s="222">
        <v>0</v>
      </c>
      <c r="F57" s="226">
        <v>0</v>
      </c>
      <c r="G57" s="222">
        <v>0</v>
      </c>
      <c r="H57" s="226">
        <v>3</v>
      </c>
      <c r="I57" s="222">
        <v>0</v>
      </c>
      <c r="J57" s="226">
        <v>1</v>
      </c>
      <c r="K57" s="222">
        <v>78</v>
      </c>
      <c r="L57" s="226">
        <v>1</v>
      </c>
      <c r="M57" s="222">
        <v>0</v>
      </c>
      <c r="N57" s="226">
        <v>12</v>
      </c>
      <c r="O57" s="222">
        <v>0</v>
      </c>
      <c r="P57" s="226">
        <v>577</v>
      </c>
      <c r="Q57" s="222">
        <v>276</v>
      </c>
      <c r="R57" s="226">
        <v>1757</v>
      </c>
      <c r="S57" s="222">
        <v>16</v>
      </c>
      <c r="T57" s="226">
        <v>0</v>
      </c>
      <c r="U57" s="226">
        <v>1</v>
      </c>
      <c r="V57" s="222">
        <v>0</v>
      </c>
    </row>
    <row r="58" spans="1:22" x14ac:dyDescent="0.3">
      <c r="A58" s="228"/>
      <c r="B58" s="227"/>
      <c r="C58" s="228"/>
      <c r="D58" s="227"/>
      <c r="E58" s="228"/>
      <c r="F58" s="227"/>
      <c r="G58" s="228"/>
      <c r="H58" s="227"/>
      <c r="I58" s="228"/>
      <c r="J58" s="227"/>
      <c r="K58" s="228"/>
      <c r="L58" s="227"/>
      <c r="M58" s="228"/>
      <c r="N58" s="227"/>
      <c r="O58" s="228"/>
      <c r="P58" s="227"/>
      <c r="Q58" s="228"/>
      <c r="R58" s="227"/>
      <c r="S58" s="228"/>
      <c r="T58" s="227"/>
      <c r="U58" s="227"/>
      <c r="V58" s="228"/>
    </row>
    <row r="59" spans="1:22" x14ac:dyDescent="0.3">
      <c r="A59" s="216" t="s">
        <v>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6674-6771-45B8-A91B-A065289A1B1A}">
  <dimension ref="A1:AH60"/>
  <sheetViews>
    <sheetView workbookViewId="0">
      <pane xSplit="2" ySplit="9" topLeftCell="C10" activePane="bottomRight" state="frozen"/>
      <selection pane="topRight" activeCell="C1" sqref="C1"/>
      <selection pane="bottomLeft" activeCell="A10" sqref="A10"/>
      <selection pane="bottomRight"/>
    </sheetView>
  </sheetViews>
  <sheetFormatPr baseColWidth="10" defaultColWidth="0" defaultRowHeight="13" zeroHeight="1" x14ac:dyDescent="0.3"/>
  <cols>
    <col min="1" max="1" width="56.54296875" style="215" customWidth="1"/>
    <col min="2" max="5" width="11.453125" style="215" customWidth="1"/>
    <col min="6" max="6" width="10.36328125" style="215" customWidth="1"/>
    <col min="7" max="12" width="11.453125" style="215" customWidth="1"/>
    <col min="13" max="13" width="10.90625" style="215" customWidth="1"/>
    <col min="14" max="23" width="11.453125" style="215" customWidth="1"/>
    <col min="24" max="24" width="12.08984375" style="215" customWidth="1"/>
    <col min="25" max="32" width="11.453125" style="215" customWidth="1"/>
    <col min="33" max="34" width="0" style="215" hidden="1" customWidth="1"/>
    <col min="35" max="16384" width="11.453125" style="215" hidden="1"/>
  </cols>
  <sheetData>
    <row r="1" spans="1:32" x14ac:dyDescent="0.3">
      <c r="A1" s="216" t="s">
        <v>452</v>
      </c>
    </row>
    <row r="2" spans="1:32" x14ac:dyDescent="0.3"/>
    <row r="3" spans="1:32" x14ac:dyDescent="0.3">
      <c r="A3" s="229" t="s">
        <v>443</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x14ac:dyDescent="0.3">
      <c r="A4" s="229" t="s">
        <v>7</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x14ac:dyDescent="0.3">
      <c r="A5" s="229" t="s">
        <v>441</v>
      </c>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row>
    <row r="6" spans="1:32" x14ac:dyDescent="0.3">
      <c r="A6" s="229" t="s">
        <v>207</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x14ac:dyDescent="0.3"/>
    <row r="8" spans="1:32" x14ac:dyDescent="0.3">
      <c r="A8" s="256" t="s">
        <v>8</v>
      </c>
      <c r="B8" s="262" t="s">
        <v>33</v>
      </c>
      <c r="C8" s="266" t="s">
        <v>404</v>
      </c>
      <c r="D8" s="267"/>
      <c r="E8" s="267"/>
      <c r="F8" s="267"/>
      <c r="G8" s="268"/>
      <c r="H8" s="266" t="s">
        <v>390</v>
      </c>
      <c r="I8" s="267"/>
      <c r="J8" s="267"/>
      <c r="K8" s="267"/>
      <c r="L8" s="267"/>
      <c r="M8" s="268"/>
      <c r="N8" s="266" t="s">
        <v>411</v>
      </c>
      <c r="O8" s="267"/>
      <c r="P8" s="267"/>
      <c r="Q8" s="267"/>
      <c r="R8" s="267"/>
      <c r="S8" s="268"/>
      <c r="T8" s="266" t="s">
        <v>419</v>
      </c>
      <c r="U8" s="267"/>
      <c r="V8" s="267"/>
      <c r="W8" s="268"/>
      <c r="X8" s="266" t="s">
        <v>446</v>
      </c>
      <c r="Y8" s="268"/>
      <c r="Z8" s="239" t="s">
        <v>447</v>
      </c>
      <c r="AA8" s="266" t="s">
        <v>431</v>
      </c>
      <c r="AB8" s="267"/>
      <c r="AC8" s="267"/>
      <c r="AD8" s="267"/>
      <c r="AE8" s="268"/>
      <c r="AF8" s="264" t="s">
        <v>436</v>
      </c>
    </row>
    <row r="9" spans="1:32" ht="69.75" customHeight="1" x14ac:dyDescent="0.3">
      <c r="A9" s="257"/>
      <c r="B9" s="263"/>
      <c r="C9" s="219" t="s">
        <v>401</v>
      </c>
      <c r="D9" s="219" t="s">
        <v>402</v>
      </c>
      <c r="E9" s="219" t="s">
        <v>444</v>
      </c>
      <c r="F9" s="219" t="s">
        <v>445</v>
      </c>
      <c r="G9" s="219" t="s">
        <v>403</v>
      </c>
      <c r="H9" s="219" t="s">
        <v>405</v>
      </c>
      <c r="I9" s="219" t="s">
        <v>406</v>
      </c>
      <c r="J9" s="219" t="s">
        <v>407</v>
      </c>
      <c r="K9" s="219" t="s">
        <v>408</v>
      </c>
      <c r="L9" s="219" t="s">
        <v>409</v>
      </c>
      <c r="M9" s="219" t="s">
        <v>410</v>
      </c>
      <c r="N9" s="219" t="s">
        <v>412</v>
      </c>
      <c r="O9" s="219" t="s">
        <v>413</v>
      </c>
      <c r="P9" s="219" t="s">
        <v>414</v>
      </c>
      <c r="Q9" s="219" t="s">
        <v>415</v>
      </c>
      <c r="R9" s="219" t="s">
        <v>416</v>
      </c>
      <c r="S9" s="219" t="s">
        <v>417</v>
      </c>
      <c r="T9" s="219" t="s">
        <v>420</v>
      </c>
      <c r="U9" s="219" t="s">
        <v>421</v>
      </c>
      <c r="V9" s="219" t="s">
        <v>422</v>
      </c>
      <c r="W9" s="219" t="s">
        <v>424</v>
      </c>
      <c r="X9" s="219" t="s">
        <v>430</v>
      </c>
      <c r="Y9" s="219" t="s">
        <v>436</v>
      </c>
      <c r="Z9" s="219" t="s">
        <v>448</v>
      </c>
      <c r="AA9" s="219" t="s">
        <v>449</v>
      </c>
      <c r="AB9" s="219" t="s">
        <v>450</v>
      </c>
      <c r="AC9" s="219" t="s">
        <v>451</v>
      </c>
      <c r="AD9" s="219" t="s">
        <v>433</v>
      </c>
      <c r="AE9" s="219" t="s">
        <v>434</v>
      </c>
      <c r="AF9" s="265"/>
    </row>
    <row r="10" spans="1:32" x14ac:dyDescent="0.3">
      <c r="B10" s="223"/>
      <c r="D10" s="223"/>
      <c r="F10" s="223"/>
      <c r="H10" s="223"/>
      <c r="J10" s="223"/>
      <c r="L10" s="223"/>
      <c r="N10" s="223"/>
      <c r="P10" s="223"/>
      <c r="R10" s="223"/>
      <c r="T10" s="223"/>
      <c r="V10" s="223"/>
      <c r="X10" s="223"/>
      <c r="Z10" s="223"/>
      <c r="AB10" s="223"/>
      <c r="AD10" s="223"/>
      <c r="AE10" s="223"/>
    </row>
    <row r="11" spans="1:32" x14ac:dyDescent="0.3">
      <c r="A11" s="216" t="s">
        <v>0</v>
      </c>
      <c r="B11" s="224">
        <f>SUM(B13,B18,B23,B26,B29,B33,B36,B39,B42,B45,B48,B51,B54,B57)</f>
        <v>98395</v>
      </c>
      <c r="C11" s="220">
        <f t="shared" ref="C11:AF11" si="0">SUM(C13,C18,C23,C26,C29,C33,C36,C39,C42,C45,C48,C51,C54,C57)</f>
        <v>83398</v>
      </c>
      <c r="D11" s="224">
        <f t="shared" si="0"/>
        <v>8</v>
      </c>
      <c r="E11" s="220">
        <f t="shared" si="0"/>
        <v>69</v>
      </c>
      <c r="F11" s="224">
        <f t="shared" si="0"/>
        <v>17</v>
      </c>
      <c r="G11" s="220">
        <f t="shared" si="0"/>
        <v>702</v>
      </c>
      <c r="H11" s="224">
        <f t="shared" si="0"/>
        <v>3001</v>
      </c>
      <c r="I11" s="220">
        <f t="shared" si="0"/>
        <v>8898</v>
      </c>
      <c r="J11" s="224">
        <f t="shared" si="0"/>
        <v>8</v>
      </c>
      <c r="K11" s="220">
        <f t="shared" si="0"/>
        <v>146</v>
      </c>
      <c r="L11" s="224">
        <f t="shared" si="0"/>
        <v>38</v>
      </c>
      <c r="M11" s="220">
        <f t="shared" si="0"/>
        <v>71</v>
      </c>
      <c r="N11" s="224">
        <f t="shared" si="0"/>
        <v>172</v>
      </c>
      <c r="O11" s="220">
        <f t="shared" si="0"/>
        <v>2</v>
      </c>
      <c r="P11" s="224">
        <f t="shared" si="0"/>
        <v>2</v>
      </c>
      <c r="Q11" s="220">
        <f t="shared" si="0"/>
        <v>3</v>
      </c>
      <c r="R11" s="224">
        <f t="shared" si="0"/>
        <v>4</v>
      </c>
      <c r="S11" s="220">
        <f t="shared" si="0"/>
        <v>5</v>
      </c>
      <c r="T11" s="224">
        <f t="shared" si="0"/>
        <v>24</v>
      </c>
      <c r="U11" s="220">
        <f t="shared" si="0"/>
        <v>78</v>
      </c>
      <c r="V11" s="224">
        <f t="shared" si="0"/>
        <v>32</v>
      </c>
      <c r="W11" s="220">
        <f t="shared" si="0"/>
        <v>7</v>
      </c>
      <c r="X11" s="224">
        <f t="shared" si="0"/>
        <v>39</v>
      </c>
      <c r="Y11" s="220">
        <f t="shared" si="0"/>
        <v>3</v>
      </c>
      <c r="Z11" s="224">
        <f t="shared" si="0"/>
        <v>53</v>
      </c>
      <c r="AA11" s="220">
        <f t="shared" si="0"/>
        <v>1</v>
      </c>
      <c r="AB11" s="224">
        <f t="shared" si="0"/>
        <v>3</v>
      </c>
      <c r="AC11" s="220">
        <f t="shared" si="0"/>
        <v>1</v>
      </c>
      <c r="AD11" s="224">
        <f t="shared" si="0"/>
        <v>3</v>
      </c>
      <c r="AE11" s="224">
        <f t="shared" si="0"/>
        <v>1605</v>
      </c>
      <c r="AF11" s="220">
        <f t="shared" si="0"/>
        <v>2</v>
      </c>
    </row>
    <row r="12" spans="1:32" x14ac:dyDescent="0.3">
      <c r="B12" s="226"/>
      <c r="C12" s="222"/>
      <c r="D12" s="226"/>
      <c r="E12" s="222"/>
      <c r="F12" s="226"/>
      <c r="G12" s="222"/>
      <c r="H12" s="226"/>
      <c r="I12" s="222"/>
      <c r="J12" s="226"/>
      <c r="K12" s="222"/>
      <c r="L12" s="226"/>
      <c r="M12" s="222"/>
      <c r="N12" s="226"/>
      <c r="O12" s="222"/>
      <c r="P12" s="226"/>
      <c r="Q12" s="222"/>
      <c r="R12" s="226"/>
      <c r="S12" s="222"/>
      <c r="T12" s="226"/>
      <c r="U12" s="222"/>
      <c r="V12" s="226"/>
      <c r="W12" s="222"/>
      <c r="X12" s="226"/>
      <c r="Y12" s="222"/>
      <c r="Z12" s="226"/>
      <c r="AA12" s="222"/>
      <c r="AB12" s="226"/>
      <c r="AC12" s="222"/>
      <c r="AD12" s="226"/>
      <c r="AE12" s="226"/>
      <c r="AF12" s="222"/>
    </row>
    <row r="13" spans="1:32" x14ac:dyDescent="0.3">
      <c r="A13" s="216" t="s">
        <v>21</v>
      </c>
      <c r="B13" s="224">
        <v>21309</v>
      </c>
      <c r="C13" s="220">
        <v>18716</v>
      </c>
      <c r="D13" s="224">
        <v>1</v>
      </c>
      <c r="E13" s="220">
        <v>9</v>
      </c>
      <c r="F13" s="224">
        <v>0</v>
      </c>
      <c r="G13" s="220">
        <v>47</v>
      </c>
      <c r="H13" s="224">
        <v>1257</v>
      </c>
      <c r="I13" s="220">
        <v>1032</v>
      </c>
      <c r="J13" s="224">
        <v>3</v>
      </c>
      <c r="K13" s="220">
        <v>14</v>
      </c>
      <c r="L13" s="224">
        <v>0</v>
      </c>
      <c r="M13" s="220">
        <v>2</v>
      </c>
      <c r="N13" s="224">
        <v>104</v>
      </c>
      <c r="O13" s="220">
        <v>1</v>
      </c>
      <c r="P13" s="224">
        <v>1</v>
      </c>
      <c r="Q13" s="220">
        <v>1</v>
      </c>
      <c r="R13" s="224">
        <v>1</v>
      </c>
      <c r="S13" s="220">
        <v>3</v>
      </c>
      <c r="T13" s="224">
        <v>8</v>
      </c>
      <c r="U13" s="220">
        <v>26</v>
      </c>
      <c r="V13" s="224">
        <v>16</v>
      </c>
      <c r="W13" s="220">
        <v>3</v>
      </c>
      <c r="X13" s="224">
        <v>9</v>
      </c>
      <c r="Y13" s="220">
        <v>0</v>
      </c>
      <c r="Z13" s="224">
        <v>53</v>
      </c>
      <c r="AA13" s="220">
        <v>0</v>
      </c>
      <c r="AB13" s="224">
        <v>0</v>
      </c>
      <c r="AC13" s="220">
        <v>0</v>
      </c>
      <c r="AD13" s="224">
        <v>2</v>
      </c>
      <c r="AE13" s="224">
        <v>0</v>
      </c>
      <c r="AF13" s="220">
        <v>0</v>
      </c>
    </row>
    <row r="14" spans="1:32" x14ac:dyDescent="0.3">
      <c r="A14" s="215" t="s">
        <v>63</v>
      </c>
      <c r="B14" s="226">
        <v>9015</v>
      </c>
      <c r="C14" s="222">
        <v>8069</v>
      </c>
      <c r="D14" s="226">
        <v>0</v>
      </c>
      <c r="E14" s="222">
        <v>3</v>
      </c>
      <c r="F14" s="226">
        <v>0</v>
      </c>
      <c r="G14" s="222">
        <v>3</v>
      </c>
      <c r="H14" s="226">
        <v>498</v>
      </c>
      <c r="I14" s="222">
        <v>358</v>
      </c>
      <c r="J14" s="226">
        <v>2</v>
      </c>
      <c r="K14" s="222">
        <v>5</v>
      </c>
      <c r="L14" s="226">
        <v>0</v>
      </c>
      <c r="M14" s="222">
        <v>0</v>
      </c>
      <c r="N14" s="226">
        <v>46</v>
      </c>
      <c r="O14" s="222">
        <v>0</v>
      </c>
      <c r="P14" s="226">
        <v>1</v>
      </c>
      <c r="Q14" s="222">
        <v>0</v>
      </c>
      <c r="R14" s="226">
        <v>1</v>
      </c>
      <c r="S14" s="222">
        <v>3</v>
      </c>
      <c r="T14" s="226">
        <v>4</v>
      </c>
      <c r="U14" s="222">
        <v>12</v>
      </c>
      <c r="V14" s="226">
        <v>6</v>
      </c>
      <c r="W14" s="222">
        <v>2</v>
      </c>
      <c r="X14" s="226">
        <v>2</v>
      </c>
      <c r="Y14" s="222">
        <v>0</v>
      </c>
      <c r="Z14" s="226">
        <v>0</v>
      </c>
      <c r="AA14" s="222">
        <v>0</v>
      </c>
      <c r="AB14" s="226">
        <v>0</v>
      </c>
      <c r="AC14" s="222">
        <v>0</v>
      </c>
      <c r="AD14" s="226">
        <v>0</v>
      </c>
      <c r="AE14" s="226">
        <v>0</v>
      </c>
      <c r="AF14" s="222">
        <v>0</v>
      </c>
    </row>
    <row r="15" spans="1:32" x14ac:dyDescent="0.3">
      <c r="A15" s="215" t="s">
        <v>64</v>
      </c>
      <c r="B15" s="226">
        <v>7256</v>
      </c>
      <c r="C15" s="222">
        <v>6340</v>
      </c>
      <c r="D15" s="226">
        <v>1</v>
      </c>
      <c r="E15" s="222">
        <v>6</v>
      </c>
      <c r="F15" s="226">
        <v>0</v>
      </c>
      <c r="G15" s="222">
        <v>35</v>
      </c>
      <c r="H15" s="226">
        <v>420</v>
      </c>
      <c r="I15" s="222">
        <v>336</v>
      </c>
      <c r="J15" s="226">
        <v>1</v>
      </c>
      <c r="K15" s="222">
        <v>6</v>
      </c>
      <c r="L15" s="226">
        <v>0</v>
      </c>
      <c r="M15" s="222">
        <v>2</v>
      </c>
      <c r="N15" s="226">
        <v>34</v>
      </c>
      <c r="O15" s="222">
        <v>0</v>
      </c>
      <c r="P15" s="226">
        <v>0</v>
      </c>
      <c r="Q15" s="222">
        <v>0</v>
      </c>
      <c r="R15" s="226">
        <v>0</v>
      </c>
      <c r="S15" s="222">
        <v>0</v>
      </c>
      <c r="T15" s="226">
        <v>2</v>
      </c>
      <c r="U15" s="222">
        <v>5</v>
      </c>
      <c r="V15" s="226">
        <v>8</v>
      </c>
      <c r="W15" s="222">
        <v>1</v>
      </c>
      <c r="X15" s="226">
        <v>5</v>
      </c>
      <c r="Y15" s="222">
        <v>0</v>
      </c>
      <c r="Z15" s="226">
        <v>53</v>
      </c>
      <c r="AA15" s="222">
        <v>0</v>
      </c>
      <c r="AB15" s="226">
        <v>0</v>
      </c>
      <c r="AC15" s="222">
        <v>0</v>
      </c>
      <c r="AD15" s="226">
        <v>1</v>
      </c>
      <c r="AE15" s="226">
        <v>0</v>
      </c>
      <c r="AF15" s="222">
        <v>0</v>
      </c>
    </row>
    <row r="16" spans="1:32" x14ac:dyDescent="0.3">
      <c r="A16" s="215" t="s">
        <v>65</v>
      </c>
      <c r="B16" s="226">
        <v>5038</v>
      </c>
      <c r="C16" s="222">
        <v>4307</v>
      </c>
      <c r="D16" s="226">
        <v>0</v>
      </c>
      <c r="E16" s="222">
        <v>0</v>
      </c>
      <c r="F16" s="226">
        <v>0</v>
      </c>
      <c r="G16" s="222">
        <v>9</v>
      </c>
      <c r="H16" s="226">
        <v>339</v>
      </c>
      <c r="I16" s="222">
        <v>338</v>
      </c>
      <c r="J16" s="226">
        <v>0</v>
      </c>
      <c r="K16" s="222">
        <v>3</v>
      </c>
      <c r="L16" s="226">
        <v>0</v>
      </c>
      <c r="M16" s="222">
        <v>0</v>
      </c>
      <c r="N16" s="226">
        <v>24</v>
      </c>
      <c r="O16" s="222">
        <v>1</v>
      </c>
      <c r="P16" s="226">
        <v>0</v>
      </c>
      <c r="Q16" s="222">
        <v>1</v>
      </c>
      <c r="R16" s="226">
        <v>0</v>
      </c>
      <c r="S16" s="222">
        <v>0</v>
      </c>
      <c r="T16" s="226">
        <v>2</v>
      </c>
      <c r="U16" s="222">
        <v>9</v>
      </c>
      <c r="V16" s="226">
        <v>2</v>
      </c>
      <c r="W16" s="222">
        <v>0</v>
      </c>
      <c r="X16" s="226">
        <v>2</v>
      </c>
      <c r="Y16" s="222">
        <v>0</v>
      </c>
      <c r="Z16" s="226">
        <v>0</v>
      </c>
      <c r="AA16" s="222">
        <v>0</v>
      </c>
      <c r="AB16" s="226">
        <v>0</v>
      </c>
      <c r="AC16" s="222">
        <v>0</v>
      </c>
      <c r="AD16" s="226">
        <v>1</v>
      </c>
      <c r="AE16" s="226">
        <v>0</v>
      </c>
      <c r="AF16" s="222">
        <v>0</v>
      </c>
    </row>
    <row r="17" spans="1:32" x14ac:dyDescent="0.3">
      <c r="B17" s="226"/>
      <c r="C17" s="222"/>
      <c r="D17" s="226"/>
      <c r="E17" s="222"/>
      <c r="F17" s="226"/>
      <c r="G17" s="222"/>
      <c r="H17" s="226"/>
      <c r="I17" s="222"/>
      <c r="J17" s="226"/>
      <c r="K17" s="222"/>
      <c r="L17" s="226"/>
      <c r="M17" s="222"/>
      <c r="N17" s="226"/>
      <c r="O17" s="222"/>
      <c r="P17" s="226"/>
      <c r="Q17" s="222"/>
      <c r="R17" s="226"/>
      <c r="S17" s="222"/>
      <c r="T17" s="226"/>
      <c r="U17" s="222"/>
      <c r="V17" s="226"/>
      <c r="W17" s="222"/>
      <c r="X17" s="226"/>
      <c r="Y17" s="222"/>
      <c r="Z17" s="226"/>
      <c r="AA17" s="222"/>
      <c r="AB17" s="226"/>
      <c r="AC17" s="222"/>
      <c r="AD17" s="226"/>
      <c r="AE17" s="226"/>
      <c r="AF17" s="222"/>
    </row>
    <row r="18" spans="1:32" x14ac:dyDescent="0.3">
      <c r="A18" s="216" t="s">
        <v>9</v>
      </c>
      <c r="B18" s="224">
        <v>18680</v>
      </c>
      <c r="C18" s="220">
        <v>15092</v>
      </c>
      <c r="D18" s="224">
        <v>0</v>
      </c>
      <c r="E18" s="220">
        <v>3</v>
      </c>
      <c r="F18" s="224">
        <v>17</v>
      </c>
      <c r="G18" s="220">
        <v>1</v>
      </c>
      <c r="H18" s="224">
        <v>135</v>
      </c>
      <c r="I18" s="220">
        <v>1779</v>
      </c>
      <c r="J18" s="224">
        <v>0</v>
      </c>
      <c r="K18" s="220">
        <v>0</v>
      </c>
      <c r="L18" s="224">
        <v>29</v>
      </c>
      <c r="M18" s="220">
        <v>0</v>
      </c>
      <c r="N18" s="224">
        <v>5</v>
      </c>
      <c r="O18" s="220">
        <v>0</v>
      </c>
      <c r="P18" s="224">
        <v>0</v>
      </c>
      <c r="Q18" s="220">
        <v>0</v>
      </c>
      <c r="R18" s="224">
        <v>1</v>
      </c>
      <c r="S18" s="220">
        <v>0</v>
      </c>
      <c r="T18" s="224">
        <v>0</v>
      </c>
      <c r="U18" s="220">
        <v>1</v>
      </c>
      <c r="V18" s="224">
        <v>1</v>
      </c>
      <c r="W18" s="220">
        <v>0</v>
      </c>
      <c r="X18" s="224">
        <v>11</v>
      </c>
      <c r="Y18" s="220">
        <v>0</v>
      </c>
      <c r="Z18" s="224">
        <v>0</v>
      </c>
      <c r="AA18" s="220">
        <v>1</v>
      </c>
      <c r="AB18" s="224">
        <v>0</v>
      </c>
      <c r="AC18" s="220">
        <v>1</v>
      </c>
      <c r="AD18" s="224">
        <v>0</v>
      </c>
      <c r="AE18" s="224">
        <v>1603</v>
      </c>
      <c r="AF18" s="220">
        <v>0</v>
      </c>
    </row>
    <row r="19" spans="1:32" x14ac:dyDescent="0.3">
      <c r="A19" s="215" t="s">
        <v>66</v>
      </c>
      <c r="B19" s="226">
        <v>6318</v>
      </c>
      <c r="C19" s="222">
        <v>5021</v>
      </c>
      <c r="D19" s="226">
        <v>0</v>
      </c>
      <c r="E19" s="222">
        <v>0</v>
      </c>
      <c r="F19" s="226">
        <v>1</v>
      </c>
      <c r="G19" s="222">
        <v>1</v>
      </c>
      <c r="H19" s="226">
        <v>52</v>
      </c>
      <c r="I19" s="222">
        <v>571</v>
      </c>
      <c r="J19" s="226">
        <v>0</v>
      </c>
      <c r="K19" s="222">
        <v>0</v>
      </c>
      <c r="L19" s="226">
        <v>14</v>
      </c>
      <c r="M19" s="222">
        <v>0</v>
      </c>
      <c r="N19" s="226">
        <v>3</v>
      </c>
      <c r="O19" s="222">
        <v>0</v>
      </c>
      <c r="P19" s="226">
        <v>0</v>
      </c>
      <c r="Q19" s="222">
        <v>0</v>
      </c>
      <c r="R19" s="226">
        <v>1</v>
      </c>
      <c r="S19" s="222">
        <v>0</v>
      </c>
      <c r="T19" s="226">
        <v>0</v>
      </c>
      <c r="U19" s="222">
        <v>0</v>
      </c>
      <c r="V19" s="226">
        <v>0</v>
      </c>
      <c r="W19" s="222">
        <v>0</v>
      </c>
      <c r="X19" s="226">
        <v>1</v>
      </c>
      <c r="Y19" s="222">
        <v>0</v>
      </c>
      <c r="Z19" s="226">
        <v>0</v>
      </c>
      <c r="AA19" s="222">
        <v>0</v>
      </c>
      <c r="AB19" s="226">
        <v>0</v>
      </c>
      <c r="AC19" s="222">
        <v>0</v>
      </c>
      <c r="AD19" s="226">
        <v>0</v>
      </c>
      <c r="AE19" s="226">
        <v>653</v>
      </c>
      <c r="AF19" s="222">
        <v>0</v>
      </c>
    </row>
    <row r="20" spans="1:32" x14ac:dyDescent="0.3">
      <c r="A20" s="215" t="s">
        <v>67</v>
      </c>
      <c r="B20" s="226">
        <v>6551</v>
      </c>
      <c r="C20" s="222">
        <v>5243</v>
      </c>
      <c r="D20" s="226">
        <v>0</v>
      </c>
      <c r="E20" s="222">
        <v>1</v>
      </c>
      <c r="F20" s="226">
        <v>4</v>
      </c>
      <c r="G20" s="222">
        <v>0</v>
      </c>
      <c r="H20" s="226">
        <v>46</v>
      </c>
      <c r="I20" s="222">
        <v>698</v>
      </c>
      <c r="J20" s="226">
        <v>0</v>
      </c>
      <c r="K20" s="222">
        <v>0</v>
      </c>
      <c r="L20" s="226">
        <v>10</v>
      </c>
      <c r="M20" s="222">
        <v>0</v>
      </c>
      <c r="N20" s="226">
        <v>1</v>
      </c>
      <c r="O20" s="222">
        <v>0</v>
      </c>
      <c r="P20" s="226">
        <v>0</v>
      </c>
      <c r="Q20" s="222">
        <v>0</v>
      </c>
      <c r="R20" s="226">
        <v>0</v>
      </c>
      <c r="S20" s="222">
        <v>0</v>
      </c>
      <c r="T20" s="226">
        <v>0</v>
      </c>
      <c r="U20" s="222">
        <v>0</v>
      </c>
      <c r="V20" s="226">
        <v>0</v>
      </c>
      <c r="W20" s="222">
        <v>0</v>
      </c>
      <c r="X20" s="226">
        <v>2</v>
      </c>
      <c r="Y20" s="222">
        <v>0</v>
      </c>
      <c r="Z20" s="226">
        <v>0</v>
      </c>
      <c r="AA20" s="222">
        <v>0</v>
      </c>
      <c r="AB20" s="226">
        <v>0</v>
      </c>
      <c r="AC20" s="222">
        <v>0</v>
      </c>
      <c r="AD20" s="226">
        <v>0</v>
      </c>
      <c r="AE20" s="226">
        <v>546</v>
      </c>
      <c r="AF20" s="222">
        <v>0</v>
      </c>
    </row>
    <row r="21" spans="1:32" x14ac:dyDescent="0.3">
      <c r="A21" s="215" t="s">
        <v>68</v>
      </c>
      <c r="B21" s="226">
        <v>5811</v>
      </c>
      <c r="C21" s="222">
        <v>4828</v>
      </c>
      <c r="D21" s="226">
        <v>0</v>
      </c>
      <c r="E21" s="222">
        <v>2</v>
      </c>
      <c r="F21" s="226">
        <v>12</v>
      </c>
      <c r="G21" s="222">
        <v>0</v>
      </c>
      <c r="H21" s="226">
        <v>37</v>
      </c>
      <c r="I21" s="222">
        <v>510</v>
      </c>
      <c r="J21" s="226">
        <v>0</v>
      </c>
      <c r="K21" s="222">
        <v>0</v>
      </c>
      <c r="L21" s="226">
        <v>5</v>
      </c>
      <c r="M21" s="222">
        <v>0</v>
      </c>
      <c r="N21" s="226">
        <v>1</v>
      </c>
      <c r="O21" s="222">
        <v>0</v>
      </c>
      <c r="P21" s="226">
        <v>0</v>
      </c>
      <c r="Q21" s="222">
        <v>0</v>
      </c>
      <c r="R21" s="226">
        <v>0</v>
      </c>
      <c r="S21" s="222">
        <v>0</v>
      </c>
      <c r="T21" s="226">
        <v>0</v>
      </c>
      <c r="U21" s="222">
        <v>1</v>
      </c>
      <c r="V21" s="226">
        <v>1</v>
      </c>
      <c r="W21" s="222">
        <v>0</v>
      </c>
      <c r="X21" s="226">
        <v>8</v>
      </c>
      <c r="Y21" s="222">
        <v>0</v>
      </c>
      <c r="Z21" s="226">
        <v>0</v>
      </c>
      <c r="AA21" s="222">
        <v>1</v>
      </c>
      <c r="AB21" s="226">
        <v>0</v>
      </c>
      <c r="AC21" s="222">
        <v>1</v>
      </c>
      <c r="AD21" s="226">
        <v>0</v>
      </c>
      <c r="AE21" s="226">
        <v>404</v>
      </c>
      <c r="AF21" s="222">
        <v>0</v>
      </c>
    </row>
    <row r="22" spans="1:32" x14ac:dyDescent="0.3">
      <c r="B22" s="226"/>
      <c r="C22" s="222"/>
      <c r="D22" s="226"/>
      <c r="E22" s="222"/>
      <c r="F22" s="226"/>
      <c r="G22" s="222"/>
      <c r="H22" s="226"/>
      <c r="I22" s="222"/>
      <c r="J22" s="226"/>
      <c r="K22" s="222"/>
      <c r="L22" s="226"/>
      <c r="M22" s="222"/>
      <c r="N22" s="226"/>
      <c r="O22" s="222"/>
      <c r="P22" s="226"/>
      <c r="Q22" s="222"/>
      <c r="R22" s="226"/>
      <c r="S22" s="222"/>
      <c r="T22" s="226"/>
      <c r="U22" s="222"/>
      <c r="V22" s="226"/>
      <c r="W22" s="222"/>
      <c r="X22" s="226"/>
      <c r="Y22" s="222"/>
      <c r="Z22" s="226"/>
      <c r="AA22" s="222"/>
      <c r="AB22" s="226"/>
      <c r="AC22" s="222"/>
      <c r="AD22" s="226"/>
      <c r="AE22" s="226"/>
      <c r="AF22" s="222"/>
    </row>
    <row r="23" spans="1:32" x14ac:dyDescent="0.3">
      <c r="A23" s="216" t="s">
        <v>10</v>
      </c>
      <c r="B23" s="224">
        <v>11196</v>
      </c>
      <c r="C23" s="220">
        <v>9974</v>
      </c>
      <c r="D23" s="224">
        <v>0</v>
      </c>
      <c r="E23" s="220">
        <v>0</v>
      </c>
      <c r="F23" s="224">
        <v>0</v>
      </c>
      <c r="G23" s="220">
        <v>170</v>
      </c>
      <c r="H23" s="224">
        <v>236</v>
      </c>
      <c r="I23" s="220">
        <v>765</v>
      </c>
      <c r="J23" s="224">
        <v>0</v>
      </c>
      <c r="K23" s="220">
        <v>2</v>
      </c>
      <c r="L23" s="224">
        <v>0</v>
      </c>
      <c r="M23" s="220">
        <v>3</v>
      </c>
      <c r="N23" s="224">
        <v>18</v>
      </c>
      <c r="O23" s="220">
        <v>0</v>
      </c>
      <c r="P23" s="224">
        <v>1</v>
      </c>
      <c r="Q23" s="220">
        <v>0</v>
      </c>
      <c r="R23" s="224">
        <v>0</v>
      </c>
      <c r="S23" s="220">
        <v>0</v>
      </c>
      <c r="T23" s="224">
        <v>6</v>
      </c>
      <c r="U23" s="220">
        <v>9</v>
      </c>
      <c r="V23" s="224">
        <v>7</v>
      </c>
      <c r="W23" s="220">
        <v>0</v>
      </c>
      <c r="X23" s="224">
        <v>5</v>
      </c>
      <c r="Y23" s="220">
        <v>0</v>
      </c>
      <c r="Z23" s="224">
        <v>0</v>
      </c>
      <c r="AA23" s="220">
        <v>0</v>
      </c>
      <c r="AB23" s="224">
        <v>0</v>
      </c>
      <c r="AC23" s="220">
        <v>0</v>
      </c>
      <c r="AD23" s="224">
        <v>0</v>
      </c>
      <c r="AE23" s="224">
        <v>0</v>
      </c>
      <c r="AF23" s="220">
        <v>0</v>
      </c>
    </row>
    <row r="24" spans="1:32" x14ac:dyDescent="0.3">
      <c r="A24" s="215" t="s">
        <v>368</v>
      </c>
      <c r="B24" s="226">
        <v>11196</v>
      </c>
      <c r="C24" s="222">
        <v>9974</v>
      </c>
      <c r="D24" s="226">
        <v>0</v>
      </c>
      <c r="E24" s="222">
        <v>0</v>
      </c>
      <c r="F24" s="226">
        <v>0</v>
      </c>
      <c r="G24" s="222">
        <v>170</v>
      </c>
      <c r="H24" s="226">
        <v>236</v>
      </c>
      <c r="I24" s="222">
        <v>765</v>
      </c>
      <c r="J24" s="226">
        <v>0</v>
      </c>
      <c r="K24" s="222">
        <v>2</v>
      </c>
      <c r="L24" s="226">
        <v>0</v>
      </c>
      <c r="M24" s="222">
        <v>3</v>
      </c>
      <c r="N24" s="226">
        <v>18</v>
      </c>
      <c r="O24" s="222">
        <v>0</v>
      </c>
      <c r="P24" s="226">
        <v>1</v>
      </c>
      <c r="Q24" s="222">
        <v>0</v>
      </c>
      <c r="R24" s="226">
        <v>0</v>
      </c>
      <c r="S24" s="222">
        <v>0</v>
      </c>
      <c r="T24" s="226">
        <v>6</v>
      </c>
      <c r="U24" s="222">
        <v>9</v>
      </c>
      <c r="V24" s="226">
        <v>7</v>
      </c>
      <c r="W24" s="222">
        <v>0</v>
      </c>
      <c r="X24" s="226">
        <v>5</v>
      </c>
      <c r="Y24" s="222">
        <v>0</v>
      </c>
      <c r="Z24" s="226">
        <v>0</v>
      </c>
      <c r="AA24" s="222">
        <v>0</v>
      </c>
      <c r="AB24" s="226">
        <v>0</v>
      </c>
      <c r="AC24" s="222">
        <v>0</v>
      </c>
      <c r="AD24" s="226">
        <v>0</v>
      </c>
      <c r="AE24" s="226">
        <v>0</v>
      </c>
      <c r="AF24" s="222">
        <v>0</v>
      </c>
    </row>
    <row r="25" spans="1:32" x14ac:dyDescent="0.3">
      <c r="B25" s="226"/>
      <c r="C25" s="222"/>
      <c r="D25" s="226"/>
      <c r="E25" s="222"/>
      <c r="F25" s="226"/>
      <c r="G25" s="222"/>
      <c r="H25" s="226"/>
      <c r="I25" s="222"/>
      <c r="J25" s="226"/>
      <c r="K25" s="222"/>
      <c r="L25" s="226"/>
      <c r="M25" s="222"/>
      <c r="N25" s="226"/>
      <c r="O25" s="222"/>
      <c r="P25" s="226"/>
      <c r="Q25" s="222"/>
      <c r="R25" s="226"/>
      <c r="S25" s="222"/>
      <c r="T25" s="226"/>
      <c r="U25" s="222"/>
      <c r="V25" s="226"/>
      <c r="W25" s="222"/>
      <c r="X25" s="226"/>
      <c r="Y25" s="222"/>
      <c r="Z25" s="226"/>
      <c r="AA25" s="222"/>
      <c r="AB25" s="226"/>
      <c r="AC25" s="222"/>
      <c r="AD25" s="226"/>
      <c r="AE25" s="226"/>
      <c r="AF25" s="222"/>
    </row>
    <row r="26" spans="1:32" x14ac:dyDescent="0.3">
      <c r="A26" s="216" t="s">
        <v>11</v>
      </c>
      <c r="B26" s="224">
        <v>5129</v>
      </c>
      <c r="C26" s="220">
        <v>4407</v>
      </c>
      <c r="D26" s="224">
        <v>5</v>
      </c>
      <c r="E26" s="220">
        <v>0</v>
      </c>
      <c r="F26" s="224">
        <v>0</v>
      </c>
      <c r="G26" s="220">
        <v>21</v>
      </c>
      <c r="H26" s="224">
        <v>109</v>
      </c>
      <c r="I26" s="220">
        <v>534</v>
      </c>
      <c r="J26" s="224">
        <v>0</v>
      </c>
      <c r="K26" s="220">
        <v>8</v>
      </c>
      <c r="L26" s="224">
        <v>4</v>
      </c>
      <c r="M26" s="220">
        <v>28</v>
      </c>
      <c r="N26" s="224">
        <v>1</v>
      </c>
      <c r="O26" s="220">
        <v>0</v>
      </c>
      <c r="P26" s="224">
        <v>0</v>
      </c>
      <c r="Q26" s="220">
        <v>0</v>
      </c>
      <c r="R26" s="224">
        <v>0</v>
      </c>
      <c r="S26" s="220">
        <v>0</v>
      </c>
      <c r="T26" s="224">
        <v>1</v>
      </c>
      <c r="U26" s="220">
        <v>6</v>
      </c>
      <c r="V26" s="224">
        <v>2</v>
      </c>
      <c r="W26" s="220">
        <v>0</v>
      </c>
      <c r="X26" s="224">
        <v>1</v>
      </c>
      <c r="Y26" s="220">
        <v>0</v>
      </c>
      <c r="Z26" s="224">
        <v>0</v>
      </c>
      <c r="AA26" s="220">
        <v>0</v>
      </c>
      <c r="AB26" s="224">
        <v>0</v>
      </c>
      <c r="AC26" s="220">
        <v>0</v>
      </c>
      <c r="AD26" s="224">
        <v>0</v>
      </c>
      <c r="AE26" s="224">
        <v>2</v>
      </c>
      <c r="AF26" s="220">
        <v>0</v>
      </c>
    </row>
    <row r="27" spans="1:32" x14ac:dyDescent="0.3">
      <c r="A27" s="215" t="s">
        <v>396</v>
      </c>
      <c r="B27" s="226">
        <v>5129</v>
      </c>
      <c r="C27" s="222">
        <v>4407</v>
      </c>
      <c r="D27" s="226">
        <v>5</v>
      </c>
      <c r="E27" s="222">
        <v>0</v>
      </c>
      <c r="F27" s="226">
        <v>0</v>
      </c>
      <c r="G27" s="222">
        <v>21</v>
      </c>
      <c r="H27" s="226">
        <v>109</v>
      </c>
      <c r="I27" s="222">
        <v>534</v>
      </c>
      <c r="J27" s="226">
        <v>0</v>
      </c>
      <c r="K27" s="222">
        <v>8</v>
      </c>
      <c r="L27" s="226">
        <v>4</v>
      </c>
      <c r="M27" s="222">
        <v>28</v>
      </c>
      <c r="N27" s="226">
        <v>1</v>
      </c>
      <c r="O27" s="222">
        <v>0</v>
      </c>
      <c r="P27" s="226">
        <v>0</v>
      </c>
      <c r="Q27" s="222">
        <v>0</v>
      </c>
      <c r="R27" s="226">
        <v>0</v>
      </c>
      <c r="S27" s="222">
        <v>0</v>
      </c>
      <c r="T27" s="226">
        <v>1</v>
      </c>
      <c r="U27" s="222">
        <v>6</v>
      </c>
      <c r="V27" s="226">
        <v>2</v>
      </c>
      <c r="W27" s="222">
        <v>0</v>
      </c>
      <c r="X27" s="226">
        <v>1</v>
      </c>
      <c r="Y27" s="222">
        <v>0</v>
      </c>
      <c r="Z27" s="226">
        <v>0</v>
      </c>
      <c r="AA27" s="222">
        <v>0</v>
      </c>
      <c r="AB27" s="226">
        <v>0</v>
      </c>
      <c r="AC27" s="222">
        <v>0</v>
      </c>
      <c r="AD27" s="226">
        <v>0</v>
      </c>
      <c r="AE27" s="226">
        <v>2</v>
      </c>
      <c r="AF27" s="222">
        <v>0</v>
      </c>
    </row>
    <row r="28" spans="1:32" x14ac:dyDescent="0.3">
      <c r="B28" s="226"/>
      <c r="C28" s="222"/>
      <c r="D28" s="226"/>
      <c r="E28" s="222"/>
      <c r="F28" s="226"/>
      <c r="G28" s="222"/>
      <c r="H28" s="226"/>
      <c r="I28" s="222"/>
      <c r="J28" s="226"/>
      <c r="K28" s="222"/>
      <c r="L28" s="226"/>
      <c r="M28" s="222"/>
      <c r="N28" s="226"/>
      <c r="O28" s="222"/>
      <c r="P28" s="226"/>
      <c r="Q28" s="222"/>
      <c r="R28" s="226"/>
      <c r="S28" s="222"/>
      <c r="T28" s="226"/>
      <c r="U28" s="222"/>
      <c r="V28" s="226"/>
      <c r="W28" s="222"/>
      <c r="X28" s="226"/>
      <c r="Y28" s="222"/>
      <c r="Z28" s="226"/>
      <c r="AA28" s="222"/>
      <c r="AB28" s="226"/>
      <c r="AC28" s="222"/>
      <c r="AD28" s="226"/>
      <c r="AE28" s="226"/>
      <c r="AF28" s="222"/>
    </row>
    <row r="29" spans="1:32" x14ac:dyDescent="0.3">
      <c r="A29" s="216" t="s">
        <v>12</v>
      </c>
      <c r="B29" s="224">
        <v>5577</v>
      </c>
      <c r="C29" s="220">
        <v>4725</v>
      </c>
      <c r="D29" s="224">
        <v>0</v>
      </c>
      <c r="E29" s="220">
        <v>12</v>
      </c>
      <c r="F29" s="224">
        <v>0</v>
      </c>
      <c r="G29" s="220">
        <v>103</v>
      </c>
      <c r="H29" s="224">
        <v>177</v>
      </c>
      <c r="I29" s="220">
        <v>517</v>
      </c>
      <c r="J29" s="224">
        <v>0</v>
      </c>
      <c r="K29" s="220">
        <v>2</v>
      </c>
      <c r="L29" s="224">
        <v>0</v>
      </c>
      <c r="M29" s="220">
        <v>11</v>
      </c>
      <c r="N29" s="224">
        <v>16</v>
      </c>
      <c r="O29" s="220">
        <v>0</v>
      </c>
      <c r="P29" s="224">
        <v>0</v>
      </c>
      <c r="Q29" s="220">
        <v>0</v>
      </c>
      <c r="R29" s="224">
        <v>0</v>
      </c>
      <c r="S29" s="220">
        <v>0</v>
      </c>
      <c r="T29" s="224">
        <v>1</v>
      </c>
      <c r="U29" s="220">
        <v>9</v>
      </c>
      <c r="V29" s="224">
        <v>0</v>
      </c>
      <c r="W29" s="220">
        <v>0</v>
      </c>
      <c r="X29" s="224">
        <v>4</v>
      </c>
      <c r="Y29" s="220">
        <v>0</v>
      </c>
      <c r="Z29" s="224">
        <v>0</v>
      </c>
      <c r="AA29" s="220">
        <v>0</v>
      </c>
      <c r="AB29" s="224">
        <v>0</v>
      </c>
      <c r="AC29" s="220">
        <v>0</v>
      </c>
      <c r="AD29" s="224">
        <v>0</v>
      </c>
      <c r="AE29" s="224">
        <v>0</v>
      </c>
      <c r="AF29" s="220">
        <v>0</v>
      </c>
    </row>
    <row r="30" spans="1:32" x14ac:dyDescent="0.3">
      <c r="A30" s="215" t="s">
        <v>183</v>
      </c>
      <c r="B30" s="226">
        <v>2439</v>
      </c>
      <c r="C30" s="222">
        <v>2102</v>
      </c>
      <c r="D30" s="226">
        <v>0</v>
      </c>
      <c r="E30" s="222">
        <v>12</v>
      </c>
      <c r="F30" s="226">
        <v>0</v>
      </c>
      <c r="G30" s="222">
        <v>32</v>
      </c>
      <c r="H30" s="226">
        <v>66</v>
      </c>
      <c r="I30" s="222">
        <v>219</v>
      </c>
      <c r="J30" s="226">
        <v>0</v>
      </c>
      <c r="K30" s="222">
        <v>1</v>
      </c>
      <c r="L30" s="226">
        <v>0</v>
      </c>
      <c r="M30" s="222">
        <v>0</v>
      </c>
      <c r="N30" s="226">
        <v>2</v>
      </c>
      <c r="O30" s="222">
        <v>0</v>
      </c>
      <c r="P30" s="226">
        <v>0</v>
      </c>
      <c r="Q30" s="222">
        <v>0</v>
      </c>
      <c r="R30" s="226">
        <v>0</v>
      </c>
      <c r="S30" s="222">
        <v>0</v>
      </c>
      <c r="T30" s="226">
        <v>1</v>
      </c>
      <c r="U30" s="222">
        <v>4</v>
      </c>
      <c r="V30" s="226">
        <v>0</v>
      </c>
      <c r="W30" s="222">
        <v>0</v>
      </c>
      <c r="X30" s="226">
        <v>0</v>
      </c>
      <c r="Y30" s="222">
        <v>0</v>
      </c>
      <c r="Z30" s="226">
        <v>0</v>
      </c>
      <c r="AA30" s="222">
        <v>0</v>
      </c>
      <c r="AB30" s="226">
        <v>0</v>
      </c>
      <c r="AC30" s="222">
        <v>0</v>
      </c>
      <c r="AD30" s="226">
        <v>0</v>
      </c>
      <c r="AE30" s="226">
        <v>0</v>
      </c>
      <c r="AF30" s="222">
        <v>0</v>
      </c>
    </row>
    <row r="31" spans="1:32" x14ac:dyDescent="0.3">
      <c r="A31" s="215" t="s">
        <v>369</v>
      </c>
      <c r="B31" s="226">
        <v>3138</v>
      </c>
      <c r="C31" s="222">
        <v>2623</v>
      </c>
      <c r="D31" s="226">
        <v>0</v>
      </c>
      <c r="E31" s="222">
        <v>0</v>
      </c>
      <c r="F31" s="226">
        <v>0</v>
      </c>
      <c r="G31" s="222">
        <v>71</v>
      </c>
      <c r="H31" s="226">
        <v>111</v>
      </c>
      <c r="I31" s="222">
        <v>298</v>
      </c>
      <c r="J31" s="226">
        <v>0</v>
      </c>
      <c r="K31" s="222">
        <v>1</v>
      </c>
      <c r="L31" s="226">
        <v>0</v>
      </c>
      <c r="M31" s="222">
        <v>11</v>
      </c>
      <c r="N31" s="226">
        <v>14</v>
      </c>
      <c r="O31" s="222">
        <v>0</v>
      </c>
      <c r="P31" s="226">
        <v>0</v>
      </c>
      <c r="Q31" s="222">
        <v>0</v>
      </c>
      <c r="R31" s="226">
        <v>0</v>
      </c>
      <c r="S31" s="222">
        <v>0</v>
      </c>
      <c r="T31" s="226">
        <v>0</v>
      </c>
      <c r="U31" s="222">
        <v>5</v>
      </c>
      <c r="V31" s="226">
        <v>0</v>
      </c>
      <c r="W31" s="222">
        <v>0</v>
      </c>
      <c r="X31" s="226">
        <v>4</v>
      </c>
      <c r="Y31" s="222">
        <v>0</v>
      </c>
      <c r="Z31" s="226">
        <v>0</v>
      </c>
      <c r="AA31" s="222">
        <v>0</v>
      </c>
      <c r="AB31" s="226">
        <v>0</v>
      </c>
      <c r="AC31" s="222">
        <v>0</v>
      </c>
      <c r="AD31" s="226">
        <v>0</v>
      </c>
      <c r="AE31" s="226">
        <v>0</v>
      </c>
      <c r="AF31" s="222">
        <v>0</v>
      </c>
    </row>
    <row r="32" spans="1:32" x14ac:dyDescent="0.3">
      <c r="B32" s="226"/>
      <c r="C32" s="222"/>
      <c r="D32" s="226"/>
      <c r="E32" s="222"/>
      <c r="F32" s="226"/>
      <c r="G32" s="222"/>
      <c r="H32" s="226"/>
      <c r="I32" s="222"/>
      <c r="J32" s="226"/>
      <c r="K32" s="222"/>
      <c r="L32" s="226"/>
      <c r="M32" s="222"/>
      <c r="N32" s="226"/>
      <c r="O32" s="222"/>
      <c r="P32" s="226"/>
      <c r="Q32" s="222"/>
      <c r="R32" s="226"/>
      <c r="S32" s="222"/>
      <c r="T32" s="226"/>
      <c r="U32" s="222"/>
      <c r="V32" s="226"/>
      <c r="W32" s="222"/>
      <c r="X32" s="226"/>
      <c r="Y32" s="222"/>
      <c r="Z32" s="226"/>
      <c r="AA32" s="222"/>
      <c r="AB32" s="226"/>
      <c r="AC32" s="222"/>
      <c r="AD32" s="226"/>
      <c r="AE32" s="226"/>
      <c r="AF32" s="222"/>
    </row>
    <row r="33" spans="1:32" x14ac:dyDescent="0.3">
      <c r="A33" s="216" t="s">
        <v>1</v>
      </c>
      <c r="B33" s="224">
        <v>8483</v>
      </c>
      <c r="C33" s="220">
        <v>7274</v>
      </c>
      <c r="D33" s="224">
        <v>0</v>
      </c>
      <c r="E33" s="220">
        <v>38</v>
      </c>
      <c r="F33" s="224">
        <v>0</v>
      </c>
      <c r="G33" s="220">
        <v>220</v>
      </c>
      <c r="H33" s="224">
        <v>230</v>
      </c>
      <c r="I33" s="220">
        <v>629</v>
      </c>
      <c r="J33" s="224">
        <v>3</v>
      </c>
      <c r="K33" s="220">
        <v>64</v>
      </c>
      <c r="L33" s="224">
        <v>2</v>
      </c>
      <c r="M33" s="220">
        <v>2</v>
      </c>
      <c r="N33" s="224">
        <v>5</v>
      </c>
      <c r="O33" s="220">
        <v>0</v>
      </c>
      <c r="P33" s="224">
        <v>0</v>
      </c>
      <c r="Q33" s="220">
        <v>1</v>
      </c>
      <c r="R33" s="224">
        <v>0</v>
      </c>
      <c r="S33" s="220">
        <v>0</v>
      </c>
      <c r="T33" s="224">
        <v>1</v>
      </c>
      <c r="U33" s="220">
        <v>12</v>
      </c>
      <c r="V33" s="224">
        <v>1</v>
      </c>
      <c r="W33" s="220">
        <v>0</v>
      </c>
      <c r="X33" s="224">
        <v>0</v>
      </c>
      <c r="Y33" s="220">
        <v>0</v>
      </c>
      <c r="Z33" s="224">
        <v>0</v>
      </c>
      <c r="AA33" s="220">
        <v>0</v>
      </c>
      <c r="AB33" s="224">
        <v>0</v>
      </c>
      <c r="AC33" s="220">
        <v>0</v>
      </c>
      <c r="AD33" s="224">
        <v>1</v>
      </c>
      <c r="AE33" s="224">
        <v>0</v>
      </c>
      <c r="AF33" s="220">
        <v>0</v>
      </c>
    </row>
    <row r="34" spans="1:32" x14ac:dyDescent="0.3">
      <c r="A34" s="215" t="s">
        <v>30</v>
      </c>
      <c r="B34" s="226">
        <v>8483</v>
      </c>
      <c r="C34" s="222">
        <v>7274</v>
      </c>
      <c r="D34" s="226">
        <v>0</v>
      </c>
      <c r="E34" s="222">
        <v>38</v>
      </c>
      <c r="F34" s="226">
        <v>0</v>
      </c>
      <c r="G34" s="222">
        <v>220</v>
      </c>
      <c r="H34" s="226">
        <v>230</v>
      </c>
      <c r="I34" s="222">
        <v>629</v>
      </c>
      <c r="J34" s="226">
        <v>3</v>
      </c>
      <c r="K34" s="222">
        <v>64</v>
      </c>
      <c r="L34" s="226">
        <v>2</v>
      </c>
      <c r="M34" s="222">
        <v>2</v>
      </c>
      <c r="N34" s="226">
        <v>5</v>
      </c>
      <c r="O34" s="222">
        <v>0</v>
      </c>
      <c r="P34" s="226">
        <v>0</v>
      </c>
      <c r="Q34" s="222">
        <v>1</v>
      </c>
      <c r="R34" s="226">
        <v>0</v>
      </c>
      <c r="S34" s="222">
        <v>0</v>
      </c>
      <c r="T34" s="226">
        <v>1</v>
      </c>
      <c r="U34" s="222">
        <v>12</v>
      </c>
      <c r="V34" s="226">
        <v>1</v>
      </c>
      <c r="W34" s="222">
        <v>0</v>
      </c>
      <c r="X34" s="226">
        <v>0</v>
      </c>
      <c r="Y34" s="222">
        <v>0</v>
      </c>
      <c r="Z34" s="226">
        <v>0</v>
      </c>
      <c r="AA34" s="222">
        <v>0</v>
      </c>
      <c r="AB34" s="226">
        <v>0</v>
      </c>
      <c r="AC34" s="222">
        <v>0</v>
      </c>
      <c r="AD34" s="226">
        <v>1</v>
      </c>
      <c r="AE34" s="226">
        <v>0</v>
      </c>
      <c r="AF34" s="222">
        <v>0</v>
      </c>
    </row>
    <row r="35" spans="1:32" x14ac:dyDescent="0.3">
      <c r="B35" s="226"/>
      <c r="C35" s="222"/>
      <c r="D35" s="226"/>
      <c r="E35" s="222"/>
      <c r="F35" s="226"/>
      <c r="G35" s="222"/>
      <c r="H35" s="226"/>
      <c r="I35" s="222"/>
      <c r="J35" s="226"/>
      <c r="K35" s="222"/>
      <c r="L35" s="226"/>
      <c r="M35" s="222"/>
      <c r="N35" s="226"/>
      <c r="O35" s="222"/>
      <c r="P35" s="226"/>
      <c r="Q35" s="222"/>
      <c r="R35" s="226"/>
      <c r="S35" s="222"/>
      <c r="T35" s="226"/>
      <c r="U35" s="222"/>
      <c r="V35" s="226"/>
      <c r="W35" s="222"/>
      <c r="X35" s="226"/>
      <c r="Y35" s="222"/>
      <c r="Z35" s="226"/>
      <c r="AA35" s="222"/>
      <c r="AB35" s="226"/>
      <c r="AC35" s="222"/>
      <c r="AD35" s="226"/>
      <c r="AE35" s="226"/>
      <c r="AF35" s="222"/>
    </row>
    <row r="36" spans="1:32" x14ac:dyDescent="0.3">
      <c r="A36" s="216" t="s">
        <v>2</v>
      </c>
      <c r="B36" s="224">
        <v>6203</v>
      </c>
      <c r="C36" s="220">
        <v>5034</v>
      </c>
      <c r="D36" s="224">
        <v>0</v>
      </c>
      <c r="E36" s="220">
        <v>0</v>
      </c>
      <c r="F36" s="224">
        <v>0</v>
      </c>
      <c r="G36" s="220">
        <v>20</v>
      </c>
      <c r="H36" s="224">
        <v>277</v>
      </c>
      <c r="I36" s="220">
        <v>825</v>
      </c>
      <c r="J36" s="224">
        <v>1</v>
      </c>
      <c r="K36" s="220">
        <v>10</v>
      </c>
      <c r="L36" s="224">
        <v>2</v>
      </c>
      <c r="M36" s="220">
        <v>7</v>
      </c>
      <c r="N36" s="224">
        <v>7</v>
      </c>
      <c r="O36" s="220">
        <v>0</v>
      </c>
      <c r="P36" s="224">
        <v>0</v>
      </c>
      <c r="Q36" s="220">
        <v>1</v>
      </c>
      <c r="R36" s="224">
        <v>0</v>
      </c>
      <c r="S36" s="220">
        <v>1</v>
      </c>
      <c r="T36" s="224">
        <v>2</v>
      </c>
      <c r="U36" s="220">
        <v>9</v>
      </c>
      <c r="V36" s="224">
        <v>2</v>
      </c>
      <c r="W36" s="220">
        <v>2</v>
      </c>
      <c r="X36" s="224">
        <v>3</v>
      </c>
      <c r="Y36" s="220">
        <v>0</v>
      </c>
      <c r="Z36" s="224">
        <v>0</v>
      </c>
      <c r="AA36" s="220">
        <v>0</v>
      </c>
      <c r="AB36" s="224">
        <v>0</v>
      </c>
      <c r="AC36" s="220">
        <v>0</v>
      </c>
      <c r="AD36" s="224">
        <v>0</v>
      </c>
      <c r="AE36" s="224">
        <v>0</v>
      </c>
      <c r="AF36" s="220">
        <v>0</v>
      </c>
    </row>
    <row r="37" spans="1:32" x14ac:dyDescent="0.3">
      <c r="A37" s="215" t="s">
        <v>370</v>
      </c>
      <c r="B37" s="226">
        <v>6203</v>
      </c>
      <c r="C37" s="222">
        <v>5034</v>
      </c>
      <c r="D37" s="226">
        <v>0</v>
      </c>
      <c r="E37" s="222">
        <v>0</v>
      </c>
      <c r="F37" s="226">
        <v>0</v>
      </c>
      <c r="G37" s="222">
        <v>20</v>
      </c>
      <c r="H37" s="226">
        <v>277</v>
      </c>
      <c r="I37" s="222">
        <v>825</v>
      </c>
      <c r="J37" s="226">
        <v>1</v>
      </c>
      <c r="K37" s="222">
        <v>10</v>
      </c>
      <c r="L37" s="226">
        <v>2</v>
      </c>
      <c r="M37" s="222">
        <v>7</v>
      </c>
      <c r="N37" s="226">
        <v>7</v>
      </c>
      <c r="O37" s="222">
        <v>0</v>
      </c>
      <c r="P37" s="226">
        <v>0</v>
      </c>
      <c r="Q37" s="222">
        <v>1</v>
      </c>
      <c r="R37" s="226">
        <v>0</v>
      </c>
      <c r="S37" s="222">
        <v>1</v>
      </c>
      <c r="T37" s="226">
        <v>2</v>
      </c>
      <c r="U37" s="222">
        <v>9</v>
      </c>
      <c r="V37" s="226">
        <v>2</v>
      </c>
      <c r="W37" s="222">
        <v>2</v>
      </c>
      <c r="X37" s="226">
        <v>3</v>
      </c>
      <c r="Y37" s="222">
        <v>0</v>
      </c>
      <c r="Z37" s="226">
        <v>0</v>
      </c>
      <c r="AA37" s="222">
        <v>0</v>
      </c>
      <c r="AB37" s="226">
        <v>0</v>
      </c>
      <c r="AC37" s="222">
        <v>0</v>
      </c>
      <c r="AD37" s="226">
        <v>0</v>
      </c>
      <c r="AE37" s="226">
        <v>0</v>
      </c>
      <c r="AF37" s="222">
        <v>0</v>
      </c>
    </row>
    <row r="38" spans="1:32" x14ac:dyDescent="0.3">
      <c r="B38" s="226"/>
      <c r="C38" s="222"/>
      <c r="D38" s="226"/>
      <c r="E38" s="222"/>
      <c r="F38" s="226"/>
      <c r="G38" s="222"/>
      <c r="H38" s="226"/>
      <c r="I38" s="222"/>
      <c r="J38" s="226"/>
      <c r="K38" s="222"/>
      <c r="L38" s="226"/>
      <c r="M38" s="222"/>
      <c r="N38" s="226"/>
      <c r="O38" s="222"/>
      <c r="P38" s="226"/>
      <c r="Q38" s="222"/>
      <c r="R38" s="226"/>
      <c r="S38" s="222"/>
      <c r="T38" s="226"/>
      <c r="U38" s="222"/>
      <c r="V38" s="226"/>
      <c r="W38" s="222"/>
      <c r="X38" s="226"/>
      <c r="Y38" s="222"/>
      <c r="Z38" s="226"/>
      <c r="AA38" s="222"/>
      <c r="AB38" s="226"/>
      <c r="AC38" s="222"/>
      <c r="AD38" s="226"/>
      <c r="AE38" s="226"/>
      <c r="AF38" s="222"/>
    </row>
    <row r="39" spans="1:32" x14ac:dyDescent="0.3">
      <c r="A39" s="216" t="s">
        <v>13</v>
      </c>
      <c r="B39" s="224">
        <v>2277</v>
      </c>
      <c r="C39" s="220">
        <v>1761</v>
      </c>
      <c r="D39" s="224">
        <v>1</v>
      </c>
      <c r="E39" s="220">
        <v>5</v>
      </c>
      <c r="F39" s="224">
        <v>0</v>
      </c>
      <c r="G39" s="220">
        <v>39</v>
      </c>
      <c r="H39" s="224">
        <v>49</v>
      </c>
      <c r="I39" s="220">
        <v>394</v>
      </c>
      <c r="J39" s="224">
        <v>0</v>
      </c>
      <c r="K39" s="220">
        <v>10</v>
      </c>
      <c r="L39" s="224">
        <v>1</v>
      </c>
      <c r="M39" s="220">
        <v>8</v>
      </c>
      <c r="N39" s="224">
        <v>1</v>
      </c>
      <c r="O39" s="220">
        <v>1</v>
      </c>
      <c r="P39" s="224">
        <v>0</v>
      </c>
      <c r="Q39" s="220">
        <v>0</v>
      </c>
      <c r="R39" s="224">
        <v>1</v>
      </c>
      <c r="S39" s="220">
        <v>0</v>
      </c>
      <c r="T39" s="224">
        <v>0</v>
      </c>
      <c r="U39" s="220">
        <v>2</v>
      </c>
      <c r="V39" s="224">
        <v>0</v>
      </c>
      <c r="W39" s="220">
        <v>1</v>
      </c>
      <c r="X39" s="224">
        <v>0</v>
      </c>
      <c r="Y39" s="220">
        <v>0</v>
      </c>
      <c r="Z39" s="224">
        <v>0</v>
      </c>
      <c r="AA39" s="220">
        <v>0</v>
      </c>
      <c r="AB39" s="224">
        <v>3</v>
      </c>
      <c r="AC39" s="220">
        <v>0</v>
      </c>
      <c r="AD39" s="224">
        <v>0</v>
      </c>
      <c r="AE39" s="224">
        <v>0</v>
      </c>
      <c r="AF39" s="220">
        <v>0</v>
      </c>
    </row>
    <row r="40" spans="1:32" x14ac:dyDescent="0.3">
      <c r="A40" s="215" t="s">
        <v>371</v>
      </c>
      <c r="B40" s="226">
        <v>2277</v>
      </c>
      <c r="C40" s="222">
        <v>1761</v>
      </c>
      <c r="D40" s="226">
        <v>1</v>
      </c>
      <c r="E40" s="222">
        <v>5</v>
      </c>
      <c r="F40" s="226">
        <v>0</v>
      </c>
      <c r="G40" s="222">
        <v>39</v>
      </c>
      <c r="H40" s="226">
        <v>49</v>
      </c>
      <c r="I40" s="222">
        <v>394</v>
      </c>
      <c r="J40" s="226">
        <v>0</v>
      </c>
      <c r="K40" s="222">
        <v>10</v>
      </c>
      <c r="L40" s="226">
        <v>1</v>
      </c>
      <c r="M40" s="222">
        <v>8</v>
      </c>
      <c r="N40" s="226">
        <v>1</v>
      </c>
      <c r="O40" s="222">
        <v>1</v>
      </c>
      <c r="P40" s="226">
        <v>0</v>
      </c>
      <c r="Q40" s="222">
        <v>0</v>
      </c>
      <c r="R40" s="226">
        <v>1</v>
      </c>
      <c r="S40" s="222">
        <v>0</v>
      </c>
      <c r="T40" s="226">
        <v>0</v>
      </c>
      <c r="U40" s="222">
        <v>2</v>
      </c>
      <c r="V40" s="226">
        <v>0</v>
      </c>
      <c r="W40" s="222">
        <v>1</v>
      </c>
      <c r="X40" s="226">
        <v>0</v>
      </c>
      <c r="Y40" s="222">
        <v>0</v>
      </c>
      <c r="Z40" s="226">
        <v>0</v>
      </c>
      <c r="AA40" s="222">
        <v>0</v>
      </c>
      <c r="AB40" s="226">
        <v>3</v>
      </c>
      <c r="AC40" s="222">
        <v>0</v>
      </c>
      <c r="AD40" s="226">
        <v>0</v>
      </c>
      <c r="AE40" s="226">
        <v>0</v>
      </c>
      <c r="AF40" s="222">
        <v>0</v>
      </c>
    </row>
    <row r="41" spans="1:32" x14ac:dyDescent="0.3">
      <c r="B41" s="226"/>
      <c r="C41" s="222"/>
      <c r="D41" s="226"/>
      <c r="E41" s="222"/>
      <c r="F41" s="226"/>
      <c r="G41" s="222"/>
      <c r="H41" s="226"/>
      <c r="I41" s="222"/>
      <c r="J41" s="226"/>
      <c r="K41" s="222"/>
      <c r="L41" s="226"/>
      <c r="M41" s="222"/>
      <c r="N41" s="226"/>
      <c r="O41" s="222"/>
      <c r="P41" s="226"/>
      <c r="Q41" s="222"/>
      <c r="R41" s="226"/>
      <c r="S41" s="222"/>
      <c r="T41" s="226"/>
      <c r="U41" s="222"/>
      <c r="V41" s="226"/>
      <c r="W41" s="222"/>
      <c r="X41" s="226"/>
      <c r="Y41" s="222"/>
      <c r="Z41" s="226"/>
      <c r="AA41" s="222"/>
      <c r="AB41" s="226"/>
      <c r="AC41" s="222"/>
      <c r="AD41" s="226"/>
      <c r="AE41" s="226"/>
      <c r="AF41" s="222"/>
    </row>
    <row r="42" spans="1:32" x14ac:dyDescent="0.3">
      <c r="A42" s="216" t="s">
        <v>14</v>
      </c>
      <c r="B42" s="224">
        <v>3500</v>
      </c>
      <c r="C42" s="220">
        <v>3105</v>
      </c>
      <c r="D42" s="224">
        <v>0</v>
      </c>
      <c r="E42" s="220">
        <v>0</v>
      </c>
      <c r="F42" s="224">
        <v>0</v>
      </c>
      <c r="G42" s="220">
        <v>12</v>
      </c>
      <c r="H42" s="224">
        <v>36</v>
      </c>
      <c r="I42" s="220">
        <v>333</v>
      </c>
      <c r="J42" s="224">
        <v>0</v>
      </c>
      <c r="K42" s="220">
        <v>4</v>
      </c>
      <c r="L42" s="224">
        <v>0</v>
      </c>
      <c r="M42" s="220">
        <v>0</v>
      </c>
      <c r="N42" s="224">
        <v>3</v>
      </c>
      <c r="O42" s="220">
        <v>0</v>
      </c>
      <c r="P42" s="224">
        <v>0</v>
      </c>
      <c r="Q42" s="220">
        <v>0</v>
      </c>
      <c r="R42" s="224">
        <v>1</v>
      </c>
      <c r="S42" s="220">
        <v>0</v>
      </c>
      <c r="T42" s="224">
        <v>1</v>
      </c>
      <c r="U42" s="220">
        <v>0</v>
      </c>
      <c r="V42" s="224">
        <v>2</v>
      </c>
      <c r="W42" s="220">
        <v>0</v>
      </c>
      <c r="X42" s="224">
        <v>1</v>
      </c>
      <c r="Y42" s="220">
        <v>2</v>
      </c>
      <c r="Z42" s="224">
        <v>0</v>
      </c>
      <c r="AA42" s="220">
        <v>0</v>
      </c>
      <c r="AB42" s="224">
        <v>0</v>
      </c>
      <c r="AC42" s="220">
        <v>0</v>
      </c>
      <c r="AD42" s="224">
        <v>0</v>
      </c>
      <c r="AE42" s="224">
        <v>0</v>
      </c>
      <c r="AF42" s="220">
        <v>0</v>
      </c>
    </row>
    <row r="43" spans="1:32" x14ac:dyDescent="0.3">
      <c r="A43" s="215" t="s">
        <v>195</v>
      </c>
      <c r="B43" s="226">
        <v>3500</v>
      </c>
      <c r="C43" s="222">
        <v>3105</v>
      </c>
      <c r="D43" s="226">
        <v>0</v>
      </c>
      <c r="E43" s="222">
        <v>0</v>
      </c>
      <c r="F43" s="226">
        <v>0</v>
      </c>
      <c r="G43" s="222">
        <v>12</v>
      </c>
      <c r="H43" s="226">
        <v>36</v>
      </c>
      <c r="I43" s="222">
        <v>333</v>
      </c>
      <c r="J43" s="226">
        <v>0</v>
      </c>
      <c r="K43" s="222">
        <v>4</v>
      </c>
      <c r="L43" s="226">
        <v>0</v>
      </c>
      <c r="M43" s="222">
        <v>0</v>
      </c>
      <c r="N43" s="226">
        <v>3</v>
      </c>
      <c r="O43" s="222">
        <v>0</v>
      </c>
      <c r="P43" s="226">
        <v>0</v>
      </c>
      <c r="Q43" s="222">
        <v>0</v>
      </c>
      <c r="R43" s="226">
        <v>1</v>
      </c>
      <c r="S43" s="222">
        <v>0</v>
      </c>
      <c r="T43" s="226">
        <v>1</v>
      </c>
      <c r="U43" s="222">
        <v>0</v>
      </c>
      <c r="V43" s="226">
        <v>2</v>
      </c>
      <c r="W43" s="222">
        <v>0</v>
      </c>
      <c r="X43" s="226">
        <v>1</v>
      </c>
      <c r="Y43" s="222">
        <v>2</v>
      </c>
      <c r="Z43" s="226">
        <v>0</v>
      </c>
      <c r="AA43" s="222">
        <v>0</v>
      </c>
      <c r="AB43" s="226">
        <v>0</v>
      </c>
      <c r="AC43" s="222">
        <v>0</v>
      </c>
      <c r="AD43" s="226">
        <v>0</v>
      </c>
      <c r="AE43" s="226">
        <v>0</v>
      </c>
      <c r="AF43" s="222">
        <v>0</v>
      </c>
    </row>
    <row r="44" spans="1:32" x14ac:dyDescent="0.3">
      <c r="B44" s="226"/>
      <c r="C44" s="222"/>
      <c r="D44" s="226"/>
      <c r="E44" s="222"/>
      <c r="F44" s="226"/>
      <c r="G44" s="222"/>
      <c r="H44" s="226"/>
      <c r="I44" s="222"/>
      <c r="J44" s="226"/>
      <c r="K44" s="222"/>
      <c r="L44" s="226"/>
      <c r="M44" s="222"/>
      <c r="N44" s="226"/>
      <c r="O44" s="222"/>
      <c r="P44" s="226"/>
      <c r="Q44" s="222"/>
      <c r="R44" s="226"/>
      <c r="S44" s="222"/>
      <c r="T44" s="226"/>
      <c r="U44" s="222"/>
      <c r="V44" s="226"/>
      <c r="W44" s="222"/>
      <c r="X44" s="226"/>
      <c r="Y44" s="222"/>
      <c r="Z44" s="226"/>
      <c r="AA44" s="222"/>
      <c r="AB44" s="226"/>
      <c r="AC44" s="222"/>
      <c r="AD44" s="226"/>
      <c r="AE44" s="226"/>
      <c r="AF44" s="222"/>
    </row>
    <row r="45" spans="1:32" x14ac:dyDescent="0.3">
      <c r="A45" s="216" t="s">
        <v>3</v>
      </c>
      <c r="B45" s="224">
        <v>3997</v>
      </c>
      <c r="C45" s="220">
        <v>3320</v>
      </c>
      <c r="D45" s="224">
        <v>0</v>
      </c>
      <c r="E45" s="220">
        <v>0</v>
      </c>
      <c r="F45" s="224">
        <v>0</v>
      </c>
      <c r="G45" s="220">
        <v>35</v>
      </c>
      <c r="H45" s="224">
        <v>75</v>
      </c>
      <c r="I45" s="220">
        <v>547</v>
      </c>
      <c r="J45" s="224">
        <v>0</v>
      </c>
      <c r="K45" s="220">
        <v>3</v>
      </c>
      <c r="L45" s="224">
        <v>0</v>
      </c>
      <c r="M45" s="220">
        <v>8</v>
      </c>
      <c r="N45" s="224">
        <v>3</v>
      </c>
      <c r="O45" s="220">
        <v>0</v>
      </c>
      <c r="P45" s="224">
        <v>0</v>
      </c>
      <c r="Q45" s="220">
        <v>0</v>
      </c>
      <c r="R45" s="224">
        <v>0</v>
      </c>
      <c r="S45" s="220">
        <v>1</v>
      </c>
      <c r="T45" s="224">
        <v>0</v>
      </c>
      <c r="U45" s="220">
        <v>1</v>
      </c>
      <c r="V45" s="224">
        <v>1</v>
      </c>
      <c r="W45" s="220">
        <v>0</v>
      </c>
      <c r="X45" s="224">
        <v>2</v>
      </c>
      <c r="Y45" s="220">
        <v>1</v>
      </c>
      <c r="Z45" s="224">
        <v>0</v>
      </c>
      <c r="AA45" s="220">
        <v>0</v>
      </c>
      <c r="AB45" s="224">
        <v>0</v>
      </c>
      <c r="AC45" s="220">
        <v>0</v>
      </c>
      <c r="AD45" s="224">
        <v>0</v>
      </c>
      <c r="AE45" s="224">
        <v>0</v>
      </c>
      <c r="AF45" s="220">
        <v>0</v>
      </c>
    </row>
    <row r="46" spans="1:32" x14ac:dyDescent="0.3">
      <c r="A46" s="215" t="s">
        <v>372</v>
      </c>
      <c r="B46" s="226">
        <v>3997</v>
      </c>
      <c r="C46" s="222">
        <v>3320</v>
      </c>
      <c r="D46" s="226">
        <v>0</v>
      </c>
      <c r="E46" s="222">
        <v>0</v>
      </c>
      <c r="F46" s="226">
        <v>0</v>
      </c>
      <c r="G46" s="222">
        <v>35</v>
      </c>
      <c r="H46" s="226">
        <v>75</v>
      </c>
      <c r="I46" s="222">
        <v>547</v>
      </c>
      <c r="J46" s="226">
        <v>0</v>
      </c>
      <c r="K46" s="222">
        <v>3</v>
      </c>
      <c r="L46" s="226">
        <v>0</v>
      </c>
      <c r="M46" s="222">
        <v>8</v>
      </c>
      <c r="N46" s="226">
        <v>3</v>
      </c>
      <c r="O46" s="222">
        <v>0</v>
      </c>
      <c r="P46" s="226">
        <v>0</v>
      </c>
      <c r="Q46" s="222">
        <v>0</v>
      </c>
      <c r="R46" s="226">
        <v>0</v>
      </c>
      <c r="S46" s="222">
        <v>1</v>
      </c>
      <c r="T46" s="226">
        <v>0</v>
      </c>
      <c r="U46" s="222">
        <v>1</v>
      </c>
      <c r="V46" s="226">
        <v>1</v>
      </c>
      <c r="W46" s="222">
        <v>0</v>
      </c>
      <c r="X46" s="226">
        <v>2</v>
      </c>
      <c r="Y46" s="222">
        <v>1</v>
      </c>
      <c r="Z46" s="226">
        <v>0</v>
      </c>
      <c r="AA46" s="222">
        <v>0</v>
      </c>
      <c r="AB46" s="226">
        <v>0</v>
      </c>
      <c r="AC46" s="222">
        <v>0</v>
      </c>
      <c r="AD46" s="226">
        <v>0</v>
      </c>
      <c r="AE46" s="226">
        <v>0</v>
      </c>
      <c r="AF46" s="222">
        <v>0</v>
      </c>
    </row>
    <row r="47" spans="1:32" x14ac:dyDescent="0.3">
      <c r="B47" s="226"/>
      <c r="C47" s="222"/>
      <c r="D47" s="226"/>
      <c r="E47" s="222"/>
      <c r="F47" s="226"/>
      <c r="G47" s="222"/>
      <c r="H47" s="226"/>
      <c r="I47" s="222"/>
      <c r="J47" s="226"/>
      <c r="K47" s="222"/>
      <c r="L47" s="226"/>
      <c r="M47" s="222"/>
      <c r="N47" s="226"/>
      <c r="O47" s="222"/>
      <c r="P47" s="226"/>
      <c r="Q47" s="222"/>
      <c r="R47" s="226"/>
      <c r="S47" s="222"/>
      <c r="T47" s="226"/>
      <c r="U47" s="222"/>
      <c r="V47" s="226"/>
      <c r="W47" s="222"/>
      <c r="X47" s="226"/>
      <c r="Y47" s="222"/>
      <c r="Z47" s="226"/>
      <c r="AA47" s="222"/>
      <c r="AB47" s="226"/>
      <c r="AC47" s="222"/>
      <c r="AD47" s="226"/>
      <c r="AE47" s="226"/>
      <c r="AF47" s="222"/>
    </row>
    <row r="48" spans="1:32" x14ac:dyDescent="0.3">
      <c r="A48" s="216" t="s">
        <v>25</v>
      </c>
      <c r="B48" s="224">
        <v>3924</v>
      </c>
      <c r="C48" s="220">
        <v>2927</v>
      </c>
      <c r="D48" s="224">
        <v>0</v>
      </c>
      <c r="E48" s="220">
        <v>2</v>
      </c>
      <c r="F48" s="224">
        <v>0</v>
      </c>
      <c r="G48" s="220">
        <v>8</v>
      </c>
      <c r="H48" s="224">
        <v>258</v>
      </c>
      <c r="I48" s="220">
        <v>711</v>
      </c>
      <c r="J48" s="224">
        <v>0</v>
      </c>
      <c r="K48" s="220">
        <v>14</v>
      </c>
      <c r="L48" s="224">
        <v>0</v>
      </c>
      <c r="M48" s="220">
        <v>0</v>
      </c>
      <c r="N48" s="224">
        <v>0</v>
      </c>
      <c r="O48" s="220">
        <v>0</v>
      </c>
      <c r="P48" s="224">
        <v>0</v>
      </c>
      <c r="Q48" s="220">
        <v>0</v>
      </c>
      <c r="R48" s="224">
        <v>0</v>
      </c>
      <c r="S48" s="220">
        <v>0</v>
      </c>
      <c r="T48" s="224">
        <v>1</v>
      </c>
      <c r="U48" s="220">
        <v>1</v>
      </c>
      <c r="V48" s="224">
        <v>0</v>
      </c>
      <c r="W48" s="220">
        <v>0</v>
      </c>
      <c r="X48" s="224">
        <v>0</v>
      </c>
      <c r="Y48" s="220">
        <v>0</v>
      </c>
      <c r="Z48" s="224">
        <v>0</v>
      </c>
      <c r="AA48" s="220">
        <v>0</v>
      </c>
      <c r="AB48" s="224">
        <v>0</v>
      </c>
      <c r="AC48" s="220">
        <v>0</v>
      </c>
      <c r="AD48" s="224">
        <v>0</v>
      </c>
      <c r="AE48" s="224">
        <v>0</v>
      </c>
      <c r="AF48" s="220">
        <v>2</v>
      </c>
    </row>
    <row r="49" spans="1:32" x14ac:dyDescent="0.3">
      <c r="A49" s="215" t="s">
        <v>373</v>
      </c>
      <c r="B49" s="226">
        <v>3924</v>
      </c>
      <c r="C49" s="222">
        <v>2927</v>
      </c>
      <c r="D49" s="226">
        <v>0</v>
      </c>
      <c r="E49" s="222">
        <v>2</v>
      </c>
      <c r="F49" s="226">
        <v>0</v>
      </c>
      <c r="G49" s="222">
        <v>8</v>
      </c>
      <c r="H49" s="226">
        <v>258</v>
      </c>
      <c r="I49" s="222">
        <v>711</v>
      </c>
      <c r="J49" s="226">
        <v>0</v>
      </c>
      <c r="K49" s="222">
        <v>14</v>
      </c>
      <c r="L49" s="226">
        <v>0</v>
      </c>
      <c r="M49" s="222">
        <v>0</v>
      </c>
      <c r="N49" s="226">
        <v>0</v>
      </c>
      <c r="O49" s="222">
        <v>0</v>
      </c>
      <c r="P49" s="226">
        <v>0</v>
      </c>
      <c r="Q49" s="222">
        <v>0</v>
      </c>
      <c r="R49" s="226">
        <v>0</v>
      </c>
      <c r="S49" s="222">
        <v>0</v>
      </c>
      <c r="T49" s="226">
        <v>1</v>
      </c>
      <c r="U49" s="222">
        <v>1</v>
      </c>
      <c r="V49" s="226">
        <v>0</v>
      </c>
      <c r="W49" s="222">
        <v>0</v>
      </c>
      <c r="X49" s="226">
        <v>0</v>
      </c>
      <c r="Y49" s="222">
        <v>0</v>
      </c>
      <c r="Z49" s="226">
        <v>0</v>
      </c>
      <c r="AA49" s="222">
        <v>0</v>
      </c>
      <c r="AB49" s="226">
        <v>0</v>
      </c>
      <c r="AC49" s="222">
        <v>0</v>
      </c>
      <c r="AD49" s="226">
        <v>0</v>
      </c>
      <c r="AE49" s="226">
        <v>0</v>
      </c>
      <c r="AF49" s="222">
        <v>2</v>
      </c>
    </row>
    <row r="50" spans="1:32" x14ac:dyDescent="0.3">
      <c r="B50" s="226"/>
      <c r="C50" s="222"/>
      <c r="D50" s="226"/>
      <c r="E50" s="222"/>
      <c r="F50" s="226"/>
      <c r="G50" s="222"/>
      <c r="H50" s="226"/>
      <c r="I50" s="222"/>
      <c r="J50" s="226"/>
      <c r="K50" s="222"/>
      <c r="L50" s="226"/>
      <c r="M50" s="222"/>
      <c r="N50" s="226"/>
      <c r="O50" s="222"/>
      <c r="P50" s="226"/>
      <c r="Q50" s="222"/>
      <c r="R50" s="226"/>
      <c r="S50" s="222"/>
      <c r="T50" s="226"/>
      <c r="U50" s="222"/>
      <c r="V50" s="226"/>
      <c r="W50" s="222"/>
      <c r="X50" s="226"/>
      <c r="Y50" s="222"/>
      <c r="Z50" s="226"/>
      <c r="AA50" s="222"/>
      <c r="AB50" s="226"/>
      <c r="AC50" s="222"/>
      <c r="AD50" s="226"/>
      <c r="AE50" s="226"/>
      <c r="AF50" s="222"/>
    </row>
    <row r="51" spans="1:32" x14ac:dyDescent="0.3">
      <c r="A51" s="216" t="s">
        <v>26</v>
      </c>
      <c r="B51" s="224">
        <v>1773</v>
      </c>
      <c r="C51" s="220">
        <v>1528</v>
      </c>
      <c r="D51" s="224">
        <v>1</v>
      </c>
      <c r="E51" s="220">
        <v>0</v>
      </c>
      <c r="F51" s="224">
        <v>0</v>
      </c>
      <c r="G51" s="220">
        <v>23</v>
      </c>
      <c r="H51" s="224">
        <v>29</v>
      </c>
      <c r="I51" s="220">
        <v>181</v>
      </c>
      <c r="J51" s="224">
        <v>0</v>
      </c>
      <c r="K51" s="220">
        <v>4</v>
      </c>
      <c r="L51" s="224">
        <v>0</v>
      </c>
      <c r="M51" s="220">
        <v>2</v>
      </c>
      <c r="N51" s="224">
        <v>3</v>
      </c>
      <c r="O51" s="220">
        <v>0</v>
      </c>
      <c r="P51" s="224">
        <v>0</v>
      </c>
      <c r="Q51" s="220">
        <v>0</v>
      </c>
      <c r="R51" s="224">
        <v>0</v>
      </c>
      <c r="S51" s="220">
        <v>0</v>
      </c>
      <c r="T51" s="224">
        <v>1</v>
      </c>
      <c r="U51" s="220">
        <v>0</v>
      </c>
      <c r="V51" s="224">
        <v>0</v>
      </c>
      <c r="W51" s="220">
        <v>1</v>
      </c>
      <c r="X51" s="224">
        <v>0</v>
      </c>
      <c r="Y51" s="220">
        <v>0</v>
      </c>
      <c r="Z51" s="224">
        <v>0</v>
      </c>
      <c r="AA51" s="220">
        <v>0</v>
      </c>
      <c r="AB51" s="224">
        <v>0</v>
      </c>
      <c r="AC51" s="220">
        <v>0</v>
      </c>
      <c r="AD51" s="224">
        <v>0</v>
      </c>
      <c r="AE51" s="224">
        <v>0</v>
      </c>
      <c r="AF51" s="220">
        <v>0</v>
      </c>
    </row>
    <row r="52" spans="1:32" x14ac:dyDescent="0.3">
      <c r="A52" s="215" t="s">
        <v>181</v>
      </c>
      <c r="B52" s="226">
        <v>1773</v>
      </c>
      <c r="C52" s="222">
        <v>1528</v>
      </c>
      <c r="D52" s="226">
        <v>1</v>
      </c>
      <c r="E52" s="222">
        <v>0</v>
      </c>
      <c r="F52" s="226">
        <v>0</v>
      </c>
      <c r="G52" s="222">
        <v>23</v>
      </c>
      <c r="H52" s="226">
        <v>29</v>
      </c>
      <c r="I52" s="222">
        <v>181</v>
      </c>
      <c r="J52" s="226">
        <v>0</v>
      </c>
      <c r="K52" s="222">
        <v>4</v>
      </c>
      <c r="L52" s="226">
        <v>0</v>
      </c>
      <c r="M52" s="222">
        <v>2</v>
      </c>
      <c r="N52" s="226">
        <v>3</v>
      </c>
      <c r="O52" s="222">
        <v>0</v>
      </c>
      <c r="P52" s="226">
        <v>0</v>
      </c>
      <c r="Q52" s="222">
        <v>0</v>
      </c>
      <c r="R52" s="226">
        <v>0</v>
      </c>
      <c r="S52" s="222">
        <v>0</v>
      </c>
      <c r="T52" s="226">
        <v>1</v>
      </c>
      <c r="U52" s="222">
        <v>0</v>
      </c>
      <c r="V52" s="226">
        <v>0</v>
      </c>
      <c r="W52" s="222">
        <v>1</v>
      </c>
      <c r="X52" s="226">
        <v>0</v>
      </c>
      <c r="Y52" s="222">
        <v>0</v>
      </c>
      <c r="Z52" s="226">
        <v>0</v>
      </c>
      <c r="AA52" s="222">
        <v>0</v>
      </c>
      <c r="AB52" s="226">
        <v>0</v>
      </c>
      <c r="AC52" s="222">
        <v>0</v>
      </c>
      <c r="AD52" s="226">
        <v>0</v>
      </c>
      <c r="AE52" s="226">
        <v>0</v>
      </c>
      <c r="AF52" s="222">
        <v>0</v>
      </c>
    </row>
    <row r="53" spans="1:32" x14ac:dyDescent="0.3">
      <c r="B53" s="226"/>
      <c r="C53" s="222"/>
      <c r="D53" s="226"/>
      <c r="E53" s="222"/>
      <c r="F53" s="226"/>
      <c r="G53" s="222"/>
      <c r="H53" s="226"/>
      <c r="I53" s="222"/>
      <c r="J53" s="226"/>
      <c r="K53" s="222"/>
      <c r="L53" s="226"/>
      <c r="M53" s="222"/>
      <c r="N53" s="226"/>
      <c r="O53" s="222"/>
      <c r="P53" s="226"/>
      <c r="Q53" s="222"/>
      <c r="R53" s="226"/>
      <c r="S53" s="222"/>
      <c r="T53" s="226"/>
      <c r="U53" s="222"/>
      <c r="V53" s="226"/>
      <c r="W53" s="222"/>
      <c r="X53" s="226"/>
      <c r="Y53" s="222"/>
      <c r="Z53" s="226"/>
      <c r="AA53" s="222"/>
      <c r="AB53" s="226"/>
      <c r="AC53" s="222"/>
      <c r="AD53" s="226"/>
      <c r="AE53" s="226"/>
      <c r="AF53" s="222"/>
    </row>
    <row r="54" spans="1:32" x14ac:dyDescent="0.3">
      <c r="A54" s="216" t="s">
        <v>15</v>
      </c>
      <c r="B54" s="224">
        <v>3403</v>
      </c>
      <c r="C54" s="220">
        <v>3203</v>
      </c>
      <c r="D54" s="224">
        <v>0</v>
      </c>
      <c r="E54" s="220">
        <v>0</v>
      </c>
      <c r="F54" s="224">
        <v>0</v>
      </c>
      <c r="G54" s="220">
        <v>2</v>
      </c>
      <c r="H54" s="224">
        <v>67</v>
      </c>
      <c r="I54" s="220">
        <v>124</v>
      </c>
      <c r="J54" s="224">
        <v>0</v>
      </c>
      <c r="K54" s="220">
        <v>0</v>
      </c>
      <c r="L54" s="224">
        <v>0</v>
      </c>
      <c r="M54" s="220">
        <v>0</v>
      </c>
      <c r="N54" s="224">
        <v>0</v>
      </c>
      <c r="O54" s="220">
        <v>0</v>
      </c>
      <c r="P54" s="224">
        <v>0</v>
      </c>
      <c r="Q54" s="220">
        <v>0</v>
      </c>
      <c r="R54" s="224">
        <v>0</v>
      </c>
      <c r="S54" s="220">
        <v>0</v>
      </c>
      <c r="T54" s="224">
        <v>2</v>
      </c>
      <c r="U54" s="220">
        <v>2</v>
      </c>
      <c r="V54" s="224">
        <v>0</v>
      </c>
      <c r="W54" s="220">
        <v>0</v>
      </c>
      <c r="X54" s="224">
        <v>3</v>
      </c>
      <c r="Y54" s="220">
        <v>0</v>
      </c>
      <c r="Z54" s="224">
        <v>0</v>
      </c>
      <c r="AA54" s="220">
        <v>0</v>
      </c>
      <c r="AB54" s="224">
        <v>0</v>
      </c>
      <c r="AC54" s="220">
        <v>0</v>
      </c>
      <c r="AD54" s="224">
        <v>0</v>
      </c>
      <c r="AE54" s="224">
        <v>0</v>
      </c>
      <c r="AF54" s="220">
        <v>0</v>
      </c>
    </row>
    <row r="55" spans="1:32" x14ac:dyDescent="0.3">
      <c r="A55" s="215" t="s">
        <v>374</v>
      </c>
      <c r="B55" s="226">
        <v>3403</v>
      </c>
      <c r="C55" s="222">
        <v>3203</v>
      </c>
      <c r="D55" s="226">
        <v>0</v>
      </c>
      <c r="E55" s="222">
        <v>0</v>
      </c>
      <c r="F55" s="226">
        <v>0</v>
      </c>
      <c r="G55" s="222">
        <v>2</v>
      </c>
      <c r="H55" s="226">
        <v>67</v>
      </c>
      <c r="I55" s="222">
        <v>124</v>
      </c>
      <c r="J55" s="226">
        <v>0</v>
      </c>
      <c r="K55" s="222">
        <v>0</v>
      </c>
      <c r="L55" s="226">
        <v>0</v>
      </c>
      <c r="M55" s="222">
        <v>0</v>
      </c>
      <c r="N55" s="226">
        <v>0</v>
      </c>
      <c r="O55" s="222">
        <v>0</v>
      </c>
      <c r="P55" s="226">
        <v>0</v>
      </c>
      <c r="Q55" s="222">
        <v>0</v>
      </c>
      <c r="R55" s="226">
        <v>0</v>
      </c>
      <c r="S55" s="222">
        <v>0</v>
      </c>
      <c r="T55" s="226">
        <v>2</v>
      </c>
      <c r="U55" s="222">
        <v>2</v>
      </c>
      <c r="V55" s="226">
        <v>0</v>
      </c>
      <c r="W55" s="222">
        <v>0</v>
      </c>
      <c r="X55" s="226">
        <v>3</v>
      </c>
      <c r="Y55" s="222">
        <v>0</v>
      </c>
      <c r="Z55" s="226">
        <v>0</v>
      </c>
      <c r="AA55" s="222">
        <v>0</v>
      </c>
      <c r="AB55" s="226">
        <v>0</v>
      </c>
      <c r="AC55" s="222">
        <v>0</v>
      </c>
      <c r="AD55" s="226">
        <v>0</v>
      </c>
      <c r="AE55" s="226">
        <v>0</v>
      </c>
      <c r="AF55" s="222">
        <v>0</v>
      </c>
    </row>
    <row r="56" spans="1:32" x14ac:dyDescent="0.3">
      <c r="B56" s="226"/>
      <c r="C56" s="222"/>
      <c r="D56" s="226"/>
      <c r="E56" s="222"/>
      <c r="F56" s="226"/>
      <c r="G56" s="222"/>
      <c r="H56" s="226"/>
      <c r="I56" s="222"/>
      <c r="J56" s="226"/>
      <c r="K56" s="222"/>
      <c r="L56" s="226"/>
      <c r="M56" s="222"/>
      <c r="N56" s="226"/>
      <c r="O56" s="222"/>
      <c r="P56" s="226"/>
      <c r="Q56" s="222"/>
      <c r="R56" s="226"/>
      <c r="S56" s="222"/>
      <c r="T56" s="226"/>
      <c r="U56" s="222"/>
      <c r="V56" s="226"/>
      <c r="W56" s="222"/>
      <c r="X56" s="226"/>
      <c r="Y56" s="222"/>
      <c r="Z56" s="226"/>
      <c r="AA56" s="222"/>
      <c r="AB56" s="226"/>
      <c r="AC56" s="222"/>
      <c r="AD56" s="226"/>
      <c r="AE56" s="226"/>
      <c r="AF56" s="222"/>
    </row>
    <row r="57" spans="1:32" x14ac:dyDescent="0.3">
      <c r="A57" s="216" t="s">
        <v>16</v>
      </c>
      <c r="B57" s="224">
        <v>2944</v>
      </c>
      <c r="C57" s="220">
        <v>2332</v>
      </c>
      <c r="D57" s="224">
        <v>0</v>
      </c>
      <c r="E57" s="220">
        <v>0</v>
      </c>
      <c r="F57" s="224">
        <v>0</v>
      </c>
      <c r="G57" s="220">
        <v>1</v>
      </c>
      <c r="H57" s="224">
        <v>66</v>
      </c>
      <c r="I57" s="220">
        <v>527</v>
      </c>
      <c r="J57" s="224">
        <v>1</v>
      </c>
      <c r="K57" s="220">
        <v>11</v>
      </c>
      <c r="L57" s="224">
        <v>0</v>
      </c>
      <c r="M57" s="220">
        <v>0</v>
      </c>
      <c r="N57" s="224">
        <v>6</v>
      </c>
      <c r="O57" s="220">
        <v>0</v>
      </c>
      <c r="P57" s="224">
        <v>0</v>
      </c>
      <c r="Q57" s="220">
        <v>0</v>
      </c>
      <c r="R57" s="224">
        <v>0</v>
      </c>
      <c r="S57" s="220">
        <v>0</v>
      </c>
      <c r="T57" s="224">
        <v>0</v>
      </c>
      <c r="U57" s="220">
        <v>0</v>
      </c>
      <c r="V57" s="224">
        <v>0</v>
      </c>
      <c r="W57" s="220">
        <v>0</v>
      </c>
      <c r="X57" s="224">
        <v>0</v>
      </c>
      <c r="Y57" s="220">
        <v>0</v>
      </c>
      <c r="Z57" s="224">
        <v>0</v>
      </c>
      <c r="AA57" s="220">
        <v>0</v>
      </c>
      <c r="AB57" s="224">
        <v>0</v>
      </c>
      <c r="AC57" s="220">
        <v>0</v>
      </c>
      <c r="AD57" s="224">
        <v>0</v>
      </c>
      <c r="AE57" s="224">
        <v>0</v>
      </c>
      <c r="AF57" s="220">
        <v>0</v>
      </c>
    </row>
    <row r="58" spans="1:32" x14ac:dyDescent="0.3">
      <c r="A58" s="215" t="s">
        <v>375</v>
      </c>
      <c r="B58" s="226">
        <v>2944</v>
      </c>
      <c r="C58" s="222">
        <v>2332</v>
      </c>
      <c r="D58" s="226">
        <v>0</v>
      </c>
      <c r="E58" s="222">
        <v>0</v>
      </c>
      <c r="F58" s="226">
        <v>0</v>
      </c>
      <c r="G58" s="222">
        <v>1</v>
      </c>
      <c r="H58" s="226">
        <v>66</v>
      </c>
      <c r="I58" s="222">
        <v>527</v>
      </c>
      <c r="J58" s="226">
        <v>1</v>
      </c>
      <c r="K58" s="222">
        <v>11</v>
      </c>
      <c r="L58" s="226">
        <v>0</v>
      </c>
      <c r="M58" s="222">
        <v>0</v>
      </c>
      <c r="N58" s="226">
        <v>6</v>
      </c>
      <c r="O58" s="222">
        <v>0</v>
      </c>
      <c r="P58" s="226">
        <v>0</v>
      </c>
      <c r="Q58" s="222">
        <v>0</v>
      </c>
      <c r="R58" s="226">
        <v>0</v>
      </c>
      <c r="S58" s="222">
        <v>0</v>
      </c>
      <c r="T58" s="226">
        <v>0</v>
      </c>
      <c r="U58" s="222">
        <v>0</v>
      </c>
      <c r="V58" s="226">
        <v>0</v>
      </c>
      <c r="W58" s="222">
        <v>0</v>
      </c>
      <c r="X58" s="226">
        <v>0</v>
      </c>
      <c r="Y58" s="222">
        <v>0</v>
      </c>
      <c r="Z58" s="226">
        <v>0</v>
      </c>
      <c r="AA58" s="222">
        <v>0</v>
      </c>
      <c r="AB58" s="226">
        <v>0</v>
      </c>
      <c r="AC58" s="222">
        <v>0</v>
      </c>
      <c r="AD58" s="226">
        <v>0</v>
      </c>
      <c r="AE58" s="226">
        <v>0</v>
      </c>
      <c r="AF58" s="222">
        <v>0</v>
      </c>
    </row>
    <row r="59" spans="1:32" x14ac:dyDescent="0.3">
      <c r="A59" s="228"/>
      <c r="B59" s="227"/>
      <c r="C59" s="228"/>
      <c r="D59" s="227"/>
      <c r="E59" s="228"/>
      <c r="F59" s="227"/>
      <c r="G59" s="228"/>
      <c r="H59" s="227"/>
      <c r="I59" s="228"/>
      <c r="J59" s="227"/>
      <c r="K59" s="228"/>
      <c r="L59" s="227"/>
      <c r="M59" s="228"/>
      <c r="N59" s="227"/>
      <c r="O59" s="228"/>
      <c r="P59" s="227"/>
      <c r="Q59" s="228"/>
      <c r="R59" s="227"/>
      <c r="S59" s="228"/>
      <c r="T59" s="227"/>
      <c r="U59" s="228"/>
      <c r="V59" s="227"/>
      <c r="W59" s="228"/>
      <c r="X59" s="227"/>
      <c r="Y59" s="228"/>
      <c r="Z59" s="227"/>
      <c r="AA59" s="228"/>
      <c r="AB59" s="227"/>
      <c r="AC59" s="228"/>
      <c r="AD59" s="227"/>
      <c r="AE59" s="227"/>
      <c r="AF59" s="228"/>
    </row>
    <row r="60" spans="1:32" x14ac:dyDescent="0.3">
      <c r="A60" s="216" t="s">
        <v>69</v>
      </c>
    </row>
  </sheetData>
  <mergeCells count="9">
    <mergeCell ref="B8:B9"/>
    <mergeCell ref="A8:A9"/>
    <mergeCell ref="AF8:AF9"/>
    <mergeCell ref="C8:G8"/>
    <mergeCell ref="H8:M8"/>
    <mergeCell ref="N8:S8"/>
    <mergeCell ref="T8:W8"/>
    <mergeCell ref="X8:Y8"/>
    <mergeCell ref="AA8:A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C0E0-407D-46D3-BB25-AC93492A59CB}">
  <dimension ref="A1:C32"/>
  <sheetViews>
    <sheetView zoomScale="80" zoomScaleNormal="80" workbookViewId="0">
      <pane ySplit="7" topLeftCell="A8" activePane="bottomLeft" state="frozen"/>
      <selection pane="bottomLeft"/>
    </sheetView>
  </sheetViews>
  <sheetFormatPr baseColWidth="10" defaultColWidth="0" defaultRowHeight="15.5" zeroHeight="1" x14ac:dyDescent="0.35"/>
  <cols>
    <col min="1" max="1" width="49" style="7" customWidth="1"/>
    <col min="2" max="2" width="25.453125" style="7" customWidth="1"/>
    <col min="3" max="3" width="33.54296875" style="8" customWidth="1"/>
    <col min="4" max="16384" width="11.54296875" style="7" hidden="1"/>
  </cols>
  <sheetData>
    <row r="1" spans="1:3" x14ac:dyDescent="0.35">
      <c r="A1" s="159" t="s">
        <v>464</v>
      </c>
      <c r="B1" s="160"/>
      <c r="C1" s="170"/>
    </row>
    <row r="2" spans="1:3" x14ac:dyDescent="0.35">
      <c r="A2" s="161"/>
      <c r="B2" s="162"/>
      <c r="C2" s="163"/>
    </row>
    <row r="3" spans="1:3" x14ac:dyDescent="0.35">
      <c r="A3" s="230" t="s">
        <v>322</v>
      </c>
      <c r="B3" s="230"/>
      <c r="C3" s="230"/>
    </row>
    <row r="4" spans="1:3" x14ac:dyDescent="0.35">
      <c r="A4" s="231" t="s">
        <v>254</v>
      </c>
      <c r="B4" s="231"/>
      <c r="C4" s="231"/>
    </row>
    <row r="5" spans="1:3" x14ac:dyDescent="0.35">
      <c r="A5" s="231" t="s">
        <v>207</v>
      </c>
      <c r="B5" s="231"/>
      <c r="C5" s="231"/>
    </row>
    <row r="6" spans="1:3" x14ac:dyDescent="0.35"/>
    <row r="7" spans="1:3" ht="39" customHeight="1" x14ac:dyDescent="0.35">
      <c r="A7" s="165" t="s">
        <v>82</v>
      </c>
      <c r="B7" s="168" t="s">
        <v>0</v>
      </c>
      <c r="C7" s="164" t="s">
        <v>255</v>
      </c>
    </row>
    <row r="8" spans="1:3" x14ac:dyDescent="0.35">
      <c r="A8" s="166"/>
      <c r="B8" s="169"/>
    </row>
    <row r="9" spans="1:3" x14ac:dyDescent="0.35">
      <c r="A9" s="41" t="s">
        <v>0</v>
      </c>
      <c r="B9" s="184">
        <f>SUM(B11:B30)</f>
        <v>98395</v>
      </c>
      <c r="C9" s="142" t="s">
        <v>256</v>
      </c>
    </row>
    <row r="10" spans="1:3" x14ac:dyDescent="0.35">
      <c r="A10" s="166"/>
      <c r="B10" s="208"/>
    </row>
    <row r="11" spans="1:3" x14ac:dyDescent="0.35">
      <c r="A11" s="167" t="s">
        <v>22</v>
      </c>
      <c r="B11" s="189">
        <v>9189</v>
      </c>
      <c r="C11" s="8" t="s">
        <v>257</v>
      </c>
    </row>
    <row r="12" spans="1:3" x14ac:dyDescent="0.35">
      <c r="A12" s="167" t="s">
        <v>27</v>
      </c>
      <c r="B12" s="189">
        <v>1514</v>
      </c>
      <c r="C12" s="8" t="s">
        <v>258</v>
      </c>
    </row>
    <row r="13" spans="1:3" x14ac:dyDescent="0.35">
      <c r="A13" s="167" t="s">
        <v>277</v>
      </c>
      <c r="B13" s="189">
        <v>5</v>
      </c>
      <c r="C13" s="8" t="s">
        <v>259</v>
      </c>
    </row>
    <row r="14" spans="1:3" x14ac:dyDescent="0.35">
      <c r="A14" s="167" t="s">
        <v>179</v>
      </c>
      <c r="B14" s="189">
        <v>77</v>
      </c>
      <c r="C14" s="8" t="s">
        <v>263</v>
      </c>
    </row>
    <row r="15" spans="1:3" x14ac:dyDescent="0.35">
      <c r="A15" s="167" t="s">
        <v>278</v>
      </c>
      <c r="B15" s="189">
        <v>12</v>
      </c>
      <c r="C15" s="8" t="s">
        <v>260</v>
      </c>
    </row>
    <row r="16" spans="1:3" x14ac:dyDescent="0.35">
      <c r="A16" s="167" t="s">
        <v>84</v>
      </c>
      <c r="B16" s="189">
        <v>78</v>
      </c>
      <c r="C16" s="8" t="s">
        <v>265</v>
      </c>
    </row>
    <row r="17" spans="1:3" x14ac:dyDescent="0.35">
      <c r="A17" s="167" t="s">
        <v>279</v>
      </c>
      <c r="B17" s="189">
        <v>20</v>
      </c>
      <c r="C17" s="8" t="s">
        <v>267</v>
      </c>
    </row>
    <row r="18" spans="1:3" x14ac:dyDescent="0.35">
      <c r="A18" s="167" t="s">
        <v>280</v>
      </c>
      <c r="B18" s="189">
        <v>299</v>
      </c>
      <c r="C18" s="8" t="s">
        <v>264</v>
      </c>
    </row>
    <row r="19" spans="1:3" x14ac:dyDescent="0.35">
      <c r="A19" s="167" t="s">
        <v>85</v>
      </c>
      <c r="B19" s="189">
        <v>2867</v>
      </c>
      <c r="C19" s="8" t="s">
        <v>268</v>
      </c>
    </row>
    <row r="20" spans="1:3" x14ac:dyDescent="0.35">
      <c r="A20" s="167" t="s">
        <v>281</v>
      </c>
      <c r="B20" s="189">
        <v>121</v>
      </c>
      <c r="C20" s="8" t="s">
        <v>269</v>
      </c>
    </row>
    <row r="21" spans="1:3" x14ac:dyDescent="0.35">
      <c r="A21" s="167" t="s">
        <v>282</v>
      </c>
      <c r="B21" s="189">
        <v>200</v>
      </c>
      <c r="C21" s="8" t="s">
        <v>266</v>
      </c>
    </row>
    <row r="22" spans="1:3" x14ac:dyDescent="0.35">
      <c r="A22" s="167" t="s">
        <v>283</v>
      </c>
      <c r="B22" s="189">
        <v>168</v>
      </c>
      <c r="C22" s="8" t="s">
        <v>270</v>
      </c>
    </row>
    <row r="23" spans="1:3" x14ac:dyDescent="0.35">
      <c r="A23" s="167" t="s">
        <v>284</v>
      </c>
      <c r="B23" s="189">
        <v>4</v>
      </c>
      <c r="C23" s="8" t="s">
        <v>271</v>
      </c>
    </row>
    <row r="24" spans="1:3" x14ac:dyDescent="0.35">
      <c r="A24" s="167" t="s">
        <v>86</v>
      </c>
      <c r="B24" s="189">
        <v>7670</v>
      </c>
      <c r="C24" s="8" t="s">
        <v>272</v>
      </c>
    </row>
    <row r="25" spans="1:3" x14ac:dyDescent="0.35">
      <c r="A25" s="167" t="s">
        <v>87</v>
      </c>
      <c r="B25" s="189">
        <v>2982</v>
      </c>
      <c r="C25" s="8" t="s">
        <v>273</v>
      </c>
    </row>
    <row r="26" spans="1:3" x14ac:dyDescent="0.35">
      <c r="A26" s="167" t="s">
        <v>88</v>
      </c>
      <c r="B26" s="189">
        <v>70294</v>
      </c>
      <c r="C26" s="8" t="s">
        <v>274</v>
      </c>
    </row>
    <row r="27" spans="1:3" x14ac:dyDescent="0.35">
      <c r="A27" s="167" t="s">
        <v>89</v>
      </c>
      <c r="B27" s="189">
        <v>2683</v>
      </c>
      <c r="C27" s="8" t="s">
        <v>275</v>
      </c>
    </row>
    <row r="28" spans="1:3" x14ac:dyDescent="0.35">
      <c r="A28" s="167" t="s">
        <v>285</v>
      </c>
      <c r="B28" s="189">
        <v>17</v>
      </c>
      <c r="C28" s="8" t="s">
        <v>261</v>
      </c>
    </row>
    <row r="29" spans="1:3" x14ac:dyDescent="0.35">
      <c r="A29" s="167" t="s">
        <v>180</v>
      </c>
      <c r="B29" s="189">
        <v>37</v>
      </c>
      <c r="C29" s="8" t="s">
        <v>276</v>
      </c>
    </row>
    <row r="30" spans="1:3" x14ac:dyDescent="0.35">
      <c r="A30" s="167" t="s">
        <v>156</v>
      </c>
      <c r="B30" s="189">
        <v>158</v>
      </c>
      <c r="C30" s="8" t="s">
        <v>262</v>
      </c>
    </row>
    <row r="31" spans="1:3" x14ac:dyDescent="0.35">
      <c r="A31" s="156"/>
      <c r="B31" s="157"/>
      <c r="C31" s="171"/>
    </row>
    <row r="32" spans="1:3" x14ac:dyDescent="0.35">
      <c r="A32" s="176" t="s">
        <v>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5FA69-CA12-4615-ABB1-18A76EA76A1A}">
  <dimension ref="A1:C58"/>
  <sheetViews>
    <sheetView zoomScale="80" zoomScaleNormal="80" workbookViewId="0">
      <pane ySplit="7" topLeftCell="A8" activePane="bottomLeft" state="frozen"/>
      <selection pane="bottomLeft"/>
    </sheetView>
  </sheetViews>
  <sheetFormatPr baseColWidth="10" defaultColWidth="0" defaultRowHeight="15.5" zeroHeight="1" x14ac:dyDescent="0.35"/>
  <cols>
    <col min="1" max="1" width="71.08984375" style="7" customWidth="1"/>
    <col min="2" max="2" width="20" style="7" customWidth="1"/>
    <col min="3" max="3" width="31.36328125" style="7" customWidth="1"/>
    <col min="4" max="16384" width="11.54296875" style="7" hidden="1"/>
  </cols>
  <sheetData>
    <row r="1" spans="1:3" x14ac:dyDescent="0.35">
      <c r="A1" s="159" t="s">
        <v>465</v>
      </c>
      <c r="B1" s="160"/>
      <c r="C1" s="170"/>
    </row>
    <row r="2" spans="1:3" x14ac:dyDescent="0.35">
      <c r="A2" s="161"/>
      <c r="B2" s="162"/>
      <c r="C2" s="163"/>
    </row>
    <row r="3" spans="1:3" x14ac:dyDescent="0.35">
      <c r="A3" s="230" t="s">
        <v>322</v>
      </c>
      <c r="B3" s="230"/>
      <c r="C3" s="230"/>
    </row>
    <row r="4" spans="1:3" x14ac:dyDescent="0.35">
      <c r="A4" s="231" t="s">
        <v>7</v>
      </c>
      <c r="B4" s="231"/>
      <c r="C4" s="231"/>
    </row>
    <row r="5" spans="1:3" x14ac:dyDescent="0.35">
      <c r="A5" s="231" t="s">
        <v>207</v>
      </c>
      <c r="B5" s="231"/>
      <c r="C5" s="231"/>
    </row>
    <row r="6" spans="1:3" x14ac:dyDescent="0.35"/>
    <row r="7" spans="1:3" ht="28.5" customHeight="1" x14ac:dyDescent="0.35">
      <c r="A7" s="85" t="s">
        <v>8</v>
      </c>
      <c r="B7" s="168" t="s">
        <v>0</v>
      </c>
      <c r="C7" s="164" t="s">
        <v>255</v>
      </c>
    </row>
    <row r="8" spans="1:3" x14ac:dyDescent="0.35">
      <c r="A8" s="172"/>
      <c r="B8" s="174"/>
    </row>
    <row r="9" spans="1:3" x14ac:dyDescent="0.35">
      <c r="A9" s="20" t="s">
        <v>33</v>
      </c>
      <c r="B9" s="184">
        <v>98395</v>
      </c>
      <c r="C9" s="142" t="s">
        <v>256</v>
      </c>
    </row>
    <row r="10" spans="1:3" x14ac:dyDescent="0.35">
      <c r="A10" s="4"/>
      <c r="B10" s="208"/>
    </row>
    <row r="11" spans="1:3" x14ac:dyDescent="0.35">
      <c r="A11" s="1" t="s">
        <v>21</v>
      </c>
      <c r="B11" s="184">
        <v>21309</v>
      </c>
      <c r="C11" s="142" t="s">
        <v>289</v>
      </c>
    </row>
    <row r="12" spans="1:3" x14ac:dyDescent="0.35">
      <c r="A12" s="84" t="s">
        <v>63</v>
      </c>
      <c r="B12" s="189">
        <v>9015</v>
      </c>
      <c r="C12" s="8" t="s">
        <v>290</v>
      </c>
    </row>
    <row r="13" spans="1:3" x14ac:dyDescent="0.35">
      <c r="A13" s="84" t="s">
        <v>64</v>
      </c>
      <c r="B13" s="189">
        <v>7256</v>
      </c>
      <c r="C13" s="8" t="s">
        <v>291</v>
      </c>
    </row>
    <row r="14" spans="1:3" x14ac:dyDescent="0.35">
      <c r="A14" s="84" t="s">
        <v>65</v>
      </c>
      <c r="B14" s="189">
        <v>5038</v>
      </c>
      <c r="C14" s="8" t="s">
        <v>292</v>
      </c>
    </row>
    <row r="15" spans="1:3" x14ac:dyDescent="0.35">
      <c r="A15" s="3"/>
      <c r="B15" s="189"/>
      <c r="C15" s="8"/>
    </row>
    <row r="16" spans="1:3" x14ac:dyDescent="0.35">
      <c r="A16" s="1" t="s">
        <v>9</v>
      </c>
      <c r="B16" s="184">
        <v>18680</v>
      </c>
      <c r="C16" s="142" t="s">
        <v>293</v>
      </c>
    </row>
    <row r="17" spans="1:3" x14ac:dyDescent="0.35">
      <c r="A17" s="84" t="s">
        <v>66</v>
      </c>
      <c r="B17" s="189">
        <v>6318</v>
      </c>
      <c r="C17" s="8" t="s">
        <v>294</v>
      </c>
    </row>
    <row r="18" spans="1:3" x14ac:dyDescent="0.35">
      <c r="A18" s="84" t="s">
        <v>67</v>
      </c>
      <c r="B18" s="189">
        <v>6551</v>
      </c>
      <c r="C18" s="8" t="s">
        <v>293</v>
      </c>
    </row>
    <row r="19" spans="1:3" x14ac:dyDescent="0.35">
      <c r="A19" s="4" t="s">
        <v>68</v>
      </c>
      <c r="B19" s="189">
        <v>5811</v>
      </c>
      <c r="C19" s="8" t="s">
        <v>295</v>
      </c>
    </row>
    <row r="20" spans="1:3" x14ac:dyDescent="0.35">
      <c r="A20" s="84"/>
      <c r="B20" s="189"/>
      <c r="C20" s="8"/>
    </row>
    <row r="21" spans="1:3" x14ac:dyDescent="0.35">
      <c r="A21" s="1" t="s">
        <v>10</v>
      </c>
      <c r="B21" s="189">
        <v>11196</v>
      </c>
      <c r="C21" s="142" t="s">
        <v>296</v>
      </c>
    </row>
    <row r="22" spans="1:3" x14ac:dyDescent="0.35">
      <c r="A22" s="84" t="s">
        <v>184</v>
      </c>
      <c r="B22" s="189">
        <v>11196</v>
      </c>
      <c r="C22" s="8" t="s">
        <v>296</v>
      </c>
    </row>
    <row r="23" spans="1:3" x14ac:dyDescent="0.35">
      <c r="A23" s="3"/>
      <c r="B23" s="189"/>
      <c r="C23" s="8"/>
    </row>
    <row r="24" spans="1:3" x14ac:dyDescent="0.35">
      <c r="A24" s="1" t="s">
        <v>11</v>
      </c>
      <c r="B24" s="189">
        <v>5129</v>
      </c>
      <c r="C24" s="142" t="s">
        <v>297</v>
      </c>
    </row>
    <row r="25" spans="1:3" x14ac:dyDescent="0.35">
      <c r="A25" s="84" t="s">
        <v>182</v>
      </c>
      <c r="B25" s="189">
        <v>5129</v>
      </c>
      <c r="C25" s="8" t="s">
        <v>297</v>
      </c>
    </row>
    <row r="26" spans="1:3" x14ac:dyDescent="0.35">
      <c r="A26" s="3"/>
      <c r="B26" s="189"/>
      <c r="C26" s="8"/>
    </row>
    <row r="27" spans="1:3" x14ac:dyDescent="0.35">
      <c r="A27" s="1" t="s">
        <v>12</v>
      </c>
      <c r="B27" s="184">
        <v>5577</v>
      </c>
      <c r="C27" s="142" t="s">
        <v>298</v>
      </c>
    </row>
    <row r="28" spans="1:3" x14ac:dyDescent="0.35">
      <c r="A28" s="84" t="s">
        <v>183</v>
      </c>
      <c r="B28" s="189">
        <v>2439</v>
      </c>
      <c r="C28" s="8" t="s">
        <v>299</v>
      </c>
    </row>
    <row r="29" spans="1:3" x14ac:dyDescent="0.35">
      <c r="A29" s="84" t="s">
        <v>174</v>
      </c>
      <c r="B29" s="189">
        <v>3138</v>
      </c>
      <c r="C29" s="8" t="s">
        <v>300</v>
      </c>
    </row>
    <row r="30" spans="1:3" x14ac:dyDescent="0.35">
      <c r="A30" s="3"/>
      <c r="B30" s="189"/>
      <c r="C30" s="8"/>
    </row>
    <row r="31" spans="1:3" x14ac:dyDescent="0.35">
      <c r="A31" s="1" t="s">
        <v>1</v>
      </c>
      <c r="B31" s="184">
        <v>8483</v>
      </c>
      <c r="C31" s="142" t="s">
        <v>259</v>
      </c>
    </row>
    <row r="32" spans="1:3" x14ac:dyDescent="0.35">
      <c r="A32" s="3" t="s">
        <v>30</v>
      </c>
      <c r="B32" s="189">
        <v>8483</v>
      </c>
      <c r="C32" s="8" t="s">
        <v>259</v>
      </c>
    </row>
    <row r="33" spans="1:3" x14ac:dyDescent="0.35">
      <c r="A33" s="3"/>
      <c r="B33" s="189"/>
      <c r="C33" s="8"/>
    </row>
    <row r="34" spans="1:3" x14ac:dyDescent="0.35">
      <c r="A34" s="1" t="s">
        <v>2</v>
      </c>
      <c r="B34" s="184">
        <v>6203</v>
      </c>
      <c r="C34" s="142" t="s">
        <v>301</v>
      </c>
    </row>
    <row r="35" spans="1:3" x14ac:dyDescent="0.35">
      <c r="A35" s="3" t="s">
        <v>185</v>
      </c>
      <c r="B35" s="189">
        <v>6203</v>
      </c>
      <c r="C35" s="8" t="s">
        <v>301</v>
      </c>
    </row>
    <row r="36" spans="1:3" x14ac:dyDescent="0.35">
      <c r="A36" s="3"/>
      <c r="B36" s="189"/>
      <c r="C36" s="8"/>
    </row>
    <row r="37" spans="1:3" x14ac:dyDescent="0.35">
      <c r="A37" s="5" t="s">
        <v>13</v>
      </c>
      <c r="B37" s="184">
        <v>2277</v>
      </c>
      <c r="C37" s="142" t="s">
        <v>302</v>
      </c>
    </row>
    <row r="38" spans="1:3" x14ac:dyDescent="0.35">
      <c r="A38" s="84" t="s">
        <v>186</v>
      </c>
      <c r="B38" s="189">
        <v>2277</v>
      </c>
      <c r="C38" s="8" t="s">
        <v>302</v>
      </c>
    </row>
    <row r="39" spans="1:3" x14ac:dyDescent="0.35">
      <c r="A39" s="3"/>
      <c r="B39" s="189"/>
      <c r="C39" s="8"/>
    </row>
    <row r="40" spans="1:3" x14ac:dyDescent="0.35">
      <c r="A40" s="1" t="s">
        <v>14</v>
      </c>
      <c r="B40" s="184">
        <v>3500</v>
      </c>
      <c r="C40" s="142" t="s">
        <v>303</v>
      </c>
    </row>
    <row r="41" spans="1:3" x14ac:dyDescent="0.35">
      <c r="A41" s="84" t="s">
        <v>195</v>
      </c>
      <c r="B41" s="189">
        <v>3500</v>
      </c>
      <c r="C41" s="8" t="s">
        <v>303</v>
      </c>
    </row>
    <row r="42" spans="1:3" x14ac:dyDescent="0.35">
      <c r="A42" s="3"/>
      <c r="B42" s="189"/>
      <c r="C42" s="8"/>
    </row>
    <row r="43" spans="1:3" x14ac:dyDescent="0.35">
      <c r="A43" s="1" t="s">
        <v>3</v>
      </c>
      <c r="B43" s="184">
        <v>3997</v>
      </c>
      <c r="C43" s="142" t="s">
        <v>303</v>
      </c>
    </row>
    <row r="44" spans="1:3" x14ac:dyDescent="0.35">
      <c r="A44" s="84" t="s">
        <v>187</v>
      </c>
      <c r="B44" s="189">
        <v>3997</v>
      </c>
      <c r="C44" s="8" t="s">
        <v>303</v>
      </c>
    </row>
    <row r="45" spans="1:3" x14ac:dyDescent="0.35">
      <c r="A45" s="3"/>
      <c r="B45" s="189"/>
      <c r="C45" s="8"/>
    </row>
    <row r="46" spans="1:3" x14ac:dyDescent="0.35">
      <c r="A46" s="1" t="s">
        <v>25</v>
      </c>
      <c r="B46" s="184">
        <v>3924</v>
      </c>
      <c r="C46" s="142" t="s">
        <v>292</v>
      </c>
    </row>
    <row r="47" spans="1:3" x14ac:dyDescent="0.35">
      <c r="A47" s="3" t="s">
        <v>188</v>
      </c>
      <c r="B47" s="189">
        <v>3924</v>
      </c>
      <c r="C47" s="8" t="s">
        <v>292</v>
      </c>
    </row>
    <row r="48" spans="1:3" x14ac:dyDescent="0.35">
      <c r="A48" s="3"/>
      <c r="B48" s="189"/>
      <c r="C48" s="8"/>
    </row>
    <row r="49" spans="1:3" x14ac:dyDescent="0.35">
      <c r="A49" s="1" t="s">
        <v>26</v>
      </c>
      <c r="B49" s="184">
        <v>1773</v>
      </c>
      <c r="C49" s="142" t="s">
        <v>304</v>
      </c>
    </row>
    <row r="50" spans="1:3" x14ac:dyDescent="0.35">
      <c r="A50" s="3" t="s">
        <v>181</v>
      </c>
      <c r="B50" s="189">
        <v>1773</v>
      </c>
      <c r="C50" s="8" t="s">
        <v>304</v>
      </c>
    </row>
    <row r="51" spans="1:3" x14ac:dyDescent="0.35">
      <c r="A51" s="3"/>
      <c r="B51" s="189"/>
      <c r="C51" s="8"/>
    </row>
    <row r="52" spans="1:3" x14ac:dyDescent="0.35">
      <c r="A52" s="5" t="s">
        <v>15</v>
      </c>
      <c r="B52" s="184">
        <v>3403</v>
      </c>
      <c r="C52" s="142" t="s">
        <v>305</v>
      </c>
    </row>
    <row r="53" spans="1:3" x14ac:dyDescent="0.35">
      <c r="A53" s="6" t="s">
        <v>190</v>
      </c>
      <c r="B53" s="189">
        <v>3403</v>
      </c>
      <c r="C53" s="8" t="s">
        <v>305</v>
      </c>
    </row>
    <row r="54" spans="1:3" x14ac:dyDescent="0.35">
      <c r="A54" s="6"/>
      <c r="B54" s="189"/>
      <c r="C54" s="8"/>
    </row>
    <row r="55" spans="1:3" x14ac:dyDescent="0.35">
      <c r="A55" s="5" t="s">
        <v>16</v>
      </c>
      <c r="B55" s="184">
        <v>2944</v>
      </c>
      <c r="C55" s="142" t="s">
        <v>306</v>
      </c>
    </row>
    <row r="56" spans="1:3" x14ac:dyDescent="0.35">
      <c r="A56" s="6" t="s">
        <v>189</v>
      </c>
      <c r="B56" s="189">
        <v>2944</v>
      </c>
      <c r="C56" s="8" t="s">
        <v>306</v>
      </c>
    </row>
    <row r="57" spans="1:3" x14ac:dyDescent="0.35">
      <c r="A57" s="147"/>
      <c r="B57" s="173"/>
      <c r="C57" s="171"/>
    </row>
    <row r="58" spans="1:3" x14ac:dyDescent="0.35">
      <c r="A58" s="176" t="s">
        <v>69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c-19</vt:lpstr>
    </vt:vector>
  </TitlesOfParts>
  <Company>Poder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mvargasb</dc:creator>
  <cp:lastModifiedBy>María Gómez Rodríguez</cp:lastModifiedBy>
  <cp:lastPrinted>2017-03-14T17:10:42Z</cp:lastPrinted>
  <dcterms:created xsi:type="dcterms:W3CDTF">2009-08-28T12:59:57Z</dcterms:created>
  <dcterms:modified xsi:type="dcterms:W3CDTF">2023-01-19T01:33:45Z</dcterms:modified>
</cp:coreProperties>
</file>