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hidePivotFieldList="1" defaultThemeVersion="166925"/>
  <mc:AlternateContent xmlns:mc="http://schemas.openxmlformats.org/markup-compatibility/2006">
    <mc:Choice Requires="x15">
      <x15ac:absPath xmlns:x15ac="http://schemas.microsoft.com/office/spreadsheetml/2010/11/ac" url="D:\Poder Judicial\2023\Revisión anuarios 2022\Contenciosa Administrativa\"/>
    </mc:Choice>
  </mc:AlternateContent>
  <xr:revisionPtr revIDLastSave="0" documentId="13_ncr:1_{F1FD0231-DEBA-47E8-B5D2-9D4A11BCA2E1}" xr6:coauthVersionLast="47" xr6:coauthVersionMax="47" xr10:uidLastSave="{00000000-0000-0000-0000-000000000000}"/>
  <bookViews>
    <workbookView xWindow="28690" yWindow="-110" windowWidth="29020" windowHeight="15700" tabRatio="782" xr2:uid="{00000000-000D-0000-FFFF-FFFF00000000}"/>
  </bookViews>
  <sheets>
    <sheet name="Índice" sheetId="24" r:id="rId1"/>
    <sheet name="c-1 " sheetId="39" r:id="rId2"/>
    <sheet name="c-2" sheetId="34" r:id="rId3"/>
    <sheet name="c-3" sheetId="46" r:id="rId4"/>
    <sheet name="c-4" sheetId="47" r:id="rId5"/>
    <sheet name="c-5" sheetId="6" r:id="rId6"/>
    <sheet name="c-6 " sheetId="19" r:id="rId7"/>
    <sheet name="c-7" sheetId="43" r:id="rId8"/>
    <sheet name="c-8 " sheetId="44" r:id="rId9"/>
    <sheet name="c-9 " sheetId="45" r:id="rId10"/>
    <sheet name="c-10" sheetId="38" r:id="rId11"/>
    <sheet name="c-11" sheetId="36" r:id="rId12"/>
    <sheet name="c-12" sheetId="37" r:id="rId13"/>
    <sheet name="c-13" sheetId="41" r:id="rId14"/>
    <sheet name="c-14 " sheetId="40" r:id="rId15"/>
    <sheet name="c-15 " sheetId="31" r:id="rId16"/>
    <sheet name="c-16 " sheetId="32"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32" l="1"/>
  <c r="B13" i="31"/>
  <c r="XFD17" i="40"/>
  <c r="B17" i="40"/>
  <c r="D14" i="41"/>
  <c r="C14" i="41"/>
  <c r="B14" i="41"/>
  <c r="B72" i="36"/>
  <c r="B71" i="36"/>
  <c r="E70" i="36"/>
  <c r="D70" i="36"/>
  <c r="C70" i="36"/>
  <c r="B69" i="36"/>
  <c r="B68" i="36"/>
  <c r="E67" i="36"/>
  <c r="D67" i="36"/>
  <c r="C67" i="36"/>
  <c r="B66" i="36"/>
  <c r="B65" i="36"/>
  <c r="B64" i="36"/>
  <c r="B63" i="36"/>
  <c r="E62" i="36"/>
  <c r="D62" i="36"/>
  <c r="C62" i="36"/>
  <c r="B61" i="36"/>
  <c r="B60" i="36"/>
  <c r="B59" i="36"/>
  <c r="B58" i="36"/>
  <c r="B57" i="36"/>
  <c r="B56" i="36"/>
  <c r="B55" i="36"/>
  <c r="B54" i="36"/>
  <c r="B53" i="36"/>
  <c r="E52" i="36"/>
  <c r="D52" i="36"/>
  <c r="C52" i="36"/>
  <c r="B51" i="36"/>
  <c r="B50" i="36"/>
  <c r="B49" i="36"/>
  <c r="B48" i="36"/>
  <c r="B47" i="36"/>
  <c r="E46" i="36"/>
  <c r="D46" i="36"/>
  <c r="C46" i="36"/>
  <c r="B45" i="36"/>
  <c r="B44" i="36"/>
  <c r="B43" i="36"/>
  <c r="E42" i="36"/>
  <c r="D42" i="36"/>
  <c r="C42" i="36"/>
  <c r="C11" i="36" s="1"/>
  <c r="B41" i="36"/>
  <c r="B40" i="36"/>
  <c r="B39" i="36"/>
  <c r="B38" i="36"/>
  <c r="B37" i="36"/>
  <c r="B36" i="36"/>
  <c r="B35" i="36"/>
  <c r="B34" i="36"/>
  <c r="B33" i="36"/>
  <c r="E32" i="36"/>
  <c r="D32" i="36"/>
  <c r="C32" i="36"/>
  <c r="B31" i="36"/>
  <c r="B30" i="36"/>
  <c r="B29" i="36"/>
  <c r="B28" i="36"/>
  <c r="B27" i="36"/>
  <c r="B26" i="36"/>
  <c r="B25" i="36"/>
  <c r="B24" i="36"/>
  <c r="E23" i="36"/>
  <c r="B22" i="36"/>
  <c r="B21" i="36"/>
  <c r="B20" i="36"/>
  <c r="B19" i="36"/>
  <c r="B18" i="36"/>
  <c r="B17" i="36"/>
  <c r="B16" i="36"/>
  <c r="B15" i="36"/>
  <c r="B14" i="36"/>
  <c r="E13" i="36"/>
  <c r="E11" i="36" s="1"/>
  <c r="D13" i="36"/>
  <c r="D11" i="36" s="1"/>
  <c r="C13" i="36"/>
  <c r="B36" i="38"/>
  <c r="E35" i="38"/>
  <c r="E14" i="38" s="1"/>
  <c r="D35" i="38"/>
  <c r="B35" i="38" s="1"/>
  <c r="C35" i="38"/>
  <c r="B33" i="38"/>
  <c r="B32" i="38"/>
  <c r="B31" i="38"/>
  <c r="B30" i="38"/>
  <c r="B29" i="38"/>
  <c r="B28" i="38"/>
  <c r="B27" i="38"/>
  <c r="B26" i="38"/>
  <c r="B25" i="38"/>
  <c r="B24" i="38"/>
  <c r="B23" i="38"/>
  <c r="B22" i="38"/>
  <c r="B21" i="38"/>
  <c r="B20" i="38"/>
  <c r="B19" i="38"/>
  <c r="B18" i="38"/>
  <c r="B17" i="38"/>
  <c r="E16" i="38"/>
  <c r="D16" i="38"/>
  <c r="D14" i="38" s="1"/>
  <c r="C16" i="38"/>
  <c r="B16" i="38"/>
  <c r="C14" i="38"/>
  <c r="B11" i="45"/>
  <c r="B11" i="44"/>
  <c r="B26" i="43"/>
  <c r="B22" i="43"/>
  <c r="B11" i="43" s="1"/>
  <c r="B11" i="19"/>
  <c r="B39" i="6"/>
  <c r="B38" i="6"/>
  <c r="B37" i="6"/>
  <c r="B36" i="6"/>
  <c r="B35" i="6"/>
  <c r="B34" i="6"/>
  <c r="B33" i="6"/>
  <c r="B32" i="6"/>
  <c r="E31" i="6"/>
  <c r="B31" i="6"/>
  <c r="B30" i="6"/>
  <c r="B29" i="6"/>
  <c r="B28" i="6"/>
  <c r="E27" i="6"/>
  <c r="E14" i="6" s="1"/>
  <c r="D27" i="6"/>
  <c r="B27" i="6" s="1"/>
  <c r="C27" i="6"/>
  <c r="B26" i="6"/>
  <c r="B25" i="6"/>
  <c r="B24" i="6"/>
  <c r="B23" i="6"/>
  <c r="B22" i="6"/>
  <c r="B21" i="6"/>
  <c r="B20" i="6"/>
  <c r="B19" i="6"/>
  <c r="B18" i="6"/>
  <c r="B17" i="6"/>
  <c r="B16" i="6"/>
  <c r="D14" i="6"/>
  <c r="C14" i="6"/>
  <c r="S11" i="47"/>
  <c r="R11" i="47"/>
  <c r="Q11" i="47"/>
  <c r="P11" i="47"/>
  <c r="O11" i="47"/>
  <c r="N11" i="47"/>
  <c r="M11" i="47"/>
  <c r="L11" i="47"/>
  <c r="K11" i="47"/>
  <c r="J11" i="47"/>
  <c r="I11" i="47"/>
  <c r="H11" i="47"/>
  <c r="G11" i="47"/>
  <c r="F11" i="47"/>
  <c r="E11" i="47"/>
  <c r="D11" i="47"/>
  <c r="C11" i="47"/>
  <c r="B11" i="47"/>
  <c r="B40" i="46"/>
  <c r="B39" i="46"/>
  <c r="B38" i="46"/>
  <c r="B37" i="46"/>
  <c r="B36" i="46"/>
  <c r="B35" i="46"/>
  <c r="B34" i="46"/>
  <c r="B33" i="46"/>
  <c r="B32" i="46"/>
  <c r="B31" i="46"/>
  <c r="B30" i="46"/>
  <c r="B29" i="46"/>
  <c r="B27" i="46"/>
  <c r="B25" i="46"/>
  <c r="B24" i="46"/>
  <c r="B23" i="46"/>
  <c r="B21" i="46"/>
  <c r="B19" i="46"/>
  <c r="B18" i="46"/>
  <c r="B17" i="46"/>
  <c r="E14" i="46"/>
  <c r="D14" i="46"/>
  <c r="C14" i="46"/>
  <c r="B14" i="46" s="1"/>
  <c r="B16" i="34"/>
  <c r="B15" i="34"/>
  <c r="B14" i="34"/>
  <c r="L12" i="34"/>
  <c r="K12" i="34"/>
  <c r="J12" i="34"/>
  <c r="I12" i="34"/>
  <c r="H12" i="34"/>
  <c r="G12" i="34"/>
  <c r="F12" i="34"/>
  <c r="E12" i="34"/>
  <c r="D12" i="34"/>
  <c r="C12" i="34"/>
  <c r="B12" i="34" s="1"/>
  <c r="B36" i="39"/>
  <c r="B35" i="39"/>
  <c r="B34" i="39"/>
  <c r="B32" i="39"/>
  <c r="B31" i="39"/>
  <c r="B30" i="39"/>
  <c r="B29" i="39"/>
  <c r="B28" i="39"/>
  <c r="B27" i="39"/>
  <c r="B26" i="39"/>
  <c r="B25" i="39"/>
  <c r="B24" i="39"/>
  <c r="B23" i="39"/>
  <c r="E21" i="39"/>
  <c r="D21" i="39"/>
  <c r="C21" i="39"/>
  <c r="B21" i="39"/>
  <c r="B19" i="39"/>
  <c r="B18" i="39"/>
  <c r="B17" i="39"/>
  <c r="B16" i="39"/>
  <c r="B15" i="39"/>
  <c r="B14" i="39"/>
  <c r="B13" i="39"/>
  <c r="B14" i="6" l="1"/>
  <c r="B14" i="38"/>
  <c r="B11" i="36"/>
</calcChain>
</file>

<file path=xl/sharedStrings.xml><?xml version="1.0" encoding="utf-8"?>
<sst xmlns="http://schemas.openxmlformats.org/spreadsheetml/2006/main" count="743" uniqueCount="394">
  <si>
    <t>Índice de Cuadros Estadísticos</t>
  </si>
  <si>
    <t>Materia Contencioso Administrativo</t>
  </si>
  <si>
    <t/>
  </si>
  <si>
    <t>Número</t>
  </si>
  <si>
    <t>Nombre del Cuadro</t>
  </si>
  <si>
    <r>
      <rPr>
        <b/>
        <sz val="12"/>
        <rFont val="Times New Roman"/>
        <family val="1"/>
      </rPr>
      <t>Contencioso Administrativo:</t>
    </r>
    <r>
      <rPr>
        <sz val="12"/>
        <rFont val="Times New Roman"/>
        <family val="1"/>
      </rPr>
      <t xml:space="preserve"> Movimiento ocurrido</t>
    </r>
  </si>
  <si>
    <r>
      <rPr>
        <b/>
        <sz val="12"/>
        <rFont val="Times New Roman"/>
        <family val="1"/>
      </rPr>
      <t>Por:</t>
    </r>
    <r>
      <rPr>
        <sz val="12"/>
        <rFont val="Times New Roman"/>
        <family val="1"/>
      </rPr>
      <t xml:space="preserve"> Oficina Judicial</t>
    </r>
  </si>
  <si>
    <r>
      <rPr>
        <b/>
        <sz val="12"/>
        <rFont val="Times New Roman"/>
        <family val="1"/>
      </rPr>
      <t>Contencioso Administrativo:</t>
    </r>
    <r>
      <rPr>
        <sz val="12"/>
        <rFont val="Times New Roman"/>
        <family val="1"/>
      </rPr>
      <t xml:space="preserve"> Activos al Finalizar el Periodo</t>
    </r>
  </si>
  <si>
    <r>
      <rPr>
        <b/>
        <sz val="12"/>
        <rFont val="Times New Roman"/>
        <family val="1"/>
      </rPr>
      <t>Según</t>
    </r>
    <r>
      <rPr>
        <sz val="12"/>
        <rFont val="Times New Roman"/>
        <family val="1"/>
      </rPr>
      <t>: Oficina</t>
    </r>
  </si>
  <si>
    <r>
      <rPr>
        <b/>
        <sz val="12"/>
        <rFont val="Times New Roman"/>
        <family val="1"/>
      </rPr>
      <t>Por:</t>
    </r>
    <r>
      <rPr>
        <sz val="12"/>
        <rFont val="Times New Roman"/>
        <family val="1"/>
      </rPr>
      <t xml:space="preserve"> Fase de los Activos</t>
    </r>
  </si>
  <si>
    <r>
      <rPr>
        <b/>
        <sz val="12"/>
        <rFont val="Times New Roman"/>
        <family val="1"/>
      </rPr>
      <t>Contencioso Administrativo:</t>
    </r>
    <r>
      <rPr>
        <sz val="12"/>
        <rFont val="Times New Roman"/>
        <family val="1"/>
      </rPr>
      <t xml:space="preserve"> Casos Entrados</t>
    </r>
  </si>
  <si>
    <r>
      <rPr>
        <b/>
        <sz val="12"/>
        <rFont val="Times New Roman"/>
        <family val="1"/>
      </rPr>
      <t>Según:</t>
    </r>
    <r>
      <rPr>
        <sz val="12"/>
        <rFont val="Times New Roman"/>
        <family val="1"/>
      </rPr>
      <t xml:space="preserve"> Clase de Asunto</t>
    </r>
  </si>
  <si>
    <r>
      <rPr>
        <b/>
        <sz val="12"/>
        <rFont val="Times New Roman"/>
        <family val="1"/>
      </rPr>
      <t xml:space="preserve">Por: </t>
    </r>
    <r>
      <rPr>
        <sz val="12"/>
        <rFont val="Times New Roman"/>
        <family val="1"/>
      </rPr>
      <t>Oficina Judicial</t>
    </r>
  </si>
  <si>
    <r>
      <rPr>
        <b/>
        <sz val="12"/>
        <rFont val="Times New Roman"/>
        <family val="1"/>
      </rPr>
      <t>Contencioso Administrativo:</t>
    </r>
    <r>
      <rPr>
        <sz val="12"/>
        <rFont val="Times New Roman"/>
        <family val="1"/>
      </rPr>
      <t xml:space="preserve"> Evolución de los Casos Entrados</t>
    </r>
  </si>
  <si>
    <r>
      <rPr>
        <b/>
        <sz val="12"/>
        <rFont val="Times New Roman"/>
        <family val="1"/>
      </rPr>
      <t xml:space="preserve">Por: </t>
    </r>
    <r>
      <rPr>
        <sz val="12"/>
        <rFont val="Times New Roman"/>
        <family val="1"/>
      </rPr>
      <t>Año</t>
    </r>
  </si>
  <si>
    <r>
      <rPr>
        <b/>
        <sz val="12"/>
        <rFont val="Times New Roman"/>
        <family val="1"/>
      </rPr>
      <t>Contencioso Administrativo:</t>
    </r>
    <r>
      <rPr>
        <sz val="12"/>
        <rFont val="Times New Roman"/>
        <family val="1"/>
      </rPr>
      <t xml:space="preserve"> Casos Terminados</t>
    </r>
  </si>
  <si>
    <r>
      <rPr>
        <b/>
        <sz val="12"/>
        <rFont val="Times New Roman"/>
        <family val="1"/>
      </rPr>
      <t xml:space="preserve">Según: </t>
    </r>
    <r>
      <rPr>
        <sz val="12"/>
        <rFont val="Times New Roman"/>
        <family val="1"/>
      </rPr>
      <t>Motivo de Término</t>
    </r>
  </si>
  <si>
    <r>
      <rPr>
        <b/>
        <sz val="12"/>
        <rFont val="Times New Roman"/>
        <family val="1"/>
      </rPr>
      <t>Duración Promedio:</t>
    </r>
    <r>
      <rPr>
        <sz val="12"/>
        <rFont val="Times New Roman"/>
        <family val="1"/>
      </rPr>
      <t xml:space="preserve"> Casos Terminados en el Juzgado Contencioso Administrativo y Civil de Hacienda (Nueva Legislación)</t>
    </r>
  </si>
  <si>
    <r>
      <t xml:space="preserve">Según: </t>
    </r>
    <r>
      <rPr>
        <sz val="12"/>
        <rFont val="Times New Roman"/>
        <family val="1"/>
      </rPr>
      <t>Motivo de Término</t>
    </r>
  </si>
  <si>
    <r>
      <rPr>
        <b/>
        <sz val="12"/>
        <rFont val="Times New Roman"/>
        <family val="1"/>
      </rPr>
      <t xml:space="preserve">Duración Promedio: </t>
    </r>
    <r>
      <rPr>
        <sz val="12"/>
        <rFont val="Times New Roman"/>
        <family val="1"/>
      </rPr>
      <t xml:space="preserve">Casos Terminados en el Tribunal Procesal Contencioso Administrativo </t>
    </r>
  </si>
  <si>
    <r>
      <rPr>
        <b/>
        <sz val="12"/>
        <rFont val="Times New Roman"/>
        <family val="1"/>
      </rPr>
      <t>Duración Promedio:</t>
    </r>
    <r>
      <rPr>
        <sz val="12"/>
        <rFont val="Times New Roman"/>
        <family val="1"/>
      </rPr>
      <t xml:space="preserve"> Terminados en el Tribunal Procesal Contencioso Administrativo </t>
    </r>
  </si>
  <si>
    <r>
      <rPr>
        <b/>
        <sz val="12"/>
        <rFont val="Times New Roman"/>
        <family val="1"/>
      </rPr>
      <t>Duración Promedio:</t>
    </r>
    <r>
      <rPr>
        <sz val="12"/>
        <rFont val="Times New Roman"/>
        <family val="1"/>
      </rPr>
      <t xml:space="preserve"> Casos Terminados por Sentencia en el Tribunal Procesal Contencioso Administrativo </t>
    </r>
  </si>
  <si>
    <r>
      <rPr>
        <b/>
        <sz val="12"/>
        <rFont val="Times New Roman"/>
        <family val="1"/>
      </rPr>
      <t xml:space="preserve">Contencioso Administrativo: </t>
    </r>
    <r>
      <rPr>
        <sz val="12"/>
        <rFont val="Times New Roman"/>
        <family val="1"/>
      </rPr>
      <t>Movimiento Ocurrido</t>
    </r>
  </si>
  <si>
    <r>
      <rPr>
        <b/>
        <sz val="12"/>
        <rFont val="Times New Roman"/>
        <family val="1"/>
      </rPr>
      <t>Según:</t>
    </r>
    <r>
      <rPr>
        <sz val="12"/>
        <rFont val="Times New Roman"/>
        <family val="1"/>
      </rPr>
      <t xml:space="preserve"> Medidas Cautelares o Intraprocesales</t>
    </r>
  </si>
  <si>
    <r>
      <rPr>
        <b/>
        <sz val="12"/>
        <rFont val="Times New Roman"/>
        <family val="1"/>
      </rPr>
      <t xml:space="preserve">Contencioso Administrativo: </t>
    </r>
    <r>
      <rPr>
        <sz val="12"/>
        <rFont val="Times New Roman"/>
        <family val="1"/>
      </rPr>
      <t>Casos Terminados</t>
    </r>
  </si>
  <si>
    <r>
      <rPr>
        <b/>
        <sz val="12"/>
        <rFont val="Times New Roman"/>
        <family val="1"/>
      </rPr>
      <t xml:space="preserve">Según: </t>
    </r>
    <r>
      <rPr>
        <sz val="12"/>
        <rFont val="Times New Roman"/>
        <family val="1"/>
      </rPr>
      <t>Medidas Cautelares o Intraprocesales</t>
    </r>
  </si>
  <si>
    <r>
      <rPr>
        <b/>
        <sz val="12"/>
        <rFont val="Times New Roman"/>
        <family val="1"/>
      </rPr>
      <t>Contencioso Administrativo:</t>
    </r>
    <r>
      <rPr>
        <sz val="12"/>
        <rFont val="Times New Roman"/>
        <family val="1"/>
      </rPr>
      <t xml:space="preserve"> Resoluciones Dictadas</t>
    </r>
  </si>
  <si>
    <r>
      <rPr>
        <b/>
        <sz val="12"/>
        <rFont val="Times New Roman"/>
        <family val="1"/>
      </rPr>
      <t xml:space="preserve">Según: </t>
    </r>
    <r>
      <rPr>
        <sz val="12"/>
        <rFont val="Times New Roman"/>
        <family val="1"/>
      </rPr>
      <t>Tipo de Resolución Dictada</t>
    </r>
  </si>
  <si>
    <r>
      <rPr>
        <b/>
        <sz val="12"/>
        <color indexed="8"/>
        <rFont val="Times New Roman"/>
        <family val="1"/>
      </rPr>
      <t>Contencioso Administrativo:</t>
    </r>
    <r>
      <rPr>
        <sz val="12"/>
        <color indexed="8"/>
        <rFont val="Times New Roman"/>
        <family val="1"/>
      </rPr>
      <t xml:space="preserve"> Audiencias Señaladas</t>
    </r>
  </si>
  <si>
    <r>
      <rPr>
        <b/>
        <sz val="12"/>
        <color indexed="8"/>
        <rFont val="Times New Roman"/>
        <family val="1"/>
      </rPr>
      <t>Según:</t>
    </r>
    <r>
      <rPr>
        <sz val="12"/>
        <color indexed="8"/>
        <rFont val="Times New Roman"/>
        <family val="1"/>
      </rPr>
      <t xml:space="preserve"> </t>
    </r>
    <r>
      <rPr>
        <sz val="12"/>
        <color theme="1"/>
        <rFont val="Times New Roman"/>
        <family val="1"/>
      </rPr>
      <t>Tipo y Estado de las Audiencias</t>
    </r>
  </si>
  <si>
    <r>
      <t xml:space="preserve">Por: </t>
    </r>
    <r>
      <rPr>
        <sz val="12"/>
        <color rgb="FF000000"/>
        <rFont val="Times New Roman"/>
        <family val="1"/>
      </rPr>
      <t>Circuito Judicial y Oficina</t>
    </r>
  </si>
  <si>
    <r>
      <rPr>
        <b/>
        <sz val="12"/>
        <rFont val="Times New Roman"/>
        <family val="1"/>
      </rPr>
      <t xml:space="preserve">Contencioso Administrativo: </t>
    </r>
    <r>
      <rPr>
        <sz val="12"/>
        <rFont val="Times New Roman"/>
        <family val="1"/>
      </rPr>
      <t xml:space="preserve">Comisiones y Notificaciones </t>
    </r>
  </si>
  <si>
    <r>
      <rPr>
        <b/>
        <sz val="12"/>
        <rFont val="Times New Roman"/>
        <family val="1"/>
      </rPr>
      <t>Según:</t>
    </r>
    <r>
      <rPr>
        <sz val="12"/>
        <rFont val="Times New Roman"/>
        <family val="1"/>
      </rPr>
      <t xml:space="preserve"> Trámite efectuado</t>
    </r>
  </si>
  <si>
    <t>CUADRO N° 1</t>
  </si>
  <si>
    <t xml:space="preserve">MATERIA CONTENCIOSA ADMINISTRATIVA: MOVIMIENTO OCURRIDO </t>
  </si>
  <si>
    <t>POR: OFICINA JUDICIAL</t>
  </si>
  <si>
    <t>VARIABLE</t>
  </si>
  <si>
    <t>TOTAL</t>
  </si>
  <si>
    <t>OFICINA JUDICIAL</t>
  </si>
  <si>
    <t>Juzgado Contencioso Adm. Y Civil de Hacienda Anterior Legislación</t>
  </si>
  <si>
    <t>Tribunal Procesal Contencioso Administrativo Nueva Legislación</t>
  </si>
  <si>
    <t>Activos al iniciar</t>
  </si>
  <si>
    <t>Entrados</t>
  </si>
  <si>
    <t>Legajos de Ejecución</t>
  </si>
  <si>
    <t>Reentrados</t>
  </si>
  <si>
    <t>Terminados</t>
  </si>
  <si>
    <t>Inactivos</t>
  </si>
  <si>
    <r>
      <t>Activos al finalizar</t>
    </r>
    <r>
      <rPr>
        <sz val="8"/>
        <rFont val="Times New Roman"/>
        <family val="1"/>
      </rPr>
      <t xml:space="preserve"> </t>
    </r>
  </si>
  <si>
    <t>Trámite</t>
  </si>
  <si>
    <t>Alzada</t>
  </si>
  <si>
    <t>Suspendido</t>
  </si>
  <si>
    <t>En Consulta Sala</t>
  </si>
  <si>
    <t xml:space="preserve">Elaborado por: Subproceso de Estadística, Dirección de Planificación. </t>
  </si>
  <si>
    <t>CUADRO N° 2</t>
  </si>
  <si>
    <t>MATERIA CONTENCIOSA ADMINISTRATIVA: ACTIVOS AL FINALIZAR EL PERÍODO</t>
  </si>
  <si>
    <t xml:space="preserve">POR: OFICINA </t>
  </si>
  <si>
    <t>SEGÚN: FASE DE LOS ACTIVOS</t>
  </si>
  <si>
    <t>FASE DE LOS ACTIVOS</t>
  </si>
  <si>
    <t>Demanda</t>
  </si>
  <si>
    <t>Demostrativa</t>
  </si>
  <si>
    <t>Conclusiva</t>
  </si>
  <si>
    <t>Ejecución</t>
  </si>
  <si>
    <t>Aud. Prel. Adm de prueba</t>
  </si>
  <si>
    <t>Juicio Oral</t>
  </si>
  <si>
    <r>
      <t>Información Ignorada</t>
    </r>
    <r>
      <rPr>
        <b/>
        <vertAlign val="superscript"/>
        <sz val="12"/>
        <rFont val="Times New Roman"/>
        <family val="1"/>
      </rPr>
      <t>(1)</t>
    </r>
  </si>
  <si>
    <t>Total</t>
  </si>
  <si>
    <t>Tribunal Procesal Contencioso Administrativo (Nueva legislación )</t>
  </si>
  <si>
    <t>1-/ El personal judicial del despacho no le asignó la información correspondiente a la fase del expediente dentro del Sistema Costarricense de Gestión de Despachos Judiciales.</t>
  </si>
  <si>
    <t>CUADRO N° 3</t>
  </si>
  <si>
    <t>MATERIA CONTENCIOSA ADMINISTRATIVA: CASOS ENTRADOS</t>
  </si>
  <si>
    <t>SEGÚN: CLASE DE ASUNTO</t>
  </si>
  <si>
    <t>CLASE DE ASUNTO</t>
  </si>
  <si>
    <t>Juzgado Contencioso Adm y Civil de Hacienda Anterior Legislación</t>
  </si>
  <si>
    <t>Juzgado Contencioso Adm y Civil de Hacienda Nueva Legislación</t>
  </si>
  <si>
    <t xml:space="preserve">Total </t>
  </si>
  <si>
    <t>Ejecución de Sentencia:</t>
  </si>
  <si>
    <t>Ordinarios</t>
  </si>
  <si>
    <t>De Tránsito</t>
  </si>
  <si>
    <t>Mandato Constitucional</t>
  </si>
  <si>
    <t>Ejecutivos:</t>
  </si>
  <si>
    <t>Ejecutivo Hipotecario</t>
  </si>
  <si>
    <t>Expropiación:</t>
  </si>
  <si>
    <t xml:space="preserve"> Por el Estado</t>
  </si>
  <si>
    <t>Del Instituto Costarricense de Electricidad</t>
  </si>
  <si>
    <t>Otras</t>
  </si>
  <si>
    <t>Ordinarios:</t>
  </si>
  <si>
    <t>Otros de Conocimiento</t>
  </si>
  <si>
    <t>Act Jud No Contenciosa</t>
  </si>
  <si>
    <t>Amparo de legalidad</t>
  </si>
  <si>
    <t>Consignación de Pago</t>
  </si>
  <si>
    <t>Ejecución de acto firme y favorable</t>
  </si>
  <si>
    <t>Empleo Público</t>
  </si>
  <si>
    <t>Información Posesoria</t>
  </si>
  <si>
    <t>Interdicto</t>
  </si>
  <si>
    <t>Jerarquía Impropia</t>
  </si>
  <si>
    <t>Localización Derechos</t>
  </si>
  <si>
    <t>Medida cautelar anticipada</t>
  </si>
  <si>
    <t>Otros Asuntos</t>
  </si>
  <si>
    <r>
      <t>Información Ignorada</t>
    </r>
    <r>
      <rPr>
        <vertAlign val="superscript"/>
        <sz val="12"/>
        <color rgb="FF000000"/>
        <rFont val="Times New Roman"/>
        <family val="1"/>
      </rPr>
      <t>1</t>
    </r>
  </si>
  <si>
    <t>1-/El personal judicial del despacho no le asignó la información correspondiente en la clase del asunto de los entrados del expediente dentro del Sistema Costarricense de Gestión de Despachos Judiciales.</t>
  </si>
  <si>
    <t>CUADRO N° 4</t>
  </si>
  <si>
    <t xml:space="preserve">MATERIA CONTENCIOSA ADMINISTRATIVA: EVOLUCIÓN DE LOS CASOS ENTRADOS </t>
  </si>
  <si>
    <t>POR: AÑO</t>
  </si>
  <si>
    <t>AÑO</t>
  </si>
  <si>
    <t>Ejecutivo Prendario</t>
  </si>
  <si>
    <t>Ejecutivo Simple</t>
  </si>
  <si>
    <t>Expropiación</t>
  </si>
  <si>
    <t>Lesividad</t>
  </si>
  <si>
    <r>
      <t xml:space="preserve">Medida cautelar anticipada </t>
    </r>
    <r>
      <rPr>
        <vertAlign val="superscript"/>
        <sz val="12"/>
        <rFont val="Times New Roman"/>
        <family val="1"/>
      </rPr>
      <t>(1)</t>
    </r>
  </si>
  <si>
    <t>Monitorio</t>
  </si>
  <si>
    <t>Monitorio Arrendaticio</t>
  </si>
  <si>
    <t>Embargo Preventivo</t>
  </si>
  <si>
    <t>Actividad Judicial No Contenciosa</t>
  </si>
  <si>
    <t>Ad-Perpetuam</t>
  </si>
  <si>
    <t>Consignación Alquiler</t>
  </si>
  <si>
    <t>Apelación Por Inadmisión</t>
  </si>
  <si>
    <t>Abreviado</t>
  </si>
  <si>
    <t>Consignación Pago</t>
  </si>
  <si>
    <t>Desahucio</t>
  </si>
  <si>
    <t>Incidente Suspensión Acto</t>
  </si>
  <si>
    <r>
      <t>Información Ignorada</t>
    </r>
    <r>
      <rPr>
        <vertAlign val="superscript"/>
        <sz val="12"/>
        <rFont val="Times New Roman"/>
        <family val="1"/>
      </rPr>
      <t>(2)</t>
    </r>
  </si>
  <si>
    <t>1-/ Del 2008 al 2015, no se contemplaba en la estadística el tipo de carpeta  Legajo de Medida Anticipada en el Tribunal Contencioso Administrativo (1027). Para el 2016 producto del Rediseño de proceso se incorporan las medidas cautelares anticipadas.</t>
  </si>
  <si>
    <t>2-/El personal judicial del despacho no le asignó la información correspondiente en la clase del asunto de los entrados del expediente dentro del Sistema Costarricense de Gestión de Despachos Judiciales.</t>
  </si>
  <si>
    <t>CUADRO N° 5</t>
  </si>
  <si>
    <t>MATERIA CONTENCIOSA ADMINISTRATIVA: CASOS TERMINADOS</t>
  </si>
  <si>
    <t>SEGÚN: MOTIVO DE TÉRMINO</t>
  </si>
  <si>
    <t>MOTIVO DE TÉRMINO</t>
  </si>
  <si>
    <t>Autosentencia</t>
  </si>
  <si>
    <t>Desistimiento</t>
  </si>
  <si>
    <t>Demanda inadmisible</t>
  </si>
  <si>
    <t>Satisfac. Extraprocesal</t>
  </si>
  <si>
    <t>Caducidad</t>
  </si>
  <si>
    <t>Cump. Conduc. Omisiva</t>
  </si>
  <si>
    <t>Conciliación Homologación</t>
  </si>
  <si>
    <t>Acuerdo de Partes</t>
  </si>
  <si>
    <t>Acumulación</t>
  </si>
  <si>
    <t>Incompetencia</t>
  </si>
  <si>
    <t>Sentencias dictadas</t>
  </si>
  <si>
    <t>Sentencias</t>
  </si>
  <si>
    <t xml:space="preserve"> Con lugar </t>
  </si>
  <si>
    <t xml:space="preserve"> Sin lugar</t>
  </si>
  <si>
    <r>
      <t xml:space="preserve">Otros </t>
    </r>
    <r>
      <rPr>
        <b/>
        <vertAlign val="superscript"/>
        <sz val="12"/>
        <rFont val="Times New Roman"/>
        <family val="1"/>
      </rPr>
      <t>(1)</t>
    </r>
  </si>
  <si>
    <t>Mal admitida</t>
  </si>
  <si>
    <t>Term. archivado actuaciones</t>
  </si>
  <si>
    <t>Resolución múltiple</t>
  </si>
  <si>
    <t>Anulaciones</t>
  </si>
  <si>
    <t>Term. Acoge</t>
  </si>
  <si>
    <t>Modif. Conducta omisiva</t>
  </si>
  <si>
    <t>Mal elevados los Autos</t>
  </si>
  <si>
    <t>1-/ Se agrupa en la categoría "Otros" y se refiere a motivos de témino registrados en el sistema informático con ese estado.</t>
  </si>
  <si>
    <t>CUADRO N° 6</t>
  </si>
  <si>
    <t>DURACIÓN PROMEDIO DE LOS CASOS TERMINADOS EN EL JUZGADO</t>
  </si>
  <si>
    <t>CONTENCIOSO ADMINISTRATIVO Y CIVIL DE HACIENDA</t>
  </si>
  <si>
    <t>(Nueva Legislación)</t>
  </si>
  <si>
    <t>CANTIDAD</t>
  </si>
  <si>
    <t xml:space="preserve">DURACIÓN PROMEDIO                                       </t>
  </si>
  <si>
    <t>4 meses 1 semanas</t>
  </si>
  <si>
    <t>CUADRO N° 7</t>
  </si>
  <si>
    <t>DURACIÓN PROMEDIO DE LOS CASOS TERMINADOS EN EL TRIBUNAL</t>
  </si>
  <si>
    <t>PROCESAL CONTENCIOSO ADMINISTRATIVO</t>
  </si>
  <si>
    <t>CANTIDAD DE VOTOS</t>
  </si>
  <si>
    <t xml:space="preserve">DURACIÓN PROMEDIO </t>
  </si>
  <si>
    <t>12 meses 2 semanas</t>
  </si>
  <si>
    <t>25 meses 1 semana</t>
  </si>
  <si>
    <t>13 meses 0 semanas</t>
  </si>
  <si>
    <t xml:space="preserve">Con lugar </t>
  </si>
  <si>
    <t>10 meses 3 semanas</t>
  </si>
  <si>
    <t>Sin lugar</t>
  </si>
  <si>
    <r>
      <t>Otros</t>
    </r>
    <r>
      <rPr>
        <b/>
        <vertAlign val="superscript"/>
        <sz val="12"/>
        <rFont val="Times New Roman"/>
        <family val="1"/>
      </rPr>
      <t>(1)</t>
    </r>
  </si>
  <si>
    <t xml:space="preserve">   Mal admitida</t>
  </si>
  <si>
    <t>5 meses 1 semana</t>
  </si>
  <si>
    <t xml:space="preserve">   Term. archivado actuaciones</t>
  </si>
  <si>
    <t>13 meses 3 semanas</t>
  </si>
  <si>
    <t xml:space="preserve">   Resolución múltiple</t>
  </si>
  <si>
    <t xml:space="preserve">   Anulaciones</t>
  </si>
  <si>
    <t xml:space="preserve">   Term. Acoge</t>
  </si>
  <si>
    <t>15 meses 2 semanas</t>
  </si>
  <si>
    <t xml:space="preserve">   Mal elevados los Autos</t>
  </si>
  <si>
    <t>CUADRO N° 8</t>
  </si>
  <si>
    <t>TIPO DE ASUNTO</t>
  </si>
  <si>
    <t>DURACIÓN PROMEDIO</t>
  </si>
  <si>
    <t>Conocimiento</t>
  </si>
  <si>
    <t>5 meses 2 semanas</t>
  </si>
  <si>
    <t>Ejecución de sentencia de Tránsito</t>
  </si>
  <si>
    <t>CUADRO N° 9</t>
  </si>
  <si>
    <t>DURACIÓN PROMEDIO DE LOS CASOS TERMINADOS POR SENTENCIA EN EL TRIBUNAL</t>
  </si>
  <si>
    <t>1-/El personal judicial del despacho no le asignó la información correspondiente a la clase de asunto del expediente dentro del Sistema Costarricense de Gestión de Despachos Judiciales.</t>
  </si>
  <si>
    <t>CUADRO N° 10</t>
  </si>
  <si>
    <t>SEGÚN: MEDIDAS CAUTELARES O INTRAPROCESALES</t>
  </si>
  <si>
    <t xml:space="preserve">Tribunal Procesal Contencioso Administrativo Nueva Legislación </t>
  </si>
  <si>
    <r>
      <t>Activos al iniciar</t>
    </r>
    <r>
      <rPr>
        <vertAlign val="superscript"/>
        <sz val="12"/>
        <rFont val="Times New Roman"/>
        <family val="1"/>
      </rPr>
      <t>1</t>
    </r>
  </si>
  <si>
    <t xml:space="preserve">Inactivos </t>
  </si>
  <si>
    <t>Activos al finalizar</t>
  </si>
  <si>
    <r>
      <t>1-/</t>
    </r>
    <r>
      <rPr>
        <sz val="10"/>
        <rFont val="Times New Roman"/>
        <family val="1"/>
      </rPr>
      <t>Incremento del circulante debido a que la oficina recibión causas de la Recepción de documentos al día hábil del siguiente mes</t>
    </r>
  </si>
  <si>
    <t>CUADRO N° 11</t>
  </si>
  <si>
    <t xml:space="preserve">MATERIA CONTENCIOSA ADMINISTRATIVA: CASOS ENTRADOS </t>
  </si>
  <si>
    <t>Medida Cautelar</t>
  </si>
  <si>
    <t>CUADRO N° 12</t>
  </si>
  <si>
    <t xml:space="preserve">MATERIA CONTENCIOSA ADMINISTRATIVA: CASOS TERMINADOS </t>
  </si>
  <si>
    <t>Sentencia Sin Lugar</t>
  </si>
  <si>
    <t>Sentencia Dictada</t>
  </si>
  <si>
    <t>Demanda Inadmisible</t>
  </si>
  <si>
    <t>Sentencia Con Lugar</t>
  </si>
  <si>
    <t>Acoge</t>
  </si>
  <si>
    <t>Mal Admitida</t>
  </si>
  <si>
    <t>Deniega</t>
  </si>
  <si>
    <t>CUADRO N° 13</t>
  </si>
  <si>
    <t xml:space="preserve">MATERIA CONTENCIOSA ADMINISTRATIVA: RESOLUCIONES DICTADAS </t>
  </si>
  <si>
    <t>SEGÚN: TIPO DE RESOLUCIÓN DICTADA</t>
  </si>
  <si>
    <t>TIPO DE RESOLUCIÓN DICTADA</t>
  </si>
  <si>
    <t xml:space="preserve">Resoluciones Dictadas </t>
  </si>
  <si>
    <t>Adición y Aclaración</t>
  </si>
  <si>
    <t>Homologación en principal</t>
  </si>
  <si>
    <t>Intraprocesal</t>
  </si>
  <si>
    <t>Providencias</t>
  </si>
  <si>
    <t>Autosentencias</t>
  </si>
  <si>
    <t>Auto-sent</t>
  </si>
  <si>
    <t>CUADRO N° 14</t>
  </si>
  <si>
    <t>MATERIA CONTENCIOSA ADMINISTRATIVA: AUDIENCIAS SEÑALADAS</t>
  </si>
  <si>
    <t>SEGÚN: TIPO Y ESTADO DE LA AUDIENCIA</t>
  </si>
  <si>
    <t>POR: OFICNA JUDICIAL</t>
  </si>
  <si>
    <t>TIPO</t>
  </si>
  <si>
    <t>Juzgado Contencioso Adm. Y Civil de Hacienda Nueva Legislación</t>
  </si>
  <si>
    <t xml:space="preserve">AUDIENCIAS PRELIMINARES </t>
  </si>
  <si>
    <t>Realizada Presencial</t>
  </si>
  <si>
    <t>Realizada Video Conferencia</t>
  </si>
  <si>
    <t>No Realizada Presencial</t>
  </si>
  <si>
    <t>No Realizada Video Conferencia</t>
  </si>
  <si>
    <t>Continúa</t>
  </si>
  <si>
    <t>Suspendida Presencial</t>
  </si>
  <si>
    <t>Suspendida Video Conferencia</t>
  </si>
  <si>
    <t>Sin efecto</t>
  </si>
  <si>
    <t xml:space="preserve">Pendiente </t>
  </si>
  <si>
    <t>CONCILIACIÓN</t>
  </si>
  <si>
    <t>JUICIO ORAL</t>
  </si>
  <si>
    <t>PUESTA POSESIÓN</t>
  </si>
  <si>
    <t>RECEPCIÓN PRUEBAS</t>
  </si>
  <si>
    <t>CUADRO N° 15</t>
  </si>
  <si>
    <t>Acción de Inconstitucionalidad</t>
  </si>
  <si>
    <t>Actividad Procesal Defectuosa</t>
  </si>
  <si>
    <t>Acumulación Procesal</t>
  </si>
  <si>
    <t>Archivo del Expediente</t>
  </si>
  <si>
    <t>Cambio Fecha de señalamiento</t>
  </si>
  <si>
    <t>Cambio Fecha de señalamiento a solicitud de parte</t>
  </si>
  <si>
    <t>Circular 47-2020</t>
  </si>
  <si>
    <t>Cortes del fluido eléctrico</t>
  </si>
  <si>
    <t>Desistimiento del proceso</t>
  </si>
  <si>
    <t>Enfermedad de la parte o abogado/a</t>
  </si>
  <si>
    <t>Error en tramitación</t>
  </si>
  <si>
    <t>Inasistencia de las partes</t>
  </si>
  <si>
    <t>Inasistencia de testigos</t>
  </si>
  <si>
    <t>Inasistencia parte Actora</t>
  </si>
  <si>
    <t>Inasistencia justificada de la parte o abogado/a</t>
  </si>
  <si>
    <t>Inasistencia parte Demandada</t>
  </si>
  <si>
    <t>Incapacidad médica persona juzgadora</t>
  </si>
  <si>
    <t>Interrupción de la comunicación por internet</t>
  </si>
  <si>
    <t>Motivo o fuerza mayor</t>
  </si>
  <si>
    <t>Muerte de una de las partes</t>
  </si>
  <si>
    <t>No se citó o notificó a las partes</t>
  </si>
  <si>
    <t>Petición o solicitud de partes</t>
  </si>
  <si>
    <t>Realizado en la primera audiencia</t>
  </si>
  <si>
    <t>Señalamiento fracasado</t>
  </si>
  <si>
    <t>Superposición de audiencias</t>
  </si>
  <si>
    <t>Suspensión del proceso</t>
  </si>
  <si>
    <t>CUADRO N° 16</t>
  </si>
  <si>
    <t xml:space="preserve">MATERIA CONTENCIOSA ADMINISTRATIVA: COMISIONES Y NOTIFICACIONES  </t>
  </si>
  <si>
    <t>SEGÚN: TRÁMITE EFECTUADO</t>
  </si>
  <si>
    <t xml:space="preserve">TRÁMITE EFECTUADO </t>
  </si>
  <si>
    <t xml:space="preserve"> Expedientes pasados a la OCJ</t>
  </si>
  <si>
    <t xml:space="preserve"> Cédulas de notificación pasadas a la OCJ</t>
  </si>
  <si>
    <t xml:space="preserve"> Notific. realizadas positivas por el despacho</t>
  </si>
  <si>
    <t xml:space="preserve"> Comisiones recibidas</t>
  </si>
  <si>
    <t>Durante: 2022</t>
  </si>
  <si>
    <r>
      <rPr>
        <b/>
        <sz val="12"/>
        <rFont val="Times New Roman"/>
        <family val="1"/>
      </rPr>
      <t xml:space="preserve">Durante: </t>
    </r>
    <r>
      <rPr>
        <sz val="12"/>
        <rFont val="Times New Roman"/>
        <family val="1"/>
      </rPr>
      <t>2022</t>
    </r>
  </si>
  <si>
    <r>
      <rPr>
        <b/>
        <sz val="12"/>
        <rFont val="Times New Roman"/>
        <family val="1"/>
      </rPr>
      <t>Durante: 2</t>
    </r>
    <r>
      <rPr>
        <sz val="12"/>
        <rFont val="Times New Roman"/>
        <family val="1"/>
      </rPr>
      <t>022</t>
    </r>
  </si>
  <si>
    <t>DURANTE: 2022</t>
  </si>
  <si>
    <t>DURANTE: 2005-2022</t>
  </si>
  <si>
    <t>Itinerado</t>
  </si>
  <si>
    <t>Juzgado Contencioso Adm. Y Civil de Hacienda Anterior Legislación 0163</t>
  </si>
  <si>
    <r>
      <t>Juzgado Contencioso Adm. Y Civil de Hacienda Nueva Legislación</t>
    </r>
    <r>
      <rPr>
        <b/>
        <vertAlign val="superscript"/>
        <sz val="12"/>
        <rFont val="Times New Roman"/>
        <family val="1"/>
      </rPr>
      <t>1</t>
    </r>
    <r>
      <rPr>
        <b/>
        <sz val="12"/>
        <rFont val="Times New Roman"/>
        <family val="1"/>
      </rPr>
      <t xml:space="preserve"> 1028</t>
    </r>
  </si>
  <si>
    <t>Juzgado Contencioso Administrativo y Civil de Hacienda ( Anterior legislación )0163</t>
  </si>
  <si>
    <t>Juzgado Contencioso Administrativo y Civil de Hacienda ( Nueva legislación )10280163</t>
  </si>
  <si>
    <t xml:space="preserve">Remitido al Tribunal para Conciliación </t>
  </si>
  <si>
    <t>Apelación por inadmisión</t>
  </si>
  <si>
    <t>Autos</t>
  </si>
  <si>
    <t>Conflicto de competencia</t>
  </si>
  <si>
    <t>Resolución Interlocutoria</t>
  </si>
  <si>
    <t>Sentencia de Ejecución (escrito)</t>
  </si>
  <si>
    <t>Sentencia de Ejecución (oral)</t>
  </si>
  <si>
    <t xml:space="preserve">Sentencia en excepciones </t>
  </si>
  <si>
    <t>Sentencia en incidente</t>
  </si>
  <si>
    <t>Sentencia en medida cautelar anticipada</t>
  </si>
  <si>
    <t>Sentencia en Principal (escrita)</t>
  </si>
  <si>
    <t>Sentencia en Principal (oral)</t>
  </si>
  <si>
    <t>Sentencia en tercerías</t>
  </si>
  <si>
    <t>Act. Jud. No Cont. Varias</t>
  </si>
  <si>
    <t>Amparo De Legalidad</t>
  </si>
  <si>
    <t>Otros motivos</t>
  </si>
  <si>
    <t>Ausencia Intérprete</t>
  </si>
  <si>
    <t>Error en notificación</t>
  </si>
  <si>
    <t>Se presentó solo una parte</t>
  </si>
  <si>
    <t>Conciliación</t>
  </si>
  <si>
    <t>Sentencia escrita</t>
  </si>
  <si>
    <t>Legajo de Medida anticipada</t>
  </si>
  <si>
    <r>
      <t xml:space="preserve">Acumulación </t>
    </r>
    <r>
      <rPr>
        <vertAlign val="superscript"/>
        <sz val="12"/>
        <color rgb="FF000000"/>
        <rFont val="Times New Roman"/>
        <family val="1"/>
      </rPr>
      <t>(2)</t>
    </r>
  </si>
  <si>
    <r>
      <t xml:space="preserve">Auto Sentencia </t>
    </r>
    <r>
      <rPr>
        <vertAlign val="superscript"/>
        <sz val="12"/>
        <color rgb="FF000000"/>
        <rFont val="Times New Roman"/>
        <family val="1"/>
      </rPr>
      <t>(2)</t>
    </r>
  </si>
  <si>
    <r>
      <t xml:space="preserve">Conciliación </t>
    </r>
    <r>
      <rPr>
        <vertAlign val="superscript"/>
        <sz val="12"/>
        <color rgb="FF000000"/>
        <rFont val="Times New Roman"/>
        <family val="1"/>
      </rPr>
      <t>(2)</t>
    </r>
  </si>
  <si>
    <r>
      <t xml:space="preserve">Demanda Inadmisible </t>
    </r>
    <r>
      <rPr>
        <vertAlign val="superscript"/>
        <sz val="12"/>
        <color rgb="FF000000"/>
        <rFont val="Times New Roman"/>
        <family val="1"/>
      </rPr>
      <t>(2)</t>
    </r>
  </si>
  <si>
    <r>
      <t xml:space="preserve">Desistimiento </t>
    </r>
    <r>
      <rPr>
        <vertAlign val="superscript"/>
        <sz val="12"/>
        <color rgb="FF000000"/>
        <rFont val="Times New Roman"/>
        <family val="1"/>
      </rPr>
      <t>(2)</t>
    </r>
  </si>
  <si>
    <r>
      <t xml:space="preserve">Inactivo </t>
    </r>
    <r>
      <rPr>
        <vertAlign val="superscript"/>
        <sz val="12"/>
        <color rgb="FF000000"/>
        <rFont val="Times New Roman"/>
        <family val="1"/>
      </rPr>
      <t>(2)</t>
    </r>
  </si>
  <si>
    <r>
      <t xml:space="preserve">Sentencia Dictada </t>
    </r>
    <r>
      <rPr>
        <vertAlign val="superscript"/>
        <sz val="12"/>
        <color rgb="FF000000"/>
        <rFont val="Times New Roman"/>
        <family val="1"/>
      </rPr>
      <t>(2)</t>
    </r>
  </si>
  <si>
    <r>
      <t xml:space="preserve">Sin Lugar Medida Cautelar </t>
    </r>
    <r>
      <rPr>
        <vertAlign val="superscript"/>
        <sz val="12"/>
        <color rgb="FF000000"/>
        <rFont val="Times New Roman"/>
        <family val="1"/>
      </rPr>
      <t>(2)</t>
    </r>
  </si>
  <si>
    <r>
      <t xml:space="preserve">Term. Con Lugar </t>
    </r>
    <r>
      <rPr>
        <vertAlign val="superscript"/>
        <sz val="12"/>
        <color rgb="FF000000"/>
        <rFont val="Times New Roman"/>
        <family val="1"/>
      </rPr>
      <t>(2)</t>
    </r>
  </si>
  <si>
    <t>Susp. Impug. Conducto Omitiva</t>
  </si>
  <si>
    <t>Remitido al Tribunal para concilia</t>
  </si>
  <si>
    <t>76 meses 2 semanas</t>
  </si>
  <si>
    <t>35 meses 2 semanas</t>
  </si>
  <si>
    <t>18 meses 0 semanas</t>
  </si>
  <si>
    <t>16 meses 2 semanas</t>
  </si>
  <si>
    <t>83 meses 1 semana</t>
  </si>
  <si>
    <t>1 mes 1 semana</t>
  </si>
  <si>
    <t>14 meses 0 semanas</t>
  </si>
  <si>
    <t>13 meses 1 semana</t>
  </si>
  <si>
    <t>6 meses 2 semanas</t>
  </si>
  <si>
    <t xml:space="preserve">   Modif. conducta omisiva</t>
  </si>
  <si>
    <t>Susp. Impug. Conducto omitivo</t>
  </si>
  <si>
    <t>7 meses 1 semana</t>
  </si>
  <si>
    <t>32 meses 3 semanas</t>
  </si>
  <si>
    <t>13 meses 2 semanas</t>
  </si>
  <si>
    <t>23 meses 3 semanas</t>
  </si>
  <si>
    <t>80 meses 0 semanas</t>
  </si>
  <si>
    <t>33 meses 0 semans</t>
  </si>
  <si>
    <t>8 meses 0 semanas</t>
  </si>
  <si>
    <t>77 meses 2 semanas</t>
  </si>
  <si>
    <t>0 meses 1 semana</t>
  </si>
  <si>
    <t>Por el Estado</t>
  </si>
  <si>
    <t>3 meses 0 semanas</t>
  </si>
  <si>
    <r>
      <t>Información Ignorada(</t>
    </r>
    <r>
      <rPr>
        <sz val="8"/>
        <color rgb="FF000000"/>
        <rFont val="Times New Roman"/>
        <family val="1"/>
      </rPr>
      <t>1</t>
    </r>
    <r>
      <rPr>
        <sz val="12"/>
        <color indexed="8"/>
        <rFont val="Times New Roman"/>
        <family val="1"/>
      </rPr>
      <t>)</t>
    </r>
  </si>
  <si>
    <t>Otros asunto</t>
  </si>
  <si>
    <t>54 meses 0 semanas</t>
  </si>
  <si>
    <t>Inc. Cobro Honorarios Abogado</t>
  </si>
  <si>
    <t>Asuntos otras jurisdicciones</t>
  </si>
  <si>
    <t>Otros asuntos</t>
  </si>
  <si>
    <t>104 meses 1 semana</t>
  </si>
  <si>
    <t>82 meses 3 smanas</t>
  </si>
  <si>
    <t>Liquidación de costas</t>
  </si>
  <si>
    <t>2 meses 0 semanas</t>
  </si>
  <si>
    <t>Otros incidentes</t>
  </si>
  <si>
    <t>90 meses 1 semana</t>
  </si>
  <si>
    <t>8 meses 3 semanas</t>
  </si>
  <si>
    <t>41 meses 0 semanas</t>
  </si>
  <si>
    <t>17 meses 2 semanas</t>
  </si>
  <si>
    <t>26 meses 1 semana</t>
  </si>
  <si>
    <t>79 meses 3 semanas</t>
  </si>
  <si>
    <r>
      <t>Otros Asuntos</t>
    </r>
    <r>
      <rPr>
        <sz val="8"/>
        <rFont val="Times New Roman"/>
        <family val="1"/>
      </rPr>
      <t>(1)</t>
    </r>
  </si>
  <si>
    <t>75 meses 2 semanas</t>
  </si>
  <si>
    <t xml:space="preserve">1-/Se registran como otros asuntos, los asiganados por el personal judicial del despacho, a saber liquidación de gastos, inc. cobro honorarios abogados, otros incidentes y otros asuntos. </t>
  </si>
  <si>
    <r>
      <t>No indica</t>
    </r>
    <r>
      <rPr>
        <sz val="8"/>
        <rFont val="Times New Roman"/>
        <family val="1"/>
      </rPr>
      <t>(1)</t>
    </r>
  </si>
  <si>
    <t>DILIGENCIAS ESPECIALES</t>
  </si>
  <si>
    <t>MEDIDAS CAUTELARES</t>
  </si>
  <si>
    <t>PRUEBAS ANTICIPIDAS</t>
  </si>
  <si>
    <t>REMATE</t>
  </si>
  <si>
    <t>TIPO, ESTADO DEL APUNTE Y MOTIVO DE CANCELACIÓN DE LA AUDIENCIA</t>
  </si>
  <si>
    <t>Audiencia Preliminar</t>
  </si>
  <si>
    <t>Diligencias especiales</t>
  </si>
  <si>
    <t>Medidas Cautelares</t>
  </si>
  <si>
    <t>Pruebas Anticipadas</t>
  </si>
  <si>
    <t>Recepción Pruebas</t>
  </si>
  <si>
    <t>SEGÚN: TIPO, ESTADOS DEL APUNTE Y MOTIVO DE CANCELACIÓN</t>
  </si>
  <si>
    <r>
      <rPr>
        <b/>
        <sz val="12"/>
        <color indexed="8"/>
        <rFont val="Times New Roman"/>
        <family val="1"/>
      </rPr>
      <t>Según:</t>
    </r>
    <r>
      <rPr>
        <sz val="12"/>
        <color indexed="8"/>
        <rFont val="Times New Roman"/>
        <family val="1"/>
      </rPr>
      <t xml:space="preserve"> Tipo, Estado del apunte  y Motivo de Cancelación </t>
    </r>
  </si>
  <si>
    <t>Por: Oficina Judicial</t>
  </si>
  <si>
    <t>2/Se desglosan los estados incorrectos que el sistema informático toma como parte del circulante activo y que corresponden estados terminados, la oficina judicial no lo corrige en el 2022.</t>
  </si>
  <si>
    <t>Juzgado Contencioso Adm y Civil de Hacienda Anterior Legislación 0163</t>
  </si>
  <si>
    <t>Juzgado Contencioso Adm y Civil de Hacienda Nueva Legislación 1028</t>
  </si>
  <si>
    <t>Tribunal Procesal Contencioso Administrativo Nueva Legislación 1027</t>
  </si>
  <si>
    <t>14 meses 2 semanas</t>
  </si>
  <si>
    <t>19 meses 1 semanas</t>
  </si>
  <si>
    <t>32 meses 1 semana</t>
  </si>
  <si>
    <t>27 meses 2 semanas</t>
  </si>
  <si>
    <t>41 meses 3 semanas</t>
  </si>
  <si>
    <t>12 meses 0 semanas</t>
  </si>
  <si>
    <t>19 meses 0 semanas</t>
  </si>
  <si>
    <t>11 meses 0 semanas</t>
  </si>
  <si>
    <t>15 meses 1 semana</t>
  </si>
  <si>
    <t>18 meses 3 semanas</t>
  </si>
  <si>
    <t>21 meses 3 semanas</t>
  </si>
  <si>
    <t>5 meses 0 semanas</t>
  </si>
  <si>
    <t>25 meses 2 semana</t>
  </si>
  <si>
    <t>38 meses 0 semanas</t>
  </si>
  <si>
    <t>18 meses 3 semansa</t>
  </si>
  <si>
    <t xml:space="preserve">1-/ Crecimiento del  circulante final debido a eliminaciones o cambios de fecha de sesión en el 1028 </t>
  </si>
  <si>
    <t>Tribunal  Procesal Contencioso Administrativo Nueva Legislación 1027</t>
  </si>
  <si>
    <t>Nota:</t>
  </si>
  <si>
    <r>
      <t>Para obtener información de las distintas variables que conforman el movimiento de trabajo de las oficinas (entrados, terminados, circulante final, entre otros resultados), se debe ingresar al siguiente link de la Dirección:</t>
    </r>
    <r>
      <rPr>
        <i/>
        <sz val="12"/>
        <color indexed="8"/>
        <rFont val="Times New Roman"/>
        <family val="1"/>
      </rPr>
      <t xml:space="preserve"> </t>
    </r>
    <r>
      <rPr>
        <b/>
        <i/>
        <sz val="12"/>
        <color indexed="8"/>
        <rFont val="Times New Roman"/>
        <family val="1"/>
      </rPr>
      <t>https://planificacion.poder-judicial.go.cr/index.php/estadisticas-e-indicadores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</si>
</sst>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numFmt numFmtId="165" formatCode="#,##0.000"/>
    <numFmt numFmtId="166" formatCode="0.000"/>
  </numFmts>
  <fonts count="40" x14ac:knownFonts="1">
    <font>
      <sz val="11"/>
      <color theme="1"/>
      <name val="Calibri"/>
      <family val="2"/>
      <scheme val="minor"/>
    </font>
    <font>
      <sz val="10"/>
      <name val="Arial"/>
      <family val="2"/>
    </font>
    <font>
      <sz val="12"/>
      <name val="Times New Roman"/>
      <family val="1"/>
    </font>
    <font>
      <b/>
      <sz val="12"/>
      <name val="Times New Roman"/>
      <family val="1"/>
    </font>
    <font>
      <b/>
      <sz val="12"/>
      <color theme="1"/>
      <name val="Times New Roman"/>
      <family val="1"/>
    </font>
    <font>
      <b/>
      <u/>
      <sz val="12"/>
      <name val="Times New Roman"/>
      <family val="1"/>
    </font>
    <font>
      <sz val="12"/>
      <color indexed="8"/>
      <name val="Times New Roman"/>
      <family val="1"/>
    </font>
    <font>
      <b/>
      <sz val="12"/>
      <color indexed="8"/>
      <name val="Times New Roman"/>
      <family val="1"/>
    </font>
    <font>
      <sz val="12"/>
      <color theme="1"/>
      <name val="Times New Roman"/>
      <family val="1"/>
    </font>
    <font>
      <sz val="12"/>
      <color rgb="FF000000"/>
      <name val="Times New Roman"/>
      <family val="1"/>
    </font>
    <font>
      <b/>
      <sz val="12"/>
      <color indexed="10"/>
      <name val="Times New Roman"/>
      <family val="1"/>
    </font>
    <font>
      <sz val="12"/>
      <color rgb="FFFF0000"/>
      <name val="Times New Roman"/>
      <family val="1"/>
    </font>
    <font>
      <b/>
      <vertAlign val="superscript"/>
      <sz val="12"/>
      <name val="Times New Roman"/>
      <family val="1"/>
    </font>
    <font>
      <b/>
      <sz val="12"/>
      <color rgb="FFFF0000"/>
      <name val="Times New Roman"/>
      <family val="1"/>
    </font>
    <font>
      <b/>
      <u/>
      <sz val="12"/>
      <color indexed="8"/>
      <name val="Times New Roman"/>
      <family val="1"/>
    </font>
    <font>
      <vertAlign val="superscript"/>
      <sz val="12"/>
      <name val="Times New Roman"/>
      <family val="1"/>
    </font>
    <font>
      <sz val="11"/>
      <color rgb="FF000000"/>
      <name val="Calibri"/>
      <family val="2"/>
      <charset val="1"/>
    </font>
    <font>
      <sz val="10"/>
      <name val="Arial"/>
      <family val="2"/>
      <charset val="1"/>
    </font>
    <font>
      <sz val="10"/>
      <color indexed="8"/>
      <name val="MS Sans Serif"/>
      <family val="2"/>
    </font>
    <font>
      <sz val="14"/>
      <color indexed="8"/>
      <name val="Times New Roman"/>
      <family val="1"/>
    </font>
    <font>
      <sz val="11"/>
      <name val="Times New Roman"/>
      <family val="1"/>
    </font>
    <font>
      <sz val="8"/>
      <name val="Times New Roman"/>
      <family val="1"/>
    </font>
    <font>
      <sz val="10"/>
      <name val="Times New Roman"/>
      <family val="1"/>
    </font>
    <font>
      <sz val="10"/>
      <color indexed="8"/>
      <name val="Times New Roman"/>
      <family val="1"/>
    </font>
    <font>
      <sz val="10"/>
      <color theme="1"/>
      <name val="Calibri"/>
      <family val="2"/>
      <scheme val="minor"/>
    </font>
    <font>
      <vertAlign val="superscript"/>
      <sz val="12"/>
      <color rgb="FF000000"/>
      <name val="Times New Roman"/>
      <family val="1"/>
    </font>
    <font>
      <sz val="10"/>
      <color theme="1"/>
      <name val="Times New Roman"/>
      <family val="1"/>
    </font>
    <font>
      <i/>
      <sz val="12"/>
      <name val="Times New Roman"/>
      <family val="1"/>
    </font>
    <font>
      <i/>
      <sz val="12"/>
      <color indexed="8"/>
      <name val="Times New Roman"/>
      <family val="1"/>
    </font>
    <font>
      <i/>
      <sz val="11"/>
      <color theme="1"/>
      <name val="Times New Roman"/>
      <family val="1"/>
    </font>
    <font>
      <i/>
      <sz val="11"/>
      <color indexed="8"/>
      <name val="Times New Roman"/>
      <family val="1"/>
    </font>
    <font>
      <sz val="8"/>
      <color rgb="FF000000"/>
      <name val="Times New Roman"/>
      <family val="1"/>
    </font>
    <font>
      <i/>
      <sz val="11"/>
      <color rgb="FF000000"/>
      <name val="Times New Roman"/>
      <family val="1"/>
    </font>
    <font>
      <i/>
      <sz val="11"/>
      <color theme="1"/>
      <name val="Calibri"/>
      <family val="2"/>
      <scheme val="minor"/>
    </font>
    <font>
      <b/>
      <sz val="12"/>
      <color rgb="FF000000"/>
      <name val="Times New Roman"/>
      <family val="1"/>
    </font>
    <font>
      <sz val="11"/>
      <color indexed="8"/>
      <name val="Times New Roman"/>
      <family val="1"/>
    </font>
    <font>
      <b/>
      <sz val="11"/>
      <name val="Times New Roman"/>
      <family val="1"/>
    </font>
    <font>
      <b/>
      <sz val="11"/>
      <color theme="1"/>
      <name val="Times New Roman"/>
      <family val="1"/>
    </font>
    <font>
      <sz val="11"/>
      <color theme="1"/>
      <name val="Times New Roman"/>
      <family val="1"/>
    </font>
    <font>
      <b/>
      <i/>
      <sz val="12"/>
      <color indexed="8"/>
      <name val="Times New Roman"/>
      <family val="1"/>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0"/>
        <bgColor theme="4" tint="0.79998168889431442"/>
      </patternFill>
    </fill>
    <fill>
      <patternFill patternType="solid">
        <fgColor theme="0" tint="-4.9989318521683403E-2"/>
        <bgColor indexed="64"/>
      </patternFill>
    </fill>
  </fills>
  <borders count="64">
    <border>
      <left/>
      <right/>
      <top/>
      <bottom/>
      <diagonal/>
    </border>
    <border>
      <left/>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hair">
        <color indexed="8"/>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hair">
        <color indexed="8"/>
      </left>
      <right/>
      <top/>
      <bottom/>
      <diagonal/>
    </border>
    <border>
      <left/>
      <right/>
      <top/>
      <bottom style="thin">
        <color indexed="8"/>
      </bottom>
      <diagonal/>
    </border>
    <border>
      <left style="thin">
        <color indexed="8"/>
      </left>
      <right/>
      <top/>
      <bottom style="thin">
        <color indexed="8"/>
      </bottom>
      <diagonal/>
    </border>
    <border>
      <left style="thin">
        <color indexed="64"/>
      </left>
      <right/>
      <top/>
      <bottom style="thin">
        <color indexed="8"/>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hair">
        <color indexed="8"/>
      </left>
      <right style="thin">
        <color indexed="64"/>
      </right>
      <top/>
      <bottom style="thin">
        <color indexed="8"/>
      </bottom>
      <diagonal/>
    </border>
    <border>
      <left style="thin">
        <color indexed="64"/>
      </left>
      <right style="thin">
        <color indexed="64"/>
      </right>
      <top/>
      <bottom style="thin">
        <color indexed="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thin">
        <color indexed="8"/>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auto="1"/>
      </bottom>
      <diagonal/>
    </border>
    <border>
      <left style="medium">
        <color indexed="64"/>
      </left>
      <right style="medium">
        <color indexed="64"/>
      </right>
      <top/>
      <bottom style="thin">
        <color auto="1"/>
      </bottom>
      <diagonal/>
    </border>
    <border>
      <left style="thin">
        <color indexed="64"/>
      </left>
      <right/>
      <top/>
      <bottom style="thin">
        <color auto="1"/>
      </bottom>
      <diagonal/>
    </border>
    <border>
      <left style="thin">
        <color indexed="64"/>
      </left>
      <right/>
      <top/>
      <bottom style="thin">
        <color indexed="8"/>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s>
  <cellStyleXfs count="6">
    <xf numFmtId="0" fontId="0" fillId="0" borderId="0"/>
    <xf numFmtId="0" fontId="1" fillId="0" borderId="0"/>
    <xf numFmtId="0" fontId="1" fillId="0" borderId="0"/>
    <xf numFmtId="0" fontId="16" fillId="0" borderId="0"/>
    <xf numFmtId="0" fontId="17" fillId="0" borderId="0"/>
    <xf numFmtId="0" fontId="18" fillId="0" borderId="0"/>
  </cellStyleXfs>
  <cellXfs count="497">
    <xf numFmtId="0" fontId="0" fillId="0" borderId="0" xfId="0"/>
    <xf numFmtId="0" fontId="2" fillId="0" borderId="1" xfId="1" applyFont="1" applyBorder="1"/>
    <xf numFmtId="0" fontId="2" fillId="0" borderId="0" xfId="1" applyFont="1"/>
    <xf numFmtId="0" fontId="8" fillId="0" borderId="0" xfId="1" applyFont="1"/>
    <xf numFmtId="0" fontId="7" fillId="0" borderId="0" xfId="1" applyFont="1"/>
    <xf numFmtId="0" fontId="6" fillId="0" borderId="0" xfId="1" applyFont="1"/>
    <xf numFmtId="0" fontId="2" fillId="0" borderId="2" xfId="1" applyFont="1" applyBorder="1"/>
    <xf numFmtId="0" fontId="3" fillId="0" borderId="0" xfId="1" applyFont="1"/>
    <xf numFmtId="0" fontId="2" fillId="0" borderId="0" xfId="0" applyFont="1"/>
    <xf numFmtId="0" fontId="8" fillId="0" borderId="0" xfId="0" applyFont="1"/>
    <xf numFmtId="0" fontId="3" fillId="0" borderId="0" xfId="0" applyFont="1" applyAlignment="1">
      <alignment horizontal="center" vertical="center" wrapText="1"/>
    </xf>
    <xf numFmtId="0" fontId="8" fillId="0" borderId="8" xfId="0" applyFont="1" applyBorder="1"/>
    <xf numFmtId="0" fontId="3" fillId="0" borderId="0" xfId="0" applyFont="1" applyAlignment="1">
      <alignment horizontal="center"/>
    </xf>
    <xf numFmtId="3" fontId="3" fillId="0" borderId="5" xfId="0" applyNumberFormat="1" applyFont="1" applyBorder="1" applyAlignment="1">
      <alignment horizontal="center"/>
    </xf>
    <xf numFmtId="3" fontId="2" fillId="0" borderId="5" xfId="0" applyNumberFormat="1" applyFont="1" applyBorder="1" applyAlignment="1">
      <alignment horizontal="center"/>
    </xf>
    <xf numFmtId="3" fontId="2" fillId="0" borderId="7" xfId="0" applyNumberFormat="1" applyFont="1" applyBorder="1" applyAlignment="1">
      <alignment horizontal="center"/>
    </xf>
    <xf numFmtId="0" fontId="2" fillId="0" borderId="10" xfId="0" applyFont="1" applyBorder="1" applyAlignment="1">
      <alignment horizontal="center"/>
    </xf>
    <xf numFmtId="0" fontId="2" fillId="3" borderId="0" xfId="3" applyFont="1" applyFill="1"/>
    <xf numFmtId="0" fontId="2" fillId="0" borderId="0" xfId="3" applyFont="1"/>
    <xf numFmtId="0" fontId="6" fillId="0" borderId="0" xfId="5" applyFont="1"/>
    <xf numFmtId="0" fontId="10" fillId="0" borderId="12" xfId="5" applyFont="1" applyBorder="1" applyAlignment="1">
      <alignment horizontal="center" vertical="center" wrapText="1"/>
    </xf>
    <xf numFmtId="1" fontId="7" fillId="0" borderId="12" xfId="5" applyNumberFormat="1" applyFont="1" applyBorder="1" applyAlignment="1">
      <alignment horizontal="center" vertical="center" wrapText="1"/>
    </xf>
    <xf numFmtId="0" fontId="2" fillId="0" borderId="0" xfId="0" applyFont="1" applyAlignment="1">
      <alignment horizontal="left"/>
    </xf>
    <xf numFmtId="0" fontId="2" fillId="0" borderId="5" xfId="0" applyFont="1" applyBorder="1" applyAlignment="1">
      <alignment horizontal="center"/>
    </xf>
    <xf numFmtId="1" fontId="2" fillId="0" borderId="5" xfId="0" applyNumberFormat="1" applyFont="1" applyBorder="1" applyAlignment="1">
      <alignment horizontal="center"/>
    </xf>
    <xf numFmtId="0" fontId="2" fillId="0" borderId="7" xfId="0" applyFont="1" applyBorder="1" applyAlignment="1">
      <alignment horizontal="center"/>
    </xf>
    <xf numFmtId="166" fontId="7" fillId="0" borderId="8" xfId="5" applyNumberFormat="1" applyFont="1" applyBorder="1" applyAlignment="1">
      <alignment horizontal="center" vertical="center" wrapText="1"/>
    </xf>
    <xf numFmtId="166" fontId="7" fillId="0" borderId="8" xfId="5" applyNumberFormat="1" applyFont="1" applyBorder="1" applyAlignment="1">
      <alignment horizontal="center"/>
    </xf>
    <xf numFmtId="166" fontId="6" fillId="0" borderId="8" xfId="5" applyNumberFormat="1" applyFont="1" applyBorder="1" applyAlignment="1">
      <alignment horizontal="center"/>
    </xf>
    <xf numFmtId="166" fontId="8" fillId="0" borderId="0" xfId="0" applyNumberFormat="1" applyFont="1"/>
    <xf numFmtId="0" fontId="7" fillId="0" borderId="0" xfId="5" applyFont="1" applyAlignment="1">
      <alignment horizontal="center" vertical="center" wrapText="1"/>
    </xf>
    <xf numFmtId="3" fontId="8" fillId="3" borderId="8" xfId="0" applyNumberFormat="1" applyFont="1" applyFill="1" applyBorder="1" applyAlignment="1">
      <alignment horizontal="center"/>
    </xf>
    <xf numFmtId="0" fontId="5" fillId="2" borderId="20" xfId="1" applyFont="1" applyFill="1" applyBorder="1" applyAlignment="1">
      <alignment horizontal="center"/>
    </xf>
    <xf numFmtId="0" fontId="2" fillId="0" borderId="20" xfId="1" applyFont="1" applyBorder="1"/>
    <xf numFmtId="0" fontId="2" fillId="0" borderId="20" xfId="1" applyFont="1" applyBorder="1" applyAlignment="1">
      <alignment wrapText="1"/>
    </xf>
    <xf numFmtId="0" fontId="6" fillId="0" borderId="20" xfId="1" applyFont="1" applyBorder="1"/>
    <xf numFmtId="0" fontId="8" fillId="0" borderId="0" xfId="0" applyFont="1" applyAlignment="1">
      <alignment horizontal="center"/>
    </xf>
    <xf numFmtId="0" fontId="22" fillId="0" borderId="0" xfId="0" applyFont="1" applyProtection="1">
      <protection locked="0"/>
    </xf>
    <xf numFmtId="14" fontId="2" fillId="0" borderId="4" xfId="0" applyNumberFormat="1" applyFont="1" applyBorder="1" applyProtection="1">
      <protection locked="0"/>
    </xf>
    <xf numFmtId="0" fontId="2" fillId="0" borderId="4" xfId="0" applyFont="1" applyBorder="1"/>
    <xf numFmtId="0" fontId="3" fillId="0" borderId="11" xfId="0" applyFont="1" applyBorder="1" applyAlignment="1">
      <alignment horizontal="center" vertical="center" wrapText="1"/>
    </xf>
    <xf numFmtId="0" fontId="3" fillId="0" borderId="18" xfId="0" applyFont="1" applyBorder="1" applyAlignment="1">
      <alignment horizontal="center" vertical="center" wrapText="1"/>
    </xf>
    <xf numFmtId="3" fontId="8" fillId="0" borderId="0" xfId="0" applyNumberFormat="1" applyFont="1"/>
    <xf numFmtId="0" fontId="3" fillId="0" borderId="4" xfId="0" applyFont="1" applyBorder="1" applyAlignment="1">
      <alignment horizontal="center"/>
    </xf>
    <xf numFmtId="0" fontId="6" fillId="0" borderId="0" xfId="0" applyFont="1" applyAlignment="1">
      <alignment horizontal="left" wrapText="1"/>
    </xf>
    <xf numFmtId="0" fontId="10" fillId="0" borderId="4" xfId="0" applyFont="1" applyBorder="1" applyAlignment="1">
      <alignment horizontal="center"/>
    </xf>
    <xf numFmtId="1" fontId="10" fillId="0" borderId="8" xfId="0" applyNumberFormat="1" applyFont="1" applyBorder="1" applyAlignment="1">
      <alignment horizontal="center"/>
    </xf>
    <xf numFmtId="0" fontId="2" fillId="0" borderId="6" xfId="0" applyFont="1" applyBorder="1"/>
    <xf numFmtId="166" fontId="10" fillId="0" borderId="8" xfId="5" applyNumberFormat="1" applyFont="1" applyBorder="1" applyAlignment="1">
      <alignment horizontal="center" vertical="center" wrapText="1"/>
    </xf>
    <xf numFmtId="1" fontId="10" fillId="0" borderId="21" xfId="5" applyNumberFormat="1" applyFont="1" applyBorder="1" applyAlignment="1">
      <alignment horizontal="center" vertical="center" wrapText="1"/>
    </xf>
    <xf numFmtId="0" fontId="2" fillId="0" borderId="22" xfId="0" applyFont="1" applyBorder="1" applyAlignment="1">
      <alignment horizontal="center"/>
    </xf>
    <xf numFmtId="0" fontId="6" fillId="0" borderId="14" xfId="5" applyFont="1" applyBorder="1"/>
    <xf numFmtId="0" fontId="6" fillId="0" borderId="23" xfId="5" applyFont="1" applyBorder="1" applyAlignment="1">
      <alignment horizontal="center"/>
    </xf>
    <xf numFmtId="0" fontId="19" fillId="0" borderId="0" xfId="5" applyFont="1"/>
    <xf numFmtId="166" fontId="19" fillId="0" borderId="0" xfId="5" applyNumberFormat="1" applyFont="1"/>
    <xf numFmtId="166" fontId="0" fillId="0" borderId="0" xfId="0" applyNumberFormat="1"/>
    <xf numFmtId="0" fontId="10" fillId="0" borderId="25" xfId="0" applyFont="1" applyBorder="1" applyAlignment="1">
      <alignment horizontal="center"/>
    </xf>
    <xf numFmtId="3" fontId="10" fillId="0" borderId="0" xfId="0" applyNumberFormat="1" applyFont="1" applyAlignment="1">
      <alignment horizontal="center"/>
    </xf>
    <xf numFmtId="0" fontId="2" fillId="0" borderId="1" xfId="0" applyFont="1" applyBorder="1"/>
    <xf numFmtId="0" fontId="10" fillId="0" borderId="20" xfId="0" applyFont="1" applyBorder="1" applyAlignment="1">
      <alignment horizontal="center"/>
    </xf>
    <xf numFmtId="3" fontId="10" fillId="0" borderId="19" xfId="0" applyNumberFormat="1" applyFont="1" applyBorder="1" applyAlignment="1">
      <alignment horizontal="center"/>
    </xf>
    <xf numFmtId="14" fontId="2" fillId="0" borderId="0" xfId="0" applyNumberFormat="1" applyFont="1" applyProtection="1">
      <protection locked="0"/>
    </xf>
    <xf numFmtId="0" fontId="3" fillId="0" borderId="19" xfId="3" applyFont="1" applyBorder="1" applyAlignment="1">
      <alignment horizontal="center" vertical="center" wrapText="1"/>
    </xf>
    <xf numFmtId="0" fontId="3" fillId="0" borderId="4" xfId="3" applyFont="1" applyBorder="1" applyAlignment="1">
      <alignment horizontal="center" vertical="center" wrapText="1"/>
    </xf>
    <xf numFmtId="0" fontId="3" fillId="0" borderId="8" xfId="0" applyFont="1" applyBorder="1" applyAlignment="1">
      <alignment horizontal="center" vertical="center" wrapText="1"/>
    </xf>
    <xf numFmtId="0" fontId="3" fillId="0" borderId="5" xfId="3" applyFont="1" applyBorder="1" applyAlignment="1">
      <alignment horizontal="center"/>
    </xf>
    <xf numFmtId="0" fontId="3" fillId="0" borderId="4" xfId="3" applyFont="1" applyBorder="1" applyAlignment="1">
      <alignment horizontal="center"/>
    </xf>
    <xf numFmtId="0" fontId="3" fillId="0" borderId="0" xfId="3" applyFont="1" applyAlignment="1">
      <alignment horizontal="center"/>
    </xf>
    <xf numFmtId="0" fontId="3" fillId="0" borderId="8" xfId="3" applyFont="1" applyBorder="1" applyAlignment="1">
      <alignment horizontal="center"/>
    </xf>
    <xf numFmtId="0" fontId="3" fillId="0" borderId="7" xfId="3" applyFont="1" applyBorder="1" applyAlignment="1">
      <alignment horizontal="center"/>
    </xf>
    <xf numFmtId="0" fontId="2" fillId="0" borderId="4" xfId="3" applyFont="1" applyBorder="1" applyAlignment="1">
      <alignment horizontal="center" vertical="center" wrapText="1"/>
    </xf>
    <xf numFmtId="0" fontId="3" fillId="0" borderId="5" xfId="3" applyFont="1" applyBorder="1" applyAlignment="1">
      <alignment horizontal="center" vertical="center" wrapText="1"/>
    </xf>
    <xf numFmtId="0" fontId="24" fillId="0" borderId="0" xfId="0" applyFont="1"/>
    <xf numFmtId="3" fontId="13" fillId="0" borderId="1" xfId="0" applyNumberFormat="1" applyFont="1" applyBorder="1" applyAlignment="1">
      <alignment horizontal="center"/>
    </xf>
    <xf numFmtId="0" fontId="22" fillId="0" borderId="0" xfId="0" applyFont="1"/>
    <xf numFmtId="166" fontId="24" fillId="0" borderId="0" xfId="0" applyNumberFormat="1" applyFont="1"/>
    <xf numFmtId="0" fontId="22" fillId="0" borderId="4" xfId="0" applyFont="1" applyBorder="1" applyProtection="1">
      <protection locked="0"/>
    </xf>
    <xf numFmtId="0" fontId="7" fillId="0" borderId="12" xfId="5" applyFont="1" applyBorder="1" applyAlignment="1">
      <alignment horizontal="center" vertical="center" wrapText="1"/>
    </xf>
    <xf numFmtId="0" fontId="23" fillId="0" borderId="0" xfId="5" applyFont="1"/>
    <xf numFmtId="166" fontId="23" fillId="0" borderId="0" xfId="5" applyNumberFormat="1" applyFont="1"/>
    <xf numFmtId="1" fontId="10" fillId="0" borderId="5" xfId="0" applyNumberFormat="1" applyFont="1" applyBorder="1" applyAlignment="1">
      <alignment horizontal="center"/>
    </xf>
    <xf numFmtId="0" fontId="7" fillId="0" borderId="4" xfId="0" applyFont="1" applyBorder="1" applyAlignment="1">
      <alignment horizontal="center"/>
    </xf>
    <xf numFmtId="0" fontId="2" fillId="0" borderId="4" xfId="0" applyFont="1" applyBorder="1" applyAlignment="1">
      <alignment vertical="center" wrapText="1"/>
    </xf>
    <xf numFmtId="0" fontId="20" fillId="0" borderId="4" xfId="0" applyFont="1" applyBorder="1" applyProtection="1">
      <protection locked="0"/>
    </xf>
    <xf numFmtId="0" fontId="2" fillId="0" borderId="32" xfId="0" applyFont="1" applyBorder="1"/>
    <xf numFmtId="0" fontId="2" fillId="0" borderId="33" xfId="0" applyFont="1" applyBorder="1"/>
    <xf numFmtId="0" fontId="2" fillId="0" borderId="34" xfId="0" applyFont="1" applyBorder="1"/>
    <xf numFmtId="0" fontId="7" fillId="0" borderId="14" xfId="5" applyFont="1" applyBorder="1" applyAlignment="1">
      <alignment horizontal="center" vertical="center" wrapText="1"/>
    </xf>
    <xf numFmtId="0" fontId="7" fillId="0" borderId="15" xfId="5" applyFont="1" applyBorder="1" applyAlignment="1">
      <alignment horizontal="center" vertical="center" wrapText="1"/>
    </xf>
    <xf numFmtId="0" fontId="7" fillId="0" borderId="33" xfId="5" applyFont="1" applyBorder="1" applyAlignment="1">
      <alignment horizontal="center" vertical="center" wrapText="1"/>
    </xf>
    <xf numFmtId="166" fontId="7" fillId="0" borderId="16" xfId="5" applyNumberFormat="1" applyFont="1" applyBorder="1" applyAlignment="1">
      <alignment horizontal="center" vertical="center" wrapText="1"/>
    </xf>
    <xf numFmtId="166" fontId="7" fillId="0" borderId="34" xfId="5" applyNumberFormat="1" applyFont="1" applyBorder="1" applyAlignment="1">
      <alignment horizontal="center" vertical="center" wrapText="1"/>
    </xf>
    <xf numFmtId="0" fontId="3" fillId="0" borderId="34" xfId="0" applyFont="1" applyBorder="1" applyAlignment="1">
      <alignment horizontal="center" vertical="center"/>
    </xf>
    <xf numFmtId="0" fontId="3" fillId="0" borderId="32" xfId="3" applyFont="1" applyBorder="1"/>
    <xf numFmtId="0" fontId="2" fillId="0" borderId="33" xfId="3" applyFont="1" applyBorder="1"/>
    <xf numFmtId="0" fontId="3" fillId="0" borderId="33" xfId="3" applyFont="1" applyBorder="1"/>
    <xf numFmtId="0" fontId="3" fillId="0" borderId="34" xfId="3" applyFont="1" applyBorder="1"/>
    <xf numFmtId="0" fontId="23" fillId="0" borderId="0" xfId="0" applyFont="1" applyAlignment="1">
      <alignment horizontal="left" vertical="center" wrapText="1"/>
    </xf>
    <xf numFmtId="0" fontId="2" fillId="3" borderId="13" xfId="0" applyFont="1" applyFill="1" applyBorder="1" applyAlignment="1">
      <alignment vertical="center" wrapText="1"/>
    </xf>
    <xf numFmtId="0" fontId="2" fillId="3" borderId="9" xfId="0" applyFont="1" applyFill="1" applyBorder="1" applyAlignment="1">
      <alignment vertical="center" wrapText="1"/>
    </xf>
    <xf numFmtId="0" fontId="3" fillId="3" borderId="4" xfId="0" applyFont="1" applyFill="1" applyBorder="1" applyAlignment="1">
      <alignment vertical="center" wrapText="1"/>
    </xf>
    <xf numFmtId="0" fontId="27" fillId="3" borderId="4" xfId="0" applyFont="1" applyFill="1" applyBorder="1" applyAlignment="1">
      <alignment horizontal="right"/>
    </xf>
    <xf numFmtId="166" fontId="6" fillId="0" borderId="0" xfId="5" applyNumberFormat="1" applyFont="1" applyAlignment="1">
      <alignment horizontal="center"/>
    </xf>
    <xf numFmtId="0" fontId="6" fillId="3" borderId="0" xfId="0" applyFont="1" applyFill="1" applyAlignment="1">
      <alignment horizontal="left" wrapText="1"/>
    </xf>
    <xf numFmtId="0" fontId="9" fillId="0" borderId="0" xfId="0" applyFont="1" applyAlignment="1">
      <alignment horizontal="center"/>
    </xf>
    <xf numFmtId="0" fontId="2" fillId="3" borderId="0" xfId="0" applyFont="1" applyFill="1" applyAlignment="1">
      <alignment horizontal="left"/>
    </xf>
    <xf numFmtId="0" fontId="8" fillId="3" borderId="22" xfId="0" applyFont="1" applyFill="1" applyBorder="1" applyAlignment="1">
      <alignment horizontal="center"/>
    </xf>
    <xf numFmtId="0" fontId="9" fillId="3" borderId="0" xfId="0" applyFont="1" applyFill="1" applyAlignment="1">
      <alignment horizontal="center"/>
    </xf>
    <xf numFmtId="0" fontId="0" fillId="3" borderId="0" xfId="0" applyFill="1"/>
    <xf numFmtId="166" fontId="10" fillId="0" borderId="48" xfId="5" applyNumberFormat="1" applyFont="1" applyBorder="1" applyAlignment="1">
      <alignment horizontal="center" vertical="center" wrapText="1"/>
    </xf>
    <xf numFmtId="166" fontId="6" fillId="0" borderId="14" xfId="5" applyNumberFormat="1" applyFont="1" applyBorder="1" applyAlignment="1">
      <alignment horizontal="center"/>
    </xf>
    <xf numFmtId="0" fontId="20" fillId="0" borderId="0" xfId="0" applyFont="1" applyProtection="1">
      <protection locked="0"/>
    </xf>
    <xf numFmtId="0" fontId="3" fillId="0" borderId="24" xfId="0" applyFont="1" applyBorder="1" applyAlignment="1">
      <alignment horizontal="center" vertical="center" wrapText="1"/>
    </xf>
    <xf numFmtId="0" fontId="3" fillId="0" borderId="7" xfId="3" applyFont="1" applyBorder="1" applyAlignment="1">
      <alignment horizontal="center" vertical="center" wrapText="1"/>
    </xf>
    <xf numFmtId="0" fontId="3" fillId="0" borderId="10" xfId="3" applyFont="1" applyBorder="1" applyAlignment="1">
      <alignment horizontal="center"/>
    </xf>
    <xf numFmtId="0" fontId="3" fillId="0" borderId="3" xfId="0" applyFont="1" applyBorder="1" applyAlignment="1">
      <alignment horizontal="center" vertical="center" wrapText="1"/>
    </xf>
    <xf numFmtId="0" fontId="2" fillId="0" borderId="6" xfId="3" applyFont="1" applyBorder="1" applyAlignment="1">
      <alignment horizontal="center" vertical="center" wrapText="1"/>
    </xf>
    <xf numFmtId="0" fontId="2" fillId="0" borderId="10" xfId="3" applyFont="1" applyBorder="1" applyAlignment="1">
      <alignment horizontal="center" vertical="center" wrapText="1"/>
    </xf>
    <xf numFmtId="0" fontId="2" fillId="0" borderId="4" xfId="3" quotePrefix="1" applyFont="1" applyBorder="1" applyAlignment="1">
      <alignment horizontal="center" vertical="center" wrapText="1"/>
    </xf>
    <xf numFmtId="0" fontId="2" fillId="0" borderId="8" xfId="3" applyFont="1" applyBorder="1" applyAlignment="1">
      <alignment horizontal="center" vertical="center" wrapText="1"/>
    </xf>
    <xf numFmtId="0" fontId="0" fillId="0" borderId="8" xfId="0" applyBorder="1" applyAlignment="1">
      <alignment horizontal="center"/>
    </xf>
    <xf numFmtId="0" fontId="36" fillId="0" borderId="18" xfId="0" applyFont="1" applyBorder="1" applyAlignment="1">
      <alignment horizontal="center" vertical="center" wrapText="1"/>
    </xf>
    <xf numFmtId="0" fontId="36" fillId="0" borderId="3" xfId="0" applyFont="1" applyBorder="1" applyAlignment="1">
      <alignment horizontal="center" vertical="center" wrapText="1"/>
    </xf>
    <xf numFmtId="0" fontId="37" fillId="4" borderId="0" xfId="0" applyFont="1" applyFill="1" applyAlignment="1">
      <alignment horizontal="center"/>
    </xf>
    <xf numFmtId="0" fontId="37" fillId="4" borderId="46" xfId="0" applyFont="1" applyFill="1" applyBorder="1" applyAlignment="1">
      <alignment horizontal="center"/>
    </xf>
    <xf numFmtId="0" fontId="37" fillId="4" borderId="8" xfId="0" applyFont="1" applyFill="1" applyBorder="1" applyAlignment="1">
      <alignment horizontal="center"/>
    </xf>
    <xf numFmtId="0" fontId="37" fillId="3" borderId="0" xfId="0" applyFont="1" applyFill="1" applyAlignment="1">
      <alignment horizontal="left"/>
    </xf>
    <xf numFmtId="0" fontId="37" fillId="3" borderId="46" xfId="0" applyFont="1" applyFill="1" applyBorder="1" applyAlignment="1">
      <alignment horizontal="center"/>
    </xf>
    <xf numFmtId="0" fontId="37" fillId="3" borderId="0" xfId="0" applyFont="1" applyFill="1" applyAlignment="1">
      <alignment horizontal="center"/>
    </xf>
    <xf numFmtId="0" fontId="37" fillId="3" borderId="8" xfId="0" applyFont="1" applyFill="1" applyBorder="1" applyAlignment="1">
      <alignment horizontal="center"/>
    </xf>
    <xf numFmtId="0" fontId="37" fillId="3" borderId="0" xfId="0" applyFont="1" applyFill="1" applyAlignment="1">
      <alignment horizontal="left" indent="1"/>
    </xf>
    <xf numFmtId="0" fontId="38" fillId="3" borderId="0" xfId="0" applyFont="1" applyFill="1" applyAlignment="1">
      <alignment horizontal="left" indent="2"/>
    </xf>
    <xf numFmtId="0" fontId="38" fillId="3" borderId="46" xfId="0" applyFont="1" applyFill="1" applyBorder="1" applyAlignment="1">
      <alignment horizontal="center"/>
    </xf>
    <xf numFmtId="0" fontId="38" fillId="3" borderId="0" xfId="0" applyFont="1" applyFill="1" applyAlignment="1">
      <alignment horizontal="center"/>
    </xf>
    <xf numFmtId="0" fontId="38" fillId="3" borderId="8" xfId="0" applyFont="1" applyFill="1" applyBorder="1" applyAlignment="1">
      <alignment horizontal="center"/>
    </xf>
    <xf numFmtId="0" fontId="38" fillId="3" borderId="51" xfId="0" applyFont="1" applyFill="1" applyBorder="1" applyAlignment="1">
      <alignment horizontal="left" indent="2"/>
    </xf>
    <xf numFmtId="0" fontId="38" fillId="3" borderId="52" xfId="0" applyFont="1" applyFill="1" applyBorder="1" applyAlignment="1">
      <alignment horizontal="center"/>
    </xf>
    <xf numFmtId="0" fontId="38" fillId="3" borderId="51" xfId="0" applyFont="1" applyFill="1" applyBorder="1" applyAlignment="1">
      <alignment horizontal="center"/>
    </xf>
    <xf numFmtId="0" fontId="38" fillId="3" borderId="53" xfId="0" applyFont="1" applyFill="1" applyBorder="1" applyAlignment="1">
      <alignment horizontal="center"/>
    </xf>
    <xf numFmtId="0" fontId="3" fillId="0" borderId="0" xfId="3" applyFont="1" applyAlignment="1">
      <alignment vertical="center"/>
    </xf>
    <xf numFmtId="0" fontId="3" fillId="3" borderId="0" xfId="3" applyFont="1" applyFill="1"/>
    <xf numFmtId="0" fontId="3" fillId="0" borderId="0" xfId="0" applyFont="1" applyAlignment="1" applyProtection="1">
      <alignment vertical="center"/>
      <protection locked="0"/>
    </xf>
    <xf numFmtId="0" fontId="3" fillId="0" borderId="28"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30"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28" xfId="0" applyFont="1" applyBorder="1" applyProtection="1">
      <protection locked="0"/>
    </xf>
    <xf numFmtId="0" fontId="3" fillId="0" borderId="29" xfId="0" applyFont="1" applyBorder="1" applyProtection="1">
      <protection locked="0"/>
    </xf>
    <xf numFmtId="0" fontId="3" fillId="0" borderId="30" xfId="0" applyFont="1" applyBorder="1" applyProtection="1">
      <protection locked="0"/>
    </xf>
    <xf numFmtId="0" fontId="3" fillId="0" borderId="31" xfId="0" applyFont="1" applyBorder="1" applyProtection="1">
      <protection locked="0"/>
    </xf>
    <xf numFmtId="0" fontId="3" fillId="0" borderId="0" xfId="0" applyFont="1" applyAlignment="1">
      <alignment horizontal="center" vertical="center"/>
    </xf>
    <xf numFmtId="3" fontId="2" fillId="3" borderId="8" xfId="0" applyNumberFormat="1" applyFont="1" applyFill="1" applyBorder="1" applyAlignment="1">
      <alignment horizontal="center"/>
    </xf>
    <xf numFmtId="1" fontId="6" fillId="3" borderId="8" xfId="0" applyNumberFormat="1" applyFont="1" applyFill="1" applyBorder="1" applyAlignment="1">
      <alignment horizontal="center"/>
    </xf>
    <xf numFmtId="0" fontId="7" fillId="0" borderId="28" xfId="5" applyFont="1" applyBorder="1" applyAlignment="1">
      <alignment vertical="center" wrapText="1"/>
    </xf>
    <xf numFmtId="0" fontId="7" fillId="0" borderId="2" xfId="5" applyFont="1" applyBorder="1" applyAlignment="1">
      <alignment vertical="center" wrapText="1"/>
    </xf>
    <xf numFmtId="0" fontId="7" fillId="0" borderId="29" xfId="5" applyFont="1" applyBorder="1" applyAlignment="1">
      <alignment vertical="center" wrapText="1"/>
    </xf>
    <xf numFmtId="0" fontId="7" fillId="0" borderId="30" xfId="5" applyFont="1" applyBorder="1" applyAlignment="1">
      <alignment vertical="center" wrapText="1"/>
    </xf>
    <xf numFmtId="0" fontId="7" fillId="0" borderId="0" xfId="5" applyFont="1" applyAlignment="1">
      <alignment vertical="center" wrapText="1"/>
    </xf>
    <xf numFmtId="0" fontId="7" fillId="0" borderId="31" xfId="5" applyFont="1" applyBorder="1" applyAlignment="1">
      <alignment vertical="center" wrapText="1"/>
    </xf>
    <xf numFmtId="0" fontId="30" fillId="5" borderId="0" xfId="0" applyFont="1" applyFill="1" applyAlignment="1">
      <alignment horizontal="right" wrapText="1"/>
    </xf>
    <xf numFmtId="0" fontId="29" fillId="5" borderId="0" xfId="0" applyFont="1" applyFill="1" applyAlignment="1">
      <alignment horizontal="right"/>
    </xf>
    <xf numFmtId="0" fontId="30" fillId="5" borderId="14" xfId="5" applyFont="1" applyFill="1" applyBorder="1" applyAlignment="1">
      <alignment horizontal="right"/>
    </xf>
    <xf numFmtId="0" fontId="3" fillId="0" borderId="28" xfId="3" applyFont="1" applyBorder="1" applyAlignment="1">
      <alignment vertical="center"/>
    </xf>
    <xf numFmtId="0" fontId="3" fillId="0" borderId="2" xfId="3" applyFont="1" applyBorder="1" applyAlignment="1">
      <alignment vertical="center"/>
    </xf>
    <xf numFmtId="0" fontId="3" fillId="0" borderId="29" xfId="3" applyFont="1" applyBorder="1" applyAlignment="1">
      <alignment vertical="center"/>
    </xf>
    <xf numFmtId="0" fontId="3" fillId="0" borderId="30" xfId="3" applyFont="1" applyBorder="1" applyAlignment="1">
      <alignment vertical="center"/>
    </xf>
    <xf numFmtId="0" fontId="3" fillId="0" borderId="31" xfId="3" applyFont="1" applyBorder="1" applyAlignment="1">
      <alignment vertical="center"/>
    </xf>
    <xf numFmtId="0" fontId="3" fillId="5" borderId="3" xfId="3" applyFont="1" applyFill="1" applyBorder="1" applyAlignment="1">
      <alignment horizontal="center"/>
    </xf>
    <xf numFmtId="0" fontId="3" fillId="5" borderId="11" xfId="3" applyFont="1" applyFill="1" applyBorder="1" applyAlignment="1">
      <alignment horizontal="center"/>
    </xf>
    <xf numFmtId="0" fontId="3" fillId="5" borderId="18" xfId="3" applyFont="1" applyFill="1" applyBorder="1" applyAlignment="1">
      <alignment horizontal="center"/>
    </xf>
    <xf numFmtId="0" fontId="2" fillId="0" borderId="5" xfId="3" applyFont="1" applyBorder="1" applyAlignment="1">
      <alignment horizontal="left" vertical="center" wrapText="1"/>
    </xf>
    <xf numFmtId="0" fontId="2" fillId="0" borderId="8" xfId="3" applyFont="1" applyBorder="1" applyAlignment="1">
      <alignment horizontal="left" vertical="center" wrapText="1"/>
    </xf>
    <xf numFmtId="0" fontId="2" fillId="0" borderId="10" xfId="3" applyFont="1" applyBorder="1" applyAlignment="1">
      <alignment horizontal="left" vertical="center" wrapText="1"/>
    </xf>
    <xf numFmtId="0" fontId="2" fillId="0" borderId="7" xfId="3" applyFont="1" applyBorder="1" applyAlignment="1">
      <alignment horizontal="left" vertical="center" wrapText="1"/>
    </xf>
    <xf numFmtId="0" fontId="3" fillId="5" borderId="17" xfId="3" applyFont="1" applyFill="1" applyBorder="1" applyAlignment="1">
      <alignment horizontal="center"/>
    </xf>
    <xf numFmtId="0" fontId="3" fillId="5" borderId="17" xfId="3" applyFont="1" applyFill="1" applyBorder="1" applyAlignment="1">
      <alignment horizontal="center" vertical="center" wrapText="1"/>
    </xf>
    <xf numFmtId="0" fontId="3" fillId="5" borderId="11" xfId="3" applyFont="1" applyFill="1" applyBorder="1" applyAlignment="1">
      <alignment horizontal="left" vertical="center"/>
    </xf>
    <xf numFmtId="0" fontId="3" fillId="5" borderId="11" xfId="3" applyFont="1" applyFill="1" applyBorder="1" applyAlignment="1">
      <alignment vertical="center"/>
    </xf>
    <xf numFmtId="3" fontId="7" fillId="3" borderId="8" xfId="0" applyNumberFormat="1" applyFont="1" applyFill="1" applyBorder="1" applyAlignment="1">
      <alignment horizontal="center"/>
    </xf>
    <xf numFmtId="3" fontId="10" fillId="3" borderId="8" xfId="0" applyNumberFormat="1" applyFont="1" applyFill="1" applyBorder="1" applyAlignment="1">
      <alignment horizontal="center"/>
    </xf>
    <xf numFmtId="3" fontId="6" fillId="3" borderId="8" xfId="0" applyNumberFormat="1" applyFont="1" applyFill="1" applyBorder="1" applyAlignment="1">
      <alignment horizontal="center"/>
    </xf>
    <xf numFmtId="0" fontId="2" fillId="3" borderId="7" xfId="0" applyFont="1" applyFill="1" applyBorder="1" applyAlignment="1">
      <alignment horizontal="center"/>
    </xf>
    <xf numFmtId="0" fontId="2" fillId="3" borderId="10" xfId="0" applyFont="1" applyFill="1" applyBorder="1" applyAlignment="1">
      <alignment horizontal="center"/>
    </xf>
    <xf numFmtId="3" fontId="3" fillId="3" borderId="0" xfId="0" applyNumberFormat="1" applyFont="1" applyFill="1" applyAlignment="1">
      <alignment horizontal="center"/>
    </xf>
    <xf numFmtId="3" fontId="2" fillId="3" borderId="0" xfId="0" applyNumberFormat="1" applyFont="1" applyFill="1" applyAlignment="1">
      <alignment horizontal="center"/>
    </xf>
    <xf numFmtId="3" fontId="3" fillId="3" borderId="8" xfId="0" quotePrefix="1" applyNumberFormat="1" applyFont="1" applyFill="1" applyBorder="1" applyAlignment="1">
      <alignment horizontal="center"/>
    </xf>
    <xf numFmtId="3" fontId="3" fillId="3" borderId="8" xfId="0" applyNumberFormat="1" applyFont="1" applyFill="1" applyBorder="1" applyAlignment="1">
      <alignment horizontal="center"/>
    </xf>
    <xf numFmtId="3" fontId="3" fillId="3" borderId="5" xfId="0" applyNumberFormat="1" applyFont="1" applyFill="1" applyBorder="1" applyAlignment="1">
      <alignment horizontal="center"/>
    </xf>
    <xf numFmtId="3" fontId="11" fillId="0" borderId="5" xfId="0" applyNumberFormat="1" applyFont="1" applyBorder="1" applyAlignment="1">
      <alignment horizontal="center"/>
    </xf>
    <xf numFmtId="0" fontId="3" fillId="0" borderId="33" xfId="0" applyFont="1" applyBorder="1" applyProtection="1">
      <protection locked="0"/>
    </xf>
    <xf numFmtId="0" fontId="3" fillId="0" borderId="0" xfId="0" applyFont="1" applyAlignment="1">
      <alignment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8" fillId="0" borderId="5" xfId="0" applyFont="1" applyBorder="1"/>
    <xf numFmtId="0" fontId="3" fillId="0" borderId="0" xfId="0" applyFont="1" applyAlignment="1">
      <alignment horizontal="left"/>
    </xf>
    <xf numFmtId="0" fontId="8" fillId="0" borderId="1" xfId="0" applyFont="1" applyBorder="1"/>
    <xf numFmtId="0" fontId="22" fillId="0" borderId="0" xfId="2" applyFont="1"/>
    <xf numFmtId="165" fontId="7" fillId="0" borderId="34" xfId="5" applyNumberFormat="1" applyFont="1" applyBorder="1" applyAlignment="1">
      <alignment horizontal="center" vertical="center" wrapText="1"/>
    </xf>
    <xf numFmtId="165" fontId="7" fillId="0" borderId="16" xfId="5" applyNumberFormat="1" applyFont="1" applyBorder="1" applyAlignment="1">
      <alignment horizontal="center" vertical="center" wrapText="1"/>
    </xf>
    <xf numFmtId="165" fontId="7" fillId="0" borderId="8" xfId="5" applyNumberFormat="1" applyFont="1" applyBorder="1" applyAlignment="1">
      <alignment horizontal="center" vertical="center" wrapText="1"/>
    </xf>
    <xf numFmtId="165" fontId="7" fillId="0" borderId="8" xfId="5" applyNumberFormat="1" applyFont="1" applyBorder="1" applyAlignment="1">
      <alignment horizontal="center"/>
    </xf>
    <xf numFmtId="165" fontId="6" fillId="0" borderId="8" xfId="5" applyNumberFormat="1" applyFont="1" applyBorder="1" applyAlignment="1">
      <alignment horizontal="center"/>
    </xf>
    <xf numFmtId="0" fontId="2" fillId="0" borderId="4" xfId="0" applyFont="1" applyBorder="1" applyAlignment="1">
      <alignment horizontal="left"/>
    </xf>
    <xf numFmtId="165" fontId="6" fillId="0" borderId="0" xfId="5" applyNumberFormat="1" applyFont="1" applyAlignment="1">
      <alignment horizontal="center"/>
    </xf>
    <xf numFmtId="0" fontId="2" fillId="0" borderId="6" xfId="0" applyFont="1" applyBorder="1" applyAlignment="1">
      <alignment horizontal="left"/>
    </xf>
    <xf numFmtId="165" fontId="6" fillId="0" borderId="10" xfId="5" applyNumberFormat="1" applyFont="1" applyBorder="1" applyAlignment="1">
      <alignment horizontal="center"/>
    </xf>
    <xf numFmtId="165" fontId="6" fillId="0" borderId="0" xfId="5" applyNumberFormat="1" applyFont="1"/>
    <xf numFmtId="165" fontId="8" fillId="0" borderId="0" xfId="0" applyNumberFormat="1" applyFont="1"/>
    <xf numFmtId="0" fontId="13" fillId="0" borderId="32" xfId="0" applyFont="1" applyBorder="1" applyProtection="1">
      <protection locked="0"/>
    </xf>
    <xf numFmtId="0" fontId="13" fillId="0" borderId="32" xfId="0" applyFont="1" applyBorder="1"/>
    <xf numFmtId="0" fontId="13" fillId="0" borderId="32" xfId="5" applyFont="1" applyBorder="1" applyAlignment="1">
      <alignment horizontal="center" vertical="center" wrapText="1"/>
    </xf>
    <xf numFmtId="1" fontId="2" fillId="3" borderId="5" xfId="0" applyNumberFormat="1" applyFont="1" applyFill="1" applyBorder="1" applyAlignment="1">
      <alignment horizontal="center"/>
    </xf>
    <xf numFmtId="0" fontId="6" fillId="3" borderId="5" xfId="5" applyFont="1" applyFill="1" applyBorder="1" applyAlignment="1">
      <alignment horizontal="center"/>
    </xf>
    <xf numFmtId="1" fontId="7" fillId="3" borderId="8" xfId="5" applyNumberFormat="1" applyFont="1" applyFill="1" applyBorder="1" applyAlignment="1">
      <alignment horizontal="center"/>
    </xf>
    <xf numFmtId="3" fontId="6" fillId="3" borderId="57" xfId="5" applyNumberFormat="1" applyFont="1" applyFill="1" applyBorder="1" applyAlignment="1">
      <alignment horizontal="center"/>
    </xf>
    <xf numFmtId="1" fontId="6" fillId="3" borderId="57" xfId="0" applyNumberFormat="1" applyFont="1" applyFill="1" applyBorder="1" applyAlignment="1">
      <alignment horizontal="center"/>
    </xf>
    <xf numFmtId="0" fontId="6" fillId="3" borderId="57" xfId="5" applyFont="1" applyFill="1" applyBorder="1" applyAlignment="1">
      <alignment horizontal="center"/>
    </xf>
    <xf numFmtId="3" fontId="7" fillId="3" borderId="57" xfId="5" applyNumberFormat="1" applyFont="1" applyFill="1" applyBorder="1" applyAlignment="1">
      <alignment horizontal="center"/>
    </xf>
    <xf numFmtId="0" fontId="9" fillId="3" borderId="57" xfId="0" applyFont="1" applyFill="1" applyBorder="1" applyAlignment="1">
      <alignment horizontal="center"/>
    </xf>
    <xf numFmtId="0" fontId="2" fillId="3" borderId="5" xfId="0" applyFont="1" applyFill="1" applyBorder="1" applyAlignment="1">
      <alignment horizontal="left" vertical="center" wrapText="1"/>
    </xf>
    <xf numFmtId="0" fontId="8" fillId="3" borderId="57" xfId="0" applyFont="1" applyFill="1" applyBorder="1" applyAlignment="1">
      <alignment horizontal="center"/>
    </xf>
    <xf numFmtId="166" fontId="7" fillId="3" borderId="57" xfId="5" applyNumberFormat="1" applyFont="1" applyFill="1" applyBorder="1" applyAlignment="1">
      <alignment horizontal="center"/>
    </xf>
    <xf numFmtId="0" fontId="3" fillId="3" borderId="4" xfId="0" applyFont="1" applyFill="1" applyBorder="1" applyAlignment="1">
      <alignment horizontal="left"/>
    </xf>
    <xf numFmtId="0" fontId="4" fillId="3" borderId="8" xfId="0" applyFont="1" applyFill="1" applyBorder="1" applyAlignment="1">
      <alignment horizontal="center"/>
    </xf>
    <xf numFmtId="0" fontId="27" fillId="3" borderId="5" xfId="0" applyFont="1" applyFill="1" applyBorder="1" applyAlignment="1">
      <alignment horizontal="right" vertical="center" wrapText="1"/>
    </xf>
    <xf numFmtId="0" fontId="29" fillId="3" borderId="8" xfId="0" applyFont="1" applyFill="1" applyBorder="1" applyAlignment="1">
      <alignment horizontal="center"/>
    </xf>
    <xf numFmtId="0" fontId="0" fillId="3" borderId="10" xfId="0" applyFill="1" applyBorder="1"/>
    <xf numFmtId="3" fontId="8" fillId="3" borderId="22" xfId="0" applyNumberFormat="1" applyFont="1" applyFill="1" applyBorder="1" applyAlignment="1">
      <alignment horizontal="center"/>
    </xf>
    <xf numFmtId="0" fontId="29" fillId="3" borderId="22" xfId="0" applyFont="1" applyFill="1" applyBorder="1" applyAlignment="1">
      <alignment horizontal="center"/>
    </xf>
    <xf numFmtId="0" fontId="32" fillId="3" borderId="0" xfId="0" applyFont="1" applyFill="1" applyAlignment="1">
      <alignment horizontal="center"/>
    </xf>
    <xf numFmtId="166" fontId="33" fillId="3" borderId="0" xfId="0" applyNumberFormat="1" applyFont="1" applyFill="1" applyAlignment="1">
      <alignment horizontal="center"/>
    </xf>
    <xf numFmtId="0" fontId="30" fillId="3" borderId="23" xfId="5" applyFont="1" applyFill="1" applyBorder="1" applyAlignment="1">
      <alignment horizontal="center"/>
    </xf>
    <xf numFmtId="3" fontId="7" fillId="3" borderId="22" xfId="5" applyNumberFormat="1" applyFont="1" applyFill="1" applyBorder="1" applyAlignment="1">
      <alignment horizontal="center" vertical="center" wrapText="1"/>
    </xf>
    <xf numFmtId="0" fontId="34" fillId="3" borderId="0" xfId="0" applyFont="1" applyFill="1" applyAlignment="1">
      <alignment horizontal="center"/>
    </xf>
    <xf numFmtId="0" fontId="2" fillId="3" borderId="22" xfId="0" applyFont="1" applyFill="1" applyBorder="1" applyAlignment="1">
      <alignment horizontal="center"/>
    </xf>
    <xf numFmtId="166" fontId="6" fillId="3" borderId="0" xfId="5" applyNumberFormat="1" applyFont="1" applyFill="1" applyAlignment="1">
      <alignment horizontal="center"/>
    </xf>
    <xf numFmtId="3" fontId="9" fillId="3" borderId="22" xfId="0" applyNumberFormat="1" applyFont="1" applyFill="1" applyBorder="1" applyAlignment="1">
      <alignment horizontal="center"/>
    </xf>
    <xf numFmtId="0" fontId="9" fillId="3" borderId="22" xfId="0" applyFont="1" applyFill="1" applyBorder="1" applyAlignment="1">
      <alignment horizontal="center"/>
    </xf>
    <xf numFmtId="3" fontId="4" fillId="3" borderId="5" xfId="0" applyNumberFormat="1" applyFont="1" applyFill="1" applyBorder="1" applyAlignment="1">
      <alignment horizontal="center"/>
    </xf>
    <xf numFmtId="3" fontId="4" fillId="3" borderId="8" xfId="0" applyNumberFormat="1" applyFont="1" applyFill="1" applyBorder="1" applyAlignment="1">
      <alignment horizontal="center"/>
    </xf>
    <xf numFmtId="3" fontId="8" fillId="3" borderId="5" xfId="0" applyNumberFormat="1" applyFont="1" applyFill="1" applyBorder="1"/>
    <xf numFmtId="3" fontId="8" fillId="3" borderId="8" xfId="0" applyNumberFormat="1" applyFont="1" applyFill="1" applyBorder="1"/>
    <xf numFmtId="3" fontId="8" fillId="3" borderId="5" xfId="0" applyNumberFormat="1" applyFont="1" applyFill="1" applyBorder="1" applyAlignment="1">
      <alignment horizontal="center" vertical="center"/>
    </xf>
    <xf numFmtId="3" fontId="8" fillId="3" borderId="5" xfId="0" applyNumberFormat="1" applyFont="1" applyFill="1" applyBorder="1" applyAlignment="1">
      <alignment horizontal="center"/>
    </xf>
    <xf numFmtId="0" fontId="8" fillId="3" borderId="7" xfId="0" applyFont="1" applyFill="1" applyBorder="1"/>
    <xf numFmtId="0" fontId="8" fillId="3" borderId="10" xfId="0" applyFont="1" applyFill="1" applyBorder="1"/>
    <xf numFmtId="0" fontId="8" fillId="3" borderId="56" xfId="0" applyFont="1" applyFill="1" applyBorder="1"/>
    <xf numFmtId="0" fontId="3" fillId="0" borderId="0" xfId="0" applyFont="1" applyProtection="1">
      <protection locked="0"/>
    </xf>
    <xf numFmtId="0" fontId="10" fillId="0" borderId="0" xfId="0" applyFont="1" applyAlignment="1">
      <alignment horizontal="center"/>
    </xf>
    <xf numFmtId="3" fontId="10" fillId="0" borderId="5" xfId="0" applyNumberFormat="1" applyFont="1" applyBorder="1" applyAlignment="1">
      <alignment horizontal="center"/>
    </xf>
    <xf numFmtId="3" fontId="2" fillId="0" borderId="8" xfId="0" applyNumberFormat="1" applyFont="1" applyBorder="1" applyAlignment="1">
      <alignment horizontal="center"/>
    </xf>
    <xf numFmtId="3" fontId="2" fillId="0" borderId="8" xfId="0" quotePrefix="1" applyNumberFormat="1" applyFont="1" applyBorder="1" applyAlignment="1">
      <alignment horizontal="center"/>
    </xf>
    <xf numFmtId="3" fontId="11" fillId="0" borderId="5" xfId="0" applyNumberFormat="1" applyFont="1" applyBorder="1" applyAlignment="1">
      <alignment horizontal="center" wrapText="1"/>
    </xf>
    <xf numFmtId="3" fontId="11" fillId="0" borderId="8" xfId="0" applyNumberFormat="1" applyFont="1" applyBorder="1" applyAlignment="1">
      <alignment horizontal="center"/>
    </xf>
    <xf numFmtId="3" fontId="0" fillId="0" borderId="0" xfId="0" applyNumberFormat="1"/>
    <xf numFmtId="0" fontId="6" fillId="0" borderId="9" xfId="0" applyFont="1" applyBorder="1" applyAlignment="1">
      <alignment horizontal="left" vertical="center" wrapText="1" indent="2"/>
    </xf>
    <xf numFmtId="3" fontId="2" fillId="0" borderId="5" xfId="0" quotePrefix="1" applyNumberFormat="1" applyFont="1" applyBorder="1" applyAlignment="1">
      <alignment horizontal="center"/>
    </xf>
    <xf numFmtId="0" fontId="6" fillId="0" borderId="26" xfId="0" applyFont="1" applyBorder="1" applyAlignment="1">
      <alignment horizontal="left" vertical="center" wrapText="1" indent="2"/>
    </xf>
    <xf numFmtId="3" fontId="2" fillId="0" borderId="27" xfId="0" quotePrefix="1" applyNumberFormat="1" applyFont="1" applyBorder="1" applyAlignment="1">
      <alignment horizontal="center"/>
    </xf>
    <xf numFmtId="3" fontId="2" fillId="0" borderId="54" xfId="0" quotePrefix="1" applyNumberFormat="1" applyFont="1" applyBorder="1" applyAlignment="1">
      <alignment horizontal="center"/>
    </xf>
    <xf numFmtId="0" fontId="2" fillId="0" borderId="34" xfId="0" applyFont="1" applyBorder="1" applyAlignment="1">
      <alignment wrapText="1"/>
    </xf>
    <xf numFmtId="0" fontId="10" fillId="0" borderId="5" xfId="0" applyFont="1" applyBorder="1" applyAlignment="1">
      <alignment horizontal="center"/>
    </xf>
    <xf numFmtId="1" fontId="10" fillId="0" borderId="4" xfId="0" applyNumberFormat="1" applyFont="1" applyBorder="1" applyAlignment="1">
      <alignment horizontal="center"/>
    </xf>
    <xf numFmtId="0" fontId="7" fillId="0" borderId="5" xfId="0" applyFont="1" applyBorder="1" applyAlignment="1">
      <alignment horizontal="center"/>
    </xf>
    <xf numFmtId="1" fontId="7" fillId="0" borderId="4" xfId="0" applyNumberFormat="1" applyFont="1" applyBorder="1" applyAlignment="1">
      <alignment horizontal="center"/>
    </xf>
    <xf numFmtId="0" fontId="10" fillId="0" borderId="8" xfId="0" applyFont="1" applyBorder="1" applyAlignment="1">
      <alignment horizontal="center"/>
    </xf>
    <xf numFmtId="0" fontId="6" fillId="0" borderId="5" xfId="0" applyFont="1" applyBorder="1" applyAlignment="1">
      <alignment horizontal="center"/>
    </xf>
    <xf numFmtId="0" fontId="2" fillId="0" borderId="5" xfId="0" applyFont="1" applyBorder="1" applyAlignment="1">
      <alignment vertical="center" wrapText="1"/>
    </xf>
    <xf numFmtId="1" fontId="3" fillId="0" borderId="4" xfId="0" applyNumberFormat="1" applyFont="1" applyBorder="1" applyAlignment="1">
      <alignment horizontal="center"/>
    </xf>
    <xf numFmtId="1" fontId="6" fillId="0" borderId="8" xfId="0" applyNumberFormat="1" applyFont="1" applyBorder="1" applyAlignment="1">
      <alignment horizontal="center"/>
    </xf>
    <xf numFmtId="0" fontId="3" fillId="0" borderId="5" xfId="0" applyFont="1" applyBorder="1"/>
    <xf numFmtId="1" fontId="3" fillId="0" borderId="5" xfId="0" applyNumberFormat="1" applyFont="1" applyBorder="1" applyAlignment="1">
      <alignment horizontal="center"/>
    </xf>
    <xf numFmtId="0" fontId="28" fillId="0" borderId="5" xfId="0" applyFont="1" applyBorder="1" applyAlignment="1">
      <alignment horizontal="right" wrapText="1"/>
    </xf>
    <xf numFmtId="0" fontId="3" fillId="0" borderId="5" xfId="0" applyFont="1" applyBorder="1" applyAlignment="1">
      <alignment vertical="center" wrapText="1"/>
    </xf>
    <xf numFmtId="1" fontId="7" fillId="0" borderId="8" xfId="0" applyNumberFormat="1" applyFont="1" applyBorder="1" applyAlignment="1">
      <alignment horizontal="center"/>
    </xf>
    <xf numFmtId="0" fontId="27" fillId="0" borderId="5" xfId="0" applyFont="1" applyBorder="1" applyAlignment="1">
      <alignment horizontal="right" vertical="center" wrapText="1"/>
    </xf>
    <xf numFmtId="0" fontId="2" fillId="0" borderId="7" xfId="0" applyFont="1" applyBorder="1"/>
    <xf numFmtId="0" fontId="2" fillId="0" borderId="4" xfId="0" applyFont="1" applyBorder="1" applyProtection="1">
      <protection locked="0"/>
    </xf>
    <xf numFmtId="0" fontId="6" fillId="3" borderId="5" xfId="0" applyFont="1" applyFill="1" applyBorder="1" applyAlignment="1">
      <alignment horizontal="center" wrapText="1"/>
    </xf>
    <xf numFmtId="0" fontId="13" fillId="3" borderId="32" xfId="0" applyFont="1" applyFill="1" applyBorder="1"/>
    <xf numFmtId="0" fontId="3" fillId="3" borderId="33" xfId="0" applyFont="1" applyFill="1" applyBorder="1"/>
    <xf numFmtId="0" fontId="3" fillId="3" borderId="33" xfId="0" applyFont="1" applyFill="1" applyBorder="1" applyAlignment="1">
      <alignment horizontal="center"/>
    </xf>
    <xf numFmtId="0" fontId="2" fillId="3" borderId="33" xfId="0" applyFont="1" applyFill="1" applyBorder="1" applyAlignment="1">
      <alignment horizontal="center"/>
    </xf>
    <xf numFmtId="0" fontId="3" fillId="3" borderId="4" xfId="0" applyFont="1" applyFill="1" applyBorder="1" applyAlignment="1">
      <alignment horizontal="center" vertical="center" wrapText="1"/>
    </xf>
    <xf numFmtId="3" fontId="10" fillId="3" borderId="5" xfId="0" applyNumberFormat="1" applyFont="1" applyFill="1" applyBorder="1" applyAlignment="1">
      <alignment horizontal="center" vertical="center" wrapText="1"/>
    </xf>
    <xf numFmtId="3" fontId="10" fillId="3" borderId="8" xfId="0" applyNumberFormat="1" applyFont="1" applyFill="1" applyBorder="1" applyAlignment="1">
      <alignment horizontal="center" vertical="center" wrapText="1"/>
    </xf>
    <xf numFmtId="0" fontId="3" fillId="3" borderId="4" xfId="0" applyFont="1" applyFill="1" applyBorder="1" applyAlignment="1">
      <alignment horizontal="center"/>
    </xf>
    <xf numFmtId="0" fontId="3" fillId="3" borderId="5" xfId="0" applyFont="1" applyFill="1" applyBorder="1" applyAlignment="1">
      <alignment horizontal="center"/>
    </xf>
    <xf numFmtId="0" fontId="3" fillId="3" borderId="8" xfId="0" applyFont="1" applyFill="1" applyBorder="1" applyAlignment="1">
      <alignment horizontal="center"/>
    </xf>
    <xf numFmtId="0" fontId="2" fillId="3" borderId="4" xfId="0" applyFont="1" applyFill="1" applyBorder="1"/>
    <xf numFmtId="0" fontId="2" fillId="3" borderId="5" xfId="0" applyFont="1" applyFill="1" applyBorder="1" applyAlignment="1">
      <alignment horizontal="center"/>
    </xf>
    <xf numFmtId="0" fontId="2" fillId="3" borderId="8" xfId="0" applyFont="1" applyFill="1" applyBorder="1" applyAlignment="1">
      <alignment horizontal="center"/>
    </xf>
    <xf numFmtId="0" fontId="14" fillId="3" borderId="25" xfId="0" applyFont="1" applyFill="1" applyBorder="1" applyAlignment="1">
      <alignment horizontal="left" wrapText="1"/>
    </xf>
    <xf numFmtId="0" fontId="6" fillId="3" borderId="19" xfId="0" applyFont="1" applyFill="1" applyBorder="1" applyAlignment="1">
      <alignment horizontal="center" wrapText="1"/>
    </xf>
    <xf numFmtId="0" fontId="6" fillId="3" borderId="24" xfId="0" applyFont="1" applyFill="1" applyBorder="1" applyAlignment="1">
      <alignment horizontal="center" wrapText="1"/>
    </xf>
    <xf numFmtId="0" fontId="6" fillId="3" borderId="4" xfId="0" applyFont="1" applyFill="1" applyBorder="1" applyAlignment="1">
      <alignment horizontal="right" wrapText="1"/>
    </xf>
    <xf numFmtId="0" fontId="6" fillId="3" borderId="8" xfId="0" applyFont="1" applyFill="1" applyBorder="1" applyAlignment="1">
      <alignment horizontal="center" wrapText="1"/>
    </xf>
    <xf numFmtId="0" fontId="6" fillId="3" borderId="58" xfId="0" applyFont="1" applyFill="1" applyBorder="1" applyAlignment="1">
      <alignment horizontal="right" wrapText="1"/>
    </xf>
    <xf numFmtId="0" fontId="6" fillId="3" borderId="59" xfId="0" applyFont="1" applyFill="1" applyBorder="1" applyAlignment="1">
      <alignment horizontal="center" wrapText="1"/>
    </xf>
    <xf numFmtId="0" fontId="6" fillId="3" borderId="56" xfId="0" applyFont="1" applyFill="1" applyBorder="1" applyAlignment="1">
      <alignment horizontal="center" wrapText="1"/>
    </xf>
    <xf numFmtId="0" fontId="14" fillId="3" borderId="4" xfId="0" applyFont="1" applyFill="1" applyBorder="1" applyAlignment="1">
      <alignment horizontal="left" wrapText="1"/>
    </xf>
    <xf numFmtId="0" fontId="6" fillId="3" borderId="4" xfId="0" applyFont="1" applyFill="1" applyBorder="1" applyAlignment="1">
      <alignment horizontal="left" wrapText="1"/>
    </xf>
    <xf numFmtId="3" fontId="6" fillId="3" borderId="8" xfId="0" applyNumberFormat="1" applyFont="1" applyFill="1" applyBorder="1" applyAlignment="1">
      <alignment horizontal="center" wrapText="1"/>
    </xf>
    <xf numFmtId="0" fontId="2" fillId="3" borderId="0" xfId="0" applyFont="1" applyFill="1" applyAlignment="1">
      <alignment horizontal="left" vertical="center"/>
    </xf>
    <xf numFmtId="0" fontId="2" fillId="3" borderId="51" xfId="0" applyFont="1" applyFill="1" applyBorder="1" applyAlignment="1">
      <alignment horizontal="left" vertical="center"/>
    </xf>
    <xf numFmtId="0" fontId="2" fillId="3" borderId="56" xfId="0" applyFont="1" applyFill="1" applyBorder="1"/>
    <xf numFmtId="0" fontId="2" fillId="3" borderId="56" xfId="0" applyFont="1" applyFill="1" applyBorder="1" applyAlignment="1">
      <alignment horizontal="center"/>
    </xf>
    <xf numFmtId="0" fontId="2" fillId="3" borderId="59" xfId="0" applyFont="1" applyFill="1" applyBorder="1" applyAlignment="1">
      <alignment horizontal="center"/>
    </xf>
    <xf numFmtId="0" fontId="22" fillId="3" borderId="0" xfId="0" applyFont="1" applyFill="1" applyProtection="1">
      <protection locked="0"/>
    </xf>
    <xf numFmtId="0" fontId="22" fillId="3" borderId="0" xfId="0" applyFont="1" applyFill="1"/>
    <xf numFmtId="0" fontId="22" fillId="3" borderId="0" xfId="0" applyFont="1" applyFill="1" applyAlignment="1">
      <alignment horizontal="center"/>
    </xf>
    <xf numFmtId="0" fontId="3" fillId="3" borderId="0" xfId="0" applyFont="1" applyFill="1" applyAlignment="1">
      <alignment vertical="center"/>
    </xf>
    <xf numFmtId="0" fontId="3" fillId="3" borderId="33" xfId="0" applyFont="1" applyFill="1" applyBorder="1" applyAlignment="1">
      <alignment vertical="center" wrapText="1"/>
    </xf>
    <xf numFmtId="0" fontId="3" fillId="3" borderId="56" xfId="0" applyFont="1" applyFill="1" applyBorder="1" applyAlignment="1">
      <alignment horizontal="center" vertical="center"/>
    </xf>
    <xf numFmtId="0" fontId="3" fillId="3" borderId="59" xfId="0" applyFont="1" applyFill="1" applyBorder="1" applyAlignment="1">
      <alignment horizontal="center"/>
    </xf>
    <xf numFmtId="0" fontId="3" fillId="3" borderId="51" xfId="0" applyFont="1" applyFill="1" applyBorder="1" applyAlignment="1">
      <alignment horizontal="center"/>
    </xf>
    <xf numFmtId="0" fontId="4" fillId="3" borderId="56" xfId="0" applyFont="1" applyFill="1" applyBorder="1" applyAlignment="1">
      <alignment horizontal="center"/>
    </xf>
    <xf numFmtId="0" fontId="4" fillId="3" borderId="62" xfId="0" applyFont="1" applyFill="1" applyBorder="1" applyAlignment="1">
      <alignment horizontal="center"/>
    </xf>
    <xf numFmtId="0" fontId="3" fillId="3" borderId="0" xfId="0" applyFont="1" applyFill="1" applyAlignment="1">
      <alignment horizontal="center" vertical="center" wrapText="1"/>
    </xf>
    <xf numFmtId="0" fontId="2" fillId="3" borderId="8" xfId="0" applyFont="1" applyFill="1" applyBorder="1"/>
    <xf numFmtId="0" fontId="2" fillId="3" borderId="24" xfId="0" applyFont="1" applyFill="1" applyBorder="1"/>
    <xf numFmtId="0" fontId="2" fillId="3" borderId="19" xfId="0" applyFont="1" applyFill="1" applyBorder="1"/>
    <xf numFmtId="0" fontId="10" fillId="3" borderId="24" xfId="0" applyFont="1" applyFill="1" applyBorder="1" applyAlignment="1">
      <alignment horizontal="center"/>
    </xf>
    <xf numFmtId="0" fontId="10" fillId="3" borderId="19" xfId="0" applyFont="1" applyFill="1" applyBorder="1" applyAlignment="1">
      <alignment horizontal="center"/>
    </xf>
    <xf numFmtId="0" fontId="8" fillId="3" borderId="8" xfId="0" applyFont="1" applyFill="1" applyBorder="1"/>
    <xf numFmtId="0" fontId="8" fillId="3" borderId="30" xfId="0" applyFont="1" applyFill="1" applyBorder="1"/>
    <xf numFmtId="0" fontId="3" fillId="3" borderId="0" xfId="0" applyFont="1" applyFill="1" applyAlignment="1">
      <alignment horizontal="center"/>
    </xf>
    <xf numFmtId="3" fontId="3" fillId="3" borderId="30" xfId="0" applyNumberFormat="1" applyFont="1" applyFill="1" applyBorder="1" applyAlignment="1">
      <alignment horizontal="center"/>
    </xf>
    <xf numFmtId="0" fontId="2" fillId="3" borderId="0" xfId="0" applyFont="1" applyFill="1"/>
    <xf numFmtId="3" fontId="5" fillId="3" borderId="8" xfId="0" applyNumberFormat="1" applyFont="1" applyFill="1" applyBorder="1" applyAlignment="1">
      <alignment horizontal="center"/>
    </xf>
    <xf numFmtId="3" fontId="2" fillId="3" borderId="8" xfId="0" applyNumberFormat="1" applyFont="1" applyFill="1" applyBorder="1"/>
    <xf numFmtId="3" fontId="2" fillId="3" borderId="5" xfId="0" applyNumberFormat="1" applyFont="1" applyFill="1" applyBorder="1"/>
    <xf numFmtId="0" fontId="8" fillId="3" borderId="61" xfId="0" applyFont="1" applyFill="1" applyBorder="1"/>
    <xf numFmtId="3" fontId="2" fillId="3" borderId="24" xfId="0" applyNumberFormat="1" applyFont="1" applyFill="1" applyBorder="1" applyAlignment="1">
      <alignment horizontal="center"/>
    </xf>
    <xf numFmtId="3" fontId="2" fillId="3" borderId="19" xfId="0" applyNumberFormat="1" applyFont="1" applyFill="1" applyBorder="1" applyAlignment="1">
      <alignment horizontal="center"/>
    </xf>
    <xf numFmtId="0" fontId="8" fillId="3" borderId="60" xfId="0" applyFont="1" applyFill="1" applyBorder="1"/>
    <xf numFmtId="3" fontId="2" fillId="3" borderId="5" xfId="0" applyNumberFormat="1" applyFont="1" applyFill="1" applyBorder="1" applyAlignment="1">
      <alignment horizontal="center"/>
    </xf>
    <xf numFmtId="0" fontId="8" fillId="3" borderId="8" xfId="0" applyFont="1" applyFill="1" applyBorder="1" applyAlignment="1">
      <alignment horizontal="center"/>
    </xf>
    <xf numFmtId="3" fontId="8" fillId="3" borderId="30" xfId="0" applyNumberFormat="1" applyFont="1" applyFill="1" applyBorder="1" applyAlignment="1">
      <alignment horizontal="center"/>
    </xf>
    <xf numFmtId="0" fontId="8" fillId="3" borderId="30" xfId="0" applyFont="1" applyFill="1" applyBorder="1" applyAlignment="1">
      <alignment horizontal="center"/>
    </xf>
    <xf numFmtId="3" fontId="2" fillId="3" borderId="59" xfId="0" applyNumberFormat="1" applyFont="1" applyFill="1" applyBorder="1" applyAlignment="1">
      <alignment horizontal="center"/>
    </xf>
    <xf numFmtId="3" fontId="2" fillId="3" borderId="56" xfId="0" applyNumberFormat="1" applyFont="1" applyFill="1" applyBorder="1" applyAlignment="1">
      <alignment horizontal="center"/>
    </xf>
    <xf numFmtId="0" fontId="8" fillId="3" borderId="56" xfId="0" applyFont="1" applyFill="1" applyBorder="1" applyAlignment="1">
      <alignment horizontal="center"/>
    </xf>
    <xf numFmtId="3" fontId="8" fillId="3" borderId="56" xfId="0" applyNumberFormat="1" applyFont="1" applyFill="1" applyBorder="1" applyAlignment="1">
      <alignment horizontal="center"/>
    </xf>
    <xf numFmtId="3" fontId="8" fillId="3" borderId="61" xfId="0" applyNumberFormat="1" applyFont="1" applyFill="1" applyBorder="1" applyAlignment="1">
      <alignment horizontal="center"/>
    </xf>
    <xf numFmtId="3" fontId="2" fillId="3" borderId="24" xfId="0" quotePrefix="1" applyNumberFormat="1" applyFont="1" applyFill="1" applyBorder="1" applyAlignment="1">
      <alignment horizontal="center"/>
    </xf>
    <xf numFmtId="0" fontId="2" fillId="3" borderId="0" xfId="0" applyFont="1" applyFill="1" applyAlignment="1">
      <alignment horizontal="right" vertical="center"/>
    </xf>
    <xf numFmtId="0" fontId="2" fillId="3" borderId="51" xfId="0" applyFont="1" applyFill="1" applyBorder="1" applyAlignment="1">
      <alignment horizontal="right" vertical="center"/>
    </xf>
    <xf numFmtId="0" fontId="8" fillId="3" borderId="61" xfId="0" applyFont="1" applyFill="1" applyBorder="1" applyAlignment="1">
      <alignment horizontal="center"/>
    </xf>
    <xf numFmtId="0" fontId="8" fillId="3" borderId="8" xfId="0" applyFont="1" applyFill="1" applyBorder="1" applyAlignment="1">
      <alignment horizontal="center" vertical="center" wrapText="1"/>
    </xf>
    <xf numFmtId="3" fontId="2" fillId="3" borderId="59" xfId="0" applyNumberFormat="1" applyFont="1" applyFill="1" applyBorder="1" applyAlignment="1">
      <alignment horizontal="center" vertical="center"/>
    </xf>
    <xf numFmtId="3" fontId="2" fillId="3" borderId="5" xfId="0" applyNumberFormat="1" applyFont="1" applyFill="1" applyBorder="1" applyAlignment="1">
      <alignment horizontal="center" vertical="center"/>
    </xf>
    <xf numFmtId="0" fontId="2" fillId="3" borderId="0" xfId="0" applyFont="1" applyFill="1" applyAlignment="1">
      <alignment horizontal="right"/>
    </xf>
    <xf numFmtId="0" fontId="2" fillId="3" borderId="32" xfId="0" applyFont="1" applyFill="1" applyBorder="1"/>
    <xf numFmtId="0" fontId="26" fillId="3" borderId="0" xfId="0" applyFont="1" applyFill="1"/>
    <xf numFmtId="0" fontId="8" fillId="3" borderId="0" xfId="0" applyFont="1" applyFill="1"/>
    <xf numFmtId="0" fontId="3" fillId="3" borderId="28"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3" fillId="3" borderId="29" xfId="0" applyFont="1" applyFill="1" applyBorder="1" applyAlignment="1" applyProtection="1">
      <alignment vertical="center"/>
      <protection locked="0"/>
    </xf>
    <xf numFmtId="0" fontId="3" fillId="3" borderId="30" xfId="0" applyFont="1" applyFill="1" applyBorder="1" applyAlignment="1" applyProtection="1">
      <alignment vertical="center"/>
      <protection locked="0"/>
    </xf>
    <xf numFmtId="0" fontId="3" fillId="3" borderId="0" xfId="0" applyFont="1" applyFill="1" applyAlignment="1" applyProtection="1">
      <alignment vertical="center"/>
      <protection locked="0"/>
    </xf>
    <xf numFmtId="0" fontId="3" fillId="3" borderId="31" xfId="0" applyFont="1" applyFill="1" applyBorder="1" applyAlignment="1" applyProtection="1">
      <alignment vertical="center"/>
      <protection locked="0"/>
    </xf>
    <xf numFmtId="3" fontId="11" fillId="3" borderId="33" xfId="0" applyNumberFormat="1" applyFont="1" applyFill="1" applyBorder="1"/>
    <xf numFmtId="0" fontId="11" fillId="3" borderId="33" xfId="0" applyFont="1" applyFill="1" applyBorder="1"/>
    <xf numFmtId="0" fontId="11" fillId="3" borderId="34" xfId="0" applyFont="1" applyFill="1" applyBorder="1"/>
    <xf numFmtId="0" fontId="3" fillId="3" borderId="25" xfId="0" applyFont="1" applyFill="1" applyBorder="1" applyAlignment="1">
      <alignment horizontal="center"/>
    </xf>
    <xf numFmtId="3" fontId="13" fillId="3" borderId="19" xfId="0" applyNumberFormat="1" applyFont="1" applyFill="1" applyBorder="1" applyAlignment="1">
      <alignment horizontal="center"/>
    </xf>
    <xf numFmtId="0" fontId="4" fillId="3" borderId="4" xfId="0" applyFont="1" applyFill="1" applyBorder="1" applyAlignment="1">
      <alignment horizontal="center"/>
    </xf>
    <xf numFmtId="0" fontId="10" fillId="3" borderId="4" xfId="0" applyFont="1" applyFill="1" applyBorder="1" applyAlignment="1">
      <alignment horizontal="center"/>
    </xf>
    <xf numFmtId="3" fontId="10" fillId="3" borderId="5" xfId="0" applyNumberFormat="1" applyFont="1" applyFill="1" applyBorder="1" applyAlignment="1">
      <alignment horizontal="center"/>
    </xf>
    <xf numFmtId="0" fontId="3" fillId="3" borderId="4" xfId="0" applyFont="1" applyFill="1" applyBorder="1"/>
    <xf numFmtId="3" fontId="2" fillId="3" borderId="5" xfId="0" quotePrefix="1" applyNumberFormat="1" applyFont="1" applyFill="1" applyBorder="1" applyAlignment="1">
      <alignment horizontal="center"/>
    </xf>
    <xf numFmtId="3" fontId="2" fillId="3" borderId="8" xfId="0" quotePrefix="1" applyNumberFormat="1" applyFont="1" applyFill="1" applyBorder="1" applyAlignment="1">
      <alignment horizontal="center"/>
    </xf>
    <xf numFmtId="0" fontId="3" fillId="3" borderId="0" xfId="0" applyFont="1" applyFill="1"/>
    <xf numFmtId="0" fontId="2" fillId="3" borderId="6" xfId="0" applyFont="1" applyFill="1" applyBorder="1"/>
    <xf numFmtId="3" fontId="2" fillId="3" borderId="7" xfId="0" applyNumberFormat="1" applyFont="1" applyFill="1" applyBorder="1" applyAlignment="1">
      <alignment horizontal="center"/>
    </xf>
    <xf numFmtId="3" fontId="2" fillId="3" borderId="7" xfId="0" quotePrefix="1" applyNumberFormat="1" applyFont="1" applyFill="1" applyBorder="1" applyAlignment="1">
      <alignment horizontal="center"/>
    </xf>
    <xf numFmtId="0" fontId="6" fillId="3" borderId="0" xfId="5" applyFont="1" applyFill="1"/>
    <xf numFmtId="0" fontId="11" fillId="3" borderId="0" xfId="0" applyFont="1" applyFill="1"/>
    <xf numFmtId="0" fontId="2" fillId="0" borderId="20" xfId="1" applyFont="1" applyBorder="1" applyAlignment="1">
      <alignment horizontal="center" vertical="center"/>
    </xf>
    <xf numFmtId="0" fontId="2" fillId="0" borderId="0" xfId="1" applyFont="1" applyAlignment="1">
      <alignment horizontal="center" vertical="center"/>
    </xf>
    <xf numFmtId="0" fontId="2" fillId="0" borderId="1" xfId="1" applyFont="1" applyBorder="1" applyAlignment="1">
      <alignment horizontal="center" vertical="center"/>
    </xf>
    <xf numFmtId="0" fontId="3" fillId="0" borderId="0" xfId="1" applyFont="1" applyAlignment="1">
      <alignment horizontal="center" vertical="center" wrapText="1"/>
    </xf>
    <xf numFmtId="0" fontId="4" fillId="0" borderId="0" xfId="0" applyFont="1" applyAlignment="1">
      <alignment horizontal="center"/>
    </xf>
    <xf numFmtId="0" fontId="8" fillId="0" borderId="20"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23" fillId="0" borderId="0" xfId="0" applyFont="1" applyAlignment="1">
      <alignment horizontal="left" vertical="center" wrapText="1"/>
    </xf>
    <xf numFmtId="0" fontId="3" fillId="0" borderId="30" xfId="0" applyFont="1" applyBorder="1" applyAlignment="1">
      <alignment horizontal="center"/>
    </xf>
    <xf numFmtId="0" fontId="3" fillId="0" borderId="0" xfId="0" applyFont="1" applyAlignment="1">
      <alignment horizont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0" xfId="0" applyFont="1" applyBorder="1" applyAlignment="1" applyProtection="1">
      <alignment horizontal="center"/>
      <protection locked="0"/>
    </xf>
    <xf numFmtId="0" fontId="3" fillId="0" borderId="0" xfId="0" applyFont="1" applyAlignment="1" applyProtection="1">
      <alignment horizontal="center"/>
      <protection locked="0"/>
    </xf>
    <xf numFmtId="0" fontId="13" fillId="0" borderId="32" xfId="0" applyFont="1" applyBorder="1" applyAlignment="1">
      <alignment horizontal="left" wrapText="1"/>
    </xf>
    <xf numFmtId="0" fontId="13" fillId="0" borderId="33" xfId="0" applyFont="1" applyBorder="1" applyAlignment="1">
      <alignment horizontal="left" wrapText="1"/>
    </xf>
    <xf numFmtId="164" fontId="3" fillId="0" borderId="35" xfId="0" applyNumberFormat="1" applyFont="1" applyBorder="1" applyAlignment="1" applyProtection="1">
      <alignment horizontal="center" vertical="center" wrapText="1"/>
      <protection locked="0"/>
    </xf>
    <xf numFmtId="164" fontId="3" fillId="0" borderId="39" xfId="0" applyNumberFormat="1" applyFont="1" applyBorder="1" applyAlignment="1" applyProtection="1">
      <alignment horizontal="center" vertical="center" wrapText="1"/>
      <protection locked="0"/>
    </xf>
    <xf numFmtId="164" fontId="3" fillId="0" borderId="36" xfId="0" applyNumberFormat="1" applyFont="1" applyBorder="1" applyAlignment="1" applyProtection="1">
      <alignment horizontal="center" vertical="center" wrapText="1"/>
      <protection locked="0"/>
    </xf>
    <xf numFmtId="164" fontId="3" fillId="0" borderId="40" xfId="0" applyNumberFormat="1" applyFont="1" applyBorder="1" applyAlignment="1" applyProtection="1">
      <alignment horizontal="center" vertical="center" wrapText="1"/>
      <protection locked="0"/>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3" borderId="24"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56" xfId="0" applyFont="1" applyFill="1" applyBorder="1" applyAlignment="1">
      <alignment horizontal="center" vertical="center" wrapText="1"/>
    </xf>
    <xf numFmtId="0" fontId="22" fillId="3" borderId="20" xfId="0" applyFont="1" applyFill="1" applyBorder="1" applyAlignment="1">
      <alignment horizontal="left" vertical="center" wrapText="1"/>
    </xf>
    <xf numFmtId="0" fontId="3" fillId="3" borderId="0" xfId="0" applyFont="1" applyFill="1" applyAlignment="1">
      <alignment horizontal="left" vertical="center"/>
    </xf>
    <xf numFmtId="0" fontId="3" fillId="3" borderId="30" xfId="0" applyFont="1" applyFill="1" applyBorder="1" applyAlignment="1">
      <alignment horizontal="center" vertical="center"/>
    </xf>
    <xf numFmtId="0" fontId="3" fillId="3" borderId="0" xfId="0" applyFont="1" applyFill="1" applyAlignment="1">
      <alignment horizontal="center" vertical="center"/>
    </xf>
    <xf numFmtId="0" fontId="3" fillId="3" borderId="31"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58"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59" xfId="0" applyFont="1" applyFill="1" applyBorder="1" applyAlignment="1">
      <alignment horizontal="center" vertical="center" wrapText="1"/>
    </xf>
    <xf numFmtId="0" fontId="3" fillId="3" borderId="56" xfId="0" applyFont="1" applyFill="1" applyBorder="1" applyAlignment="1">
      <alignment horizontal="center"/>
    </xf>
    <xf numFmtId="0" fontId="3" fillId="3" borderId="51" xfId="0" applyFont="1" applyFill="1" applyBorder="1" applyAlignment="1">
      <alignment horizontal="center"/>
    </xf>
    <xf numFmtId="0" fontId="3" fillId="3" borderId="19" xfId="0" applyFont="1" applyFill="1" applyBorder="1" applyAlignment="1">
      <alignment horizontal="center" vertical="center" wrapText="1"/>
    </xf>
    <xf numFmtId="49" fontId="22" fillId="3" borderId="20" xfId="0" applyNumberFormat="1" applyFont="1" applyFill="1" applyBorder="1" applyAlignment="1" applyProtection="1">
      <alignment horizontal="left" vertical="center" wrapText="1"/>
      <protection locked="0"/>
    </xf>
    <xf numFmtId="49" fontId="22" fillId="3" borderId="0" xfId="0" applyNumberFormat="1" applyFont="1" applyFill="1" applyAlignment="1" applyProtection="1">
      <alignment horizontal="left" vertical="center" wrapText="1"/>
      <protection locked="0"/>
    </xf>
    <xf numFmtId="0" fontId="3" fillId="3" borderId="0" xfId="0" applyFont="1" applyFill="1" applyAlignment="1">
      <alignment horizontal="center" vertical="center" wrapText="1"/>
    </xf>
    <xf numFmtId="0" fontId="3" fillId="3" borderId="43" xfId="0" applyFont="1" applyFill="1" applyBorder="1" applyAlignment="1">
      <alignment horizontal="center"/>
    </xf>
    <xf numFmtId="0" fontId="3" fillId="3" borderId="44" xfId="0" applyFont="1" applyFill="1" applyBorder="1" applyAlignment="1">
      <alignment horizontal="center"/>
    </xf>
    <xf numFmtId="0" fontId="3" fillId="3" borderId="45" xfId="0" applyFont="1" applyFill="1" applyBorder="1" applyAlignment="1">
      <alignment horizontal="center"/>
    </xf>
    <xf numFmtId="0" fontId="3" fillId="0" borderId="28"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2" fillId="0" borderId="20" xfId="0" applyFont="1" applyBorder="1" applyAlignment="1">
      <alignment horizontal="justify" vertical="justify" wrapText="1"/>
    </xf>
    <xf numFmtId="0" fontId="3" fillId="0" borderId="31" xfId="0" applyFont="1" applyBorder="1" applyAlignment="1">
      <alignment horizontal="center"/>
    </xf>
    <xf numFmtId="0" fontId="7" fillId="0" borderId="30" xfId="5" applyFont="1" applyBorder="1" applyAlignment="1">
      <alignment horizontal="center" vertical="center" wrapText="1"/>
    </xf>
    <xf numFmtId="0" fontId="7" fillId="0" borderId="0" xfId="5" applyFont="1" applyAlignment="1">
      <alignment horizontal="center" vertical="center" wrapText="1"/>
    </xf>
    <xf numFmtId="0" fontId="7" fillId="0" borderId="31" xfId="5" applyFont="1" applyBorder="1" applyAlignment="1">
      <alignment horizontal="center" vertical="center" wrapText="1"/>
    </xf>
    <xf numFmtId="0" fontId="7" fillId="0" borderId="28" xfId="5" applyFont="1" applyBorder="1" applyAlignment="1">
      <alignment horizontal="left" vertical="center" wrapText="1"/>
    </xf>
    <xf numFmtId="0" fontId="7" fillId="0" borderId="2" xfId="5" applyFont="1" applyBorder="1" applyAlignment="1">
      <alignment horizontal="left" vertical="center" wrapText="1"/>
    </xf>
    <xf numFmtId="0" fontId="7" fillId="0" borderId="29" xfId="5" applyFont="1" applyBorder="1" applyAlignment="1">
      <alignment horizontal="left" vertical="center" wrapText="1"/>
    </xf>
    <xf numFmtId="0" fontId="7" fillId="0" borderId="30" xfId="5" applyFont="1" applyBorder="1" applyAlignment="1">
      <alignment horizontal="left" vertical="center" wrapText="1"/>
    </xf>
    <xf numFmtId="0" fontId="7" fillId="0" borderId="0" xfId="5" applyFont="1" applyAlignment="1">
      <alignment horizontal="left" vertical="center" wrapText="1"/>
    </xf>
    <xf numFmtId="0" fontId="7" fillId="0" borderId="31" xfId="5" applyFont="1" applyBorder="1" applyAlignment="1">
      <alignment horizontal="left" vertical="center" wrapText="1"/>
    </xf>
    <xf numFmtId="0" fontId="22" fillId="0" borderId="20" xfId="0" applyFont="1" applyBorder="1" applyAlignment="1">
      <alignment horizontal="left" vertical="justify" wrapText="1"/>
    </xf>
    <xf numFmtId="0" fontId="7" fillId="3" borderId="30" xfId="5" applyFont="1" applyFill="1" applyBorder="1" applyAlignment="1">
      <alignment horizontal="center" vertical="center" wrapText="1"/>
    </xf>
    <xf numFmtId="0" fontId="7" fillId="3" borderId="0" xfId="5" applyFont="1" applyFill="1" applyAlignment="1">
      <alignment horizontal="center" vertical="center" wrapText="1"/>
    </xf>
    <xf numFmtId="0" fontId="7" fillId="3" borderId="31" xfId="5" applyFont="1" applyFill="1" applyBorder="1" applyAlignment="1">
      <alignment horizontal="center" vertical="center" wrapText="1"/>
    </xf>
    <xf numFmtId="0" fontId="23" fillId="0" borderId="48" xfId="0" applyFont="1" applyBorder="1" applyAlignment="1">
      <alignment horizontal="left" vertical="center" wrapText="1"/>
    </xf>
    <xf numFmtId="0" fontId="35" fillId="0" borderId="0" xfId="0" applyFont="1" applyAlignment="1">
      <alignment horizontal="left" vertical="center" wrapText="1"/>
    </xf>
    <xf numFmtId="0" fontId="3" fillId="3" borderId="30" xfId="0" applyFont="1" applyFill="1" applyBorder="1" applyAlignment="1">
      <alignment horizontal="center"/>
    </xf>
    <xf numFmtId="0" fontId="3" fillId="3" borderId="0" xfId="0" applyFont="1" applyFill="1" applyAlignment="1">
      <alignment horizontal="center"/>
    </xf>
    <xf numFmtId="0" fontId="3" fillId="3" borderId="31" xfId="0" applyFont="1" applyFill="1" applyBorder="1" applyAlignment="1">
      <alignment horizontal="center"/>
    </xf>
    <xf numFmtId="0" fontId="3" fillId="3" borderId="4"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0" xfId="0" applyFont="1" applyFill="1" applyBorder="1" applyAlignment="1">
      <alignment horizontal="center"/>
    </xf>
    <xf numFmtId="0" fontId="3" fillId="3" borderId="1" xfId="0" applyFont="1" applyFill="1" applyBorder="1" applyAlignment="1">
      <alignment horizontal="center"/>
    </xf>
    <xf numFmtId="0" fontId="3" fillId="3" borderId="7" xfId="0" applyFont="1" applyFill="1" applyBorder="1" applyAlignment="1">
      <alignment horizontal="center" vertical="center" wrapText="1"/>
    </xf>
    <xf numFmtId="0" fontId="3" fillId="0" borderId="5" xfId="3" applyFont="1" applyBorder="1" applyAlignment="1">
      <alignment horizontal="center" vertical="center" wrapText="1"/>
    </xf>
    <xf numFmtId="0" fontId="3" fillId="0" borderId="7" xfId="3" applyFont="1" applyBorder="1" applyAlignment="1">
      <alignment horizontal="center" vertical="center" wrapText="1"/>
    </xf>
    <xf numFmtId="0" fontId="3" fillId="0" borderId="10" xfId="3" applyFont="1" applyBorder="1" applyAlignment="1">
      <alignment horizontal="center"/>
    </xf>
    <xf numFmtId="0" fontId="3" fillId="0" borderId="1" xfId="3" applyFont="1" applyBorder="1" applyAlignment="1">
      <alignment horizontal="center"/>
    </xf>
    <xf numFmtId="0" fontId="3" fillId="0" borderId="6" xfId="3" applyFont="1" applyBorder="1" applyAlignment="1">
      <alignment horizontal="center"/>
    </xf>
    <xf numFmtId="0" fontId="3" fillId="0" borderId="30" xfId="3" applyFont="1" applyBorder="1" applyAlignment="1">
      <alignment horizontal="center"/>
    </xf>
    <xf numFmtId="0" fontId="3" fillId="0" borderId="0" xfId="3" applyFont="1" applyAlignment="1">
      <alignment horizontal="center"/>
    </xf>
    <xf numFmtId="0" fontId="3" fillId="0" borderId="31" xfId="3" applyFont="1" applyBorder="1" applyAlignment="1">
      <alignment horizontal="center"/>
    </xf>
    <xf numFmtId="0" fontId="3" fillId="0" borderId="36" xfId="3" applyFont="1" applyBorder="1" applyAlignment="1">
      <alignment horizontal="center" vertical="center" wrapText="1"/>
    </xf>
    <xf numFmtId="0" fontId="3" fillId="3" borderId="0" xfId="3" applyFont="1" applyFill="1" applyAlignment="1">
      <alignment horizontal="center"/>
    </xf>
    <xf numFmtId="0" fontId="36" fillId="0" borderId="24" xfId="3" applyFont="1" applyBorder="1" applyAlignment="1">
      <alignment horizontal="center" vertical="center" wrapText="1"/>
    </xf>
    <xf numFmtId="0" fontId="36" fillId="0" borderId="10" xfId="3" applyFont="1" applyBorder="1" applyAlignment="1">
      <alignment horizontal="center" vertical="center" wrapText="1"/>
    </xf>
    <xf numFmtId="0" fontId="36" fillId="0" borderId="49" xfId="3" applyFont="1" applyBorder="1" applyAlignment="1">
      <alignment horizontal="center" vertical="center" wrapText="1"/>
    </xf>
    <xf numFmtId="0" fontId="36" fillId="0" borderId="47" xfId="3" applyFont="1" applyBorder="1" applyAlignment="1">
      <alignment horizontal="center" vertical="center" wrapText="1"/>
    </xf>
    <xf numFmtId="0" fontId="36" fillId="0" borderId="50" xfId="3" applyFont="1" applyBorder="1" applyAlignment="1">
      <alignment horizontal="center"/>
    </xf>
    <xf numFmtId="0" fontId="36" fillId="0" borderId="18" xfId="3" applyFont="1" applyBorder="1" applyAlignment="1">
      <alignment horizontal="center"/>
    </xf>
    <xf numFmtId="0" fontId="3" fillId="0" borderId="2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0" xfId="0" applyFont="1" applyAlignment="1">
      <alignment horizontal="center" wrapText="1"/>
    </xf>
    <xf numFmtId="0" fontId="22" fillId="0" borderId="20" xfId="0" applyFont="1" applyBorder="1" applyAlignment="1">
      <alignment horizontal="left" vertical="center" wrapText="1"/>
    </xf>
    <xf numFmtId="0" fontId="3" fillId="0" borderId="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0" xfId="0" applyFont="1" applyBorder="1" applyAlignment="1">
      <alignment horizontal="center" wrapText="1"/>
    </xf>
    <xf numFmtId="0" fontId="3" fillId="0" borderId="31" xfId="0" applyFont="1" applyBorder="1" applyAlignment="1">
      <alignment horizontal="center" wrapText="1"/>
    </xf>
    <xf numFmtId="0" fontId="4" fillId="0" borderId="63" xfId="0" applyFont="1" applyBorder="1" applyAlignment="1">
      <alignment horizontal="center" vertical="center" wrapText="1"/>
    </xf>
    <xf numFmtId="0" fontId="6" fillId="0" borderId="63" xfId="0" applyFont="1" applyBorder="1" applyAlignment="1">
      <alignment vertical="center" wrapText="1"/>
    </xf>
  </cellXfs>
  <cellStyles count="6">
    <cellStyle name="Normal" xfId="0" builtinId="0"/>
    <cellStyle name="Normal 2" xfId="4" xr:uid="{00000000-0005-0000-0000-000001000000}"/>
    <cellStyle name="Normal 2 2" xfId="1" xr:uid="{00000000-0005-0000-0000-000002000000}"/>
    <cellStyle name="Normal 3" xfId="2" xr:uid="{00000000-0005-0000-0000-000003000000}"/>
    <cellStyle name="Normal 3 2" xfId="3" xr:uid="{00000000-0005-0000-0000-000004000000}"/>
    <cellStyle name="Normal_08-Tribunal Contencioso Administrativo  1098-PLA-08 y 064-est-08"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62"/>
  <sheetViews>
    <sheetView tabSelected="1" workbookViewId="0">
      <selection activeCell="B45" sqref="B45"/>
    </sheetView>
  </sheetViews>
  <sheetFormatPr baseColWidth="10" defaultColWidth="0" defaultRowHeight="14.5" zeroHeight="1" x14ac:dyDescent="0.35"/>
  <cols>
    <col min="1" max="1" width="8.453125" bestFit="1" customWidth="1"/>
    <col min="2" max="2" width="106.453125" customWidth="1"/>
    <col min="3" max="3" width="0" hidden="1" customWidth="1"/>
    <col min="4" max="16384" width="10.54296875" hidden="1"/>
  </cols>
  <sheetData>
    <row r="1" spans="1:2" ht="15" x14ac:dyDescent="0.35">
      <c r="A1" s="383" t="s">
        <v>0</v>
      </c>
      <c r="B1" s="383"/>
    </row>
    <row r="2" spans="1:2" ht="15.5" x14ac:dyDescent="0.35">
      <c r="A2" s="384" t="s">
        <v>1</v>
      </c>
      <c r="B2" s="384"/>
    </row>
    <row r="3" spans="1:2" ht="15.5" x14ac:dyDescent="0.35">
      <c r="A3" s="384" t="s">
        <v>272</v>
      </c>
      <c r="B3" s="384"/>
    </row>
    <row r="4" spans="1:2" ht="15.5" x14ac:dyDescent="0.35">
      <c r="A4" s="2" t="s">
        <v>2</v>
      </c>
      <c r="B4" s="2"/>
    </row>
    <row r="5" spans="1:2" ht="15.5" x14ac:dyDescent="0.35">
      <c r="A5" s="32" t="s">
        <v>3</v>
      </c>
      <c r="B5" s="32" t="s">
        <v>4</v>
      </c>
    </row>
    <row r="6" spans="1:2" ht="15.5" x14ac:dyDescent="0.35">
      <c r="A6" s="380">
        <v>1</v>
      </c>
      <c r="B6" s="33" t="s">
        <v>5</v>
      </c>
    </row>
    <row r="7" spans="1:2" ht="15.5" x14ac:dyDescent="0.35">
      <c r="A7" s="381"/>
      <c r="B7" s="2" t="s">
        <v>6</v>
      </c>
    </row>
    <row r="8" spans="1:2" ht="15.5" x14ac:dyDescent="0.35">
      <c r="A8" s="382"/>
      <c r="B8" s="1" t="s">
        <v>273</v>
      </c>
    </row>
    <row r="9" spans="1:2" ht="15.5" x14ac:dyDescent="0.35">
      <c r="A9" s="380">
        <v>2</v>
      </c>
      <c r="B9" s="33" t="s">
        <v>7</v>
      </c>
    </row>
    <row r="10" spans="1:2" ht="15.5" x14ac:dyDescent="0.35">
      <c r="A10" s="381"/>
      <c r="B10" s="2" t="s">
        <v>8</v>
      </c>
    </row>
    <row r="11" spans="1:2" ht="15.5" x14ac:dyDescent="0.35">
      <c r="A11" s="381"/>
      <c r="B11" s="2" t="s">
        <v>9</v>
      </c>
    </row>
    <row r="12" spans="1:2" ht="15.5" x14ac:dyDescent="0.35">
      <c r="A12" s="382"/>
      <c r="B12" s="1" t="s">
        <v>273</v>
      </c>
    </row>
    <row r="13" spans="1:2" ht="15.5" x14ac:dyDescent="0.35">
      <c r="A13" s="380">
        <v>3</v>
      </c>
      <c r="B13" s="33" t="s">
        <v>10</v>
      </c>
    </row>
    <row r="14" spans="1:2" ht="15.5" x14ac:dyDescent="0.35">
      <c r="A14" s="381"/>
      <c r="B14" s="2" t="s">
        <v>11</v>
      </c>
    </row>
    <row r="15" spans="1:2" ht="15.5" x14ac:dyDescent="0.35">
      <c r="A15" s="381"/>
      <c r="B15" s="2" t="s">
        <v>12</v>
      </c>
    </row>
    <row r="16" spans="1:2" ht="15.5" x14ac:dyDescent="0.35">
      <c r="A16" s="382"/>
      <c r="B16" s="1" t="s">
        <v>273</v>
      </c>
    </row>
    <row r="17" spans="1:2" ht="15.5" x14ac:dyDescent="0.35">
      <c r="A17" s="380">
        <v>4</v>
      </c>
      <c r="B17" s="33" t="s">
        <v>13</v>
      </c>
    </row>
    <row r="18" spans="1:2" ht="15.5" x14ac:dyDescent="0.35">
      <c r="A18" s="381"/>
      <c r="B18" s="2" t="s">
        <v>11</v>
      </c>
    </row>
    <row r="19" spans="1:2" ht="15.5" x14ac:dyDescent="0.35">
      <c r="A19" s="381"/>
      <c r="B19" s="2" t="s">
        <v>14</v>
      </c>
    </row>
    <row r="20" spans="1:2" ht="15.5" x14ac:dyDescent="0.35">
      <c r="A20" s="381"/>
      <c r="B20" s="1" t="s">
        <v>273</v>
      </c>
    </row>
    <row r="21" spans="1:2" ht="15.5" x14ac:dyDescent="0.35">
      <c r="A21" s="380">
        <v>5</v>
      </c>
      <c r="B21" s="2" t="s">
        <v>15</v>
      </c>
    </row>
    <row r="22" spans="1:2" ht="15.5" x14ac:dyDescent="0.35">
      <c r="A22" s="381"/>
      <c r="B22" s="2" t="s">
        <v>16</v>
      </c>
    </row>
    <row r="23" spans="1:2" ht="15.5" x14ac:dyDescent="0.35">
      <c r="A23" s="381"/>
      <c r="B23" s="2" t="s">
        <v>6</v>
      </c>
    </row>
    <row r="24" spans="1:2" ht="15.5" x14ac:dyDescent="0.35">
      <c r="A24" s="382"/>
      <c r="B24" s="1" t="s">
        <v>273</v>
      </c>
    </row>
    <row r="25" spans="1:2" ht="31" x14ac:dyDescent="0.35">
      <c r="A25" s="380">
        <v>6</v>
      </c>
      <c r="B25" s="34" t="s">
        <v>17</v>
      </c>
    </row>
    <row r="26" spans="1:2" ht="15.5" x14ac:dyDescent="0.35">
      <c r="A26" s="381"/>
      <c r="B26" s="7" t="s">
        <v>18</v>
      </c>
    </row>
    <row r="27" spans="1:2" ht="15.5" x14ac:dyDescent="0.35">
      <c r="A27" s="382"/>
      <c r="B27" s="1" t="s">
        <v>273</v>
      </c>
    </row>
    <row r="28" spans="1:2" ht="15.5" x14ac:dyDescent="0.35">
      <c r="A28" s="380">
        <v>7</v>
      </c>
      <c r="B28" s="33" t="s">
        <v>19</v>
      </c>
    </row>
    <row r="29" spans="1:2" ht="15.5" x14ac:dyDescent="0.35">
      <c r="A29" s="381"/>
      <c r="B29" s="7" t="s">
        <v>18</v>
      </c>
    </row>
    <row r="30" spans="1:2" ht="15.5" x14ac:dyDescent="0.35">
      <c r="A30" s="382"/>
      <c r="B30" s="1" t="s">
        <v>273</v>
      </c>
    </row>
    <row r="31" spans="1:2" ht="15.5" x14ac:dyDescent="0.35">
      <c r="A31" s="380">
        <v>8</v>
      </c>
      <c r="B31" s="33" t="s">
        <v>20</v>
      </c>
    </row>
    <row r="32" spans="1:2" ht="15.5" x14ac:dyDescent="0.35">
      <c r="A32" s="381"/>
      <c r="B32" s="2" t="s">
        <v>11</v>
      </c>
    </row>
    <row r="33" spans="1:2" ht="15.5" x14ac:dyDescent="0.35">
      <c r="A33" s="382"/>
      <c r="B33" s="1" t="s">
        <v>273</v>
      </c>
    </row>
    <row r="34" spans="1:2" ht="15.5" x14ac:dyDescent="0.35">
      <c r="A34" s="380">
        <v>9</v>
      </c>
      <c r="B34" s="33" t="s">
        <v>21</v>
      </c>
    </row>
    <row r="35" spans="1:2" ht="15.5" x14ac:dyDescent="0.35">
      <c r="A35" s="381"/>
      <c r="B35" s="2" t="s">
        <v>11</v>
      </c>
    </row>
    <row r="36" spans="1:2" ht="15.5" x14ac:dyDescent="0.35">
      <c r="A36" s="382"/>
      <c r="B36" s="1" t="s">
        <v>273</v>
      </c>
    </row>
    <row r="37" spans="1:2" ht="15.5" x14ac:dyDescent="0.35">
      <c r="A37" s="380">
        <v>10</v>
      </c>
      <c r="B37" s="33" t="s">
        <v>26</v>
      </c>
    </row>
    <row r="38" spans="1:2" ht="15.5" x14ac:dyDescent="0.35">
      <c r="A38" s="381"/>
      <c r="B38" s="2" t="s">
        <v>27</v>
      </c>
    </row>
    <row r="39" spans="1:2" ht="15.5" x14ac:dyDescent="0.35">
      <c r="A39" s="381"/>
      <c r="B39" s="2" t="s">
        <v>6</v>
      </c>
    </row>
    <row r="40" spans="1:2" ht="15.5" x14ac:dyDescent="0.35">
      <c r="A40" s="382"/>
      <c r="B40" s="1" t="s">
        <v>273</v>
      </c>
    </row>
    <row r="41" spans="1:2" ht="15.5" x14ac:dyDescent="0.35">
      <c r="A41" s="380">
        <v>11</v>
      </c>
      <c r="B41" s="35" t="s">
        <v>28</v>
      </c>
    </row>
    <row r="42" spans="1:2" ht="15.5" x14ac:dyDescent="0.35">
      <c r="A42" s="381"/>
      <c r="B42" s="3" t="s">
        <v>29</v>
      </c>
    </row>
    <row r="43" spans="1:2" ht="15.5" x14ac:dyDescent="0.35">
      <c r="A43" s="381"/>
      <c r="B43" s="4" t="s">
        <v>30</v>
      </c>
    </row>
    <row r="44" spans="1:2" ht="15.5" x14ac:dyDescent="0.35">
      <c r="A44" s="382"/>
      <c r="B44" s="1" t="s">
        <v>273</v>
      </c>
    </row>
    <row r="45" spans="1:2" ht="15.5" x14ac:dyDescent="0.35">
      <c r="A45" s="380">
        <v>12</v>
      </c>
      <c r="B45" s="35" t="s">
        <v>28</v>
      </c>
    </row>
    <row r="46" spans="1:2" ht="15.5" x14ac:dyDescent="0.35">
      <c r="A46" s="381"/>
      <c r="B46" s="5" t="s">
        <v>369</v>
      </c>
    </row>
    <row r="47" spans="1:2" ht="15.5" x14ac:dyDescent="0.35">
      <c r="A47" s="381"/>
      <c r="B47" s="4" t="s">
        <v>370</v>
      </c>
    </row>
    <row r="48" spans="1:2" ht="16" thickBot="1" x14ac:dyDescent="0.4">
      <c r="A48" s="382"/>
      <c r="B48" s="1" t="s">
        <v>273</v>
      </c>
    </row>
    <row r="49" spans="1:2" ht="15.5" x14ac:dyDescent="0.35">
      <c r="A49" s="385">
        <v>13</v>
      </c>
      <c r="B49" s="6" t="s">
        <v>31</v>
      </c>
    </row>
    <row r="50" spans="1:2" ht="15.5" x14ac:dyDescent="0.35">
      <c r="A50" s="386"/>
      <c r="B50" s="2" t="s">
        <v>32</v>
      </c>
    </row>
    <row r="51" spans="1:2" ht="15.5" x14ac:dyDescent="0.35">
      <c r="A51" s="386"/>
      <c r="B51" s="2" t="s">
        <v>6</v>
      </c>
    </row>
    <row r="52" spans="1:2" ht="16" thickBot="1" x14ac:dyDescent="0.4">
      <c r="A52" s="387"/>
      <c r="B52" s="1" t="s">
        <v>273</v>
      </c>
    </row>
    <row r="53" spans="1:2" ht="15.5" x14ac:dyDescent="0.35">
      <c r="A53" s="380">
        <v>14</v>
      </c>
      <c r="B53" s="6" t="s">
        <v>22</v>
      </c>
    </row>
    <row r="54" spans="1:2" ht="15.5" x14ac:dyDescent="0.35">
      <c r="A54" s="381"/>
      <c r="B54" s="2" t="s">
        <v>23</v>
      </c>
    </row>
    <row r="55" spans="1:2" ht="16" thickBot="1" x14ac:dyDescent="0.4">
      <c r="A55" s="382"/>
      <c r="B55" s="1" t="s">
        <v>274</v>
      </c>
    </row>
    <row r="56" spans="1:2" ht="15.5" x14ac:dyDescent="0.35">
      <c r="A56" s="380">
        <v>15</v>
      </c>
      <c r="B56" s="6" t="s">
        <v>10</v>
      </c>
    </row>
    <row r="57" spans="1:2" ht="15.5" x14ac:dyDescent="0.35">
      <c r="A57" s="381"/>
      <c r="B57" s="2" t="s">
        <v>23</v>
      </c>
    </row>
    <row r="58" spans="1:2" ht="16" thickBot="1" x14ac:dyDescent="0.4">
      <c r="A58" s="382"/>
      <c r="B58" s="1" t="s">
        <v>273</v>
      </c>
    </row>
    <row r="59" spans="1:2" ht="15.5" x14ac:dyDescent="0.35">
      <c r="A59" s="380">
        <v>16</v>
      </c>
      <c r="B59" s="6" t="s">
        <v>24</v>
      </c>
    </row>
    <row r="60" spans="1:2" ht="15.5" x14ac:dyDescent="0.35">
      <c r="A60" s="381"/>
      <c r="B60" s="2" t="s">
        <v>25</v>
      </c>
    </row>
    <row r="61" spans="1:2" ht="15.5" x14ac:dyDescent="0.35">
      <c r="A61" s="382"/>
      <c r="B61" s="1" t="s">
        <v>273</v>
      </c>
    </row>
    <row r="62" spans="1:2" ht="46.5" x14ac:dyDescent="0.35">
      <c r="A62" s="495" t="s">
        <v>392</v>
      </c>
      <c r="B62" s="496" t="s">
        <v>393</v>
      </c>
    </row>
  </sheetData>
  <mergeCells count="19">
    <mergeCell ref="A49:A52"/>
    <mergeCell ref="A53:A55"/>
    <mergeCell ref="A56:A58"/>
    <mergeCell ref="A59:A61"/>
    <mergeCell ref="A37:A40"/>
    <mergeCell ref="A41:A44"/>
    <mergeCell ref="A45:A48"/>
    <mergeCell ref="A34:A36"/>
    <mergeCell ref="A1:B1"/>
    <mergeCell ref="A2:B2"/>
    <mergeCell ref="A3:B3"/>
    <mergeCell ref="A6:A8"/>
    <mergeCell ref="A9:A12"/>
    <mergeCell ref="A13:A16"/>
    <mergeCell ref="A17:A20"/>
    <mergeCell ref="A21:A24"/>
    <mergeCell ref="A25:A27"/>
    <mergeCell ref="A28:A30"/>
    <mergeCell ref="A31:A3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7"/>
  <sheetViews>
    <sheetView showGridLines="0" topLeftCell="A7" zoomScale="86" zoomScaleNormal="86" workbookViewId="0">
      <selection activeCell="A5" sqref="A5:C5"/>
    </sheetView>
  </sheetViews>
  <sheetFormatPr baseColWidth="10" defaultColWidth="0" defaultRowHeight="14.65" customHeight="1" zeroHeight="1" x14ac:dyDescent="0.35"/>
  <cols>
    <col min="1" max="1" width="46.26953125" customWidth="1"/>
    <col min="2" max="2" width="20.54296875" customWidth="1"/>
    <col min="3" max="3" width="24.453125" style="55" customWidth="1"/>
    <col min="4" max="16384" width="11.453125" hidden="1"/>
  </cols>
  <sheetData>
    <row r="1" spans="1:3" ht="15.75" customHeight="1" x14ac:dyDescent="0.35">
      <c r="A1" s="154" t="s">
        <v>184</v>
      </c>
      <c r="B1" s="155"/>
      <c r="C1" s="156"/>
    </row>
    <row r="2" spans="1:3" ht="15.75" customHeight="1" x14ac:dyDescent="0.35">
      <c r="A2" s="157"/>
      <c r="B2" s="158"/>
      <c r="C2" s="159"/>
    </row>
    <row r="3" spans="1:3" ht="37.9" customHeight="1" x14ac:dyDescent="0.35">
      <c r="A3" s="440" t="s">
        <v>185</v>
      </c>
      <c r="B3" s="441"/>
      <c r="C3" s="442"/>
    </row>
    <row r="4" spans="1:3" ht="15" x14ac:dyDescent="0.35">
      <c r="A4" s="440" t="s">
        <v>159</v>
      </c>
      <c r="B4" s="441"/>
      <c r="C4" s="442"/>
    </row>
    <row r="5" spans="1:3" ht="15" x14ac:dyDescent="0.35">
      <c r="A5" s="440" t="s">
        <v>70</v>
      </c>
      <c r="B5" s="441"/>
      <c r="C5" s="442"/>
    </row>
    <row r="6" spans="1:3" ht="15" x14ac:dyDescent="0.35">
      <c r="A6" s="440" t="s">
        <v>275</v>
      </c>
      <c r="B6" s="441"/>
      <c r="C6" s="442"/>
    </row>
    <row r="7" spans="1:3" ht="15" x14ac:dyDescent="0.35">
      <c r="A7" s="440" t="s">
        <v>153</v>
      </c>
      <c r="B7" s="441"/>
      <c r="C7" s="442"/>
    </row>
    <row r="8" spans="1:3" ht="15.5" thickBot="1" x14ac:dyDescent="0.4">
      <c r="A8" s="211"/>
      <c r="B8" s="89"/>
      <c r="C8" s="91"/>
    </row>
    <row r="9" spans="1:3" ht="30" x14ac:dyDescent="0.35">
      <c r="A9" s="87" t="s">
        <v>71</v>
      </c>
      <c r="B9" s="88" t="s">
        <v>160</v>
      </c>
      <c r="C9" s="90" t="s">
        <v>180</v>
      </c>
    </row>
    <row r="10" spans="1:3" ht="15" x14ac:dyDescent="0.35">
      <c r="A10" s="30"/>
      <c r="B10" s="49"/>
      <c r="C10" s="109"/>
    </row>
    <row r="11" spans="1:3" ht="15.5" x14ac:dyDescent="0.35">
      <c r="A11" s="30" t="s">
        <v>65</v>
      </c>
      <c r="B11" s="233">
        <f>SUM(B13:B20)</f>
        <v>4795</v>
      </c>
      <c r="C11" s="234" t="s">
        <v>389</v>
      </c>
    </row>
    <row r="12" spans="1:3" ht="15.5" x14ac:dyDescent="0.35">
      <c r="A12" s="22"/>
      <c r="B12" s="235"/>
      <c r="C12" s="236"/>
    </row>
    <row r="13" spans="1:3" ht="15.5" x14ac:dyDescent="0.35">
      <c r="A13" s="22" t="s">
        <v>88</v>
      </c>
      <c r="B13" s="237">
        <v>2322</v>
      </c>
      <c r="C13" s="107" t="s">
        <v>349</v>
      </c>
    </row>
    <row r="14" spans="1:3" ht="15.5" x14ac:dyDescent="0.35">
      <c r="A14" s="22" t="s">
        <v>181</v>
      </c>
      <c r="B14" s="237">
        <v>1129</v>
      </c>
      <c r="C14" s="107" t="s">
        <v>350</v>
      </c>
    </row>
    <row r="15" spans="1:3" ht="15.5" x14ac:dyDescent="0.35">
      <c r="A15" s="22" t="s">
        <v>94</v>
      </c>
      <c r="B15" s="238">
        <v>385</v>
      </c>
      <c r="C15" s="107" t="s">
        <v>351</v>
      </c>
    </row>
    <row r="16" spans="1:3" ht="15.5" x14ac:dyDescent="0.35">
      <c r="A16" s="22" t="s">
        <v>96</v>
      </c>
      <c r="B16" s="238">
        <v>477</v>
      </c>
      <c r="C16" s="107" t="s">
        <v>170</v>
      </c>
    </row>
    <row r="17" spans="1:5" ht="15.5" x14ac:dyDescent="0.35">
      <c r="A17" s="22" t="s">
        <v>76</v>
      </c>
      <c r="B17" s="238">
        <v>435</v>
      </c>
      <c r="C17" s="107" t="s">
        <v>352</v>
      </c>
    </row>
    <row r="18" spans="1:5" ht="15.5" x14ac:dyDescent="0.35">
      <c r="A18" s="22" t="s">
        <v>91</v>
      </c>
      <c r="B18" s="238">
        <v>15</v>
      </c>
      <c r="C18" s="107" t="s">
        <v>353</v>
      </c>
    </row>
    <row r="19" spans="1:5" ht="15.5" x14ac:dyDescent="0.35">
      <c r="A19" s="22" t="s">
        <v>90</v>
      </c>
      <c r="B19" s="238">
        <v>26</v>
      </c>
      <c r="C19" s="107" t="s">
        <v>316</v>
      </c>
    </row>
    <row r="20" spans="1:5" ht="15.5" x14ac:dyDescent="0.35">
      <c r="A20" s="22" t="s">
        <v>354</v>
      </c>
      <c r="B20" s="238">
        <v>6</v>
      </c>
      <c r="C20" s="107" t="s">
        <v>355</v>
      </c>
    </row>
    <row r="21" spans="1:5" ht="15.5" x14ac:dyDescent="0.35">
      <c r="A21" s="51"/>
      <c r="B21" s="52"/>
      <c r="C21" s="110"/>
    </row>
    <row r="22" spans="1:5" ht="28.5" customHeight="1" x14ac:dyDescent="0.35">
      <c r="A22" s="454" t="s">
        <v>356</v>
      </c>
      <c r="B22" s="454"/>
      <c r="C22" s="454"/>
      <c r="D22" s="454"/>
      <c r="E22" s="454"/>
    </row>
    <row r="23" spans="1:5" ht="18" x14ac:dyDescent="0.4">
      <c r="A23" s="111" t="s">
        <v>52</v>
      </c>
      <c r="B23" s="53"/>
      <c r="C23" s="54"/>
    </row>
    <row r="24" spans="1:5" ht="15" hidden="1" customHeight="1" x14ac:dyDescent="0.35"/>
    <row r="25" spans="1:5" ht="15" hidden="1" customHeight="1" x14ac:dyDescent="0.35"/>
    <row r="26" spans="1:5" ht="14.5" hidden="1" x14ac:dyDescent="0.35"/>
    <row r="27" spans="1:5" ht="14.5" hidden="1" x14ac:dyDescent="0.35"/>
  </sheetData>
  <mergeCells count="6">
    <mergeCell ref="A22:E22"/>
    <mergeCell ref="A3:C3"/>
    <mergeCell ref="A4:C4"/>
    <mergeCell ref="A5:C5"/>
    <mergeCell ref="A6:C6"/>
    <mergeCell ref="A7:C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4"/>
  <dimension ref="A1:F38"/>
  <sheetViews>
    <sheetView showGridLines="0" topLeftCell="A28" workbookViewId="0">
      <selection activeCell="B29" sqref="B29"/>
    </sheetView>
  </sheetViews>
  <sheetFormatPr baseColWidth="10" defaultColWidth="0" defaultRowHeight="14.5" zeroHeight="1" x14ac:dyDescent="0.35"/>
  <cols>
    <col min="1" max="1" width="39.26953125" style="108" customWidth="1"/>
    <col min="2" max="2" width="13.54296875" style="108" customWidth="1"/>
    <col min="3" max="3" width="18.26953125" style="108" customWidth="1"/>
    <col min="4" max="4" width="21.453125" style="108" customWidth="1"/>
    <col min="5" max="5" width="19" style="108" customWidth="1"/>
    <col min="6" max="6" width="0" style="108" hidden="1" customWidth="1"/>
    <col min="7" max="16384" width="11.453125" style="108" hidden="1"/>
  </cols>
  <sheetData>
    <row r="1" spans="1:5" ht="15.75" customHeight="1" x14ac:dyDescent="0.35">
      <c r="A1" s="357" t="s">
        <v>187</v>
      </c>
      <c r="B1" s="358"/>
      <c r="C1" s="358"/>
      <c r="D1" s="358"/>
      <c r="E1" s="359"/>
    </row>
    <row r="2" spans="1:5" ht="11.65" customHeight="1" x14ac:dyDescent="0.35">
      <c r="A2" s="360"/>
      <c r="B2" s="361"/>
      <c r="C2" s="361"/>
      <c r="D2" s="361"/>
      <c r="E2" s="362"/>
    </row>
    <row r="3" spans="1:5" ht="15.5" x14ac:dyDescent="0.35">
      <c r="A3" s="455" t="s">
        <v>207</v>
      </c>
      <c r="B3" s="456"/>
      <c r="C3" s="456"/>
      <c r="D3" s="456"/>
      <c r="E3" s="457"/>
    </row>
    <row r="4" spans="1:5" ht="15.5" x14ac:dyDescent="0.35">
      <c r="A4" s="455" t="s">
        <v>208</v>
      </c>
      <c r="B4" s="456"/>
      <c r="C4" s="456"/>
      <c r="D4" s="456"/>
      <c r="E4" s="457"/>
    </row>
    <row r="5" spans="1:5" ht="15.5" x14ac:dyDescent="0.35">
      <c r="A5" s="455" t="s">
        <v>35</v>
      </c>
      <c r="B5" s="456"/>
      <c r="C5" s="456"/>
      <c r="D5" s="456"/>
      <c r="E5" s="457"/>
    </row>
    <row r="6" spans="1:5" ht="15.5" x14ac:dyDescent="0.35">
      <c r="A6" s="455" t="s">
        <v>275</v>
      </c>
      <c r="B6" s="456"/>
      <c r="C6" s="456"/>
      <c r="D6" s="456"/>
      <c r="E6" s="457"/>
    </row>
    <row r="7" spans="1:5" ht="16" thickBot="1" x14ac:dyDescent="0.4">
      <c r="A7" s="354"/>
      <c r="B7" s="363"/>
      <c r="C7" s="364"/>
      <c r="D7" s="364"/>
      <c r="E7" s="365"/>
    </row>
    <row r="8" spans="1:5" ht="15.5" x14ac:dyDescent="0.35">
      <c r="A8" s="458" t="s">
        <v>209</v>
      </c>
      <c r="B8" s="460" t="s">
        <v>37</v>
      </c>
      <c r="C8" s="462" t="s">
        <v>38</v>
      </c>
      <c r="D8" s="463"/>
      <c r="E8" s="463"/>
    </row>
    <row r="9" spans="1:5" x14ac:dyDescent="0.35">
      <c r="A9" s="458"/>
      <c r="B9" s="460"/>
      <c r="C9" s="425" t="s">
        <v>72</v>
      </c>
      <c r="D9" s="425" t="s">
        <v>73</v>
      </c>
      <c r="E9" s="425" t="s">
        <v>40</v>
      </c>
    </row>
    <row r="10" spans="1:5" x14ac:dyDescent="0.35">
      <c r="A10" s="458"/>
      <c r="B10" s="460"/>
      <c r="C10" s="421"/>
      <c r="D10" s="421"/>
      <c r="E10" s="421"/>
    </row>
    <row r="11" spans="1:5" x14ac:dyDescent="0.35">
      <c r="A11" s="458"/>
      <c r="B11" s="460"/>
      <c r="C11" s="421"/>
      <c r="D11" s="421"/>
      <c r="E11" s="421"/>
    </row>
    <row r="12" spans="1:5" ht="46.5" customHeight="1" x14ac:dyDescent="0.35">
      <c r="A12" s="459"/>
      <c r="B12" s="461"/>
      <c r="C12" s="464"/>
      <c r="D12" s="464"/>
      <c r="E12" s="464"/>
    </row>
    <row r="13" spans="1:5" ht="15.5" x14ac:dyDescent="0.35">
      <c r="A13" s="366"/>
      <c r="B13" s="367"/>
      <c r="C13" s="367"/>
      <c r="D13" s="367"/>
      <c r="E13" s="367"/>
    </row>
    <row r="14" spans="1:5" ht="15.5" x14ac:dyDescent="0.35">
      <c r="A14" s="368" t="s">
        <v>65</v>
      </c>
      <c r="B14" s="239">
        <f>SUM(C14:E14)</f>
        <v>10301</v>
      </c>
      <c r="C14" s="239">
        <f>+C16+C35</f>
        <v>9</v>
      </c>
      <c r="D14" s="239">
        <f>+D16+D35</f>
        <v>7527</v>
      </c>
      <c r="E14" s="240">
        <f>+E16+E35</f>
        <v>2765</v>
      </c>
    </row>
    <row r="15" spans="1:5" ht="15.5" x14ac:dyDescent="0.35">
      <c r="A15" s="369"/>
      <c r="B15" s="370"/>
      <c r="C15" s="370"/>
      <c r="D15" s="370"/>
      <c r="E15" s="180"/>
    </row>
    <row r="16" spans="1:5" ht="15.5" x14ac:dyDescent="0.35">
      <c r="A16" s="371" t="s">
        <v>210</v>
      </c>
      <c r="B16" s="188">
        <f t="shared" ref="B16:B33" si="0">SUM(C16:E16)</f>
        <v>8113</v>
      </c>
      <c r="C16" s="188">
        <f>SUM(C17:C33)</f>
        <v>4</v>
      </c>
      <c r="D16" s="188">
        <f>SUM(D17:D33)</f>
        <v>6166</v>
      </c>
      <c r="E16" s="187">
        <f>SUM(E17:E33)</f>
        <v>1943</v>
      </c>
    </row>
    <row r="17" spans="1:5" ht="15.5" x14ac:dyDescent="0.35">
      <c r="A17" s="329" t="s">
        <v>292</v>
      </c>
      <c r="B17" s="337">
        <f t="shared" si="0"/>
        <v>3770</v>
      </c>
      <c r="C17" s="372">
        <v>3</v>
      </c>
      <c r="D17" s="372">
        <v>3040</v>
      </c>
      <c r="E17" s="373">
        <v>727</v>
      </c>
    </row>
    <row r="18" spans="1:5" ht="15.5" x14ac:dyDescent="0.35">
      <c r="A18" s="329" t="s">
        <v>287</v>
      </c>
      <c r="B18" s="337">
        <f t="shared" si="0"/>
        <v>2107</v>
      </c>
      <c r="C18" s="372">
        <v>0</v>
      </c>
      <c r="D18" s="372">
        <v>1253</v>
      </c>
      <c r="E18" s="373">
        <v>854</v>
      </c>
    </row>
    <row r="19" spans="1:5" ht="15.5" x14ac:dyDescent="0.35">
      <c r="A19" s="329" t="s">
        <v>284</v>
      </c>
      <c r="B19" s="337">
        <f t="shared" si="0"/>
        <v>1161</v>
      </c>
      <c r="C19" s="372">
        <v>0</v>
      </c>
      <c r="D19" s="372">
        <v>886</v>
      </c>
      <c r="E19" s="373">
        <v>275</v>
      </c>
    </row>
    <row r="20" spans="1:5" ht="15.5" x14ac:dyDescent="0.35">
      <c r="A20" s="329" t="s">
        <v>291</v>
      </c>
      <c r="B20" s="337">
        <f t="shared" si="0"/>
        <v>404</v>
      </c>
      <c r="C20" s="372">
        <v>0</v>
      </c>
      <c r="D20" s="372">
        <v>404</v>
      </c>
      <c r="E20" s="373">
        <v>0</v>
      </c>
    </row>
    <row r="21" spans="1:5" ht="15.5" x14ac:dyDescent="0.35">
      <c r="A21" s="329" t="s">
        <v>136</v>
      </c>
      <c r="B21" s="337">
        <f t="shared" si="0"/>
        <v>176</v>
      </c>
      <c r="C21" s="372">
        <v>0</v>
      </c>
      <c r="D21" s="372">
        <v>159</v>
      </c>
      <c r="E21" s="373">
        <v>17</v>
      </c>
    </row>
    <row r="22" spans="1:5" ht="15.5" x14ac:dyDescent="0.35">
      <c r="A22" s="329" t="s">
        <v>286</v>
      </c>
      <c r="B22" s="337">
        <f t="shared" si="0"/>
        <v>160</v>
      </c>
      <c r="C22" s="372">
        <v>0</v>
      </c>
      <c r="D22" s="372">
        <v>154</v>
      </c>
      <c r="E22" s="373">
        <v>6</v>
      </c>
    </row>
    <row r="23" spans="1:5" ht="15.5" x14ac:dyDescent="0.35">
      <c r="A23" s="290" t="s">
        <v>211</v>
      </c>
      <c r="B23" s="337">
        <f t="shared" si="0"/>
        <v>67</v>
      </c>
      <c r="C23" s="372">
        <v>0</v>
      </c>
      <c r="D23" s="372">
        <v>26</v>
      </c>
      <c r="E23" s="373">
        <v>41</v>
      </c>
    </row>
    <row r="24" spans="1:5" ht="15.5" x14ac:dyDescent="0.35">
      <c r="A24" s="329" t="s">
        <v>214</v>
      </c>
      <c r="B24" s="337">
        <f t="shared" si="0"/>
        <v>65</v>
      </c>
      <c r="C24" s="372">
        <v>0</v>
      </c>
      <c r="D24" s="372">
        <v>65</v>
      </c>
      <c r="E24" s="373">
        <v>0</v>
      </c>
    </row>
    <row r="25" spans="1:5" ht="15.5" x14ac:dyDescent="0.35">
      <c r="A25" s="329" t="s">
        <v>212</v>
      </c>
      <c r="B25" s="337">
        <f t="shared" si="0"/>
        <v>46</v>
      </c>
      <c r="C25" s="372">
        <v>0</v>
      </c>
      <c r="D25" s="372">
        <v>46</v>
      </c>
      <c r="E25" s="373">
        <v>0</v>
      </c>
    </row>
    <row r="26" spans="1:5" ht="15.5" x14ac:dyDescent="0.35">
      <c r="A26" s="329" t="s">
        <v>289</v>
      </c>
      <c r="B26" s="337">
        <f t="shared" si="0"/>
        <v>42</v>
      </c>
      <c r="C26" s="372">
        <v>0</v>
      </c>
      <c r="D26" s="372">
        <v>37</v>
      </c>
      <c r="E26" s="373">
        <v>5</v>
      </c>
    </row>
    <row r="27" spans="1:5" ht="15.5" x14ac:dyDescent="0.35">
      <c r="A27" s="329" t="s">
        <v>293</v>
      </c>
      <c r="B27" s="337">
        <f t="shared" si="0"/>
        <v>35</v>
      </c>
      <c r="C27" s="372">
        <v>0</v>
      </c>
      <c r="D27" s="372">
        <v>31</v>
      </c>
      <c r="E27" s="373">
        <v>4</v>
      </c>
    </row>
    <row r="28" spans="1:5" ht="15.5" x14ac:dyDescent="0.35">
      <c r="A28" s="329" t="s">
        <v>285</v>
      </c>
      <c r="B28" s="337">
        <f t="shared" si="0"/>
        <v>28</v>
      </c>
      <c r="C28" s="372">
        <v>0</v>
      </c>
      <c r="D28" s="372">
        <v>21</v>
      </c>
      <c r="E28" s="373">
        <v>7</v>
      </c>
    </row>
    <row r="29" spans="1:5" ht="15.5" x14ac:dyDescent="0.35">
      <c r="A29" s="329" t="s">
        <v>290</v>
      </c>
      <c r="B29" s="337">
        <f t="shared" si="0"/>
        <v>24</v>
      </c>
      <c r="C29" s="372">
        <v>1</v>
      </c>
      <c r="D29" s="372">
        <v>17</v>
      </c>
      <c r="E29" s="373">
        <v>6</v>
      </c>
    </row>
    <row r="30" spans="1:5" ht="15.5" x14ac:dyDescent="0.35">
      <c r="A30" s="329" t="s">
        <v>213</v>
      </c>
      <c r="B30" s="337">
        <f t="shared" si="0"/>
        <v>23</v>
      </c>
      <c r="C30" s="372">
        <v>0</v>
      </c>
      <c r="D30" s="372">
        <v>23</v>
      </c>
      <c r="E30" s="373">
        <v>0</v>
      </c>
    </row>
    <row r="31" spans="1:5" ht="15.5" x14ac:dyDescent="0.35">
      <c r="A31" s="329" t="s">
        <v>288</v>
      </c>
      <c r="B31" s="337">
        <f t="shared" si="0"/>
        <v>3</v>
      </c>
      <c r="C31" s="372">
        <v>0</v>
      </c>
      <c r="D31" s="372">
        <v>2</v>
      </c>
      <c r="E31" s="373">
        <v>1</v>
      </c>
    </row>
    <row r="32" spans="1:5" ht="15.5" x14ac:dyDescent="0.35">
      <c r="A32" s="329" t="s">
        <v>294</v>
      </c>
      <c r="B32" s="337">
        <f t="shared" si="0"/>
        <v>1</v>
      </c>
      <c r="C32" s="372">
        <v>0</v>
      </c>
      <c r="D32" s="372">
        <v>1</v>
      </c>
      <c r="E32" s="373">
        <v>0</v>
      </c>
    </row>
    <row r="33" spans="1:5" ht="15.5" x14ac:dyDescent="0.35">
      <c r="A33" s="329" t="s">
        <v>283</v>
      </c>
      <c r="B33" s="337">
        <f t="shared" si="0"/>
        <v>1</v>
      </c>
      <c r="C33" s="372">
        <v>0</v>
      </c>
      <c r="D33" s="372">
        <v>1</v>
      </c>
      <c r="E33" s="373">
        <v>0</v>
      </c>
    </row>
    <row r="34" spans="1:5" ht="15.5" x14ac:dyDescent="0.35">
      <c r="A34" s="290"/>
      <c r="B34" s="337"/>
      <c r="C34" s="372"/>
      <c r="D34" s="372"/>
      <c r="E34" s="373"/>
    </row>
    <row r="35" spans="1:5" ht="15.5" x14ac:dyDescent="0.35">
      <c r="A35" s="374" t="s">
        <v>215</v>
      </c>
      <c r="B35" s="188">
        <f>SUM(C35:E35)</f>
        <v>2188</v>
      </c>
      <c r="C35" s="188">
        <f>SUM(C36)</f>
        <v>5</v>
      </c>
      <c r="D35" s="188">
        <f>SUM(D36)</f>
        <v>1361</v>
      </c>
      <c r="E35" s="187">
        <f>SUM(E36)</f>
        <v>822</v>
      </c>
    </row>
    <row r="36" spans="1:5" ht="15.5" x14ac:dyDescent="0.35">
      <c r="A36" s="329" t="s">
        <v>216</v>
      </c>
      <c r="B36" s="337">
        <f>SUM(C36:E36)</f>
        <v>2188</v>
      </c>
      <c r="C36" s="372">
        <v>5</v>
      </c>
      <c r="D36" s="372">
        <v>1361</v>
      </c>
      <c r="E36" s="373">
        <v>822</v>
      </c>
    </row>
    <row r="37" spans="1:5" ht="15.5" x14ac:dyDescent="0.35">
      <c r="A37" s="375"/>
      <c r="B37" s="376"/>
      <c r="C37" s="377"/>
      <c r="D37" s="377"/>
      <c r="E37" s="377"/>
    </row>
    <row r="38" spans="1:5" ht="15.5" x14ac:dyDescent="0.35">
      <c r="A38" s="309" t="s">
        <v>52</v>
      </c>
      <c r="B38" s="378"/>
      <c r="C38" s="378"/>
      <c r="D38" s="379"/>
      <c r="E38" s="379"/>
    </row>
  </sheetData>
  <mergeCells count="10">
    <mergeCell ref="A3:E3"/>
    <mergeCell ref="A4:E4"/>
    <mergeCell ref="A5:E5"/>
    <mergeCell ref="A6:E6"/>
    <mergeCell ref="A8:A12"/>
    <mergeCell ref="B8:B12"/>
    <mergeCell ref="C8:E8"/>
    <mergeCell ref="C9:C12"/>
    <mergeCell ref="D9:D12"/>
    <mergeCell ref="E9:E1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5"/>
  <dimension ref="A1:AE73"/>
  <sheetViews>
    <sheetView showGridLines="0" topLeftCell="A70" workbookViewId="0"/>
  </sheetViews>
  <sheetFormatPr baseColWidth="10" defaultColWidth="0" defaultRowHeight="15" customHeight="1" zeroHeight="1" x14ac:dyDescent="0.35"/>
  <cols>
    <col min="1" max="1" width="41.26953125" customWidth="1"/>
    <col min="2" max="2" width="11.26953125" customWidth="1"/>
    <col min="3" max="3" width="18.26953125" customWidth="1"/>
    <col min="4" max="4" width="19" customWidth="1"/>
    <col min="5" max="5" width="21.26953125" customWidth="1"/>
    <col min="6" max="29" width="18.7265625" hidden="1" customWidth="1"/>
    <col min="30" max="31" width="0" hidden="1" customWidth="1"/>
    <col min="32" max="16383" width="18.7265625" hidden="1"/>
    <col min="16384" max="16384" width="18.7265625" hidden="1" customWidth="1"/>
  </cols>
  <sheetData>
    <row r="1" spans="1:5" ht="11.65" customHeight="1" x14ac:dyDescent="0.35">
      <c r="A1" s="163" t="s">
        <v>194</v>
      </c>
      <c r="B1" s="164"/>
      <c r="C1" s="164"/>
      <c r="D1" s="164"/>
      <c r="E1" s="165"/>
    </row>
    <row r="2" spans="1:5" ht="15.75" customHeight="1" x14ac:dyDescent="0.35">
      <c r="A2" s="166"/>
      <c r="B2" s="139"/>
      <c r="C2" s="139"/>
      <c r="D2" s="139"/>
      <c r="E2" s="167"/>
    </row>
    <row r="3" spans="1:5" ht="15.5" x14ac:dyDescent="0.35">
      <c r="A3" s="470" t="s">
        <v>218</v>
      </c>
      <c r="B3" s="471"/>
      <c r="C3" s="471"/>
      <c r="D3" s="471"/>
      <c r="E3" s="472"/>
    </row>
    <row r="4" spans="1:5" ht="15.5" x14ac:dyDescent="0.35">
      <c r="A4" s="470" t="s">
        <v>219</v>
      </c>
      <c r="B4" s="471"/>
      <c r="C4" s="471"/>
      <c r="D4" s="471"/>
      <c r="E4" s="472"/>
    </row>
    <row r="5" spans="1:5" ht="15.5" x14ac:dyDescent="0.35">
      <c r="A5" s="470" t="s">
        <v>220</v>
      </c>
      <c r="B5" s="471"/>
      <c r="C5" s="471"/>
      <c r="D5" s="471"/>
      <c r="E5" s="472"/>
    </row>
    <row r="6" spans="1:5" ht="15.5" x14ac:dyDescent="0.35">
      <c r="A6" s="470" t="s">
        <v>275</v>
      </c>
      <c r="B6" s="471"/>
      <c r="C6" s="471"/>
      <c r="D6" s="471"/>
      <c r="E6" s="472"/>
    </row>
    <row r="7" spans="1:5" ht="16" thickBot="1" x14ac:dyDescent="0.4">
      <c r="A7" s="93"/>
      <c r="B7" s="94"/>
      <c r="C7" s="95"/>
      <c r="D7" s="95"/>
      <c r="E7" s="96"/>
    </row>
    <row r="8" spans="1:5" ht="15.5" x14ac:dyDescent="0.35">
      <c r="A8" s="465" t="s">
        <v>221</v>
      </c>
      <c r="B8" s="473" t="s">
        <v>37</v>
      </c>
      <c r="C8" s="467" t="s">
        <v>38</v>
      </c>
      <c r="D8" s="468"/>
      <c r="E8" s="469"/>
    </row>
    <row r="9" spans="1:5" ht="81" customHeight="1" x14ac:dyDescent="0.35">
      <c r="A9" s="466"/>
      <c r="B9" s="466"/>
      <c r="C9" s="41" t="s">
        <v>39</v>
      </c>
      <c r="D9" s="40" t="s">
        <v>222</v>
      </c>
      <c r="E9" s="115" t="s">
        <v>40</v>
      </c>
    </row>
    <row r="10" spans="1:5" x14ac:dyDescent="0.35">
      <c r="A10" s="62"/>
      <c r="B10" s="63"/>
      <c r="C10" s="10"/>
      <c r="D10" s="64"/>
      <c r="E10" s="112"/>
    </row>
    <row r="11" spans="1:5" ht="15.5" x14ac:dyDescent="0.35">
      <c r="A11" s="65" t="s">
        <v>74</v>
      </c>
      <c r="B11" s="66">
        <f>SUM(C11:E11)</f>
        <v>2403</v>
      </c>
      <c r="C11" s="65">
        <f>+C13+C23+C32+C42+C46+C62+C67+C70</f>
        <v>0</v>
      </c>
      <c r="D11" s="65">
        <f>D13+D23+D32+D42+D52+D62+D67+D70+D46</f>
        <v>205</v>
      </c>
      <c r="E11" s="68">
        <f>E13+E23+E32+E42+E52+E62+E67+E70+E46</f>
        <v>2198</v>
      </c>
    </row>
    <row r="12" spans="1:5" ht="15.5" x14ac:dyDescent="0.35">
      <c r="A12" s="69"/>
      <c r="B12" s="66"/>
      <c r="C12" s="67"/>
      <c r="D12" s="68"/>
      <c r="E12" s="114"/>
    </row>
    <row r="13" spans="1:5" ht="15.5" x14ac:dyDescent="0.35">
      <c r="A13" s="177" t="s">
        <v>223</v>
      </c>
      <c r="B13" s="176" t="s">
        <v>37</v>
      </c>
      <c r="C13" s="169">
        <f>SUM(C14:C22)</f>
        <v>0</v>
      </c>
      <c r="D13" s="169">
        <f>SUM(D14:D22)</f>
        <v>26</v>
      </c>
      <c r="E13" s="168">
        <f>SUM(E14:E22)</f>
        <v>1665</v>
      </c>
    </row>
    <row r="14" spans="1:5" ht="15.5" x14ac:dyDescent="0.35">
      <c r="A14" s="171" t="s">
        <v>224</v>
      </c>
      <c r="B14" s="63">
        <f>SUM(C14:E14)</f>
        <v>85</v>
      </c>
      <c r="C14" s="70">
        <v>0</v>
      </c>
      <c r="D14" s="70">
        <v>3</v>
      </c>
      <c r="E14" s="119">
        <v>82</v>
      </c>
    </row>
    <row r="15" spans="1:5" ht="15.5" x14ac:dyDescent="0.35">
      <c r="A15" s="171" t="s">
        <v>225</v>
      </c>
      <c r="B15" s="63">
        <f t="shared" ref="B15:B22" si="0">SUM(C15:E15)</f>
        <v>428</v>
      </c>
      <c r="C15" s="70">
        <v>0</v>
      </c>
      <c r="D15" s="70">
        <v>0</v>
      </c>
      <c r="E15" s="119">
        <v>428</v>
      </c>
    </row>
    <row r="16" spans="1:5" ht="15.5" x14ac:dyDescent="0.35">
      <c r="A16" s="171" t="s">
        <v>226</v>
      </c>
      <c r="B16" s="63">
        <f t="shared" si="0"/>
        <v>16</v>
      </c>
      <c r="C16" s="70">
        <v>0</v>
      </c>
      <c r="D16" s="70">
        <v>0</v>
      </c>
      <c r="E16" s="119">
        <v>16</v>
      </c>
    </row>
    <row r="17" spans="1:5" ht="15.5" x14ac:dyDescent="0.35">
      <c r="A17" s="171" t="s">
        <v>227</v>
      </c>
      <c r="B17" s="63">
        <f t="shared" si="0"/>
        <v>89</v>
      </c>
      <c r="C17" s="70">
        <v>0</v>
      </c>
      <c r="D17" s="70">
        <v>0</v>
      </c>
      <c r="E17" s="119">
        <v>89</v>
      </c>
    </row>
    <row r="18" spans="1:5" ht="15.5" x14ac:dyDescent="0.35">
      <c r="A18" s="171" t="s">
        <v>228</v>
      </c>
      <c r="B18" s="63">
        <f t="shared" si="0"/>
        <v>74</v>
      </c>
      <c r="C18" s="70">
        <v>0</v>
      </c>
      <c r="D18" s="70">
        <v>3</v>
      </c>
      <c r="E18" s="119">
        <v>71</v>
      </c>
    </row>
    <row r="19" spans="1:5" ht="15.5" x14ac:dyDescent="0.35">
      <c r="A19" s="171" t="s">
        <v>229</v>
      </c>
      <c r="B19" s="63">
        <f t="shared" si="0"/>
        <v>37</v>
      </c>
      <c r="C19" s="70">
        <v>0</v>
      </c>
      <c r="D19" s="70">
        <v>0</v>
      </c>
      <c r="E19" s="119">
        <v>37</v>
      </c>
    </row>
    <row r="20" spans="1:5" ht="15.5" x14ac:dyDescent="0.35">
      <c r="A20" s="171" t="s">
        <v>230</v>
      </c>
      <c r="B20" s="63">
        <f t="shared" si="0"/>
        <v>151</v>
      </c>
      <c r="C20" s="70">
        <v>0</v>
      </c>
      <c r="D20" s="70">
        <v>0</v>
      </c>
      <c r="E20" s="119">
        <v>151</v>
      </c>
    </row>
    <row r="21" spans="1:5" ht="15.5" x14ac:dyDescent="0.35">
      <c r="A21" s="171" t="s">
        <v>231</v>
      </c>
      <c r="B21" s="63">
        <f t="shared" si="0"/>
        <v>39</v>
      </c>
      <c r="C21" s="70">
        <v>0</v>
      </c>
      <c r="D21" s="70">
        <v>2</v>
      </c>
      <c r="E21" s="119">
        <v>37</v>
      </c>
    </row>
    <row r="22" spans="1:5" ht="15.5" x14ac:dyDescent="0.35">
      <c r="A22" s="174" t="s">
        <v>232</v>
      </c>
      <c r="B22" s="63">
        <f t="shared" si="0"/>
        <v>772</v>
      </c>
      <c r="C22" s="70">
        <v>0</v>
      </c>
      <c r="D22" s="70">
        <v>18</v>
      </c>
      <c r="E22" s="119">
        <v>754</v>
      </c>
    </row>
    <row r="23" spans="1:5" ht="15.5" x14ac:dyDescent="0.35">
      <c r="A23" s="177" t="s">
        <v>233</v>
      </c>
      <c r="B23" s="170" t="s">
        <v>37</v>
      </c>
      <c r="C23" s="169">
        <v>0</v>
      </c>
      <c r="D23" s="169">
        <v>0</v>
      </c>
      <c r="E23" s="168">
        <f>SUM(E24:E31)</f>
        <v>124</v>
      </c>
    </row>
    <row r="24" spans="1:5" ht="15.5" x14ac:dyDescent="0.35">
      <c r="A24" s="171" t="s">
        <v>224</v>
      </c>
      <c r="B24" s="63">
        <f>SUM(C24:E24)</f>
        <v>4</v>
      </c>
      <c r="C24" s="70">
        <v>0</v>
      </c>
      <c r="D24" s="70">
        <v>0</v>
      </c>
      <c r="E24" s="119">
        <v>4</v>
      </c>
    </row>
    <row r="25" spans="1:5" ht="15.5" x14ac:dyDescent="0.35">
      <c r="A25" s="171" t="s">
        <v>225</v>
      </c>
      <c r="B25" s="63">
        <f t="shared" ref="B25:B30" si="1">SUM(C25:E25)</f>
        <v>39</v>
      </c>
      <c r="C25" s="70">
        <v>0</v>
      </c>
      <c r="D25" s="70">
        <v>0</v>
      </c>
      <c r="E25" s="119">
        <v>39</v>
      </c>
    </row>
    <row r="26" spans="1:5" ht="15.5" x14ac:dyDescent="0.35">
      <c r="A26" s="171" t="s">
        <v>226</v>
      </c>
      <c r="B26" s="63">
        <f t="shared" si="1"/>
        <v>2</v>
      </c>
      <c r="C26" s="70">
        <v>0</v>
      </c>
      <c r="D26" s="70">
        <v>0</v>
      </c>
      <c r="E26" s="119">
        <v>2</v>
      </c>
    </row>
    <row r="27" spans="1:5" ht="15.5" x14ac:dyDescent="0.35">
      <c r="A27" s="171" t="s">
        <v>227</v>
      </c>
      <c r="B27" s="63">
        <f t="shared" si="1"/>
        <v>6</v>
      </c>
      <c r="C27" s="70">
        <v>0</v>
      </c>
      <c r="D27" s="70">
        <v>0</v>
      </c>
      <c r="E27" s="119">
        <v>6</v>
      </c>
    </row>
    <row r="28" spans="1:5" ht="15.5" x14ac:dyDescent="0.35">
      <c r="A28" s="171" t="s">
        <v>228</v>
      </c>
      <c r="B28" s="63">
        <f t="shared" si="1"/>
        <v>66</v>
      </c>
      <c r="C28" s="70">
        <v>0</v>
      </c>
      <c r="D28" s="70">
        <v>0</v>
      </c>
      <c r="E28" s="119">
        <v>66</v>
      </c>
    </row>
    <row r="29" spans="1:5" ht="15.5" x14ac:dyDescent="0.35">
      <c r="A29" s="171" t="s">
        <v>230</v>
      </c>
      <c r="B29" s="63">
        <f t="shared" si="1"/>
        <v>1</v>
      </c>
      <c r="C29" s="70">
        <v>0</v>
      </c>
      <c r="D29" s="70">
        <v>0</v>
      </c>
      <c r="E29" s="119">
        <v>1</v>
      </c>
    </row>
    <row r="30" spans="1:5" ht="15.5" x14ac:dyDescent="0.35">
      <c r="A30" s="171" t="s">
        <v>231</v>
      </c>
      <c r="B30" s="63">
        <f t="shared" si="1"/>
        <v>1</v>
      </c>
      <c r="C30" s="70">
        <v>0</v>
      </c>
      <c r="D30" s="70">
        <v>0</v>
      </c>
      <c r="E30" s="119">
        <v>1</v>
      </c>
    </row>
    <row r="31" spans="1:5" ht="15.5" x14ac:dyDescent="0.35">
      <c r="A31" s="174" t="s">
        <v>232</v>
      </c>
      <c r="B31" s="63">
        <f>SUM(C31:E31)</f>
        <v>5</v>
      </c>
      <c r="C31" s="70">
        <v>0</v>
      </c>
      <c r="D31" s="70">
        <v>0</v>
      </c>
      <c r="E31" s="119">
        <v>5</v>
      </c>
    </row>
    <row r="32" spans="1:5" ht="15.5" x14ac:dyDescent="0.35">
      <c r="A32" s="177" t="s">
        <v>234</v>
      </c>
      <c r="B32" s="175" t="s">
        <v>37</v>
      </c>
      <c r="C32" s="169">
        <f>SUM(C33:C41)</f>
        <v>0</v>
      </c>
      <c r="D32" s="169">
        <f>SUM(D33:D41)</f>
        <v>23</v>
      </c>
      <c r="E32" s="168">
        <f>SUM(E33:E41)</f>
        <v>370</v>
      </c>
    </row>
    <row r="33" spans="1:5" ht="15.5" x14ac:dyDescent="0.35">
      <c r="A33" s="171" t="s">
        <v>224</v>
      </c>
      <c r="B33" s="63">
        <f>SUM(C33:E33)</f>
        <v>70</v>
      </c>
      <c r="C33" s="70">
        <v>0</v>
      </c>
      <c r="D33" s="70">
        <v>5</v>
      </c>
      <c r="E33" s="119">
        <v>65</v>
      </c>
    </row>
    <row r="34" spans="1:5" ht="15.5" x14ac:dyDescent="0.35">
      <c r="A34" s="171" t="s">
        <v>225</v>
      </c>
      <c r="B34" s="63">
        <f t="shared" ref="B34:B41" si="2">SUM(C34:E34)</f>
        <v>85</v>
      </c>
      <c r="C34" s="70">
        <v>0</v>
      </c>
      <c r="D34" s="70">
        <v>3</v>
      </c>
      <c r="E34" s="119">
        <v>82</v>
      </c>
    </row>
    <row r="35" spans="1:5" ht="15.5" x14ac:dyDescent="0.35">
      <c r="A35" s="171" t="s">
        <v>226</v>
      </c>
      <c r="B35" s="63">
        <f t="shared" si="2"/>
        <v>10</v>
      </c>
      <c r="C35" s="70">
        <v>0</v>
      </c>
      <c r="D35" s="70">
        <v>1</v>
      </c>
      <c r="E35" s="119">
        <v>9</v>
      </c>
    </row>
    <row r="36" spans="1:5" ht="15.5" x14ac:dyDescent="0.35">
      <c r="A36" s="171" t="s">
        <v>227</v>
      </c>
      <c r="B36" s="63">
        <f t="shared" si="2"/>
        <v>20</v>
      </c>
      <c r="C36" s="70">
        <v>0</v>
      </c>
      <c r="D36" s="70">
        <v>0</v>
      </c>
      <c r="E36" s="119">
        <v>20</v>
      </c>
    </row>
    <row r="37" spans="1:5" ht="15.5" x14ac:dyDescent="0.35">
      <c r="A37" s="171" t="s">
        <v>228</v>
      </c>
      <c r="B37" s="63">
        <f t="shared" si="2"/>
        <v>18</v>
      </c>
      <c r="C37" s="70">
        <v>0</v>
      </c>
      <c r="D37" s="70">
        <v>2</v>
      </c>
      <c r="E37" s="119">
        <v>16</v>
      </c>
    </row>
    <row r="38" spans="1:5" ht="15.5" x14ac:dyDescent="0.35">
      <c r="A38" s="171" t="s">
        <v>229</v>
      </c>
      <c r="B38" s="63">
        <f t="shared" si="2"/>
        <v>18</v>
      </c>
      <c r="C38" s="70">
        <v>0</v>
      </c>
      <c r="D38" s="70">
        <v>2</v>
      </c>
      <c r="E38" s="119">
        <v>16</v>
      </c>
    </row>
    <row r="39" spans="1:5" ht="15.5" x14ac:dyDescent="0.35">
      <c r="A39" s="171" t="s">
        <v>230</v>
      </c>
      <c r="B39" s="63">
        <f t="shared" si="2"/>
        <v>19</v>
      </c>
      <c r="C39" s="70">
        <v>0</v>
      </c>
      <c r="D39" s="70">
        <v>0</v>
      </c>
      <c r="E39" s="119">
        <v>19</v>
      </c>
    </row>
    <row r="40" spans="1:5" ht="15.5" x14ac:dyDescent="0.35">
      <c r="A40" s="171" t="s">
        <v>231</v>
      </c>
      <c r="B40" s="63">
        <f t="shared" si="2"/>
        <v>18</v>
      </c>
      <c r="C40" s="70">
        <v>0</v>
      </c>
      <c r="D40" s="70">
        <v>0</v>
      </c>
      <c r="E40" s="119">
        <v>18</v>
      </c>
    </row>
    <row r="41" spans="1:5" ht="15.5" x14ac:dyDescent="0.35">
      <c r="A41" s="171" t="s">
        <v>232</v>
      </c>
      <c r="B41" s="63">
        <f t="shared" si="2"/>
        <v>135</v>
      </c>
      <c r="C41" s="70">
        <v>0</v>
      </c>
      <c r="D41" s="70">
        <v>10</v>
      </c>
      <c r="E41" s="119">
        <v>125</v>
      </c>
    </row>
    <row r="42" spans="1:5" ht="15.5" x14ac:dyDescent="0.35">
      <c r="A42" s="177" t="s">
        <v>235</v>
      </c>
      <c r="B42" s="170" t="s">
        <v>37</v>
      </c>
      <c r="C42" s="169">
        <f>SUM(C43:C45)</f>
        <v>0</v>
      </c>
      <c r="D42" s="169">
        <f>SUM(D43:D45)</f>
        <v>38</v>
      </c>
      <c r="E42" s="168">
        <f>SUM(E43:E45)</f>
        <v>0</v>
      </c>
    </row>
    <row r="43" spans="1:5" ht="15.5" x14ac:dyDescent="0.35">
      <c r="A43" s="171" t="s">
        <v>224</v>
      </c>
      <c r="B43" s="63">
        <f>SUM(C43:E43)</f>
        <v>18</v>
      </c>
      <c r="C43" s="70">
        <v>0</v>
      </c>
      <c r="D43" s="70">
        <v>18</v>
      </c>
      <c r="E43" s="119">
        <v>0</v>
      </c>
    </row>
    <row r="44" spans="1:5" ht="15.5" x14ac:dyDescent="0.35">
      <c r="A44" s="171" t="s">
        <v>228</v>
      </c>
      <c r="B44" s="63">
        <f>SUM(C44:E44)</f>
        <v>1</v>
      </c>
      <c r="C44" s="70">
        <v>0</v>
      </c>
      <c r="D44" s="70">
        <v>1</v>
      </c>
      <c r="E44" s="119">
        <v>0</v>
      </c>
    </row>
    <row r="45" spans="1:5" ht="15.5" x14ac:dyDescent="0.35">
      <c r="A45" s="174" t="s">
        <v>232</v>
      </c>
      <c r="B45" s="63">
        <f>SUM(C45:E45)</f>
        <v>19</v>
      </c>
      <c r="C45" s="70">
        <v>0</v>
      </c>
      <c r="D45" s="70">
        <v>19</v>
      </c>
      <c r="E45" s="119">
        <v>0</v>
      </c>
    </row>
    <row r="46" spans="1:5" ht="15.5" x14ac:dyDescent="0.35">
      <c r="A46" s="178" t="s">
        <v>236</v>
      </c>
      <c r="B46" s="168" t="s">
        <v>37</v>
      </c>
      <c r="C46" s="169">
        <f>SUM(C47:C51)</f>
        <v>0</v>
      </c>
      <c r="D46" s="169">
        <f>SUM(D47:D51)</f>
        <v>13</v>
      </c>
      <c r="E46" s="168">
        <f>SUM(E47:E51)</f>
        <v>8</v>
      </c>
    </row>
    <row r="47" spans="1:5" ht="15.5" x14ac:dyDescent="0.35">
      <c r="A47" s="172" t="s">
        <v>224</v>
      </c>
      <c r="B47" s="71">
        <f>SUM(C47:E47)</f>
        <v>3</v>
      </c>
      <c r="C47" s="70">
        <v>0</v>
      </c>
      <c r="D47" s="70">
        <v>2</v>
      </c>
      <c r="E47" s="119">
        <v>1</v>
      </c>
    </row>
    <row r="48" spans="1:5" ht="15.5" x14ac:dyDescent="0.35">
      <c r="A48" s="172" t="s">
        <v>225</v>
      </c>
      <c r="B48" s="71">
        <f>SUM(C48:E48)</f>
        <v>2</v>
      </c>
      <c r="C48" s="70">
        <v>0</v>
      </c>
      <c r="D48" s="70">
        <v>2</v>
      </c>
      <c r="E48" s="119">
        <v>0</v>
      </c>
    </row>
    <row r="49" spans="1:5" ht="15.5" x14ac:dyDescent="0.35">
      <c r="A49" s="172" t="s">
        <v>228</v>
      </c>
      <c r="B49" s="71">
        <f>SUM(C49:E49)</f>
        <v>5</v>
      </c>
      <c r="C49" s="70">
        <v>0</v>
      </c>
      <c r="D49" s="70">
        <v>0</v>
      </c>
      <c r="E49" s="119">
        <v>5</v>
      </c>
    </row>
    <row r="50" spans="1:5" ht="15.5" x14ac:dyDescent="0.35">
      <c r="A50" s="172" t="s">
        <v>229</v>
      </c>
      <c r="B50" s="71">
        <f>SUM(C50:E50)</f>
        <v>1</v>
      </c>
      <c r="C50" s="70">
        <v>0</v>
      </c>
      <c r="D50" s="70">
        <v>0</v>
      </c>
      <c r="E50" s="119">
        <v>1</v>
      </c>
    </row>
    <row r="51" spans="1:5" ht="15.5" x14ac:dyDescent="0.35">
      <c r="A51" s="172" t="s">
        <v>232</v>
      </c>
      <c r="B51" s="71">
        <f>SUM(C51:E51)</f>
        <v>10</v>
      </c>
      <c r="C51" s="70">
        <v>0</v>
      </c>
      <c r="D51" s="70">
        <v>9</v>
      </c>
      <c r="E51" s="119">
        <v>1</v>
      </c>
    </row>
    <row r="52" spans="1:5" ht="15.5" x14ac:dyDescent="0.35">
      <c r="A52" s="177" t="s">
        <v>358</v>
      </c>
      <c r="B52" s="168" t="s">
        <v>37</v>
      </c>
      <c r="C52" s="169">
        <f>SUM(C53:C61)</f>
        <v>0</v>
      </c>
      <c r="D52" s="169">
        <f>SUM(D53:D61)</f>
        <v>98</v>
      </c>
      <c r="E52" s="168">
        <f>SUM(E53:E61)</f>
        <v>14</v>
      </c>
    </row>
    <row r="53" spans="1:5" ht="15.5" x14ac:dyDescent="0.35">
      <c r="A53" s="172" t="s">
        <v>224</v>
      </c>
      <c r="B53" s="71">
        <f>SUM(C53:E53)</f>
        <v>20</v>
      </c>
      <c r="C53" s="70">
        <v>0</v>
      </c>
      <c r="D53" s="70">
        <v>15</v>
      </c>
      <c r="E53" s="119">
        <v>5</v>
      </c>
    </row>
    <row r="54" spans="1:5" ht="15" customHeight="1" x14ac:dyDescent="0.35">
      <c r="A54" s="172" t="s">
        <v>225</v>
      </c>
      <c r="B54" s="71">
        <f t="shared" ref="B54:B61" si="3">SUM(C54:E54)</f>
        <v>3</v>
      </c>
      <c r="C54" s="70">
        <v>0</v>
      </c>
      <c r="D54" s="70">
        <v>0</v>
      </c>
      <c r="E54" s="119">
        <v>3</v>
      </c>
    </row>
    <row r="55" spans="1:5" ht="15" customHeight="1" x14ac:dyDescent="0.35">
      <c r="A55" s="171" t="s">
        <v>226</v>
      </c>
      <c r="B55" s="71">
        <f t="shared" si="3"/>
        <v>3</v>
      </c>
      <c r="C55" s="70">
        <v>0</v>
      </c>
      <c r="D55" s="70">
        <v>2</v>
      </c>
      <c r="E55" s="119">
        <v>1</v>
      </c>
    </row>
    <row r="56" spans="1:5" ht="15" customHeight="1" x14ac:dyDescent="0.35">
      <c r="A56" s="171" t="s">
        <v>227</v>
      </c>
      <c r="B56" s="71">
        <f t="shared" si="3"/>
        <v>1</v>
      </c>
      <c r="C56" s="70">
        <v>0</v>
      </c>
      <c r="D56" s="70">
        <v>0</v>
      </c>
      <c r="E56" s="119">
        <v>1</v>
      </c>
    </row>
    <row r="57" spans="1:5" ht="15" customHeight="1" x14ac:dyDescent="0.35">
      <c r="A57" s="171" t="s">
        <v>228</v>
      </c>
      <c r="B57" s="71">
        <f t="shared" si="3"/>
        <v>6</v>
      </c>
      <c r="C57" s="70">
        <v>0</v>
      </c>
      <c r="D57" s="70">
        <v>6</v>
      </c>
      <c r="E57" s="119">
        <v>0</v>
      </c>
    </row>
    <row r="58" spans="1:5" ht="15" customHeight="1" x14ac:dyDescent="0.35">
      <c r="A58" s="171" t="s">
        <v>229</v>
      </c>
      <c r="B58" s="71">
        <f t="shared" si="3"/>
        <v>5</v>
      </c>
      <c r="C58" s="70">
        <v>0</v>
      </c>
      <c r="D58" s="70">
        <v>5</v>
      </c>
      <c r="E58" s="119">
        <v>0</v>
      </c>
    </row>
    <row r="59" spans="1:5" ht="15" customHeight="1" x14ac:dyDescent="0.35">
      <c r="A59" s="171" t="s">
        <v>230</v>
      </c>
      <c r="B59" s="71">
        <f t="shared" si="3"/>
        <v>3</v>
      </c>
      <c r="C59" s="70">
        <v>0</v>
      </c>
      <c r="D59" s="70">
        <v>2</v>
      </c>
      <c r="E59" s="119">
        <v>1</v>
      </c>
    </row>
    <row r="60" spans="1:5" ht="15" customHeight="1" x14ac:dyDescent="0.35">
      <c r="A60" s="171" t="s">
        <v>231</v>
      </c>
      <c r="B60" s="71">
        <f t="shared" si="3"/>
        <v>3</v>
      </c>
      <c r="C60" s="70">
        <v>0</v>
      </c>
      <c r="D60" s="70">
        <v>3</v>
      </c>
      <c r="E60" s="119">
        <v>0</v>
      </c>
    </row>
    <row r="61" spans="1:5" ht="15" customHeight="1" x14ac:dyDescent="0.35">
      <c r="A61" s="171" t="s">
        <v>232</v>
      </c>
      <c r="B61" s="71">
        <f t="shared" si="3"/>
        <v>68</v>
      </c>
      <c r="C61" s="70">
        <v>0</v>
      </c>
      <c r="D61" s="70">
        <v>65</v>
      </c>
      <c r="E61" s="120">
        <v>3</v>
      </c>
    </row>
    <row r="62" spans="1:5" ht="15" customHeight="1" x14ac:dyDescent="0.35">
      <c r="A62" s="177" t="s">
        <v>359</v>
      </c>
      <c r="B62" s="168" t="s">
        <v>37</v>
      </c>
      <c r="C62" s="169">
        <f>SUM(C63:C66)</f>
        <v>0</v>
      </c>
      <c r="D62" s="169">
        <f>SUM(D63:D66)</f>
        <v>0</v>
      </c>
      <c r="E62" s="168">
        <f>SUM(E63:E66)</f>
        <v>15</v>
      </c>
    </row>
    <row r="63" spans="1:5" ht="15" customHeight="1" x14ac:dyDescent="0.35">
      <c r="A63" s="172" t="s">
        <v>225</v>
      </c>
      <c r="B63" s="71">
        <f>SUM(C63:E63)</f>
        <v>10</v>
      </c>
      <c r="C63" s="70">
        <v>0</v>
      </c>
      <c r="D63" s="70">
        <v>0</v>
      </c>
      <c r="E63" s="119">
        <v>10</v>
      </c>
    </row>
    <row r="64" spans="1:5" ht="15" customHeight="1" x14ac:dyDescent="0.35">
      <c r="A64" s="171" t="s">
        <v>228</v>
      </c>
      <c r="B64" s="63">
        <f t="shared" ref="B64:B66" si="4">SUM(C64:E64)</f>
        <v>1</v>
      </c>
      <c r="C64" s="70">
        <v>0</v>
      </c>
      <c r="D64" s="118">
        <v>0</v>
      </c>
      <c r="E64" s="119">
        <v>1</v>
      </c>
    </row>
    <row r="65" spans="1:5" ht="15" customHeight="1" x14ac:dyDescent="0.35">
      <c r="A65" s="171" t="s">
        <v>231</v>
      </c>
      <c r="B65" s="63">
        <f t="shared" si="4"/>
        <v>1</v>
      </c>
      <c r="C65" s="70">
        <v>0</v>
      </c>
      <c r="D65" s="118">
        <v>0</v>
      </c>
      <c r="E65" s="119">
        <v>1</v>
      </c>
    </row>
    <row r="66" spans="1:5" ht="15" customHeight="1" x14ac:dyDescent="0.35">
      <c r="A66" s="171" t="s">
        <v>232</v>
      </c>
      <c r="B66" s="63">
        <f t="shared" si="4"/>
        <v>3</v>
      </c>
      <c r="C66" s="70">
        <v>0</v>
      </c>
      <c r="D66" s="70">
        <v>0</v>
      </c>
      <c r="E66" s="119">
        <v>3</v>
      </c>
    </row>
    <row r="67" spans="1:5" ht="15" customHeight="1" x14ac:dyDescent="0.35">
      <c r="A67" s="177" t="s">
        <v>360</v>
      </c>
      <c r="B67" s="168" t="s">
        <v>37</v>
      </c>
      <c r="C67" s="169">
        <f>SUM(C68:C69)</f>
        <v>0</v>
      </c>
      <c r="D67" s="169">
        <f>SUM(D68:D69)</f>
        <v>0</v>
      </c>
      <c r="E67" s="168">
        <f>SUM(E68:E69)</f>
        <v>2</v>
      </c>
    </row>
    <row r="68" spans="1:5" ht="15" customHeight="1" x14ac:dyDescent="0.35">
      <c r="A68" s="171" t="s">
        <v>229</v>
      </c>
      <c r="B68" s="63">
        <f t="shared" ref="B68" si="5">SUM(C68:E68)</f>
        <v>1</v>
      </c>
      <c r="C68" s="70">
        <v>0</v>
      </c>
      <c r="D68" s="70">
        <v>0</v>
      </c>
      <c r="E68" s="119">
        <v>1</v>
      </c>
    </row>
    <row r="69" spans="1:5" ht="15" customHeight="1" x14ac:dyDescent="0.35">
      <c r="A69" s="172" t="s">
        <v>232</v>
      </c>
      <c r="B69" s="71">
        <f>SUM(C69:E69)</f>
        <v>1</v>
      </c>
      <c r="C69" s="70">
        <v>0</v>
      </c>
      <c r="D69" s="70">
        <v>0</v>
      </c>
      <c r="E69" s="119">
        <v>1</v>
      </c>
    </row>
    <row r="70" spans="1:5" ht="15" customHeight="1" x14ac:dyDescent="0.35">
      <c r="A70" s="177" t="s">
        <v>361</v>
      </c>
      <c r="B70" s="168" t="s">
        <v>37</v>
      </c>
      <c r="C70" s="169">
        <f>SUM(C71:C76)</f>
        <v>0</v>
      </c>
      <c r="D70" s="169">
        <f>SUM(D71:D76)</f>
        <v>7</v>
      </c>
      <c r="E70" s="168">
        <f>SUM(E71:E76)</f>
        <v>0</v>
      </c>
    </row>
    <row r="71" spans="1:5" ht="15" customHeight="1" x14ac:dyDescent="0.35">
      <c r="A71" s="172" t="s">
        <v>224</v>
      </c>
      <c r="B71" s="62">
        <f t="shared" ref="B71" si="6">SUM(C71:E71)</f>
        <v>3</v>
      </c>
      <c r="C71" s="70">
        <v>0</v>
      </c>
      <c r="D71" s="70">
        <v>3</v>
      </c>
      <c r="E71" s="119">
        <v>0</v>
      </c>
    </row>
    <row r="72" spans="1:5" ht="15" customHeight="1" x14ac:dyDescent="0.35">
      <c r="A72" s="173" t="s">
        <v>232</v>
      </c>
      <c r="B72" s="113">
        <f>SUM(C72:E72)</f>
        <v>4</v>
      </c>
      <c r="C72" s="116">
        <v>0</v>
      </c>
      <c r="D72" s="117">
        <v>4</v>
      </c>
      <c r="E72" s="117">
        <v>0</v>
      </c>
    </row>
    <row r="73" spans="1:5" ht="15" customHeight="1" x14ac:dyDescent="0.35">
      <c r="A73" s="37" t="s">
        <v>52</v>
      </c>
    </row>
  </sheetData>
  <mergeCells count="7">
    <mergeCell ref="A8:A9"/>
    <mergeCell ref="C8:E8"/>
    <mergeCell ref="A5:E5"/>
    <mergeCell ref="A6:E6"/>
    <mergeCell ref="A3:E3"/>
    <mergeCell ref="A4:E4"/>
    <mergeCell ref="B8:B9"/>
  </mergeCells>
  <pageMargins left="0.7" right="0.7" top="0.75" bottom="0.75" header="0.3" footer="0.3"/>
  <pageSetup paperSize="9" orientation="portrait" horizontalDpi="200" verticalDpi="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6"/>
  <dimension ref="A1:XFC156"/>
  <sheetViews>
    <sheetView showGridLines="0" topLeftCell="A148" workbookViewId="0">
      <selection activeCell="C68" sqref="C68"/>
    </sheetView>
  </sheetViews>
  <sheetFormatPr baseColWidth="10" defaultColWidth="0" defaultRowHeight="15.5" zeroHeight="1" x14ac:dyDescent="0.35"/>
  <cols>
    <col min="1" max="1" width="58.26953125" style="18" customWidth="1"/>
    <col min="2" max="2" width="15.7265625" style="18" customWidth="1"/>
    <col min="3" max="3" width="23.26953125" style="18" customWidth="1"/>
    <col min="4" max="4" width="18.453125" style="18" customWidth="1"/>
    <col min="5" max="5" width="15.54296875" style="18" hidden="1" customWidth="1"/>
    <col min="6" max="7" width="12.7265625" style="18" hidden="1" customWidth="1"/>
    <col min="8" max="9" width="11.453125" style="18" hidden="1" customWidth="1"/>
    <col min="10" max="11" width="15.54296875" style="17" hidden="1" customWidth="1"/>
    <col min="12" max="13" width="12.7265625" style="17" hidden="1" customWidth="1"/>
    <col min="14" max="14" width="11.453125" style="17" hidden="1" customWidth="1"/>
    <col min="15" max="15" width="11.453125" style="18" hidden="1" customWidth="1"/>
    <col min="16" max="16" width="16.54296875" style="17" hidden="1" customWidth="1"/>
    <col min="17" max="16382" width="11.453125" hidden="1"/>
    <col min="16383" max="16383" width="8.54296875" hidden="1" customWidth="1"/>
    <col min="16384" max="16384" width="23.453125" hidden="1" customWidth="1"/>
  </cols>
  <sheetData>
    <row r="1" spans="1:16" s="139" customFormat="1" ht="15.75" customHeight="1" x14ac:dyDescent="0.35">
      <c r="A1" s="139" t="s">
        <v>197</v>
      </c>
    </row>
    <row r="2" spans="1:16" s="139" customFormat="1" ht="15.75" customHeight="1" x14ac:dyDescent="0.35"/>
    <row r="3" spans="1:16" x14ac:dyDescent="0.35">
      <c r="A3" s="474" t="s">
        <v>218</v>
      </c>
      <c r="B3" s="474"/>
      <c r="C3" s="474"/>
      <c r="D3" s="474"/>
      <c r="E3" s="140"/>
      <c r="F3" s="140"/>
      <c r="G3" s="140"/>
      <c r="H3" s="140"/>
      <c r="I3" s="140"/>
      <c r="J3" s="140"/>
      <c r="K3" s="140"/>
      <c r="L3" s="140"/>
      <c r="M3" s="140"/>
      <c r="N3" s="140"/>
      <c r="O3" s="140"/>
      <c r="P3" s="140"/>
    </row>
    <row r="4" spans="1:16" x14ac:dyDescent="0.35">
      <c r="A4" s="474" t="s">
        <v>368</v>
      </c>
      <c r="B4" s="474"/>
      <c r="C4" s="474"/>
      <c r="D4" s="474"/>
      <c r="E4" s="140"/>
      <c r="F4" s="140"/>
      <c r="G4" s="140"/>
      <c r="H4" s="140"/>
      <c r="I4" s="140"/>
      <c r="J4" s="140"/>
      <c r="K4" s="140"/>
      <c r="L4" s="140"/>
      <c r="M4" s="140"/>
      <c r="N4" s="140"/>
      <c r="O4" s="140"/>
      <c r="P4" s="140"/>
    </row>
    <row r="5" spans="1:16" x14ac:dyDescent="0.35">
      <c r="A5" s="474" t="s">
        <v>35</v>
      </c>
      <c r="B5" s="474"/>
      <c r="C5" s="474"/>
      <c r="D5" s="474"/>
      <c r="E5" s="140"/>
      <c r="F5" s="140"/>
      <c r="G5" s="140"/>
      <c r="H5" s="140"/>
      <c r="I5" s="140"/>
      <c r="J5" s="140"/>
      <c r="K5" s="140"/>
      <c r="L5" s="140"/>
      <c r="M5" s="140"/>
      <c r="N5" s="140"/>
      <c r="O5" s="140"/>
      <c r="P5" s="140"/>
    </row>
    <row r="6" spans="1:16" x14ac:dyDescent="0.35">
      <c r="A6" s="474" t="s">
        <v>275</v>
      </c>
      <c r="B6" s="474"/>
      <c r="C6" s="474"/>
      <c r="D6" s="474"/>
      <c r="E6" s="140"/>
      <c r="F6" s="140"/>
      <c r="G6" s="140"/>
      <c r="H6" s="140"/>
      <c r="I6" s="140"/>
      <c r="J6" s="140"/>
      <c r="K6" s="140"/>
      <c r="L6" s="140"/>
      <c r="M6" s="140"/>
      <c r="N6" s="140"/>
      <c r="O6" s="140"/>
      <c r="P6" s="140"/>
    </row>
    <row r="7" spans="1:16" x14ac:dyDescent="0.35"/>
    <row r="8" spans="1:16" x14ac:dyDescent="0.35">
      <c r="A8" s="475" t="s">
        <v>362</v>
      </c>
      <c r="B8" s="477" t="s">
        <v>37</v>
      </c>
      <c r="C8" s="479" t="s">
        <v>38</v>
      </c>
      <c r="D8" s="480"/>
    </row>
    <row r="9" spans="1:16" ht="56" x14ac:dyDescent="0.35">
      <c r="A9" s="476"/>
      <c r="B9" s="478"/>
      <c r="C9" s="121" t="s">
        <v>222</v>
      </c>
      <c r="D9" s="122" t="s">
        <v>40</v>
      </c>
    </row>
    <row r="10" spans="1:16" x14ac:dyDescent="0.35">
      <c r="A10" s="123" t="s">
        <v>74</v>
      </c>
      <c r="B10" s="124">
        <v>445</v>
      </c>
      <c r="C10" s="123">
        <v>428</v>
      </c>
      <c r="D10" s="125">
        <v>17</v>
      </c>
    </row>
    <row r="11" spans="1:16" x14ac:dyDescent="0.35">
      <c r="A11" s="126" t="s">
        <v>363</v>
      </c>
      <c r="B11" s="127">
        <v>332</v>
      </c>
      <c r="C11" s="128">
        <v>330</v>
      </c>
      <c r="D11" s="129">
        <v>2</v>
      </c>
    </row>
    <row r="12" spans="1:16" x14ac:dyDescent="0.35">
      <c r="A12" s="130" t="s">
        <v>226</v>
      </c>
      <c r="B12" s="127">
        <v>16</v>
      </c>
      <c r="C12" s="128">
        <v>16</v>
      </c>
      <c r="D12" s="129">
        <v>0</v>
      </c>
    </row>
    <row r="13" spans="1:16" x14ac:dyDescent="0.35">
      <c r="A13" s="131" t="s">
        <v>242</v>
      </c>
      <c r="B13" s="132">
        <v>5</v>
      </c>
      <c r="C13" s="133">
        <v>5</v>
      </c>
      <c r="D13" s="134">
        <v>0</v>
      </c>
    </row>
    <row r="14" spans="1:16" x14ac:dyDescent="0.35">
      <c r="A14" s="131" t="s">
        <v>243</v>
      </c>
      <c r="B14" s="132">
        <v>2</v>
      </c>
      <c r="C14" s="133">
        <v>2</v>
      </c>
      <c r="D14" s="134">
        <v>0</v>
      </c>
    </row>
    <row r="15" spans="1:16" x14ac:dyDescent="0.35">
      <c r="A15" s="131" t="s">
        <v>246</v>
      </c>
      <c r="B15" s="132">
        <v>2</v>
      </c>
      <c r="C15" s="133">
        <v>2</v>
      </c>
      <c r="D15" s="134">
        <v>0</v>
      </c>
    </row>
    <row r="16" spans="1:16" x14ac:dyDescent="0.35">
      <c r="A16" s="131" t="s">
        <v>254</v>
      </c>
      <c r="B16" s="132">
        <v>1</v>
      </c>
      <c r="C16" s="133">
        <v>1</v>
      </c>
      <c r="D16" s="134">
        <v>0</v>
      </c>
    </row>
    <row r="17" spans="1:4" x14ac:dyDescent="0.35">
      <c r="A17" s="131" t="s">
        <v>257</v>
      </c>
      <c r="B17" s="132">
        <v>2</v>
      </c>
      <c r="C17" s="133">
        <v>2</v>
      </c>
      <c r="D17" s="134">
        <v>0</v>
      </c>
    </row>
    <row r="18" spans="1:4" x14ac:dyDescent="0.35">
      <c r="A18" s="131" t="s">
        <v>259</v>
      </c>
      <c r="B18" s="132">
        <v>4</v>
      </c>
      <c r="C18" s="133">
        <v>4</v>
      </c>
      <c r="D18" s="134">
        <v>0</v>
      </c>
    </row>
    <row r="19" spans="1:4" x14ac:dyDescent="0.35">
      <c r="A19" s="130" t="s">
        <v>227</v>
      </c>
      <c r="B19" s="127">
        <v>89</v>
      </c>
      <c r="C19" s="128">
        <v>89</v>
      </c>
      <c r="D19" s="129">
        <v>0</v>
      </c>
    </row>
    <row r="20" spans="1:4" x14ac:dyDescent="0.35">
      <c r="A20" s="131" t="s">
        <v>238</v>
      </c>
      <c r="B20" s="132">
        <v>2</v>
      </c>
      <c r="C20" s="133">
        <v>2</v>
      </c>
      <c r="D20" s="134">
        <v>0</v>
      </c>
    </row>
    <row r="21" spans="1:4" x14ac:dyDescent="0.35">
      <c r="A21" s="131" t="s">
        <v>239</v>
      </c>
      <c r="B21" s="132">
        <v>2</v>
      </c>
      <c r="C21" s="133">
        <v>2</v>
      </c>
      <c r="D21" s="134">
        <v>0</v>
      </c>
    </row>
    <row r="22" spans="1:4" x14ac:dyDescent="0.35">
      <c r="A22" s="131" t="s">
        <v>241</v>
      </c>
      <c r="B22" s="132">
        <v>1</v>
      </c>
      <c r="C22" s="133">
        <v>1</v>
      </c>
      <c r="D22" s="134">
        <v>0</v>
      </c>
    </row>
    <row r="23" spans="1:4" x14ac:dyDescent="0.35">
      <c r="A23" s="131" t="s">
        <v>242</v>
      </c>
      <c r="B23" s="132">
        <v>7</v>
      </c>
      <c r="C23" s="133">
        <v>7</v>
      </c>
      <c r="D23" s="134">
        <v>0</v>
      </c>
    </row>
    <row r="24" spans="1:4" x14ac:dyDescent="0.35">
      <c r="A24" s="131" t="s">
        <v>243</v>
      </c>
      <c r="B24" s="132">
        <v>18</v>
      </c>
      <c r="C24" s="133">
        <v>18</v>
      </c>
      <c r="D24" s="134">
        <v>0</v>
      </c>
    </row>
    <row r="25" spans="1:4" x14ac:dyDescent="0.35">
      <c r="A25" s="131" t="s">
        <v>246</v>
      </c>
      <c r="B25" s="132">
        <v>12</v>
      </c>
      <c r="C25" s="133">
        <v>12</v>
      </c>
      <c r="D25" s="134">
        <v>0</v>
      </c>
    </row>
    <row r="26" spans="1:4" x14ac:dyDescent="0.35">
      <c r="A26" s="131" t="s">
        <v>247</v>
      </c>
      <c r="B26" s="132">
        <v>10</v>
      </c>
      <c r="C26" s="133">
        <v>10</v>
      </c>
      <c r="D26" s="134">
        <v>0</v>
      </c>
    </row>
    <row r="27" spans="1:4" x14ac:dyDescent="0.35">
      <c r="A27" s="131" t="s">
        <v>249</v>
      </c>
      <c r="B27" s="132">
        <v>2</v>
      </c>
      <c r="C27" s="133">
        <v>2</v>
      </c>
      <c r="D27" s="134">
        <v>0</v>
      </c>
    </row>
    <row r="28" spans="1:4" x14ac:dyDescent="0.35">
      <c r="A28" s="131" t="s">
        <v>252</v>
      </c>
      <c r="B28" s="132">
        <v>1</v>
      </c>
      <c r="C28" s="133">
        <v>1</v>
      </c>
      <c r="D28" s="134">
        <v>0</v>
      </c>
    </row>
    <row r="29" spans="1:4" x14ac:dyDescent="0.35">
      <c r="A29" s="131" t="s">
        <v>251</v>
      </c>
      <c r="B29" s="132">
        <v>1</v>
      </c>
      <c r="C29" s="133">
        <v>1</v>
      </c>
      <c r="D29" s="134">
        <v>0</v>
      </c>
    </row>
    <row r="30" spans="1:4" x14ac:dyDescent="0.35">
      <c r="A30" s="131" t="s">
        <v>254</v>
      </c>
      <c r="B30" s="132">
        <v>3</v>
      </c>
      <c r="C30" s="133">
        <v>3</v>
      </c>
      <c r="D30" s="134">
        <v>0</v>
      </c>
    </row>
    <row r="31" spans="1:4" x14ac:dyDescent="0.35">
      <c r="A31" s="131" t="s">
        <v>255</v>
      </c>
      <c r="B31" s="132">
        <v>2</v>
      </c>
      <c r="C31" s="133">
        <v>2</v>
      </c>
      <c r="D31" s="134">
        <v>0</v>
      </c>
    </row>
    <row r="32" spans="1:4" x14ac:dyDescent="0.35">
      <c r="A32" s="131" t="s">
        <v>256</v>
      </c>
      <c r="B32" s="132">
        <v>4</v>
      </c>
      <c r="C32" s="133">
        <v>4</v>
      </c>
      <c r="D32" s="134">
        <v>0</v>
      </c>
    </row>
    <row r="33" spans="1:4" x14ac:dyDescent="0.35">
      <c r="A33" s="131" t="s">
        <v>257</v>
      </c>
      <c r="B33" s="132">
        <v>2</v>
      </c>
      <c r="C33" s="133">
        <v>2</v>
      </c>
      <c r="D33" s="134">
        <v>0</v>
      </c>
    </row>
    <row r="34" spans="1:4" x14ac:dyDescent="0.35">
      <c r="A34" s="131" t="s">
        <v>258</v>
      </c>
      <c r="B34" s="132">
        <v>2</v>
      </c>
      <c r="C34" s="133">
        <v>2</v>
      </c>
      <c r="D34" s="134">
        <v>0</v>
      </c>
    </row>
    <row r="35" spans="1:4" x14ac:dyDescent="0.35">
      <c r="A35" s="131" t="s">
        <v>259</v>
      </c>
      <c r="B35" s="132">
        <v>12</v>
      </c>
      <c r="C35" s="133">
        <v>12</v>
      </c>
      <c r="D35" s="134">
        <v>0</v>
      </c>
    </row>
    <row r="36" spans="1:4" x14ac:dyDescent="0.35">
      <c r="A36" s="131" t="s">
        <v>300</v>
      </c>
      <c r="B36" s="132">
        <v>1</v>
      </c>
      <c r="C36" s="133">
        <v>1</v>
      </c>
      <c r="D36" s="134">
        <v>0</v>
      </c>
    </row>
    <row r="37" spans="1:4" x14ac:dyDescent="0.35">
      <c r="A37" s="131" t="s">
        <v>262</v>
      </c>
      <c r="B37" s="132">
        <v>5</v>
      </c>
      <c r="C37" s="133">
        <v>5</v>
      </c>
      <c r="D37" s="134">
        <v>0</v>
      </c>
    </row>
    <row r="38" spans="1:4" x14ac:dyDescent="0.35">
      <c r="A38" s="131" t="s">
        <v>263</v>
      </c>
      <c r="B38" s="132">
        <v>2</v>
      </c>
      <c r="C38" s="133">
        <v>2</v>
      </c>
      <c r="D38" s="134">
        <v>0</v>
      </c>
    </row>
    <row r="39" spans="1:4" x14ac:dyDescent="0.35">
      <c r="A39" s="130" t="s">
        <v>229</v>
      </c>
      <c r="B39" s="127">
        <v>37</v>
      </c>
      <c r="C39" s="128">
        <v>37</v>
      </c>
      <c r="D39" s="129">
        <v>0</v>
      </c>
    </row>
    <row r="40" spans="1:4" x14ac:dyDescent="0.35">
      <c r="A40" s="131" t="s">
        <v>238</v>
      </c>
      <c r="B40" s="132">
        <v>1</v>
      </c>
      <c r="C40" s="133">
        <v>1</v>
      </c>
      <c r="D40" s="134">
        <v>0</v>
      </c>
    </row>
    <row r="41" spans="1:4" x14ac:dyDescent="0.35">
      <c r="A41" s="131" t="s">
        <v>239</v>
      </c>
      <c r="B41" s="132">
        <v>3</v>
      </c>
      <c r="C41" s="133">
        <v>3</v>
      </c>
      <c r="D41" s="134">
        <v>0</v>
      </c>
    </row>
    <row r="42" spans="1:4" x14ac:dyDescent="0.35">
      <c r="A42" s="131" t="s">
        <v>242</v>
      </c>
      <c r="B42" s="132">
        <v>5</v>
      </c>
      <c r="C42" s="133">
        <v>5</v>
      </c>
      <c r="D42" s="134">
        <v>0</v>
      </c>
    </row>
    <row r="43" spans="1:4" x14ac:dyDescent="0.35">
      <c r="A43" s="131" t="s">
        <v>243</v>
      </c>
      <c r="B43" s="132">
        <v>1</v>
      </c>
      <c r="C43" s="133">
        <v>1</v>
      </c>
      <c r="D43" s="134">
        <v>0</v>
      </c>
    </row>
    <row r="44" spans="1:4" x14ac:dyDescent="0.35">
      <c r="A44" s="131" t="s">
        <v>247</v>
      </c>
      <c r="B44" s="132">
        <v>1</v>
      </c>
      <c r="C44" s="133">
        <v>1</v>
      </c>
      <c r="D44" s="134">
        <v>0</v>
      </c>
    </row>
    <row r="45" spans="1:4" x14ac:dyDescent="0.35">
      <c r="A45" s="131" t="s">
        <v>249</v>
      </c>
      <c r="B45" s="132">
        <v>2</v>
      </c>
      <c r="C45" s="133">
        <v>2</v>
      </c>
      <c r="D45" s="134">
        <v>0</v>
      </c>
    </row>
    <row r="46" spans="1:4" x14ac:dyDescent="0.35">
      <c r="A46" s="131" t="s">
        <v>252</v>
      </c>
      <c r="B46" s="132">
        <v>3</v>
      </c>
      <c r="C46" s="133">
        <v>3</v>
      </c>
      <c r="D46" s="134">
        <v>0</v>
      </c>
    </row>
    <row r="47" spans="1:4" x14ac:dyDescent="0.35">
      <c r="A47" s="131" t="s">
        <v>251</v>
      </c>
      <c r="B47" s="132">
        <v>1</v>
      </c>
      <c r="C47" s="133">
        <v>1</v>
      </c>
      <c r="D47" s="134">
        <v>0</v>
      </c>
    </row>
    <row r="48" spans="1:4" x14ac:dyDescent="0.35">
      <c r="A48" s="131" t="s">
        <v>253</v>
      </c>
      <c r="B48" s="132">
        <v>1</v>
      </c>
      <c r="C48" s="133">
        <v>1</v>
      </c>
      <c r="D48" s="134">
        <v>0</v>
      </c>
    </row>
    <row r="49" spans="1:4" x14ac:dyDescent="0.35">
      <c r="A49" s="131" t="s">
        <v>256</v>
      </c>
      <c r="B49" s="132">
        <v>1</v>
      </c>
      <c r="C49" s="133">
        <v>1</v>
      </c>
      <c r="D49" s="134">
        <v>0</v>
      </c>
    </row>
    <row r="50" spans="1:4" x14ac:dyDescent="0.35">
      <c r="A50" s="131" t="s">
        <v>259</v>
      </c>
      <c r="B50" s="132">
        <v>14</v>
      </c>
      <c r="C50" s="133">
        <v>14</v>
      </c>
      <c r="D50" s="134">
        <v>0</v>
      </c>
    </row>
    <row r="51" spans="1:4" x14ac:dyDescent="0.35">
      <c r="A51" s="131" t="s">
        <v>263</v>
      </c>
      <c r="B51" s="132">
        <v>4</v>
      </c>
      <c r="C51" s="133">
        <v>4</v>
      </c>
      <c r="D51" s="134">
        <v>0</v>
      </c>
    </row>
    <row r="52" spans="1:4" x14ac:dyDescent="0.35">
      <c r="A52" s="130" t="s">
        <v>230</v>
      </c>
      <c r="B52" s="127">
        <v>151</v>
      </c>
      <c r="C52" s="128">
        <v>151</v>
      </c>
      <c r="D52" s="129">
        <v>0</v>
      </c>
    </row>
    <row r="53" spans="1:4" x14ac:dyDescent="0.35">
      <c r="A53" s="131" t="s">
        <v>238</v>
      </c>
      <c r="B53" s="132">
        <v>4</v>
      </c>
      <c r="C53" s="133">
        <v>4</v>
      </c>
      <c r="D53" s="134">
        <v>0</v>
      </c>
    </row>
    <row r="54" spans="1:4" x14ac:dyDescent="0.35">
      <c r="A54" s="131" t="s">
        <v>239</v>
      </c>
      <c r="B54" s="132">
        <v>9</v>
      </c>
      <c r="C54" s="133">
        <v>9</v>
      </c>
      <c r="D54" s="134">
        <v>0</v>
      </c>
    </row>
    <row r="55" spans="1:4" x14ac:dyDescent="0.35">
      <c r="A55" s="131" t="s">
        <v>241</v>
      </c>
      <c r="B55" s="132">
        <v>1</v>
      </c>
      <c r="C55" s="133">
        <v>1</v>
      </c>
      <c r="D55" s="134">
        <v>0</v>
      </c>
    </row>
    <row r="56" spans="1:4" x14ac:dyDescent="0.35">
      <c r="A56" s="131" t="s">
        <v>298</v>
      </c>
      <c r="B56" s="132">
        <v>1</v>
      </c>
      <c r="C56" s="133">
        <v>1</v>
      </c>
      <c r="D56" s="134">
        <v>0</v>
      </c>
    </row>
    <row r="57" spans="1:4" x14ac:dyDescent="0.35">
      <c r="A57" s="131" t="s">
        <v>242</v>
      </c>
      <c r="B57" s="132">
        <v>4</v>
      </c>
      <c r="C57" s="133">
        <v>4</v>
      </c>
      <c r="D57" s="134">
        <v>0</v>
      </c>
    </row>
    <row r="58" spans="1:4" x14ac:dyDescent="0.35">
      <c r="A58" s="131" t="s">
        <v>243</v>
      </c>
      <c r="B58" s="132">
        <v>22</v>
      </c>
      <c r="C58" s="133">
        <v>22</v>
      </c>
      <c r="D58" s="134">
        <v>0</v>
      </c>
    </row>
    <row r="59" spans="1:4" x14ac:dyDescent="0.35">
      <c r="A59" s="131" t="s">
        <v>245</v>
      </c>
      <c r="B59" s="132">
        <v>2</v>
      </c>
      <c r="C59" s="133">
        <v>2</v>
      </c>
      <c r="D59" s="134">
        <v>0</v>
      </c>
    </row>
    <row r="60" spans="1:4" x14ac:dyDescent="0.35">
      <c r="A60" s="131" t="s">
        <v>247</v>
      </c>
      <c r="B60" s="132">
        <v>23</v>
      </c>
      <c r="C60" s="133">
        <v>23</v>
      </c>
      <c r="D60" s="134">
        <v>0</v>
      </c>
    </row>
    <row r="61" spans="1:4" x14ac:dyDescent="0.35">
      <c r="A61" s="131" t="s">
        <v>249</v>
      </c>
      <c r="B61" s="132">
        <v>1</v>
      </c>
      <c r="C61" s="133">
        <v>1</v>
      </c>
      <c r="D61" s="134">
        <v>0</v>
      </c>
    </row>
    <row r="62" spans="1:4" x14ac:dyDescent="0.35">
      <c r="A62" s="131" t="s">
        <v>254</v>
      </c>
      <c r="B62" s="132">
        <v>4</v>
      </c>
      <c r="C62" s="133">
        <v>4</v>
      </c>
      <c r="D62" s="134">
        <v>0</v>
      </c>
    </row>
    <row r="63" spans="1:4" x14ac:dyDescent="0.35">
      <c r="A63" s="131" t="s">
        <v>255</v>
      </c>
      <c r="B63" s="132">
        <v>1</v>
      </c>
      <c r="C63" s="133">
        <v>1</v>
      </c>
      <c r="D63" s="134">
        <v>0</v>
      </c>
    </row>
    <row r="64" spans="1:4" x14ac:dyDescent="0.35">
      <c r="A64" s="131" t="s">
        <v>256</v>
      </c>
      <c r="B64" s="132">
        <v>6</v>
      </c>
      <c r="C64" s="133">
        <v>6</v>
      </c>
      <c r="D64" s="134">
        <v>0</v>
      </c>
    </row>
    <row r="65" spans="1:4" x14ac:dyDescent="0.35">
      <c r="A65" s="131" t="s">
        <v>257</v>
      </c>
      <c r="B65" s="132">
        <v>4</v>
      </c>
      <c r="C65" s="133">
        <v>4</v>
      </c>
      <c r="D65" s="134">
        <v>0</v>
      </c>
    </row>
    <row r="66" spans="1:4" x14ac:dyDescent="0.35">
      <c r="A66" s="131" t="s">
        <v>258</v>
      </c>
      <c r="B66" s="132">
        <v>2</v>
      </c>
      <c r="C66" s="133">
        <v>2</v>
      </c>
      <c r="D66" s="134">
        <v>0</v>
      </c>
    </row>
    <row r="67" spans="1:4" x14ac:dyDescent="0.35">
      <c r="A67" s="131" t="s">
        <v>259</v>
      </c>
      <c r="B67" s="132">
        <v>61</v>
      </c>
      <c r="C67" s="133">
        <v>61</v>
      </c>
      <c r="D67" s="134">
        <v>0</v>
      </c>
    </row>
    <row r="68" spans="1:4" x14ac:dyDescent="0.35">
      <c r="A68" s="131" t="s">
        <v>262</v>
      </c>
      <c r="B68" s="132">
        <v>5</v>
      </c>
      <c r="C68" s="133">
        <v>5</v>
      </c>
      <c r="D68" s="134">
        <v>0</v>
      </c>
    </row>
    <row r="69" spans="1:4" x14ac:dyDescent="0.35">
      <c r="A69" s="131" t="s">
        <v>263</v>
      </c>
      <c r="B69" s="132">
        <v>1</v>
      </c>
      <c r="C69" s="133">
        <v>1</v>
      </c>
      <c r="D69" s="134">
        <v>0</v>
      </c>
    </row>
    <row r="70" spans="1:4" x14ac:dyDescent="0.35">
      <c r="A70" s="130" t="s">
        <v>231</v>
      </c>
      <c r="B70" s="127">
        <v>39</v>
      </c>
      <c r="C70" s="128">
        <v>37</v>
      </c>
      <c r="D70" s="129">
        <v>2</v>
      </c>
    </row>
    <row r="71" spans="1:4" x14ac:dyDescent="0.35">
      <c r="A71" s="131" t="s">
        <v>238</v>
      </c>
      <c r="B71" s="132">
        <v>3</v>
      </c>
      <c r="C71" s="133">
        <v>1</v>
      </c>
      <c r="D71" s="134">
        <v>2</v>
      </c>
    </row>
    <row r="72" spans="1:4" x14ac:dyDescent="0.35">
      <c r="A72" s="131" t="s">
        <v>240</v>
      </c>
      <c r="B72" s="132">
        <v>2</v>
      </c>
      <c r="C72" s="133">
        <v>2</v>
      </c>
      <c r="D72" s="134">
        <v>0</v>
      </c>
    </row>
    <row r="73" spans="1:4" x14ac:dyDescent="0.35">
      <c r="A73" s="131" t="s">
        <v>299</v>
      </c>
      <c r="B73" s="132">
        <v>8</v>
      </c>
      <c r="C73" s="133">
        <v>8</v>
      </c>
      <c r="D73" s="134">
        <v>0</v>
      </c>
    </row>
    <row r="74" spans="1:4" x14ac:dyDescent="0.35">
      <c r="A74" s="131" t="s">
        <v>248</v>
      </c>
      <c r="B74" s="132">
        <v>10</v>
      </c>
      <c r="C74" s="133">
        <v>10</v>
      </c>
      <c r="D74" s="134">
        <v>0</v>
      </c>
    </row>
    <row r="75" spans="1:4" x14ac:dyDescent="0.35">
      <c r="A75" s="131" t="s">
        <v>260</v>
      </c>
      <c r="B75" s="132">
        <v>1</v>
      </c>
      <c r="C75" s="133">
        <v>1</v>
      </c>
      <c r="D75" s="134">
        <v>0</v>
      </c>
    </row>
    <row r="76" spans="1:4" x14ac:dyDescent="0.35">
      <c r="A76" s="131" t="s">
        <v>261</v>
      </c>
      <c r="B76" s="132">
        <v>11</v>
      </c>
      <c r="C76" s="133">
        <v>11</v>
      </c>
      <c r="D76" s="134">
        <v>0</v>
      </c>
    </row>
    <row r="77" spans="1:4" x14ac:dyDescent="0.35">
      <c r="A77" s="131" t="s">
        <v>262</v>
      </c>
      <c r="B77" s="132">
        <v>4</v>
      </c>
      <c r="C77" s="133">
        <v>4</v>
      </c>
      <c r="D77" s="134">
        <v>0</v>
      </c>
    </row>
    <row r="78" spans="1:4" x14ac:dyDescent="0.35">
      <c r="A78" s="126" t="s">
        <v>301</v>
      </c>
      <c r="B78" s="127">
        <v>10</v>
      </c>
      <c r="C78" s="128">
        <v>10</v>
      </c>
      <c r="D78" s="129">
        <v>0</v>
      </c>
    </row>
    <row r="79" spans="1:4" x14ac:dyDescent="0.35">
      <c r="A79" s="130" t="s">
        <v>226</v>
      </c>
      <c r="B79" s="127">
        <v>2</v>
      </c>
      <c r="C79" s="128">
        <v>2</v>
      </c>
      <c r="D79" s="129">
        <v>0</v>
      </c>
    </row>
    <row r="80" spans="1:4" x14ac:dyDescent="0.35">
      <c r="A80" s="131" t="s">
        <v>249</v>
      </c>
      <c r="B80" s="132">
        <v>1</v>
      </c>
      <c r="C80" s="133">
        <v>1</v>
      </c>
      <c r="D80" s="134">
        <v>0</v>
      </c>
    </row>
    <row r="81" spans="1:4" x14ac:dyDescent="0.35">
      <c r="A81" s="131" t="s">
        <v>251</v>
      </c>
      <c r="B81" s="132">
        <v>1</v>
      </c>
      <c r="C81" s="133">
        <v>1</v>
      </c>
      <c r="D81" s="134">
        <v>0</v>
      </c>
    </row>
    <row r="82" spans="1:4" x14ac:dyDescent="0.35">
      <c r="A82" s="130" t="s">
        <v>227</v>
      </c>
      <c r="B82" s="127">
        <v>6</v>
      </c>
      <c r="C82" s="128">
        <v>6</v>
      </c>
      <c r="D82" s="129">
        <v>0</v>
      </c>
    </row>
    <row r="83" spans="1:4" x14ac:dyDescent="0.35">
      <c r="A83" s="131" t="s">
        <v>238</v>
      </c>
      <c r="B83" s="132">
        <v>3</v>
      </c>
      <c r="C83" s="133">
        <v>3</v>
      </c>
      <c r="D83" s="134">
        <v>0</v>
      </c>
    </row>
    <row r="84" spans="1:4" x14ac:dyDescent="0.35">
      <c r="A84" s="131" t="s">
        <v>242</v>
      </c>
      <c r="B84" s="132">
        <v>1</v>
      </c>
      <c r="C84" s="133">
        <v>1</v>
      </c>
      <c r="D84" s="134">
        <v>0</v>
      </c>
    </row>
    <row r="85" spans="1:4" x14ac:dyDescent="0.35">
      <c r="A85" s="131" t="s">
        <v>249</v>
      </c>
      <c r="B85" s="132">
        <v>1</v>
      </c>
      <c r="C85" s="133">
        <v>1</v>
      </c>
      <c r="D85" s="134">
        <v>0</v>
      </c>
    </row>
    <row r="86" spans="1:4" x14ac:dyDescent="0.35">
      <c r="A86" s="131" t="s">
        <v>256</v>
      </c>
      <c r="B86" s="132">
        <v>1</v>
      </c>
      <c r="C86" s="133">
        <v>1</v>
      </c>
      <c r="D86" s="134">
        <v>0</v>
      </c>
    </row>
    <row r="87" spans="1:4" x14ac:dyDescent="0.35">
      <c r="A87" s="130" t="s">
        <v>230</v>
      </c>
      <c r="B87" s="127">
        <v>1</v>
      </c>
      <c r="C87" s="128">
        <v>1</v>
      </c>
      <c r="D87" s="129">
        <v>0</v>
      </c>
    </row>
    <row r="88" spans="1:4" x14ac:dyDescent="0.35">
      <c r="A88" s="131" t="s">
        <v>238</v>
      </c>
      <c r="B88" s="132">
        <v>1</v>
      </c>
      <c r="C88" s="133">
        <v>1</v>
      </c>
      <c r="D88" s="134">
        <v>0</v>
      </c>
    </row>
    <row r="89" spans="1:4" x14ac:dyDescent="0.35">
      <c r="A89" s="130" t="s">
        <v>231</v>
      </c>
      <c r="B89" s="127">
        <v>1</v>
      </c>
      <c r="C89" s="128">
        <v>1</v>
      </c>
      <c r="D89" s="129">
        <v>0</v>
      </c>
    </row>
    <row r="90" spans="1:4" x14ac:dyDescent="0.35">
      <c r="A90" s="131" t="s">
        <v>238</v>
      </c>
      <c r="B90" s="132">
        <v>1</v>
      </c>
      <c r="C90" s="133">
        <v>1</v>
      </c>
      <c r="D90" s="134">
        <v>0</v>
      </c>
    </row>
    <row r="91" spans="1:4" x14ac:dyDescent="0.35">
      <c r="A91" s="126" t="s">
        <v>364</v>
      </c>
      <c r="B91" s="127">
        <v>15</v>
      </c>
      <c r="C91" s="128">
        <v>3</v>
      </c>
      <c r="D91" s="129">
        <v>12</v>
      </c>
    </row>
    <row r="92" spans="1:4" x14ac:dyDescent="0.35">
      <c r="A92" s="130" t="s">
        <v>226</v>
      </c>
      <c r="B92" s="127">
        <v>3</v>
      </c>
      <c r="C92" s="128">
        <v>1</v>
      </c>
      <c r="D92" s="129">
        <v>2</v>
      </c>
    </row>
    <row r="93" spans="1:4" x14ac:dyDescent="0.35">
      <c r="A93" s="131" t="s">
        <v>238</v>
      </c>
      <c r="B93" s="132">
        <v>2</v>
      </c>
      <c r="C93" s="133">
        <v>0</v>
      </c>
      <c r="D93" s="134">
        <v>2</v>
      </c>
    </row>
    <row r="94" spans="1:4" x14ac:dyDescent="0.35">
      <c r="A94" s="131" t="s">
        <v>244</v>
      </c>
      <c r="B94" s="132">
        <v>1</v>
      </c>
      <c r="C94" s="133">
        <v>1</v>
      </c>
      <c r="D94" s="134">
        <v>0</v>
      </c>
    </row>
    <row r="95" spans="1:4" x14ac:dyDescent="0.35">
      <c r="A95" s="130" t="s">
        <v>227</v>
      </c>
      <c r="B95" s="127">
        <v>1</v>
      </c>
      <c r="C95" s="128">
        <v>1</v>
      </c>
      <c r="D95" s="129">
        <v>0</v>
      </c>
    </row>
    <row r="96" spans="1:4" x14ac:dyDescent="0.35">
      <c r="A96" s="131" t="s">
        <v>242</v>
      </c>
      <c r="B96" s="132">
        <v>1</v>
      </c>
      <c r="C96" s="133">
        <v>1</v>
      </c>
      <c r="D96" s="134">
        <v>0</v>
      </c>
    </row>
    <row r="97" spans="1:4" x14ac:dyDescent="0.35">
      <c r="A97" s="130" t="s">
        <v>229</v>
      </c>
      <c r="B97" s="127">
        <v>5</v>
      </c>
      <c r="C97" s="128">
        <v>0</v>
      </c>
      <c r="D97" s="129">
        <v>5</v>
      </c>
    </row>
    <row r="98" spans="1:4" x14ac:dyDescent="0.35">
      <c r="A98" s="131" t="s">
        <v>238</v>
      </c>
      <c r="B98" s="132">
        <v>5</v>
      </c>
      <c r="C98" s="133">
        <v>0</v>
      </c>
      <c r="D98" s="134">
        <v>5</v>
      </c>
    </row>
    <row r="99" spans="1:4" x14ac:dyDescent="0.35">
      <c r="A99" s="130" t="s">
        <v>230</v>
      </c>
      <c r="B99" s="127">
        <v>3</v>
      </c>
      <c r="C99" s="128">
        <v>1</v>
      </c>
      <c r="D99" s="129">
        <v>2</v>
      </c>
    </row>
    <row r="100" spans="1:4" x14ac:dyDescent="0.35">
      <c r="A100" s="131" t="s">
        <v>238</v>
      </c>
      <c r="B100" s="132">
        <v>2</v>
      </c>
      <c r="C100" s="133">
        <v>0</v>
      </c>
      <c r="D100" s="134">
        <v>2</v>
      </c>
    </row>
    <row r="101" spans="1:4" x14ac:dyDescent="0.35">
      <c r="A101" s="131" t="s">
        <v>263</v>
      </c>
      <c r="B101" s="132">
        <v>1</v>
      </c>
      <c r="C101" s="133">
        <v>1</v>
      </c>
      <c r="D101" s="134">
        <v>0</v>
      </c>
    </row>
    <row r="102" spans="1:4" x14ac:dyDescent="0.35">
      <c r="A102" s="130" t="s">
        <v>231</v>
      </c>
      <c r="B102" s="127">
        <v>3</v>
      </c>
      <c r="C102" s="128">
        <v>0</v>
      </c>
      <c r="D102" s="129">
        <v>3</v>
      </c>
    </row>
    <row r="103" spans="1:4" x14ac:dyDescent="0.35">
      <c r="A103" s="131" t="s">
        <v>238</v>
      </c>
      <c r="B103" s="132">
        <v>3</v>
      </c>
      <c r="C103" s="133">
        <v>0</v>
      </c>
      <c r="D103" s="134">
        <v>3</v>
      </c>
    </row>
    <row r="104" spans="1:4" x14ac:dyDescent="0.35">
      <c r="A104" s="126" t="s">
        <v>63</v>
      </c>
      <c r="B104" s="127">
        <v>85</v>
      </c>
      <c r="C104" s="128">
        <v>82</v>
      </c>
      <c r="D104" s="129">
        <v>3</v>
      </c>
    </row>
    <row r="105" spans="1:4" x14ac:dyDescent="0.35">
      <c r="A105" s="130" t="s">
        <v>226</v>
      </c>
      <c r="B105" s="127">
        <v>10</v>
      </c>
      <c r="C105" s="128">
        <v>9</v>
      </c>
      <c r="D105" s="129">
        <v>1</v>
      </c>
    </row>
    <row r="106" spans="1:4" x14ac:dyDescent="0.35">
      <c r="A106" s="131" t="s">
        <v>238</v>
      </c>
      <c r="B106" s="132">
        <v>3</v>
      </c>
      <c r="C106" s="133">
        <v>3</v>
      </c>
      <c r="D106" s="134">
        <v>0</v>
      </c>
    </row>
    <row r="107" spans="1:4" x14ac:dyDescent="0.35">
      <c r="A107" s="131" t="s">
        <v>241</v>
      </c>
      <c r="B107" s="132">
        <v>1</v>
      </c>
      <c r="C107" s="133">
        <v>1</v>
      </c>
      <c r="D107" s="134">
        <v>0</v>
      </c>
    </row>
    <row r="108" spans="1:4" x14ac:dyDescent="0.35">
      <c r="A108" s="131" t="s">
        <v>247</v>
      </c>
      <c r="B108" s="132">
        <v>1</v>
      </c>
      <c r="C108" s="133">
        <v>1</v>
      </c>
      <c r="D108" s="134">
        <v>0</v>
      </c>
    </row>
    <row r="109" spans="1:4" x14ac:dyDescent="0.35">
      <c r="A109" s="131" t="s">
        <v>249</v>
      </c>
      <c r="B109" s="132">
        <v>1</v>
      </c>
      <c r="C109" s="133">
        <v>0</v>
      </c>
      <c r="D109" s="134">
        <v>1</v>
      </c>
    </row>
    <row r="110" spans="1:4" x14ac:dyDescent="0.35">
      <c r="A110" s="131" t="s">
        <v>252</v>
      </c>
      <c r="B110" s="132">
        <v>1</v>
      </c>
      <c r="C110" s="133">
        <v>1</v>
      </c>
      <c r="D110" s="134">
        <v>0</v>
      </c>
    </row>
    <row r="111" spans="1:4" x14ac:dyDescent="0.35">
      <c r="A111" s="131" t="s">
        <v>257</v>
      </c>
      <c r="B111" s="132">
        <v>1</v>
      </c>
      <c r="C111" s="133">
        <v>1</v>
      </c>
      <c r="D111" s="134">
        <v>0</v>
      </c>
    </row>
    <row r="112" spans="1:4" x14ac:dyDescent="0.35">
      <c r="A112" s="131" t="s">
        <v>258</v>
      </c>
      <c r="B112" s="132">
        <v>1</v>
      </c>
      <c r="C112" s="133">
        <v>1</v>
      </c>
      <c r="D112" s="134">
        <v>0</v>
      </c>
    </row>
    <row r="113" spans="1:4" x14ac:dyDescent="0.35">
      <c r="A113" s="131" t="s">
        <v>259</v>
      </c>
      <c r="B113" s="132">
        <v>1</v>
      </c>
      <c r="C113" s="133">
        <v>1</v>
      </c>
      <c r="D113" s="134">
        <v>0</v>
      </c>
    </row>
    <row r="114" spans="1:4" x14ac:dyDescent="0.35">
      <c r="A114" s="130" t="s">
        <v>227</v>
      </c>
      <c r="B114" s="127">
        <v>20</v>
      </c>
      <c r="C114" s="128">
        <v>20</v>
      </c>
      <c r="D114" s="129">
        <v>0</v>
      </c>
    </row>
    <row r="115" spans="1:4" x14ac:dyDescent="0.35">
      <c r="A115" s="131" t="s">
        <v>238</v>
      </c>
      <c r="B115" s="132">
        <v>1</v>
      </c>
      <c r="C115" s="133">
        <v>1</v>
      </c>
      <c r="D115" s="134">
        <v>0</v>
      </c>
    </row>
    <row r="116" spans="1:4" x14ac:dyDescent="0.35">
      <c r="A116" s="131" t="s">
        <v>239</v>
      </c>
      <c r="B116" s="132">
        <v>1</v>
      </c>
      <c r="C116" s="133">
        <v>1</v>
      </c>
      <c r="D116" s="134">
        <v>0</v>
      </c>
    </row>
    <row r="117" spans="1:4" x14ac:dyDescent="0.35">
      <c r="A117" s="131" t="s">
        <v>241</v>
      </c>
      <c r="B117" s="132">
        <v>1</v>
      </c>
      <c r="C117" s="133">
        <v>1</v>
      </c>
      <c r="D117" s="134">
        <v>0</v>
      </c>
    </row>
    <row r="118" spans="1:4" x14ac:dyDescent="0.35">
      <c r="A118" s="131" t="s">
        <v>242</v>
      </c>
      <c r="B118" s="132">
        <v>3</v>
      </c>
      <c r="C118" s="133">
        <v>3</v>
      </c>
      <c r="D118" s="134">
        <v>0</v>
      </c>
    </row>
    <row r="119" spans="1:4" x14ac:dyDescent="0.35">
      <c r="A119" s="131" t="s">
        <v>246</v>
      </c>
      <c r="B119" s="132">
        <v>1</v>
      </c>
      <c r="C119" s="133">
        <v>1</v>
      </c>
      <c r="D119" s="134">
        <v>0</v>
      </c>
    </row>
    <row r="120" spans="1:4" x14ac:dyDescent="0.35">
      <c r="A120" s="131" t="s">
        <v>247</v>
      </c>
      <c r="B120" s="132">
        <v>4</v>
      </c>
      <c r="C120" s="133">
        <v>4</v>
      </c>
      <c r="D120" s="134">
        <v>0</v>
      </c>
    </row>
    <row r="121" spans="1:4" x14ac:dyDescent="0.35">
      <c r="A121" s="131" t="s">
        <v>249</v>
      </c>
      <c r="B121" s="132">
        <v>1</v>
      </c>
      <c r="C121" s="133">
        <v>1</v>
      </c>
      <c r="D121" s="134">
        <v>0</v>
      </c>
    </row>
    <row r="122" spans="1:4" x14ac:dyDescent="0.35">
      <c r="A122" s="131" t="s">
        <v>253</v>
      </c>
      <c r="B122" s="132">
        <v>1</v>
      </c>
      <c r="C122" s="133">
        <v>1</v>
      </c>
      <c r="D122" s="134">
        <v>0</v>
      </c>
    </row>
    <row r="123" spans="1:4" x14ac:dyDescent="0.35">
      <c r="A123" s="131" t="s">
        <v>257</v>
      </c>
      <c r="B123" s="132">
        <v>1</v>
      </c>
      <c r="C123" s="133">
        <v>1</v>
      </c>
      <c r="D123" s="134">
        <v>0</v>
      </c>
    </row>
    <row r="124" spans="1:4" x14ac:dyDescent="0.35">
      <c r="A124" s="131" t="s">
        <v>259</v>
      </c>
      <c r="B124" s="132">
        <v>6</v>
      </c>
      <c r="C124" s="133">
        <v>6</v>
      </c>
      <c r="D124" s="134">
        <v>0</v>
      </c>
    </row>
    <row r="125" spans="1:4" x14ac:dyDescent="0.35">
      <c r="A125" s="130" t="s">
        <v>229</v>
      </c>
      <c r="B125" s="127">
        <v>18</v>
      </c>
      <c r="C125" s="128">
        <v>16</v>
      </c>
      <c r="D125" s="129">
        <v>2</v>
      </c>
    </row>
    <row r="126" spans="1:4" x14ac:dyDescent="0.35">
      <c r="A126" s="131" t="s">
        <v>238</v>
      </c>
      <c r="B126" s="132">
        <v>4</v>
      </c>
      <c r="C126" s="133">
        <v>4</v>
      </c>
      <c r="D126" s="134">
        <v>0</v>
      </c>
    </row>
    <row r="127" spans="1:4" x14ac:dyDescent="0.35">
      <c r="A127" s="131" t="s">
        <v>239</v>
      </c>
      <c r="B127" s="132">
        <v>3</v>
      </c>
      <c r="C127" s="133">
        <v>2</v>
      </c>
      <c r="D127" s="134">
        <v>1</v>
      </c>
    </row>
    <row r="128" spans="1:4" x14ac:dyDescent="0.35">
      <c r="A128" s="131" t="s">
        <v>241</v>
      </c>
      <c r="B128" s="132">
        <v>1</v>
      </c>
      <c r="C128" s="133">
        <v>1</v>
      </c>
      <c r="D128" s="134">
        <v>0</v>
      </c>
    </row>
    <row r="129" spans="1:4" x14ac:dyDescent="0.35">
      <c r="A129" s="131" t="s">
        <v>242</v>
      </c>
      <c r="B129" s="132">
        <v>4</v>
      </c>
      <c r="C129" s="133">
        <v>4</v>
      </c>
      <c r="D129" s="134">
        <v>0</v>
      </c>
    </row>
    <row r="130" spans="1:4" x14ac:dyDescent="0.35">
      <c r="A130" s="131" t="s">
        <v>243</v>
      </c>
      <c r="B130" s="132">
        <v>1</v>
      </c>
      <c r="C130" s="133">
        <v>1</v>
      </c>
      <c r="D130" s="134">
        <v>0</v>
      </c>
    </row>
    <row r="131" spans="1:4" x14ac:dyDescent="0.35">
      <c r="A131" s="131" t="s">
        <v>247</v>
      </c>
      <c r="B131" s="132">
        <v>1</v>
      </c>
      <c r="C131" s="133">
        <v>1</v>
      </c>
      <c r="D131" s="134">
        <v>0</v>
      </c>
    </row>
    <row r="132" spans="1:4" x14ac:dyDescent="0.35">
      <c r="A132" s="131" t="s">
        <v>250</v>
      </c>
      <c r="B132" s="132">
        <v>1</v>
      </c>
      <c r="C132" s="133">
        <v>0</v>
      </c>
      <c r="D132" s="134">
        <v>1</v>
      </c>
    </row>
    <row r="133" spans="1:4" x14ac:dyDescent="0.35">
      <c r="A133" s="131" t="s">
        <v>263</v>
      </c>
      <c r="B133" s="132">
        <v>3</v>
      </c>
      <c r="C133" s="133">
        <v>3</v>
      </c>
      <c r="D133" s="134">
        <v>0</v>
      </c>
    </row>
    <row r="134" spans="1:4" x14ac:dyDescent="0.35">
      <c r="A134" s="130" t="s">
        <v>230</v>
      </c>
      <c r="B134" s="127">
        <v>19</v>
      </c>
      <c r="C134" s="128">
        <v>19</v>
      </c>
      <c r="D134" s="129">
        <v>0</v>
      </c>
    </row>
    <row r="135" spans="1:4" x14ac:dyDescent="0.35">
      <c r="A135" s="131" t="s">
        <v>238</v>
      </c>
      <c r="B135" s="132">
        <v>1</v>
      </c>
      <c r="C135" s="133">
        <v>1</v>
      </c>
      <c r="D135" s="134">
        <v>0</v>
      </c>
    </row>
    <row r="136" spans="1:4" x14ac:dyDescent="0.35">
      <c r="A136" s="131" t="s">
        <v>241</v>
      </c>
      <c r="B136" s="132">
        <v>1</v>
      </c>
      <c r="C136" s="133">
        <v>1</v>
      </c>
      <c r="D136" s="134">
        <v>0</v>
      </c>
    </row>
    <row r="137" spans="1:4" x14ac:dyDescent="0.35">
      <c r="A137" s="131" t="s">
        <v>243</v>
      </c>
      <c r="B137" s="132">
        <v>1</v>
      </c>
      <c r="C137" s="133">
        <v>1</v>
      </c>
      <c r="D137" s="134">
        <v>0</v>
      </c>
    </row>
    <row r="138" spans="1:4" x14ac:dyDescent="0.35">
      <c r="A138" s="131" t="s">
        <v>247</v>
      </c>
      <c r="B138" s="132">
        <v>7</v>
      </c>
      <c r="C138" s="133">
        <v>7</v>
      </c>
      <c r="D138" s="134">
        <v>0</v>
      </c>
    </row>
    <row r="139" spans="1:4" x14ac:dyDescent="0.35">
      <c r="A139" s="131" t="s">
        <v>254</v>
      </c>
      <c r="B139" s="132">
        <v>1</v>
      </c>
      <c r="C139" s="133">
        <v>1</v>
      </c>
      <c r="D139" s="134">
        <v>0</v>
      </c>
    </row>
    <row r="140" spans="1:4" x14ac:dyDescent="0.35">
      <c r="A140" s="131" t="s">
        <v>259</v>
      </c>
      <c r="B140" s="132">
        <v>8</v>
      </c>
      <c r="C140" s="133">
        <v>8</v>
      </c>
      <c r="D140" s="134">
        <v>0</v>
      </c>
    </row>
    <row r="141" spans="1:4" x14ac:dyDescent="0.35">
      <c r="A141" s="130" t="s">
        <v>231</v>
      </c>
      <c r="B141" s="127">
        <v>18</v>
      </c>
      <c r="C141" s="128">
        <v>18</v>
      </c>
      <c r="D141" s="129">
        <v>0</v>
      </c>
    </row>
    <row r="142" spans="1:4" x14ac:dyDescent="0.35">
      <c r="A142" s="131" t="s">
        <v>238</v>
      </c>
      <c r="B142" s="132">
        <v>5</v>
      </c>
      <c r="C142" s="133">
        <v>5</v>
      </c>
      <c r="D142" s="134">
        <v>0</v>
      </c>
    </row>
    <row r="143" spans="1:4" x14ac:dyDescent="0.35">
      <c r="A143" s="131" t="s">
        <v>239</v>
      </c>
      <c r="B143" s="132">
        <v>2</v>
      </c>
      <c r="C143" s="133">
        <v>2</v>
      </c>
      <c r="D143" s="134">
        <v>0</v>
      </c>
    </row>
    <row r="144" spans="1:4" x14ac:dyDescent="0.35">
      <c r="A144" s="131" t="s">
        <v>260</v>
      </c>
      <c r="B144" s="132">
        <v>8</v>
      </c>
      <c r="C144" s="133">
        <v>8</v>
      </c>
      <c r="D144" s="134">
        <v>0</v>
      </c>
    </row>
    <row r="145" spans="1:4" x14ac:dyDescent="0.35">
      <c r="A145" s="131" t="s">
        <v>261</v>
      </c>
      <c r="B145" s="132">
        <v>2</v>
      </c>
      <c r="C145" s="133">
        <v>2</v>
      </c>
      <c r="D145" s="134">
        <v>0</v>
      </c>
    </row>
    <row r="146" spans="1:4" x14ac:dyDescent="0.35">
      <c r="A146" s="131" t="s">
        <v>262</v>
      </c>
      <c r="B146" s="132">
        <v>1</v>
      </c>
      <c r="C146" s="133">
        <v>1</v>
      </c>
      <c r="D146" s="134">
        <v>0</v>
      </c>
    </row>
    <row r="147" spans="1:4" x14ac:dyDescent="0.35">
      <c r="A147" s="126" t="s">
        <v>365</v>
      </c>
      <c r="B147" s="127">
        <v>1</v>
      </c>
      <c r="C147" s="128">
        <v>1</v>
      </c>
      <c r="D147" s="129">
        <v>0</v>
      </c>
    </row>
    <row r="148" spans="1:4" x14ac:dyDescent="0.35">
      <c r="A148" s="130" t="s">
        <v>231</v>
      </c>
      <c r="B148" s="127">
        <v>1</v>
      </c>
      <c r="C148" s="128">
        <v>1</v>
      </c>
      <c r="D148" s="129">
        <v>0</v>
      </c>
    </row>
    <row r="149" spans="1:4" x14ac:dyDescent="0.35">
      <c r="A149" s="131" t="s">
        <v>238</v>
      </c>
      <c r="B149" s="132">
        <v>1</v>
      </c>
      <c r="C149" s="133">
        <v>1</v>
      </c>
      <c r="D149" s="134">
        <v>0</v>
      </c>
    </row>
    <row r="150" spans="1:4" x14ac:dyDescent="0.35">
      <c r="A150" s="126" t="s">
        <v>366</v>
      </c>
      <c r="B150" s="127">
        <v>1</v>
      </c>
      <c r="C150" s="128">
        <v>1</v>
      </c>
      <c r="D150" s="129">
        <v>0</v>
      </c>
    </row>
    <row r="151" spans="1:4" x14ac:dyDescent="0.35">
      <c r="A151" s="130" t="s">
        <v>229</v>
      </c>
      <c r="B151" s="127">
        <v>1</v>
      </c>
      <c r="C151" s="128">
        <v>1</v>
      </c>
      <c r="D151" s="129">
        <v>0</v>
      </c>
    </row>
    <row r="152" spans="1:4" x14ac:dyDescent="0.35">
      <c r="A152" s="131" t="s">
        <v>256</v>
      </c>
      <c r="B152" s="132">
        <v>1</v>
      </c>
      <c r="C152" s="133">
        <v>1</v>
      </c>
      <c r="D152" s="134">
        <v>0</v>
      </c>
    </row>
    <row r="153" spans="1:4" x14ac:dyDescent="0.35">
      <c r="A153" s="126" t="s">
        <v>367</v>
      </c>
      <c r="B153" s="127">
        <v>1</v>
      </c>
      <c r="C153" s="128">
        <v>1</v>
      </c>
      <c r="D153" s="129">
        <v>0</v>
      </c>
    </row>
    <row r="154" spans="1:4" x14ac:dyDescent="0.35">
      <c r="A154" s="130" t="s">
        <v>229</v>
      </c>
      <c r="B154" s="127">
        <v>1</v>
      </c>
      <c r="C154" s="128">
        <v>1</v>
      </c>
      <c r="D154" s="129">
        <v>0</v>
      </c>
    </row>
    <row r="155" spans="1:4" x14ac:dyDescent="0.35">
      <c r="A155" s="135" t="s">
        <v>238</v>
      </c>
      <c r="B155" s="136">
        <v>1</v>
      </c>
      <c r="C155" s="137">
        <v>1</v>
      </c>
      <c r="D155" s="138">
        <v>0</v>
      </c>
    </row>
    <row r="156" spans="1:4" x14ac:dyDescent="0.35">
      <c r="A156" s="37" t="s">
        <v>52</v>
      </c>
    </row>
  </sheetData>
  <mergeCells count="7">
    <mergeCell ref="A3:D3"/>
    <mergeCell ref="A4:D4"/>
    <mergeCell ref="A5:D5"/>
    <mergeCell ref="A6:D6"/>
    <mergeCell ref="A8:A9"/>
    <mergeCell ref="B8:B9"/>
    <mergeCell ref="C8:D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1"/>
  <sheetViews>
    <sheetView showGridLines="0" zoomScale="92" zoomScaleNormal="92" workbookViewId="0">
      <selection activeCell="B17" sqref="B17"/>
    </sheetView>
  </sheetViews>
  <sheetFormatPr baseColWidth="10" defaultColWidth="0" defaultRowHeight="14.5" zeroHeight="1" x14ac:dyDescent="0.35"/>
  <cols>
    <col min="1" max="1" width="49.7265625" customWidth="1"/>
    <col min="2" max="2" width="22.7265625" customWidth="1"/>
    <col min="3" max="3" width="22.26953125" customWidth="1"/>
    <col min="4" max="4" width="18.7265625" bestFit="1" customWidth="1"/>
    <col min="5" max="16384" width="11.453125" hidden="1"/>
  </cols>
  <sheetData>
    <row r="1" spans="1:4" ht="15.75" customHeight="1" x14ac:dyDescent="0.35">
      <c r="A1" s="142" t="s">
        <v>206</v>
      </c>
      <c r="B1" s="143"/>
      <c r="C1" s="143"/>
      <c r="D1" s="145"/>
    </row>
    <row r="2" spans="1:4" ht="9.4" customHeight="1" x14ac:dyDescent="0.35">
      <c r="A2" s="144"/>
      <c r="B2" s="141"/>
      <c r="C2" s="141"/>
      <c r="D2" s="146"/>
    </row>
    <row r="3" spans="1:4" ht="15.5" x14ac:dyDescent="0.35">
      <c r="A3" s="389" t="s">
        <v>265</v>
      </c>
      <c r="B3" s="390"/>
      <c r="C3" s="390"/>
      <c r="D3" s="439"/>
    </row>
    <row r="4" spans="1:4" ht="15.5" x14ac:dyDescent="0.35">
      <c r="A4" s="389" t="s">
        <v>266</v>
      </c>
      <c r="B4" s="390"/>
      <c r="C4" s="390"/>
      <c r="D4" s="439"/>
    </row>
    <row r="5" spans="1:4" ht="15.5" x14ac:dyDescent="0.35">
      <c r="A5" s="389" t="s">
        <v>35</v>
      </c>
      <c r="B5" s="390"/>
      <c r="C5" s="390"/>
      <c r="D5" s="439"/>
    </row>
    <row r="6" spans="1:4" ht="15.5" x14ac:dyDescent="0.35">
      <c r="A6" s="389" t="s">
        <v>275</v>
      </c>
      <c r="B6" s="390"/>
      <c r="C6" s="390"/>
      <c r="D6" s="439"/>
    </row>
    <row r="7" spans="1:4" ht="16" thickBot="1" x14ac:dyDescent="0.4">
      <c r="A7" s="84"/>
      <c r="B7" s="85"/>
      <c r="C7" s="85"/>
      <c r="D7" s="86"/>
    </row>
    <row r="8" spans="1:4" ht="15.5" x14ac:dyDescent="0.35">
      <c r="A8" s="391" t="s">
        <v>267</v>
      </c>
      <c r="B8" s="395" t="s">
        <v>38</v>
      </c>
      <c r="C8" s="396"/>
      <c r="D8" s="396"/>
    </row>
    <row r="9" spans="1:4" x14ac:dyDescent="0.35">
      <c r="A9" s="391"/>
      <c r="B9" s="398" t="s">
        <v>72</v>
      </c>
      <c r="C9" s="398" t="s">
        <v>73</v>
      </c>
      <c r="D9" s="481" t="s">
        <v>40</v>
      </c>
    </row>
    <row r="10" spans="1:4" x14ac:dyDescent="0.35">
      <c r="A10" s="391"/>
      <c r="B10" s="399"/>
      <c r="C10" s="399"/>
      <c r="D10" s="482"/>
    </row>
    <row r="11" spans="1:4" x14ac:dyDescent="0.35">
      <c r="A11" s="391"/>
      <c r="B11" s="399"/>
      <c r="C11" s="399"/>
      <c r="D11" s="482"/>
    </row>
    <row r="12" spans="1:4" ht="20.65" customHeight="1" x14ac:dyDescent="0.35">
      <c r="A12" s="392"/>
      <c r="B12" s="400"/>
      <c r="C12" s="400"/>
      <c r="D12" s="483"/>
    </row>
    <row r="13" spans="1:4" ht="15.5" x14ac:dyDescent="0.35">
      <c r="A13" s="56"/>
      <c r="B13" s="80"/>
      <c r="C13" s="80"/>
      <c r="D13" s="46"/>
    </row>
    <row r="14" spans="1:4" ht="15.5" x14ac:dyDescent="0.35">
      <c r="A14" s="81" t="s">
        <v>65</v>
      </c>
      <c r="B14" s="179">
        <f>SUM(B16:B19)</f>
        <v>1869</v>
      </c>
      <c r="C14" s="179">
        <f>SUM(C16:C19)</f>
        <v>102425</v>
      </c>
      <c r="D14" s="179">
        <f>SUM(D16:D19)</f>
        <v>242454</v>
      </c>
    </row>
    <row r="15" spans="1:4" ht="15.5" x14ac:dyDescent="0.35">
      <c r="A15" s="45"/>
      <c r="B15" s="180"/>
      <c r="C15" s="180"/>
      <c r="D15" s="181"/>
    </row>
    <row r="16" spans="1:4" ht="15.5" x14ac:dyDescent="0.35">
      <c r="A16" s="82" t="s">
        <v>268</v>
      </c>
      <c r="B16" s="181">
        <v>501</v>
      </c>
      <c r="C16" s="181">
        <v>29652</v>
      </c>
      <c r="D16" s="181">
        <v>74258</v>
      </c>
    </row>
    <row r="17" spans="1:4" ht="15.5" x14ac:dyDescent="0.35">
      <c r="A17" s="82" t="s">
        <v>269</v>
      </c>
      <c r="B17" s="181">
        <v>1055</v>
      </c>
      <c r="C17" s="181">
        <v>44568</v>
      </c>
      <c r="D17" s="181">
        <v>104420</v>
      </c>
    </row>
    <row r="18" spans="1:4" ht="15.5" x14ac:dyDescent="0.35">
      <c r="A18" s="82" t="s">
        <v>270</v>
      </c>
      <c r="B18" s="181">
        <v>313</v>
      </c>
      <c r="C18" s="181">
        <v>28202</v>
      </c>
      <c r="D18" s="181">
        <v>63776</v>
      </c>
    </row>
    <row r="19" spans="1:4" ht="15.5" x14ac:dyDescent="0.35">
      <c r="A19" s="82" t="s">
        <v>271</v>
      </c>
      <c r="B19" s="181">
        <v>0</v>
      </c>
      <c r="C19" s="181">
        <v>3</v>
      </c>
      <c r="D19" s="181">
        <v>0</v>
      </c>
    </row>
    <row r="20" spans="1:4" ht="15.5" x14ac:dyDescent="0.35">
      <c r="A20" s="47"/>
      <c r="B20" s="182"/>
      <c r="C20" s="182"/>
      <c r="D20" s="183"/>
    </row>
    <row r="21" spans="1:4" ht="15.5" x14ac:dyDescent="0.35">
      <c r="A21" s="83" t="s">
        <v>52</v>
      </c>
      <c r="B21" s="8"/>
      <c r="C21" s="8"/>
      <c r="D21" s="8"/>
    </row>
  </sheetData>
  <mergeCells count="9">
    <mergeCell ref="A3:D3"/>
    <mergeCell ref="A4:D4"/>
    <mergeCell ref="A5:D5"/>
    <mergeCell ref="A6:D6"/>
    <mergeCell ref="A8:A12"/>
    <mergeCell ref="B8:D8"/>
    <mergeCell ref="B9:B12"/>
    <mergeCell ref="C9:C12"/>
    <mergeCell ref="D9:D1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dimension ref="A1:XFD1047851"/>
  <sheetViews>
    <sheetView showGridLines="0" zoomScale="85" zoomScaleNormal="85" workbookViewId="0">
      <selection activeCell="XFC1" sqref="XFC1:XFC1048576"/>
    </sheetView>
  </sheetViews>
  <sheetFormatPr baseColWidth="10" defaultColWidth="0" defaultRowHeight="0.75" customHeight="1" zeroHeight="1" x14ac:dyDescent="0.35"/>
  <cols>
    <col min="1" max="1" width="54.54296875" style="9" customWidth="1"/>
    <col min="2" max="2" width="27.26953125" style="9" customWidth="1"/>
    <col min="3" max="19" width="10.453125" style="9" hidden="1" customWidth="1"/>
    <col min="20" max="21" width="0" style="9" hidden="1" customWidth="1"/>
    <col min="22" max="16382" width="10.453125" style="9" hidden="1"/>
    <col min="16383" max="16383" width="3" style="9" hidden="1" customWidth="1"/>
    <col min="16384" max="16384" width="12.26953125" style="9" hidden="1" customWidth="1"/>
  </cols>
  <sheetData>
    <row r="1" spans="1:2" ht="15.5" x14ac:dyDescent="0.35">
      <c r="A1" s="142" t="s">
        <v>217</v>
      </c>
      <c r="B1" s="145"/>
    </row>
    <row r="2" spans="1:2" ht="15.5" x14ac:dyDescent="0.35">
      <c r="A2" s="141"/>
      <c r="B2" s="141"/>
    </row>
    <row r="3" spans="1:2" ht="15.5" x14ac:dyDescent="0.35">
      <c r="A3" s="488" t="s">
        <v>34</v>
      </c>
      <c r="B3" s="488"/>
    </row>
    <row r="4" spans="1:2" ht="15.5" x14ac:dyDescent="0.35">
      <c r="A4" s="390" t="s">
        <v>188</v>
      </c>
      <c r="B4" s="390"/>
    </row>
    <row r="5" spans="1:2" ht="15.5" x14ac:dyDescent="0.35">
      <c r="A5" s="390" t="s">
        <v>275</v>
      </c>
      <c r="B5" s="390"/>
    </row>
    <row r="6" spans="1:2" ht="15.5" x14ac:dyDescent="0.35">
      <c r="A6" s="8"/>
      <c r="B6" s="151"/>
    </row>
    <row r="7" spans="1:2" ht="15.5" x14ac:dyDescent="0.35">
      <c r="A7" s="484" t="s">
        <v>36</v>
      </c>
      <c r="B7" s="481" t="s">
        <v>189</v>
      </c>
    </row>
    <row r="8" spans="1:2" ht="15.5" x14ac:dyDescent="0.35">
      <c r="A8" s="485"/>
      <c r="B8" s="482"/>
    </row>
    <row r="9" spans="1:2" ht="15.5" x14ac:dyDescent="0.35">
      <c r="A9" s="485"/>
      <c r="B9" s="482"/>
    </row>
    <row r="10" spans="1:2" ht="15.5" x14ac:dyDescent="0.35">
      <c r="A10" s="486"/>
      <c r="B10" s="487"/>
    </row>
    <row r="11" spans="1:2" ht="15.5" x14ac:dyDescent="0.35">
      <c r="A11" s="56"/>
      <c r="B11" s="57"/>
    </row>
    <row r="12" spans="1:2" ht="18.5" x14ac:dyDescent="0.35">
      <c r="A12" s="38" t="s">
        <v>190</v>
      </c>
      <c r="B12" s="184">
        <v>329</v>
      </c>
    </row>
    <row r="13" spans="1:2" ht="15.5" x14ac:dyDescent="0.35">
      <c r="A13" s="39" t="s">
        <v>42</v>
      </c>
      <c r="B13" s="185">
        <v>519</v>
      </c>
    </row>
    <row r="14" spans="1:2" ht="15.5" x14ac:dyDescent="0.35">
      <c r="A14" s="39" t="s">
        <v>44</v>
      </c>
      <c r="B14" s="185">
        <v>33</v>
      </c>
    </row>
    <row r="15" spans="1:2" ht="15.5" x14ac:dyDescent="0.35">
      <c r="A15" s="39" t="s">
        <v>45</v>
      </c>
      <c r="B15" s="185">
        <v>619</v>
      </c>
    </row>
    <row r="16" spans="1:2" ht="15.5" x14ac:dyDescent="0.35">
      <c r="A16" s="39" t="s">
        <v>191</v>
      </c>
      <c r="B16" s="185">
        <v>8</v>
      </c>
    </row>
    <row r="17" spans="1:3 16384:16384" ht="15.5" x14ac:dyDescent="0.35">
      <c r="A17" s="39" t="s">
        <v>192</v>
      </c>
      <c r="B17" s="186">
        <f>B12+B13+B14-B16-B15</f>
        <v>254</v>
      </c>
      <c r="XFD17" s="42">
        <f>(B12+B13+B14)-(B15-B16)</f>
        <v>270</v>
      </c>
    </row>
    <row r="18" spans="1:3 16384:16384" ht="15.5" x14ac:dyDescent="0.35">
      <c r="A18" s="47"/>
      <c r="B18" s="73"/>
      <c r="C18" s="42"/>
    </row>
    <row r="19" spans="1:3 16384:16384" ht="29.25" customHeight="1" x14ac:dyDescent="0.35">
      <c r="A19" s="438" t="s">
        <v>193</v>
      </c>
      <c r="B19" s="438"/>
      <c r="C19" s="42"/>
    </row>
    <row r="20" spans="1:3 16384:16384" ht="15.5" x14ac:dyDescent="0.35">
      <c r="A20" s="37" t="s">
        <v>52</v>
      </c>
    </row>
    <row r="21" spans="1:3 16384:16384" ht="15.5" hidden="1" x14ac:dyDescent="0.35"/>
    <row r="22" spans="1:3 16384:16384" ht="15.5" hidden="1" x14ac:dyDescent="0.35"/>
    <row r="23" spans="1:3 16384:16384" ht="15.5" hidden="1" x14ac:dyDescent="0.35"/>
    <row r="24" spans="1:3 16384:16384" ht="15.5" hidden="1" x14ac:dyDescent="0.35"/>
    <row r="25" spans="1:3 16384:16384" ht="15.5" hidden="1" x14ac:dyDescent="0.35"/>
    <row r="26" spans="1:3 16384:16384" ht="15.5" hidden="1" x14ac:dyDescent="0.35"/>
    <row r="27" spans="1:3 16384:16384" ht="15.5" hidden="1" x14ac:dyDescent="0.35"/>
    <row r="28" spans="1:3 16384:16384" ht="15.5" hidden="1" x14ac:dyDescent="0.35"/>
    <row r="29" spans="1:3 16384:16384" ht="15.5" hidden="1" x14ac:dyDescent="0.35"/>
    <row r="30" spans="1:3 16384:16384" ht="15.5" hidden="1" x14ac:dyDescent="0.35"/>
    <row r="31" spans="1:3 16384:16384" ht="15.5" hidden="1" x14ac:dyDescent="0.35"/>
    <row r="32" spans="1:3 16384:16384" ht="15.5" hidden="1" x14ac:dyDescent="0.35"/>
    <row r="33" ht="15.5" hidden="1" x14ac:dyDescent="0.35"/>
    <row r="34" ht="15.5" hidden="1" x14ac:dyDescent="0.35"/>
    <row r="35" ht="15.5" hidden="1" x14ac:dyDescent="0.35"/>
    <row r="36" ht="15.5" hidden="1" x14ac:dyDescent="0.35"/>
    <row r="37" ht="15.5" hidden="1" x14ac:dyDescent="0.35"/>
    <row r="38" ht="15.5" hidden="1" x14ac:dyDescent="0.35"/>
    <row r="39" ht="15.5" hidden="1" x14ac:dyDescent="0.35"/>
    <row r="40" ht="15.5" hidden="1" x14ac:dyDescent="0.35"/>
    <row r="41" ht="15.5" hidden="1" x14ac:dyDescent="0.35"/>
    <row r="42" ht="15.5" hidden="1" x14ac:dyDescent="0.35"/>
    <row r="43" ht="15.5" hidden="1" x14ac:dyDescent="0.35"/>
    <row r="44" ht="15.5" hidden="1" x14ac:dyDescent="0.35"/>
    <row r="45" ht="15.5" hidden="1" x14ac:dyDescent="0.35"/>
    <row r="46" ht="15.5" hidden="1" x14ac:dyDescent="0.35"/>
    <row r="47" ht="15.5" hidden="1" x14ac:dyDescent="0.35"/>
    <row r="48" ht="15.5" hidden="1" x14ac:dyDescent="0.35"/>
    <row r="49" ht="15.5" hidden="1" x14ac:dyDescent="0.35"/>
    <row r="50" ht="15.5" hidden="1" x14ac:dyDescent="0.35"/>
    <row r="51" ht="15.5" hidden="1" x14ac:dyDescent="0.35"/>
    <row r="52" ht="15.5" hidden="1" x14ac:dyDescent="0.35"/>
    <row r="53" ht="15.5" hidden="1" x14ac:dyDescent="0.35"/>
    <row r="54" ht="15.5" hidden="1" x14ac:dyDescent="0.35"/>
    <row r="55" ht="15.5" hidden="1" x14ac:dyDescent="0.35"/>
    <row r="56" ht="15.5" hidden="1" x14ac:dyDescent="0.35"/>
    <row r="64" ht="0.75" customHeight="1" x14ac:dyDescent="0.35"/>
    <row r="1047840" ht="0.75" customHeight="1" x14ac:dyDescent="0.35"/>
    <row r="1047850" ht="15.5" hidden="1" x14ac:dyDescent="0.35"/>
    <row r="1047851" ht="0.75" customHeight="1" x14ac:dyDescent="0.35"/>
  </sheetData>
  <mergeCells count="6">
    <mergeCell ref="A19:B19"/>
    <mergeCell ref="A7:A10"/>
    <mergeCell ref="B7:B10"/>
    <mergeCell ref="A5:B5"/>
    <mergeCell ref="A3:B3"/>
    <mergeCell ref="A4:B4"/>
  </mergeCells>
  <pageMargins left="0.7" right="0.7" top="0.75" bottom="0.75" header="0.3" footer="0.3"/>
  <pageSetup orientation="portrait" horizontalDpi="4294967294" verticalDpi="4294967294"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dimension ref="A1:N22"/>
  <sheetViews>
    <sheetView showGridLines="0" topLeftCell="A13" workbookViewId="0"/>
  </sheetViews>
  <sheetFormatPr baseColWidth="10" defaultColWidth="0" defaultRowHeight="14.65" customHeight="1" zeroHeight="1" x14ac:dyDescent="0.35"/>
  <cols>
    <col min="1" max="1" width="38.453125" customWidth="1"/>
    <col min="2" max="2" width="38" customWidth="1"/>
    <col min="3" max="14" width="0" hidden="1" customWidth="1"/>
    <col min="15" max="16384" width="11.453125" hidden="1"/>
  </cols>
  <sheetData>
    <row r="1" spans="1:2" ht="15.75" customHeight="1" x14ac:dyDescent="0.35">
      <c r="A1" s="142" t="s">
        <v>237</v>
      </c>
      <c r="B1" s="145"/>
    </row>
    <row r="2" spans="1:2" ht="15.75" customHeight="1" x14ac:dyDescent="0.35">
      <c r="A2" s="144"/>
      <c r="B2" s="146"/>
    </row>
    <row r="3" spans="1:2" ht="15.75" customHeight="1" x14ac:dyDescent="0.35">
      <c r="A3" s="491" t="s">
        <v>195</v>
      </c>
      <c r="B3" s="492"/>
    </row>
    <row r="4" spans="1:2" ht="15.5" x14ac:dyDescent="0.35">
      <c r="A4" s="389" t="s">
        <v>188</v>
      </c>
      <c r="B4" s="439"/>
    </row>
    <row r="5" spans="1:2" ht="15.5" x14ac:dyDescent="0.35">
      <c r="A5" s="389" t="s">
        <v>275</v>
      </c>
      <c r="B5" s="439"/>
    </row>
    <row r="6" spans="1:2" ht="16" thickBot="1" x14ac:dyDescent="0.4">
      <c r="A6" s="84"/>
      <c r="B6" s="86"/>
    </row>
    <row r="7" spans="1:2" ht="15.75" customHeight="1" x14ac:dyDescent="0.35">
      <c r="A7" s="485" t="s">
        <v>36</v>
      </c>
      <c r="B7" s="482" t="s">
        <v>189</v>
      </c>
    </row>
    <row r="8" spans="1:2" ht="15" customHeight="1" x14ac:dyDescent="0.35">
      <c r="A8" s="485"/>
      <c r="B8" s="482"/>
    </row>
    <row r="9" spans="1:2" ht="15" customHeight="1" x14ac:dyDescent="0.35">
      <c r="A9" s="485"/>
      <c r="B9" s="482"/>
    </row>
    <row r="10" spans="1:2" ht="15" customHeight="1" x14ac:dyDescent="0.35">
      <c r="A10" s="485"/>
      <c r="B10" s="482"/>
    </row>
    <row r="11" spans="1:2" ht="15" customHeight="1" x14ac:dyDescent="0.35">
      <c r="A11" s="490"/>
      <c r="B11" s="483"/>
    </row>
    <row r="12" spans="1:2" ht="15.5" x14ac:dyDescent="0.35">
      <c r="A12" s="56"/>
      <c r="B12" s="57"/>
    </row>
    <row r="13" spans="1:2" ht="15.5" x14ac:dyDescent="0.35">
      <c r="A13" s="12" t="s">
        <v>65</v>
      </c>
      <c r="B13" s="187">
        <f>SUM(B15:B19)</f>
        <v>519</v>
      </c>
    </row>
    <row r="14" spans="1:2" ht="15.5" x14ac:dyDescent="0.35">
      <c r="A14" s="12"/>
      <c r="B14" s="187"/>
    </row>
    <row r="15" spans="1:2" ht="15.5" x14ac:dyDescent="0.35">
      <c r="A15" s="38" t="s">
        <v>196</v>
      </c>
      <c r="B15" s="152">
        <v>514</v>
      </c>
    </row>
    <row r="16" spans="1:2" ht="15.5" x14ac:dyDescent="0.35">
      <c r="A16" s="8" t="s">
        <v>295</v>
      </c>
      <c r="B16" s="152">
        <v>1</v>
      </c>
    </row>
    <row r="17" spans="1:5" ht="15.5" x14ac:dyDescent="0.35">
      <c r="A17" s="8" t="s">
        <v>296</v>
      </c>
      <c r="B17" s="152">
        <v>1</v>
      </c>
    </row>
    <row r="18" spans="1:5" ht="15.5" x14ac:dyDescent="0.35">
      <c r="A18" s="8" t="s">
        <v>93</v>
      </c>
      <c r="B18" s="152">
        <v>1</v>
      </c>
    </row>
    <row r="19" spans="1:5" ht="15.5" x14ac:dyDescent="0.35">
      <c r="A19" s="8" t="s">
        <v>357</v>
      </c>
      <c r="B19" s="152">
        <v>2</v>
      </c>
    </row>
    <row r="20" spans="1:5" ht="15.5" x14ac:dyDescent="0.35">
      <c r="A20" s="58"/>
      <c r="B20" s="16"/>
    </row>
    <row r="21" spans="1:5" ht="25.15" customHeight="1" x14ac:dyDescent="0.35">
      <c r="A21" s="489" t="s">
        <v>99</v>
      </c>
      <c r="B21" s="489"/>
      <c r="C21" s="489"/>
      <c r="D21" s="489"/>
      <c r="E21" s="489"/>
    </row>
    <row r="22" spans="1:5" ht="14.5" x14ac:dyDescent="0.35">
      <c r="A22" s="37" t="s">
        <v>52</v>
      </c>
    </row>
  </sheetData>
  <mergeCells count="6">
    <mergeCell ref="A21:E21"/>
    <mergeCell ref="A7:A11"/>
    <mergeCell ref="B7:B11"/>
    <mergeCell ref="A5:B5"/>
    <mergeCell ref="A3:B3"/>
    <mergeCell ref="A4:B4"/>
  </mergeCells>
  <pageMargins left="0.7" right="0.7" top="0.75" bottom="0.75" header="0.3" footer="0.3"/>
  <pageSetup paperSize="9" orientation="portrait" horizontalDpi="200" verticalDpi="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dimension ref="A1:O26"/>
  <sheetViews>
    <sheetView showGridLines="0" workbookViewId="0">
      <selection activeCell="A7" sqref="A7:A11"/>
    </sheetView>
  </sheetViews>
  <sheetFormatPr baseColWidth="10" defaultColWidth="0" defaultRowHeight="14.5" zeroHeight="1" x14ac:dyDescent="0.35"/>
  <cols>
    <col min="1" max="1" width="42.453125" customWidth="1"/>
    <col min="2" max="2" width="35.453125" customWidth="1"/>
    <col min="3" max="15" width="0" hidden="1" customWidth="1"/>
    <col min="16" max="16384" width="11.453125" hidden="1"/>
  </cols>
  <sheetData>
    <row r="1" spans="1:2" ht="15.75" customHeight="1" x14ac:dyDescent="0.35">
      <c r="A1" s="147" t="s">
        <v>264</v>
      </c>
      <c r="B1" s="148"/>
    </row>
    <row r="2" spans="1:2" ht="15.75" customHeight="1" x14ac:dyDescent="0.35">
      <c r="A2" s="149"/>
      <c r="B2" s="150"/>
    </row>
    <row r="3" spans="1:2" ht="15.5" x14ac:dyDescent="0.35">
      <c r="A3" s="493" t="s">
        <v>198</v>
      </c>
      <c r="B3" s="494"/>
    </row>
    <row r="4" spans="1:2" ht="15.5" x14ac:dyDescent="0.35">
      <c r="A4" s="389" t="s">
        <v>188</v>
      </c>
      <c r="B4" s="439"/>
    </row>
    <row r="5" spans="1:2" ht="15.5" x14ac:dyDescent="0.35">
      <c r="A5" s="389" t="s">
        <v>275</v>
      </c>
      <c r="B5" s="439"/>
    </row>
    <row r="6" spans="1:2" ht="16" thickBot="1" x14ac:dyDescent="0.4">
      <c r="A6" s="84"/>
      <c r="B6" s="92"/>
    </row>
    <row r="7" spans="1:2" x14ac:dyDescent="0.35">
      <c r="A7" s="485" t="s">
        <v>36</v>
      </c>
      <c r="B7" s="399" t="s">
        <v>189</v>
      </c>
    </row>
    <row r="8" spans="1:2" x14ac:dyDescent="0.35">
      <c r="A8" s="485"/>
      <c r="B8" s="399"/>
    </row>
    <row r="9" spans="1:2" x14ac:dyDescent="0.35">
      <c r="A9" s="485"/>
      <c r="B9" s="399"/>
    </row>
    <row r="10" spans="1:2" x14ac:dyDescent="0.35">
      <c r="A10" s="485"/>
      <c r="B10" s="399"/>
    </row>
    <row r="11" spans="1:2" x14ac:dyDescent="0.35">
      <c r="A11" s="490"/>
      <c r="B11" s="400"/>
    </row>
    <row r="12" spans="1:2" ht="15.5" x14ac:dyDescent="0.35">
      <c r="A12" s="59"/>
      <c r="B12" s="60"/>
    </row>
    <row r="13" spans="1:2" ht="15.5" x14ac:dyDescent="0.35">
      <c r="A13" s="43" t="s">
        <v>65</v>
      </c>
      <c r="B13" s="188">
        <f>SUM(B15:B25)</f>
        <v>619</v>
      </c>
    </row>
    <row r="14" spans="1:2" ht="15.5" x14ac:dyDescent="0.35">
      <c r="A14" s="12"/>
      <c r="B14" s="13"/>
    </row>
    <row r="15" spans="1:2" ht="15.5" x14ac:dyDescent="0.35">
      <c r="A15" s="8" t="s">
        <v>199</v>
      </c>
      <c r="B15" s="14">
        <v>198</v>
      </c>
    </row>
    <row r="16" spans="1:2" ht="15.5" x14ac:dyDescent="0.35">
      <c r="A16" s="8" t="s">
        <v>200</v>
      </c>
      <c r="B16" s="14">
        <v>185</v>
      </c>
    </row>
    <row r="17" spans="1:2" ht="15.5" x14ac:dyDescent="0.35">
      <c r="A17" s="61" t="s">
        <v>201</v>
      </c>
      <c r="B17" s="14">
        <v>72</v>
      </c>
    </row>
    <row r="18" spans="1:2" ht="15.5" x14ac:dyDescent="0.35">
      <c r="A18" s="8" t="s">
        <v>136</v>
      </c>
      <c r="B18" s="14">
        <v>43</v>
      </c>
    </row>
    <row r="19" spans="1:2" ht="15.5" x14ac:dyDescent="0.35">
      <c r="A19" s="8" t="s">
        <v>131</v>
      </c>
      <c r="B19" s="14">
        <v>38</v>
      </c>
    </row>
    <row r="20" spans="1:2" ht="15.5" x14ac:dyDescent="0.35">
      <c r="A20" s="8" t="s">
        <v>128</v>
      </c>
      <c r="B20" s="14">
        <v>32</v>
      </c>
    </row>
    <row r="21" spans="1:2" ht="15.5" x14ac:dyDescent="0.35">
      <c r="A21" s="8" t="s">
        <v>205</v>
      </c>
      <c r="B21" s="14">
        <v>22</v>
      </c>
    </row>
    <row r="22" spans="1:2" ht="15.5" x14ac:dyDescent="0.35">
      <c r="A22" s="8" t="s">
        <v>202</v>
      </c>
      <c r="B22" s="14">
        <v>14</v>
      </c>
    </row>
    <row r="23" spans="1:2" ht="15.5" x14ac:dyDescent="0.35">
      <c r="A23" s="8" t="s">
        <v>203</v>
      </c>
      <c r="B23" s="14">
        <v>8</v>
      </c>
    </row>
    <row r="24" spans="1:2" ht="15.5" x14ac:dyDescent="0.35">
      <c r="A24" s="8" t="s">
        <v>297</v>
      </c>
      <c r="B24" s="14">
        <v>6</v>
      </c>
    </row>
    <row r="25" spans="1:2" ht="15.5" x14ac:dyDescent="0.35">
      <c r="A25" s="58" t="s">
        <v>204</v>
      </c>
      <c r="B25" s="15">
        <v>1</v>
      </c>
    </row>
    <row r="26" spans="1:2" ht="12.75" customHeight="1" x14ac:dyDescent="0.35">
      <c r="A26" s="37" t="s">
        <v>52</v>
      </c>
    </row>
  </sheetData>
  <mergeCells count="5">
    <mergeCell ref="A7:A11"/>
    <mergeCell ref="B7:B11"/>
    <mergeCell ref="A5:B5"/>
    <mergeCell ref="A3:B3"/>
    <mergeCell ref="A4:B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39"/>
  <sheetViews>
    <sheetView showGridLines="0" topLeftCell="A31" zoomScaleNormal="100" workbookViewId="0">
      <selection activeCell="C8" sqref="C8:C11"/>
    </sheetView>
  </sheetViews>
  <sheetFormatPr baseColWidth="10" defaultColWidth="0" defaultRowHeight="14.5" zeroHeight="1" x14ac:dyDescent="0.35"/>
  <cols>
    <col min="1" max="1" width="35.54296875" customWidth="1"/>
    <col min="2" max="2" width="14.54296875" customWidth="1"/>
    <col min="3" max="3" width="19.7265625" customWidth="1"/>
    <col min="4" max="4" width="20.26953125" customWidth="1"/>
    <col min="5" max="5" width="21.453125" customWidth="1"/>
    <col min="6" max="16384" width="27.7265625" hidden="1"/>
  </cols>
  <sheetData>
    <row r="1" spans="1:9" ht="15" x14ac:dyDescent="0.35">
      <c r="A1" s="142" t="s">
        <v>33</v>
      </c>
      <c r="B1" s="143"/>
      <c r="C1" s="143"/>
      <c r="D1" s="143"/>
      <c r="E1" s="143"/>
    </row>
    <row r="2" spans="1:9" ht="15" x14ac:dyDescent="0.35">
      <c r="A2" s="144"/>
      <c r="B2" s="141"/>
      <c r="C2" s="141"/>
      <c r="D2" s="141"/>
      <c r="E2" s="141"/>
    </row>
    <row r="3" spans="1:9" ht="15.5" x14ac:dyDescent="0.35">
      <c r="A3" s="389" t="s">
        <v>34</v>
      </c>
      <c r="B3" s="390"/>
      <c r="C3" s="390"/>
      <c r="D3" s="390"/>
      <c r="E3" s="390"/>
    </row>
    <row r="4" spans="1:9" ht="15.5" x14ac:dyDescent="0.35">
      <c r="A4" s="389" t="s">
        <v>35</v>
      </c>
      <c r="B4" s="390"/>
      <c r="C4" s="390"/>
      <c r="D4" s="390"/>
      <c r="E4" s="390"/>
    </row>
    <row r="5" spans="1:9" ht="15.5" x14ac:dyDescent="0.35">
      <c r="A5" s="401" t="s">
        <v>275</v>
      </c>
      <c r="B5" s="402"/>
      <c r="C5" s="402"/>
      <c r="D5" s="402"/>
      <c r="E5" s="402"/>
      <c r="F5" s="248"/>
      <c r="G5" s="248"/>
      <c r="H5" s="248"/>
      <c r="I5" s="248"/>
    </row>
    <row r="6" spans="1:9" ht="15" customHeight="1" thickBot="1" x14ac:dyDescent="0.4">
      <c r="A6" s="403"/>
      <c r="B6" s="404"/>
      <c r="C6" s="404"/>
      <c r="D6" s="404"/>
      <c r="E6" s="404"/>
    </row>
    <row r="7" spans="1:9" ht="15.5" x14ac:dyDescent="0.35">
      <c r="A7" s="391" t="s">
        <v>36</v>
      </c>
      <c r="B7" s="393" t="s">
        <v>37</v>
      </c>
      <c r="C7" s="395" t="s">
        <v>38</v>
      </c>
      <c r="D7" s="396"/>
      <c r="E7" s="397"/>
    </row>
    <row r="8" spans="1:9" x14ac:dyDescent="0.35">
      <c r="A8" s="391"/>
      <c r="B8" s="393"/>
      <c r="C8" s="398" t="s">
        <v>278</v>
      </c>
      <c r="D8" s="398" t="s">
        <v>279</v>
      </c>
      <c r="E8" s="398" t="s">
        <v>391</v>
      </c>
    </row>
    <row r="9" spans="1:9" x14ac:dyDescent="0.35">
      <c r="A9" s="391"/>
      <c r="B9" s="393"/>
      <c r="C9" s="399"/>
      <c r="D9" s="399"/>
      <c r="E9" s="399"/>
    </row>
    <row r="10" spans="1:9" x14ac:dyDescent="0.35">
      <c r="A10" s="391"/>
      <c r="B10" s="393"/>
      <c r="C10" s="399"/>
      <c r="D10" s="399"/>
      <c r="E10" s="399"/>
    </row>
    <row r="11" spans="1:9" ht="47.65" customHeight="1" x14ac:dyDescent="0.35">
      <c r="A11" s="392"/>
      <c r="B11" s="394"/>
      <c r="C11" s="400"/>
      <c r="D11" s="400"/>
      <c r="E11" s="400"/>
    </row>
    <row r="12" spans="1:9" ht="15.5" x14ac:dyDescent="0.35">
      <c r="A12" s="249"/>
      <c r="B12" s="250"/>
      <c r="C12" s="250"/>
      <c r="D12" s="250"/>
      <c r="E12" s="250"/>
    </row>
    <row r="13" spans="1:9" ht="15.5" x14ac:dyDescent="0.35">
      <c r="A13" s="38" t="s">
        <v>41</v>
      </c>
      <c r="B13" s="14">
        <f>SUM(C13:E13)</f>
        <v>18018</v>
      </c>
      <c r="C13" s="14">
        <v>137</v>
      </c>
      <c r="D13" s="14">
        <v>5589</v>
      </c>
      <c r="E13" s="251">
        <v>12292</v>
      </c>
      <c r="F13" s="255"/>
    </row>
    <row r="14" spans="1:9" ht="15.5" x14ac:dyDescent="0.35">
      <c r="A14" s="39" t="s">
        <v>42</v>
      </c>
      <c r="B14" s="252">
        <f t="shared" ref="B14:B36" si="0">SUM(C14:E14)</f>
        <v>9474</v>
      </c>
      <c r="C14" s="252">
        <v>13</v>
      </c>
      <c r="D14" s="252">
        <v>2629</v>
      </c>
      <c r="E14" s="252">
        <v>6832</v>
      </c>
    </row>
    <row r="15" spans="1:9" ht="15.5" x14ac:dyDescent="0.35">
      <c r="A15" s="39" t="s">
        <v>43</v>
      </c>
      <c r="B15" s="252">
        <f t="shared" si="0"/>
        <v>4335</v>
      </c>
      <c r="C15" s="252">
        <v>1</v>
      </c>
      <c r="D15" s="252">
        <v>1193</v>
      </c>
      <c r="E15" s="252">
        <v>3141</v>
      </c>
    </row>
    <row r="16" spans="1:9" ht="15.5" x14ac:dyDescent="0.35">
      <c r="A16" s="39" t="s">
        <v>303</v>
      </c>
      <c r="B16" s="252">
        <f t="shared" si="0"/>
        <v>668</v>
      </c>
      <c r="C16" s="252">
        <v>0</v>
      </c>
      <c r="D16" s="252">
        <v>0</v>
      </c>
      <c r="E16" s="252">
        <v>668</v>
      </c>
    </row>
    <row r="17" spans="1:7" ht="15.5" x14ac:dyDescent="0.35">
      <c r="A17" s="39" t="s">
        <v>44</v>
      </c>
      <c r="B17" s="252">
        <f t="shared" si="0"/>
        <v>764</v>
      </c>
      <c r="C17" s="252">
        <v>39</v>
      </c>
      <c r="D17" s="252">
        <v>126</v>
      </c>
      <c r="E17" s="252">
        <v>599</v>
      </c>
    </row>
    <row r="18" spans="1:7" ht="15.5" x14ac:dyDescent="0.35">
      <c r="A18" s="39" t="s">
        <v>45</v>
      </c>
      <c r="B18" s="252">
        <f t="shared" si="0"/>
        <v>13039</v>
      </c>
      <c r="C18" s="252">
        <v>60</v>
      </c>
      <c r="D18" s="252">
        <v>3779</v>
      </c>
      <c r="E18" s="252">
        <v>9200</v>
      </c>
    </row>
    <row r="19" spans="1:7" ht="15.5" x14ac:dyDescent="0.35">
      <c r="A19" s="39" t="s">
        <v>46</v>
      </c>
      <c r="B19" s="252">
        <f t="shared" si="0"/>
        <v>759</v>
      </c>
      <c r="C19" s="252">
        <v>0</v>
      </c>
      <c r="D19" s="252">
        <v>0</v>
      </c>
      <c r="E19" s="252">
        <v>759</v>
      </c>
    </row>
    <row r="20" spans="1:7" ht="15.5" x14ac:dyDescent="0.35">
      <c r="A20" s="253"/>
      <c r="B20" s="254"/>
      <c r="C20" s="254"/>
      <c r="D20" s="254"/>
      <c r="E20" s="254"/>
    </row>
    <row r="21" spans="1:7" ht="15.5" x14ac:dyDescent="0.35">
      <c r="A21" s="39" t="s">
        <v>47</v>
      </c>
      <c r="B21" s="14">
        <f>+B22+B34+B35+B36</f>
        <v>19465</v>
      </c>
      <c r="C21" s="14">
        <f>+C22+C34+C35+C36</f>
        <v>130</v>
      </c>
      <c r="D21" s="251">
        <f>+D22+D34+D35+D36</f>
        <v>5762</v>
      </c>
      <c r="E21" s="251">
        <f>+E22+E34+E35+E36</f>
        <v>13573</v>
      </c>
      <c r="F21" s="255"/>
      <c r="G21" s="255"/>
    </row>
    <row r="22" spans="1:7" ht="15.5" x14ac:dyDescent="0.35">
      <c r="A22" s="39" t="s">
        <v>48</v>
      </c>
      <c r="B22" s="14">
        <v>18983</v>
      </c>
      <c r="C22" s="14">
        <v>126</v>
      </c>
      <c r="D22" s="251">
        <v>5721</v>
      </c>
      <c r="E22" s="251">
        <v>13136</v>
      </c>
    </row>
    <row r="23" spans="1:7" ht="15.5" x14ac:dyDescent="0.35">
      <c r="A23" s="256" t="s">
        <v>48</v>
      </c>
      <c r="B23" s="257">
        <f t="shared" si="0"/>
        <v>18931</v>
      </c>
      <c r="C23" s="257">
        <v>126</v>
      </c>
      <c r="D23" s="252">
        <v>5716</v>
      </c>
      <c r="E23" s="252">
        <v>13089</v>
      </c>
    </row>
    <row r="24" spans="1:7" ht="18.5" x14ac:dyDescent="0.35">
      <c r="A24" s="256" t="s">
        <v>304</v>
      </c>
      <c r="B24" s="257">
        <f t="shared" si="0"/>
        <v>16</v>
      </c>
      <c r="C24" s="257">
        <v>0</v>
      </c>
      <c r="D24" s="252">
        <v>0</v>
      </c>
      <c r="E24" s="252">
        <v>16</v>
      </c>
    </row>
    <row r="25" spans="1:7" ht="18.5" x14ac:dyDescent="0.35">
      <c r="A25" s="256" t="s">
        <v>305</v>
      </c>
      <c r="B25" s="257">
        <f t="shared" si="0"/>
        <v>3</v>
      </c>
      <c r="C25" s="257">
        <v>0</v>
      </c>
      <c r="D25" s="252">
        <v>3</v>
      </c>
      <c r="E25" s="252">
        <v>0</v>
      </c>
    </row>
    <row r="26" spans="1:7" ht="18.5" x14ac:dyDescent="0.35">
      <c r="A26" s="256" t="s">
        <v>306</v>
      </c>
      <c r="B26" s="257">
        <f t="shared" si="0"/>
        <v>2</v>
      </c>
      <c r="C26" s="257">
        <v>0</v>
      </c>
      <c r="D26" s="252">
        <v>0</v>
      </c>
      <c r="E26" s="252">
        <v>2</v>
      </c>
    </row>
    <row r="27" spans="1:7" ht="18.5" x14ac:dyDescent="0.35">
      <c r="A27" s="256" t="s">
        <v>307</v>
      </c>
      <c r="B27" s="257">
        <f t="shared" si="0"/>
        <v>1</v>
      </c>
      <c r="C27" s="257">
        <v>0</v>
      </c>
      <c r="D27" s="252">
        <v>0</v>
      </c>
      <c r="E27" s="252">
        <v>1</v>
      </c>
    </row>
    <row r="28" spans="1:7" ht="18.5" x14ac:dyDescent="0.35">
      <c r="A28" s="256" t="s">
        <v>308</v>
      </c>
      <c r="B28" s="257">
        <f t="shared" si="0"/>
        <v>2</v>
      </c>
      <c r="C28" s="257">
        <v>0</v>
      </c>
      <c r="D28" s="252">
        <v>0</v>
      </c>
      <c r="E28" s="252">
        <v>2</v>
      </c>
    </row>
    <row r="29" spans="1:7" ht="18.5" x14ac:dyDescent="0.35">
      <c r="A29" s="256" t="s">
        <v>309</v>
      </c>
      <c r="B29" s="257">
        <f t="shared" si="0"/>
        <v>3</v>
      </c>
      <c r="C29" s="257">
        <v>0</v>
      </c>
      <c r="D29" s="252">
        <v>0</v>
      </c>
      <c r="E29" s="252">
        <v>3</v>
      </c>
    </row>
    <row r="30" spans="1:7" ht="18.5" x14ac:dyDescent="0.35">
      <c r="A30" s="256" t="s">
        <v>310</v>
      </c>
      <c r="B30" s="257">
        <f t="shared" si="0"/>
        <v>21</v>
      </c>
      <c r="C30" s="257">
        <v>0</v>
      </c>
      <c r="D30" s="252">
        <v>2</v>
      </c>
      <c r="E30" s="252">
        <v>19</v>
      </c>
    </row>
    <row r="31" spans="1:7" ht="18.5" x14ac:dyDescent="0.35">
      <c r="A31" s="256" t="s">
        <v>311</v>
      </c>
      <c r="B31" s="257">
        <f t="shared" si="0"/>
        <v>3</v>
      </c>
      <c r="C31" s="257">
        <v>0</v>
      </c>
      <c r="D31" s="252">
        <v>0</v>
      </c>
      <c r="E31" s="252">
        <v>3</v>
      </c>
    </row>
    <row r="32" spans="1:7" ht="18.5" x14ac:dyDescent="0.35">
      <c r="A32" s="256" t="s">
        <v>312</v>
      </c>
      <c r="B32" s="257">
        <f t="shared" si="0"/>
        <v>1</v>
      </c>
      <c r="C32" s="257">
        <v>0</v>
      </c>
      <c r="D32" s="252">
        <v>0</v>
      </c>
      <c r="E32" s="252">
        <v>1</v>
      </c>
    </row>
    <row r="33" spans="1:15" ht="15.5" x14ac:dyDescent="0.35">
      <c r="A33" s="256"/>
      <c r="B33" s="257"/>
      <c r="C33" s="257"/>
      <c r="D33" s="252"/>
      <c r="E33" s="252"/>
    </row>
    <row r="34" spans="1:15" ht="15.5" x14ac:dyDescent="0.35">
      <c r="A34" s="256" t="s">
        <v>50</v>
      </c>
      <c r="B34" s="257">
        <f>SUM(C34:E34)</f>
        <v>472</v>
      </c>
      <c r="C34" s="257">
        <v>4</v>
      </c>
      <c r="D34" s="257">
        <v>31</v>
      </c>
      <c r="E34" s="252">
        <v>437</v>
      </c>
    </row>
    <row r="35" spans="1:15" ht="15.5" x14ac:dyDescent="0.35">
      <c r="A35" s="256" t="s">
        <v>49</v>
      </c>
      <c r="B35" s="257">
        <f t="shared" si="0"/>
        <v>8</v>
      </c>
      <c r="C35" s="257">
        <v>0</v>
      </c>
      <c r="D35" s="257">
        <v>8</v>
      </c>
      <c r="E35" s="252">
        <v>0</v>
      </c>
    </row>
    <row r="36" spans="1:15" ht="15.5" x14ac:dyDescent="0.35">
      <c r="A36" s="258" t="s">
        <v>51</v>
      </c>
      <c r="B36" s="259">
        <f t="shared" si="0"/>
        <v>2</v>
      </c>
      <c r="C36" s="259">
        <v>0</v>
      </c>
      <c r="D36" s="259">
        <v>2</v>
      </c>
      <c r="E36" s="260">
        <v>0</v>
      </c>
    </row>
    <row r="37" spans="1:15" x14ac:dyDescent="0.35">
      <c r="A37" s="388" t="s">
        <v>390</v>
      </c>
      <c r="B37" s="388"/>
      <c r="C37" s="388"/>
      <c r="D37" s="388"/>
      <c r="E37" s="388"/>
      <c r="F37" s="72"/>
      <c r="G37" s="72"/>
      <c r="H37" s="72"/>
      <c r="I37" s="72"/>
      <c r="J37" s="72"/>
      <c r="K37" s="72"/>
      <c r="L37" s="72"/>
      <c r="M37" s="72"/>
      <c r="N37" s="72"/>
      <c r="O37" s="72"/>
    </row>
    <row r="38" spans="1:15" ht="26.65" customHeight="1" x14ac:dyDescent="0.35">
      <c r="A38" s="388" t="s">
        <v>371</v>
      </c>
      <c r="B38" s="388"/>
      <c r="C38" s="388"/>
      <c r="D38" s="388"/>
      <c r="E38" s="388"/>
    </row>
    <row r="39" spans="1:15" x14ac:dyDescent="0.35">
      <c r="A39" s="37" t="s">
        <v>52</v>
      </c>
    </row>
  </sheetData>
  <mergeCells count="12">
    <mergeCell ref="A38:E38"/>
    <mergeCell ref="A37:E37"/>
    <mergeCell ref="A3:E3"/>
    <mergeCell ref="A4:E4"/>
    <mergeCell ref="A7:A11"/>
    <mergeCell ref="B7:B11"/>
    <mergeCell ref="C7:E7"/>
    <mergeCell ref="C8:C11"/>
    <mergeCell ref="D8:D11"/>
    <mergeCell ref="E8:E11"/>
    <mergeCell ref="A5:E5"/>
    <mergeCell ref="A6:E6"/>
  </mergeCell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L19"/>
  <sheetViews>
    <sheetView showGridLines="0" zoomScale="83" zoomScaleNormal="83" workbookViewId="0">
      <selection activeCell="A17" sqref="A17"/>
    </sheetView>
  </sheetViews>
  <sheetFormatPr baseColWidth="10" defaultColWidth="0" defaultRowHeight="14.5" zeroHeight="1" x14ac:dyDescent="0.35"/>
  <cols>
    <col min="1" max="1" width="87.7265625" customWidth="1"/>
    <col min="2" max="3" width="10.7265625" customWidth="1"/>
    <col min="4" max="4" width="13.54296875" customWidth="1"/>
    <col min="5" max="5" width="13.453125" customWidth="1"/>
    <col min="6" max="6" width="10.7265625" customWidth="1"/>
    <col min="7" max="7" width="10.453125" bestFit="1" customWidth="1"/>
    <col min="8" max="8" width="10.7265625" customWidth="1"/>
    <col min="9" max="9" width="13.7265625" customWidth="1"/>
    <col min="10" max="10" width="12.7265625" bestFit="1" customWidth="1"/>
    <col min="11" max="11" width="12.26953125" customWidth="1"/>
    <col min="12" max="12" width="12.26953125" bestFit="1" customWidth="1"/>
    <col min="13" max="13" width="16.7265625" hidden="1" customWidth="1"/>
    <col min="14" max="16384" width="16.7265625" hidden="1"/>
  </cols>
  <sheetData>
    <row r="1" spans="1:12" ht="15.75" customHeight="1" x14ac:dyDescent="0.35">
      <c r="A1" s="141" t="s">
        <v>53</v>
      </c>
      <c r="B1" s="141"/>
      <c r="C1" s="141"/>
      <c r="D1" s="141"/>
      <c r="E1" s="141"/>
      <c r="F1" s="141"/>
      <c r="G1" s="141"/>
      <c r="H1" s="141"/>
      <c r="I1" s="141"/>
      <c r="J1" s="141"/>
      <c r="K1" s="141"/>
      <c r="L1" s="141"/>
    </row>
    <row r="2" spans="1:12" ht="15.75" customHeight="1" x14ac:dyDescent="0.35">
      <c r="A2" s="141"/>
      <c r="B2" s="141"/>
      <c r="C2" s="141"/>
      <c r="D2" s="141"/>
      <c r="E2" s="141"/>
      <c r="F2" s="141"/>
      <c r="G2" s="141"/>
      <c r="H2" s="141"/>
      <c r="I2" s="141"/>
      <c r="J2" s="141"/>
      <c r="K2" s="141"/>
      <c r="L2" s="141"/>
    </row>
    <row r="3" spans="1:12" ht="15.5" x14ac:dyDescent="0.35">
      <c r="A3" s="402" t="s">
        <v>54</v>
      </c>
      <c r="B3" s="402"/>
      <c r="C3" s="402"/>
      <c r="D3" s="402"/>
      <c r="E3" s="402"/>
      <c r="F3" s="402"/>
      <c r="G3" s="402"/>
      <c r="H3" s="402"/>
      <c r="I3" s="402"/>
      <c r="J3" s="402"/>
      <c r="K3" s="402"/>
      <c r="L3" s="402"/>
    </row>
    <row r="4" spans="1:12" ht="15.5" x14ac:dyDescent="0.35">
      <c r="A4" s="402" t="s">
        <v>55</v>
      </c>
      <c r="B4" s="402"/>
      <c r="C4" s="402"/>
      <c r="D4" s="402"/>
      <c r="E4" s="402"/>
      <c r="F4" s="402"/>
      <c r="G4" s="402"/>
      <c r="H4" s="402"/>
      <c r="I4" s="402"/>
      <c r="J4" s="402"/>
      <c r="K4" s="402"/>
      <c r="L4" s="402"/>
    </row>
    <row r="5" spans="1:12" ht="15.5" x14ac:dyDescent="0.35">
      <c r="A5" s="390" t="s">
        <v>56</v>
      </c>
      <c r="B5" s="390"/>
      <c r="C5" s="390"/>
      <c r="D5" s="390"/>
      <c r="E5" s="390"/>
      <c r="F5" s="390"/>
      <c r="G5" s="390"/>
      <c r="H5" s="390"/>
      <c r="I5" s="390"/>
      <c r="J5" s="390"/>
      <c r="K5" s="390"/>
      <c r="L5" s="390"/>
    </row>
    <row r="6" spans="1:12" ht="15.5" x14ac:dyDescent="0.35">
      <c r="A6" s="402" t="s">
        <v>275</v>
      </c>
      <c r="B6" s="402"/>
      <c r="C6" s="402"/>
      <c r="D6" s="402"/>
      <c r="E6" s="402"/>
      <c r="F6" s="402"/>
      <c r="G6" s="402"/>
      <c r="H6" s="402"/>
      <c r="I6" s="402"/>
      <c r="J6" s="402"/>
      <c r="K6" s="402"/>
      <c r="L6" s="402"/>
    </row>
    <row r="7" spans="1:12" ht="16" thickBot="1" x14ac:dyDescent="0.4">
      <c r="A7" s="209"/>
      <c r="B7" s="190"/>
      <c r="C7" s="190"/>
      <c r="D7" s="190"/>
      <c r="E7" s="190"/>
      <c r="F7" s="190"/>
      <c r="G7" s="190"/>
      <c r="H7" s="190"/>
      <c r="I7" s="190"/>
      <c r="J7" s="190"/>
      <c r="K7" s="190"/>
      <c r="L7" s="190"/>
    </row>
    <row r="8" spans="1:12" s="191" customFormat="1" ht="15.75" customHeight="1" x14ac:dyDescent="0.35">
      <c r="A8" s="405" t="s">
        <v>38</v>
      </c>
      <c r="B8" s="407" t="s">
        <v>37</v>
      </c>
      <c r="C8" s="409" t="s">
        <v>57</v>
      </c>
      <c r="D8" s="410"/>
      <c r="E8" s="410"/>
      <c r="F8" s="410"/>
      <c r="G8" s="410"/>
      <c r="H8" s="410"/>
      <c r="I8" s="410"/>
      <c r="J8" s="410"/>
      <c r="K8" s="410"/>
      <c r="L8" s="410"/>
    </row>
    <row r="9" spans="1:12" ht="55.9" customHeight="1" thickBot="1" x14ac:dyDescent="0.4">
      <c r="A9" s="406"/>
      <c r="B9" s="408"/>
      <c r="C9" s="192" t="s">
        <v>58</v>
      </c>
      <c r="D9" s="192" t="s">
        <v>59</v>
      </c>
      <c r="E9" s="192" t="s">
        <v>60</v>
      </c>
      <c r="F9" s="192" t="s">
        <v>61</v>
      </c>
      <c r="G9" s="192" t="s">
        <v>277</v>
      </c>
      <c r="H9" s="192" t="s">
        <v>63</v>
      </c>
      <c r="I9" s="192" t="s">
        <v>301</v>
      </c>
      <c r="J9" s="193" t="s">
        <v>302</v>
      </c>
      <c r="K9" s="193" t="s">
        <v>62</v>
      </c>
      <c r="L9" s="193" t="s">
        <v>64</v>
      </c>
    </row>
    <row r="10" spans="1:12" ht="15.5" x14ac:dyDescent="0.35">
      <c r="A10" s="9"/>
      <c r="B10" s="194"/>
      <c r="C10" s="194"/>
      <c r="D10" s="194"/>
      <c r="E10" s="194"/>
      <c r="F10" s="194"/>
      <c r="G10" s="194"/>
      <c r="H10" s="194"/>
      <c r="I10" s="194"/>
      <c r="J10" s="194"/>
      <c r="K10" s="11"/>
      <c r="L10" s="11"/>
    </row>
    <row r="11" spans="1:12" ht="15.5" x14ac:dyDescent="0.35">
      <c r="A11" s="9"/>
      <c r="B11" s="189"/>
      <c r="C11" s="194"/>
      <c r="D11" s="194"/>
      <c r="E11" s="194"/>
      <c r="F11" s="194"/>
      <c r="G11" s="194"/>
      <c r="H11" s="194"/>
      <c r="I11" s="194"/>
      <c r="J11" s="194"/>
      <c r="K11" s="11"/>
      <c r="L11" s="11"/>
    </row>
    <row r="12" spans="1:12" ht="15.5" x14ac:dyDescent="0.35">
      <c r="A12" s="12" t="s">
        <v>65</v>
      </c>
      <c r="B12" s="239">
        <f>SUM(C12:XFD12)</f>
        <v>19465</v>
      </c>
      <c r="C12" s="239">
        <f>SUM(C14:C16)</f>
        <v>9695</v>
      </c>
      <c r="D12" s="239">
        <f t="shared" ref="D12:J12" si="0">SUM(D14:D16)</f>
        <v>223</v>
      </c>
      <c r="E12" s="239">
        <f t="shared" si="0"/>
        <v>258</v>
      </c>
      <c r="F12" s="239">
        <f t="shared" si="0"/>
        <v>7040</v>
      </c>
      <c r="G12" s="239">
        <f t="shared" si="0"/>
        <v>244</v>
      </c>
      <c r="H12" s="239">
        <f t="shared" si="0"/>
        <v>711</v>
      </c>
      <c r="I12" s="239">
        <f t="shared" si="0"/>
        <v>89</v>
      </c>
      <c r="J12" s="239">
        <f t="shared" si="0"/>
        <v>895</v>
      </c>
      <c r="K12" s="240">
        <f>SUM(K14:K16)</f>
        <v>205</v>
      </c>
      <c r="L12" s="240">
        <f>SUM(L14:L16)</f>
        <v>105</v>
      </c>
    </row>
    <row r="13" spans="1:12" ht="15.5" x14ac:dyDescent="0.35">
      <c r="A13" s="195"/>
      <c r="B13" s="241"/>
      <c r="C13" s="241"/>
      <c r="D13" s="241"/>
      <c r="E13" s="241"/>
      <c r="F13" s="241"/>
      <c r="G13" s="241"/>
      <c r="H13" s="241"/>
      <c r="I13" s="241"/>
      <c r="J13" s="241"/>
      <c r="K13" s="242"/>
      <c r="L13" s="242"/>
    </row>
    <row r="14" spans="1:12" ht="15.5" x14ac:dyDescent="0.35">
      <c r="A14" s="8" t="s">
        <v>280</v>
      </c>
      <c r="B14" s="243">
        <f>SUM(C14:L14)</f>
        <v>130</v>
      </c>
      <c r="C14" s="244">
        <v>18</v>
      </c>
      <c r="D14" s="244">
        <v>2</v>
      </c>
      <c r="E14" s="244">
        <v>43</v>
      </c>
      <c r="F14" s="244">
        <v>60</v>
      </c>
      <c r="G14" s="244">
        <v>7</v>
      </c>
      <c r="H14" s="244">
        <v>0</v>
      </c>
      <c r="I14" s="244">
        <v>0</v>
      </c>
      <c r="J14" s="244">
        <v>0</v>
      </c>
      <c r="K14" s="31">
        <v>0</v>
      </c>
      <c r="L14" s="31">
        <v>0</v>
      </c>
    </row>
    <row r="15" spans="1:12" ht="15.5" x14ac:dyDescent="0.35">
      <c r="A15" s="8" t="s">
        <v>281</v>
      </c>
      <c r="B15" s="243">
        <f t="shared" ref="B15:B16" si="1">SUM(C15:L15)</f>
        <v>5762</v>
      </c>
      <c r="C15" s="244">
        <v>3470</v>
      </c>
      <c r="D15" s="244">
        <v>221</v>
      </c>
      <c r="E15" s="244">
        <v>68</v>
      </c>
      <c r="F15" s="244">
        <v>1716</v>
      </c>
      <c r="G15" s="244">
        <v>200</v>
      </c>
      <c r="H15" s="244">
        <v>0</v>
      </c>
      <c r="I15" s="244">
        <v>0</v>
      </c>
      <c r="J15" s="244">
        <v>0</v>
      </c>
      <c r="K15" s="31">
        <v>0</v>
      </c>
      <c r="L15" s="31">
        <v>87</v>
      </c>
    </row>
    <row r="16" spans="1:12" ht="15.5" x14ac:dyDescent="0.35">
      <c r="A16" s="8" t="s">
        <v>66</v>
      </c>
      <c r="B16" s="243">
        <f t="shared" si="1"/>
        <v>13573</v>
      </c>
      <c r="C16" s="244">
        <v>6207</v>
      </c>
      <c r="D16" s="244">
        <v>0</v>
      </c>
      <c r="E16" s="244">
        <v>147</v>
      </c>
      <c r="F16" s="244">
        <v>5264</v>
      </c>
      <c r="G16" s="244">
        <v>37</v>
      </c>
      <c r="H16" s="244">
        <v>711</v>
      </c>
      <c r="I16" s="244">
        <v>89</v>
      </c>
      <c r="J16" s="244">
        <v>895</v>
      </c>
      <c r="K16" s="31">
        <v>205</v>
      </c>
      <c r="L16" s="31">
        <v>18</v>
      </c>
    </row>
    <row r="17" spans="1:12" ht="15.5" x14ac:dyDescent="0.35">
      <c r="A17" s="196"/>
      <c r="B17" s="245"/>
      <c r="C17" s="245"/>
      <c r="D17" s="245"/>
      <c r="E17" s="245"/>
      <c r="F17" s="245"/>
      <c r="G17" s="245"/>
      <c r="H17" s="245"/>
      <c r="I17" s="245"/>
      <c r="J17" s="245"/>
      <c r="K17" s="246"/>
      <c r="L17" s="247"/>
    </row>
    <row r="18" spans="1:12" ht="15.5" x14ac:dyDescent="0.35">
      <c r="A18" s="197" t="s">
        <v>67</v>
      </c>
      <c r="B18" s="9"/>
      <c r="C18" s="9"/>
      <c r="D18" s="9"/>
      <c r="E18" s="9"/>
      <c r="F18" s="9"/>
      <c r="G18" s="9"/>
      <c r="H18" s="9"/>
      <c r="I18" s="9"/>
      <c r="J18" s="9"/>
      <c r="K18" s="9"/>
    </row>
    <row r="19" spans="1:12" ht="15.5" x14ac:dyDescent="0.35">
      <c r="A19" s="37" t="s">
        <v>52</v>
      </c>
      <c r="B19" s="9"/>
      <c r="C19" s="9"/>
      <c r="D19" s="9"/>
      <c r="E19" s="9"/>
      <c r="F19" s="9"/>
      <c r="G19" s="9"/>
      <c r="H19" s="9"/>
      <c r="I19" s="9"/>
      <c r="J19" s="9"/>
      <c r="K19" s="9"/>
    </row>
  </sheetData>
  <mergeCells count="7">
    <mergeCell ref="A8:A9"/>
    <mergeCell ref="B8:B9"/>
    <mergeCell ref="A3:L3"/>
    <mergeCell ref="A4:L4"/>
    <mergeCell ref="A5:L5"/>
    <mergeCell ref="A6:L6"/>
    <mergeCell ref="C8:L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3"/>
  <sheetViews>
    <sheetView topLeftCell="A31" workbookViewId="0">
      <selection activeCell="A4" sqref="A4:E4"/>
    </sheetView>
  </sheetViews>
  <sheetFormatPr baseColWidth="10" defaultColWidth="0" defaultRowHeight="14.5" zeroHeight="1" x14ac:dyDescent="0.35"/>
  <cols>
    <col min="1" max="1" width="45.453125" style="108" customWidth="1"/>
    <col min="2" max="2" width="15.54296875" style="108" customWidth="1"/>
    <col min="3" max="3" width="15" style="108" customWidth="1"/>
    <col min="4" max="4" width="16.453125" style="108" customWidth="1"/>
    <col min="5" max="5" width="28.453125" style="108" customWidth="1"/>
    <col min="6" max="6" width="0" style="108" hidden="1" customWidth="1"/>
    <col min="7" max="16384" width="11.54296875" style="108" hidden="1"/>
  </cols>
  <sheetData>
    <row r="1" spans="1:5" x14ac:dyDescent="0.35">
      <c r="A1" s="415" t="s">
        <v>68</v>
      </c>
      <c r="B1" s="415"/>
      <c r="C1" s="415"/>
      <c r="D1" s="415"/>
      <c r="E1" s="415"/>
    </row>
    <row r="2" spans="1:5" x14ac:dyDescent="0.35">
      <c r="A2" s="415"/>
      <c r="B2" s="415"/>
      <c r="C2" s="415"/>
      <c r="D2" s="415"/>
      <c r="E2" s="415"/>
    </row>
    <row r="3" spans="1:5" ht="15" x14ac:dyDescent="0.35">
      <c r="A3" s="416" t="s">
        <v>69</v>
      </c>
      <c r="B3" s="417"/>
      <c r="C3" s="417"/>
      <c r="D3" s="417"/>
      <c r="E3" s="418"/>
    </row>
    <row r="4" spans="1:5" ht="15" x14ac:dyDescent="0.35">
      <c r="A4" s="416" t="s">
        <v>70</v>
      </c>
      <c r="B4" s="417"/>
      <c r="C4" s="417"/>
      <c r="D4" s="417"/>
      <c r="E4" s="418"/>
    </row>
    <row r="5" spans="1:5" ht="15" x14ac:dyDescent="0.35">
      <c r="A5" s="416" t="s">
        <v>35</v>
      </c>
      <c r="B5" s="417"/>
      <c r="C5" s="417"/>
      <c r="D5" s="417"/>
      <c r="E5" s="418"/>
    </row>
    <row r="6" spans="1:5" ht="15" x14ac:dyDescent="0.35">
      <c r="A6" s="416" t="s">
        <v>275</v>
      </c>
      <c r="B6" s="417"/>
      <c r="C6" s="417"/>
      <c r="D6" s="417"/>
      <c r="E6" s="418"/>
    </row>
    <row r="7" spans="1:5" ht="16" thickBot="1" x14ac:dyDescent="0.4">
      <c r="A7" s="280"/>
      <c r="B7" s="281"/>
      <c r="C7" s="282"/>
      <c r="D7" s="282"/>
      <c r="E7" s="283"/>
    </row>
    <row r="8" spans="1:5" ht="15.5" x14ac:dyDescent="0.35">
      <c r="A8" s="419" t="s">
        <v>71</v>
      </c>
      <c r="B8" s="421" t="s">
        <v>37</v>
      </c>
      <c r="C8" s="423" t="s">
        <v>38</v>
      </c>
      <c r="D8" s="424"/>
      <c r="E8" s="424"/>
    </row>
    <row r="9" spans="1:5" x14ac:dyDescent="0.35">
      <c r="A9" s="419"/>
      <c r="B9" s="421"/>
      <c r="C9" s="425" t="s">
        <v>372</v>
      </c>
      <c r="D9" s="425" t="s">
        <v>373</v>
      </c>
      <c r="E9" s="411" t="s">
        <v>374</v>
      </c>
    </row>
    <row r="10" spans="1:5" x14ac:dyDescent="0.35">
      <c r="A10" s="419"/>
      <c r="B10" s="421"/>
      <c r="C10" s="421"/>
      <c r="D10" s="421"/>
      <c r="E10" s="412"/>
    </row>
    <row r="11" spans="1:5" x14ac:dyDescent="0.35">
      <c r="A11" s="419"/>
      <c r="B11" s="421"/>
      <c r="C11" s="421"/>
      <c r="D11" s="421"/>
      <c r="E11" s="412"/>
    </row>
    <row r="12" spans="1:5" x14ac:dyDescent="0.35">
      <c r="A12" s="420"/>
      <c r="B12" s="422"/>
      <c r="C12" s="422"/>
      <c r="D12" s="422"/>
      <c r="E12" s="413"/>
    </row>
    <row r="13" spans="1:5" ht="15" x14ac:dyDescent="0.35">
      <c r="A13" s="284"/>
      <c r="B13" s="285"/>
      <c r="C13" s="285"/>
      <c r="D13" s="285"/>
      <c r="E13" s="286"/>
    </row>
    <row r="14" spans="1:5" ht="15.5" x14ac:dyDescent="0.35">
      <c r="A14" s="287" t="s">
        <v>74</v>
      </c>
      <c r="B14" s="288">
        <f>SUM(C14:E14)</f>
        <v>9474</v>
      </c>
      <c r="C14" s="289">
        <f>+C17+C18+C19+C21+C23+C24+C25+C27+C29+C30+C31+C32+C33+C34+C35+C36+C37+C38+C39+C40</f>
        <v>13</v>
      </c>
      <c r="D14" s="289">
        <f>+D17+D18+D19+D21+D23+D24+D25+D27+D29+D30+D31+D32+D33+D34+D35+D36+D37+D38+D39+D40</f>
        <v>2629</v>
      </c>
      <c r="E14" s="289">
        <f>+E17+E18+E19+E21+E23+E24+E25+E27+E29+E30+E31+E32+E33+E34+E35+E36+E37+E38+E39+E40</f>
        <v>6832</v>
      </c>
    </row>
    <row r="15" spans="1:5" ht="15.5" x14ac:dyDescent="0.35">
      <c r="A15" s="290"/>
      <c r="B15" s="291"/>
      <c r="C15" s="292"/>
      <c r="D15" s="291"/>
      <c r="E15" s="292"/>
    </row>
    <row r="16" spans="1:5" ht="15.5" x14ac:dyDescent="0.35">
      <c r="A16" s="293" t="s">
        <v>75</v>
      </c>
      <c r="B16" s="294"/>
      <c r="C16" s="295"/>
      <c r="D16" s="295"/>
      <c r="E16" s="295"/>
    </row>
    <row r="17" spans="1:5" ht="15.5" x14ac:dyDescent="0.35">
      <c r="A17" s="296" t="s">
        <v>76</v>
      </c>
      <c r="B17" s="279">
        <f>SUM(C17:E17)</f>
        <v>130</v>
      </c>
      <c r="C17" s="297">
        <v>0</v>
      </c>
      <c r="D17" s="297">
        <v>75</v>
      </c>
      <c r="E17" s="297">
        <v>55</v>
      </c>
    </row>
    <row r="18" spans="1:5" ht="15.5" x14ac:dyDescent="0.35">
      <c r="A18" s="296" t="s">
        <v>77</v>
      </c>
      <c r="B18" s="279">
        <f>SUM(C18:E18)</f>
        <v>385</v>
      </c>
      <c r="C18" s="297">
        <v>0</v>
      </c>
      <c r="D18" s="297">
        <v>374</v>
      </c>
      <c r="E18" s="297">
        <v>11</v>
      </c>
    </row>
    <row r="19" spans="1:5" ht="15.5" x14ac:dyDescent="0.35">
      <c r="A19" s="298" t="s">
        <v>78</v>
      </c>
      <c r="B19" s="299">
        <f>SUM(C19:E19)</f>
        <v>1691</v>
      </c>
      <c r="C19" s="300">
        <v>0</v>
      </c>
      <c r="D19" s="300">
        <v>1686</v>
      </c>
      <c r="E19" s="300">
        <v>5</v>
      </c>
    </row>
    <row r="20" spans="1:5" ht="15.5" x14ac:dyDescent="0.35">
      <c r="A20" s="301" t="s">
        <v>79</v>
      </c>
      <c r="B20" s="279"/>
      <c r="C20" s="297"/>
      <c r="D20" s="297"/>
      <c r="E20" s="297"/>
    </row>
    <row r="21" spans="1:5" ht="15.5" x14ac:dyDescent="0.35">
      <c r="A21" s="296" t="s">
        <v>80</v>
      </c>
      <c r="B21" s="279">
        <f>SUM(C21:E21)</f>
        <v>0</v>
      </c>
      <c r="C21" s="297">
        <v>0</v>
      </c>
      <c r="D21" s="297">
        <v>0</v>
      </c>
      <c r="E21" s="297">
        <v>0</v>
      </c>
    </row>
    <row r="22" spans="1:5" ht="15.5" x14ac:dyDescent="0.35">
      <c r="A22" s="293" t="s">
        <v>81</v>
      </c>
      <c r="B22" s="294"/>
      <c r="C22" s="295"/>
      <c r="D22" s="295"/>
      <c r="E22" s="295"/>
    </row>
    <row r="23" spans="1:5" ht="15.5" x14ac:dyDescent="0.35">
      <c r="A23" s="296" t="s">
        <v>82</v>
      </c>
      <c r="B23" s="279">
        <f>SUM(C23:E23)</f>
        <v>143</v>
      </c>
      <c r="C23" s="297">
        <v>1</v>
      </c>
      <c r="D23" s="297">
        <v>140</v>
      </c>
      <c r="E23" s="297">
        <v>2</v>
      </c>
    </row>
    <row r="24" spans="1:5" ht="15.5" x14ac:dyDescent="0.35">
      <c r="A24" s="296" t="s">
        <v>83</v>
      </c>
      <c r="B24" s="279">
        <f>SUM(C24:E24)</f>
        <v>6</v>
      </c>
      <c r="C24" s="297">
        <v>0</v>
      </c>
      <c r="D24" s="297">
        <v>6</v>
      </c>
      <c r="E24" s="297">
        <v>0</v>
      </c>
    </row>
    <row r="25" spans="1:5" ht="15.5" x14ac:dyDescent="0.35">
      <c r="A25" s="298" t="s">
        <v>84</v>
      </c>
      <c r="B25" s="279">
        <f>SUM(C25:E25)</f>
        <v>17</v>
      </c>
      <c r="C25" s="297">
        <v>0</v>
      </c>
      <c r="D25" s="297">
        <v>17</v>
      </c>
      <c r="E25" s="297">
        <v>0</v>
      </c>
    </row>
    <row r="26" spans="1:5" ht="15.5" x14ac:dyDescent="0.35">
      <c r="A26" s="293" t="s">
        <v>85</v>
      </c>
      <c r="B26" s="294"/>
      <c r="C26" s="295"/>
      <c r="D26" s="295"/>
      <c r="E26" s="295"/>
    </row>
    <row r="27" spans="1:5" ht="15.5" x14ac:dyDescent="0.35">
      <c r="A27" s="298" t="s">
        <v>86</v>
      </c>
      <c r="B27" s="299">
        <f>SUM(C27:E27)</f>
        <v>1557</v>
      </c>
      <c r="C27" s="300">
        <v>1</v>
      </c>
      <c r="D27" s="300">
        <v>52</v>
      </c>
      <c r="E27" s="300">
        <v>1504</v>
      </c>
    </row>
    <row r="28" spans="1:5" ht="15.5" x14ac:dyDescent="0.35">
      <c r="A28" s="296"/>
      <c r="B28" s="279"/>
      <c r="C28" s="297"/>
      <c r="D28" s="297"/>
      <c r="E28" s="297"/>
    </row>
    <row r="29" spans="1:5" ht="15.5" x14ac:dyDescent="0.35">
      <c r="A29" s="302" t="s">
        <v>87</v>
      </c>
      <c r="B29" s="279">
        <f>SUM(C29:E29)</f>
        <v>105</v>
      </c>
      <c r="C29" s="297">
        <v>0</v>
      </c>
      <c r="D29" s="297">
        <v>105</v>
      </c>
      <c r="E29" s="297">
        <v>0</v>
      </c>
    </row>
    <row r="30" spans="1:5" ht="15.5" x14ac:dyDescent="0.35">
      <c r="A30" s="302" t="s">
        <v>88</v>
      </c>
      <c r="B30" s="279">
        <f t="shared" ref="B30:B40" si="0">SUM(C30:E30)</f>
        <v>4742</v>
      </c>
      <c r="C30" s="297">
        <v>0</v>
      </c>
      <c r="D30" s="297">
        <v>0</v>
      </c>
      <c r="E30" s="303">
        <v>4742</v>
      </c>
    </row>
    <row r="31" spans="1:5" ht="15.5" x14ac:dyDescent="0.35">
      <c r="A31" s="302" t="s">
        <v>89</v>
      </c>
      <c r="B31" s="279">
        <f t="shared" si="0"/>
        <v>5</v>
      </c>
      <c r="C31" s="297">
        <v>0</v>
      </c>
      <c r="D31" s="297">
        <v>5</v>
      </c>
      <c r="E31" s="297">
        <v>0</v>
      </c>
    </row>
    <row r="32" spans="1:5" ht="15.5" x14ac:dyDescent="0.35">
      <c r="A32" s="302" t="s">
        <v>90</v>
      </c>
      <c r="B32" s="279">
        <f t="shared" si="0"/>
        <v>23</v>
      </c>
      <c r="C32" s="297">
        <v>0</v>
      </c>
      <c r="D32" s="297">
        <v>0</v>
      </c>
      <c r="E32" s="297">
        <v>23</v>
      </c>
    </row>
    <row r="33" spans="1:5" ht="15.5" x14ac:dyDescent="0.35">
      <c r="A33" s="302" t="s">
        <v>91</v>
      </c>
      <c r="B33" s="279">
        <f t="shared" si="0"/>
        <v>0</v>
      </c>
      <c r="C33" s="297">
        <v>0</v>
      </c>
      <c r="D33" s="297">
        <v>0</v>
      </c>
      <c r="E33" s="297">
        <v>0</v>
      </c>
    </row>
    <row r="34" spans="1:5" ht="15.5" x14ac:dyDescent="0.35">
      <c r="A34" s="302" t="s">
        <v>92</v>
      </c>
      <c r="B34" s="279">
        <f t="shared" si="0"/>
        <v>55</v>
      </c>
      <c r="C34" s="297">
        <v>3</v>
      </c>
      <c r="D34" s="297">
        <v>52</v>
      </c>
      <c r="E34" s="297">
        <v>0</v>
      </c>
    </row>
    <row r="35" spans="1:5" ht="15.5" x14ac:dyDescent="0.35">
      <c r="A35" s="302" t="s">
        <v>93</v>
      </c>
      <c r="B35" s="279">
        <f t="shared" si="0"/>
        <v>33</v>
      </c>
      <c r="C35" s="297">
        <v>0</v>
      </c>
      <c r="D35" s="297">
        <v>33</v>
      </c>
      <c r="E35" s="297">
        <v>0</v>
      </c>
    </row>
    <row r="36" spans="1:5" ht="15.5" x14ac:dyDescent="0.35">
      <c r="A36" s="302" t="s">
        <v>94</v>
      </c>
      <c r="B36" s="279">
        <f t="shared" si="0"/>
        <v>483</v>
      </c>
      <c r="C36" s="297">
        <v>0</v>
      </c>
      <c r="D36" s="297">
        <v>0</v>
      </c>
      <c r="E36" s="297">
        <v>483</v>
      </c>
    </row>
    <row r="37" spans="1:5" ht="15.5" x14ac:dyDescent="0.35">
      <c r="A37" s="304" t="s">
        <v>95</v>
      </c>
      <c r="B37" s="279">
        <f t="shared" si="0"/>
        <v>5</v>
      </c>
      <c r="C37" s="297">
        <v>0</v>
      </c>
      <c r="D37" s="297">
        <v>5</v>
      </c>
      <c r="E37" s="297">
        <v>0</v>
      </c>
    </row>
    <row r="38" spans="1:5" ht="15.5" x14ac:dyDescent="0.35">
      <c r="A38" s="302" t="s">
        <v>96</v>
      </c>
      <c r="B38" s="279">
        <f t="shared" si="0"/>
        <v>23</v>
      </c>
      <c r="C38" s="297">
        <v>0</v>
      </c>
      <c r="D38" s="297">
        <v>21</v>
      </c>
      <c r="E38" s="297">
        <v>2</v>
      </c>
    </row>
    <row r="39" spans="1:5" ht="15.5" x14ac:dyDescent="0.35">
      <c r="A39" s="302" t="s">
        <v>97</v>
      </c>
      <c r="B39" s="279">
        <f t="shared" si="0"/>
        <v>59</v>
      </c>
      <c r="C39" s="297">
        <v>0</v>
      </c>
      <c r="D39" s="297">
        <v>56</v>
      </c>
      <c r="E39" s="297">
        <v>3</v>
      </c>
    </row>
    <row r="40" spans="1:5" ht="18.5" x14ac:dyDescent="0.35">
      <c r="A40" s="103" t="s">
        <v>98</v>
      </c>
      <c r="B40" s="279">
        <f t="shared" si="0"/>
        <v>12</v>
      </c>
      <c r="C40" s="297">
        <v>8</v>
      </c>
      <c r="D40" s="297">
        <v>2</v>
      </c>
      <c r="E40" s="297">
        <v>2</v>
      </c>
    </row>
    <row r="41" spans="1:5" ht="15.5" x14ac:dyDescent="0.35">
      <c r="A41" s="305"/>
      <c r="B41" s="306"/>
      <c r="C41" s="307"/>
      <c r="D41" s="308"/>
      <c r="E41" s="307"/>
    </row>
    <row r="42" spans="1:5" ht="21" customHeight="1" x14ac:dyDescent="0.35">
      <c r="A42" s="414" t="s">
        <v>99</v>
      </c>
      <c r="B42" s="414"/>
      <c r="C42" s="414"/>
      <c r="D42" s="414"/>
      <c r="E42" s="414"/>
    </row>
    <row r="43" spans="1:5" x14ac:dyDescent="0.35">
      <c r="A43" s="309" t="s">
        <v>52</v>
      </c>
      <c r="B43" s="310"/>
      <c r="C43" s="311"/>
      <c r="D43" s="311"/>
      <c r="E43" s="311"/>
    </row>
  </sheetData>
  <mergeCells count="12">
    <mergeCell ref="E9:E12"/>
    <mergeCell ref="A42:E42"/>
    <mergeCell ref="A1:E2"/>
    <mergeCell ref="A3:E3"/>
    <mergeCell ref="A4:E4"/>
    <mergeCell ref="A5:E5"/>
    <mergeCell ref="A6:E6"/>
    <mergeCell ref="A8:A12"/>
    <mergeCell ref="B8:B12"/>
    <mergeCell ref="C8:E8"/>
    <mergeCell ref="C9:C12"/>
    <mergeCell ref="D9:D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55"/>
  <sheetViews>
    <sheetView topLeftCell="A43" workbookViewId="0">
      <selection activeCell="A53" sqref="A53:R53"/>
    </sheetView>
  </sheetViews>
  <sheetFormatPr baseColWidth="10" defaultColWidth="0" defaultRowHeight="14.5" zeroHeight="1" x14ac:dyDescent="0.35"/>
  <cols>
    <col min="1" max="1" width="32.26953125" style="108" bestFit="1" customWidth="1"/>
    <col min="2" max="5" width="7.1796875" style="108" bestFit="1" customWidth="1"/>
    <col min="6" max="9" width="6" style="108" bestFit="1" customWidth="1"/>
    <col min="10" max="16" width="7.1796875" style="108" bestFit="1" customWidth="1"/>
    <col min="17" max="17" width="6" style="108" bestFit="1" customWidth="1"/>
    <col min="18" max="18" width="7.1796875" style="108" bestFit="1" customWidth="1"/>
    <col min="19" max="19" width="6" style="108" bestFit="1" customWidth="1"/>
    <col min="20" max="20" width="0" style="108" hidden="1" customWidth="1"/>
    <col min="21" max="16384" width="11.54296875" style="108" hidden="1"/>
  </cols>
  <sheetData>
    <row r="1" spans="1:19" ht="15" x14ac:dyDescent="0.35">
      <c r="A1" s="312" t="s">
        <v>100</v>
      </c>
      <c r="B1" s="312"/>
      <c r="C1" s="312"/>
      <c r="D1" s="312"/>
      <c r="E1" s="312"/>
      <c r="F1" s="312"/>
      <c r="G1" s="312"/>
      <c r="H1" s="312"/>
      <c r="I1" s="312"/>
      <c r="J1" s="312"/>
      <c r="K1" s="312"/>
      <c r="L1" s="312"/>
      <c r="M1" s="312"/>
      <c r="N1" s="312"/>
      <c r="O1" s="312"/>
      <c r="P1" s="312"/>
      <c r="Q1" s="312"/>
      <c r="R1" s="312"/>
      <c r="S1" s="312"/>
    </row>
    <row r="2" spans="1:19" ht="15" x14ac:dyDescent="0.35">
      <c r="A2" s="312"/>
      <c r="B2" s="312"/>
      <c r="C2" s="312"/>
      <c r="D2" s="312"/>
      <c r="E2" s="312"/>
      <c r="F2" s="312"/>
      <c r="G2" s="312"/>
      <c r="H2" s="312"/>
      <c r="I2" s="312"/>
      <c r="J2" s="312"/>
      <c r="K2" s="312"/>
      <c r="L2" s="312"/>
      <c r="M2" s="312"/>
      <c r="N2" s="312"/>
      <c r="O2" s="312"/>
      <c r="P2" s="312"/>
      <c r="Q2" s="312"/>
      <c r="R2" s="312"/>
      <c r="S2" s="312"/>
    </row>
    <row r="3" spans="1:19" ht="15" x14ac:dyDescent="0.35">
      <c r="A3" s="417" t="s">
        <v>101</v>
      </c>
      <c r="B3" s="417"/>
      <c r="C3" s="417"/>
      <c r="D3" s="417"/>
      <c r="E3" s="417"/>
      <c r="F3" s="417"/>
      <c r="G3" s="417"/>
      <c r="H3" s="417"/>
      <c r="I3" s="417"/>
      <c r="J3" s="417"/>
      <c r="K3" s="417"/>
      <c r="L3" s="417"/>
      <c r="M3" s="417"/>
      <c r="N3" s="417"/>
      <c r="O3" s="417"/>
      <c r="P3" s="417"/>
      <c r="Q3" s="417"/>
      <c r="R3" s="417"/>
      <c r="S3" s="417"/>
    </row>
    <row r="4" spans="1:19" ht="15" x14ac:dyDescent="0.35">
      <c r="A4" s="417" t="s">
        <v>70</v>
      </c>
      <c r="B4" s="417"/>
      <c r="C4" s="417"/>
      <c r="D4" s="417"/>
      <c r="E4" s="417"/>
      <c r="F4" s="417"/>
      <c r="G4" s="417"/>
      <c r="H4" s="417"/>
      <c r="I4" s="417"/>
      <c r="J4" s="417"/>
      <c r="K4" s="417"/>
      <c r="L4" s="417"/>
      <c r="M4" s="417"/>
      <c r="N4" s="417"/>
      <c r="O4" s="417"/>
      <c r="P4" s="417"/>
      <c r="Q4" s="417"/>
      <c r="R4" s="417"/>
      <c r="S4" s="417"/>
    </row>
    <row r="5" spans="1:19" ht="15" x14ac:dyDescent="0.35">
      <c r="A5" s="417" t="s">
        <v>102</v>
      </c>
      <c r="B5" s="417"/>
      <c r="C5" s="417"/>
      <c r="D5" s="417"/>
      <c r="E5" s="417"/>
      <c r="F5" s="417"/>
      <c r="G5" s="417"/>
      <c r="H5" s="417"/>
      <c r="I5" s="417"/>
      <c r="J5" s="417"/>
      <c r="K5" s="417"/>
      <c r="L5" s="417"/>
      <c r="M5" s="417"/>
      <c r="N5" s="417"/>
      <c r="O5" s="417"/>
      <c r="P5" s="417"/>
      <c r="Q5" s="417"/>
      <c r="R5" s="417"/>
      <c r="S5" s="417"/>
    </row>
    <row r="6" spans="1:19" ht="15" x14ac:dyDescent="0.35">
      <c r="A6" s="417" t="s">
        <v>276</v>
      </c>
      <c r="B6" s="417"/>
      <c r="C6" s="417"/>
      <c r="D6" s="417"/>
      <c r="E6" s="417"/>
      <c r="F6" s="417"/>
      <c r="G6" s="417"/>
      <c r="H6" s="417"/>
      <c r="I6" s="417"/>
      <c r="J6" s="417"/>
      <c r="K6" s="417"/>
      <c r="L6" s="417"/>
      <c r="M6" s="417"/>
      <c r="N6" s="417"/>
      <c r="O6" s="417"/>
      <c r="P6" s="417"/>
      <c r="Q6" s="417"/>
      <c r="R6" s="417"/>
      <c r="S6" s="417"/>
    </row>
    <row r="7" spans="1:19" ht="16" thickBot="1" x14ac:dyDescent="0.4">
      <c r="A7" s="280"/>
      <c r="B7" s="313"/>
      <c r="C7" s="313"/>
      <c r="D7" s="313"/>
      <c r="E7" s="313"/>
      <c r="F7" s="313"/>
      <c r="G7" s="313"/>
      <c r="H7" s="313"/>
      <c r="I7" s="313"/>
      <c r="J7" s="313"/>
      <c r="K7" s="313"/>
      <c r="L7" s="313"/>
      <c r="M7" s="313"/>
      <c r="N7" s="313"/>
      <c r="O7" s="313"/>
      <c r="P7" s="313"/>
      <c r="Q7" s="313"/>
      <c r="R7" s="313"/>
      <c r="S7" s="313"/>
    </row>
    <row r="8" spans="1:19" ht="16" thickBot="1" x14ac:dyDescent="0.4">
      <c r="A8" s="428" t="s">
        <v>71</v>
      </c>
      <c r="B8" s="429" t="s">
        <v>103</v>
      </c>
      <c r="C8" s="430"/>
      <c r="D8" s="430"/>
      <c r="E8" s="430"/>
      <c r="F8" s="430"/>
      <c r="G8" s="430"/>
      <c r="H8" s="430"/>
      <c r="I8" s="430"/>
      <c r="J8" s="430"/>
      <c r="K8" s="430"/>
      <c r="L8" s="430"/>
      <c r="M8" s="430"/>
      <c r="N8" s="430"/>
      <c r="O8" s="430"/>
      <c r="P8" s="430"/>
      <c r="Q8" s="430"/>
      <c r="R8" s="430"/>
      <c r="S8" s="431"/>
    </row>
    <row r="9" spans="1:19" ht="15.5" x14ac:dyDescent="0.35">
      <c r="A9" s="420"/>
      <c r="B9" s="314">
        <v>2005</v>
      </c>
      <c r="C9" s="314">
        <v>2006</v>
      </c>
      <c r="D9" s="314">
        <v>2007</v>
      </c>
      <c r="E9" s="314">
        <v>2008</v>
      </c>
      <c r="F9" s="314">
        <v>2009</v>
      </c>
      <c r="G9" s="314">
        <v>2010</v>
      </c>
      <c r="H9" s="315">
        <v>2011</v>
      </c>
      <c r="I9" s="316">
        <v>2012</v>
      </c>
      <c r="J9" s="315">
        <v>2013</v>
      </c>
      <c r="K9" s="316">
        <v>2014</v>
      </c>
      <c r="L9" s="315">
        <v>2015</v>
      </c>
      <c r="M9" s="315">
        <v>2016</v>
      </c>
      <c r="N9" s="315">
        <v>2017</v>
      </c>
      <c r="O9" s="317">
        <v>2018</v>
      </c>
      <c r="P9" s="317">
        <v>2019</v>
      </c>
      <c r="Q9" s="317">
        <v>2020</v>
      </c>
      <c r="R9" s="317">
        <v>2021</v>
      </c>
      <c r="S9" s="318">
        <v>2022</v>
      </c>
    </row>
    <row r="10" spans="1:19" ht="15.5" x14ac:dyDescent="0.35">
      <c r="A10" s="319"/>
      <c r="B10" s="292"/>
      <c r="C10" s="320"/>
      <c r="D10" s="320"/>
      <c r="E10" s="321"/>
      <c r="F10" s="321"/>
      <c r="G10" s="322"/>
      <c r="H10" s="323"/>
      <c r="I10" s="323"/>
      <c r="J10" s="323"/>
      <c r="K10" s="323"/>
      <c r="L10" s="323"/>
      <c r="M10" s="324"/>
      <c r="N10" s="323"/>
      <c r="O10" s="325"/>
      <c r="P10" s="325"/>
      <c r="Q10" s="325"/>
      <c r="R10" s="325"/>
      <c r="S10" s="326"/>
    </row>
    <row r="11" spans="1:19" ht="15.5" x14ac:dyDescent="0.35">
      <c r="A11" s="327" t="s">
        <v>65</v>
      </c>
      <c r="B11" s="188">
        <f t="shared" ref="B11:P11" si="0">SUM(B13:B50)</f>
        <v>26755</v>
      </c>
      <c r="C11" s="188">
        <f t="shared" si="0"/>
        <v>31182</v>
      </c>
      <c r="D11" s="188">
        <f t="shared" si="0"/>
        <v>34612</v>
      </c>
      <c r="E11" s="188">
        <f t="shared" si="0"/>
        <v>24862</v>
      </c>
      <c r="F11" s="188">
        <f t="shared" si="0"/>
        <v>5303</v>
      </c>
      <c r="G11" s="187">
        <f t="shared" si="0"/>
        <v>6599</v>
      </c>
      <c r="H11" s="187">
        <f t="shared" si="0"/>
        <v>9006</v>
      </c>
      <c r="I11" s="187">
        <f t="shared" si="0"/>
        <v>8330</v>
      </c>
      <c r="J11" s="187">
        <f t="shared" si="0"/>
        <v>10128</v>
      </c>
      <c r="K11" s="187">
        <f t="shared" si="0"/>
        <v>13953</v>
      </c>
      <c r="L11" s="187">
        <f t="shared" si="0"/>
        <v>12742</v>
      </c>
      <c r="M11" s="188">
        <f t="shared" si="0"/>
        <v>14758</v>
      </c>
      <c r="N11" s="187">
        <f t="shared" si="0"/>
        <v>14508</v>
      </c>
      <c r="O11" s="187">
        <f t="shared" si="0"/>
        <v>13632</v>
      </c>
      <c r="P11" s="187">
        <f t="shared" si="0"/>
        <v>10384</v>
      </c>
      <c r="Q11" s="187">
        <f>SUM(Q13:Q50)</f>
        <v>8395</v>
      </c>
      <c r="R11" s="187">
        <f>SUM(R13:R50)</f>
        <v>11467</v>
      </c>
      <c r="S11" s="328">
        <f>SUM(S13:S50)</f>
        <v>9474</v>
      </c>
    </row>
    <row r="12" spans="1:19" ht="15.5" x14ac:dyDescent="0.35">
      <c r="A12" s="329"/>
      <c r="B12" s="330"/>
      <c r="C12" s="331"/>
      <c r="D12" s="331"/>
      <c r="E12" s="331"/>
      <c r="F12" s="331"/>
      <c r="G12" s="331"/>
      <c r="H12" s="331"/>
      <c r="I12" s="331"/>
      <c r="J12" s="331"/>
      <c r="K12" s="331"/>
      <c r="L12" s="331"/>
      <c r="M12" s="332"/>
      <c r="N12" s="331"/>
      <c r="O12" s="247"/>
      <c r="P12" s="247"/>
      <c r="Q12" s="247"/>
      <c r="R12" s="247"/>
      <c r="S12" s="333"/>
    </row>
    <row r="13" spans="1:19" ht="15.5" x14ac:dyDescent="0.35">
      <c r="A13" s="293" t="s">
        <v>75</v>
      </c>
      <c r="B13" s="334"/>
      <c r="C13" s="334"/>
      <c r="D13" s="334"/>
      <c r="E13" s="334"/>
      <c r="F13" s="334"/>
      <c r="G13" s="334"/>
      <c r="H13" s="334"/>
      <c r="I13" s="334"/>
      <c r="J13" s="334"/>
      <c r="K13" s="334"/>
      <c r="L13" s="334"/>
      <c r="M13" s="335"/>
      <c r="N13" s="334"/>
      <c r="O13" s="325"/>
      <c r="P13" s="325"/>
      <c r="Q13" s="325"/>
      <c r="R13" s="325"/>
      <c r="S13" s="336"/>
    </row>
    <row r="14" spans="1:19" ht="15.5" x14ac:dyDescent="0.35">
      <c r="A14" s="296" t="s">
        <v>76</v>
      </c>
      <c r="B14" s="152">
        <v>409</v>
      </c>
      <c r="C14" s="152">
        <v>679</v>
      </c>
      <c r="D14" s="152">
        <v>698</v>
      </c>
      <c r="E14" s="152">
        <v>405</v>
      </c>
      <c r="F14" s="152">
        <v>166</v>
      </c>
      <c r="G14" s="152">
        <v>389</v>
      </c>
      <c r="H14" s="152">
        <v>18</v>
      </c>
      <c r="I14" s="152">
        <v>26</v>
      </c>
      <c r="J14" s="152">
        <v>26</v>
      </c>
      <c r="K14" s="152">
        <v>341</v>
      </c>
      <c r="L14" s="152">
        <v>101</v>
      </c>
      <c r="M14" s="337">
        <v>201</v>
      </c>
      <c r="N14" s="152">
        <v>166</v>
      </c>
      <c r="O14" s="338">
        <v>71</v>
      </c>
      <c r="P14" s="338">
        <v>204</v>
      </c>
      <c r="Q14" s="338">
        <v>132</v>
      </c>
      <c r="R14" s="338">
        <v>142</v>
      </c>
      <c r="S14" s="339">
        <v>130</v>
      </c>
    </row>
    <row r="15" spans="1:19" ht="15.5" x14ac:dyDescent="0.35">
      <c r="A15" s="296" t="s">
        <v>77</v>
      </c>
      <c r="B15" s="337">
        <v>0</v>
      </c>
      <c r="C15" s="337">
        <v>0</v>
      </c>
      <c r="D15" s="337">
        <v>0</v>
      </c>
      <c r="E15" s="337">
        <v>0</v>
      </c>
      <c r="F15" s="152">
        <v>100</v>
      </c>
      <c r="G15" s="152">
        <v>137</v>
      </c>
      <c r="H15" s="152">
        <v>193</v>
      </c>
      <c r="I15" s="152">
        <v>226</v>
      </c>
      <c r="J15" s="152">
        <v>252</v>
      </c>
      <c r="K15" s="152">
        <v>84</v>
      </c>
      <c r="L15" s="152">
        <v>168</v>
      </c>
      <c r="M15" s="337">
        <v>197</v>
      </c>
      <c r="N15" s="152">
        <v>182</v>
      </c>
      <c r="O15" s="338">
        <v>213</v>
      </c>
      <c r="P15" s="338">
        <v>397</v>
      </c>
      <c r="Q15" s="338">
        <v>929</v>
      </c>
      <c r="R15" s="338">
        <v>490</v>
      </c>
      <c r="S15" s="340">
        <v>385</v>
      </c>
    </row>
    <row r="16" spans="1:19" ht="15.5" x14ac:dyDescent="0.35">
      <c r="A16" s="298" t="s">
        <v>78</v>
      </c>
      <c r="B16" s="341">
        <v>0</v>
      </c>
      <c r="C16" s="341">
        <v>0</v>
      </c>
      <c r="D16" s="341">
        <v>0</v>
      </c>
      <c r="E16" s="342">
        <v>886</v>
      </c>
      <c r="F16" s="342">
        <v>1187</v>
      </c>
      <c r="G16" s="342">
        <v>1204</v>
      </c>
      <c r="H16" s="342">
        <v>1001</v>
      </c>
      <c r="I16" s="342">
        <v>623</v>
      </c>
      <c r="J16" s="152">
        <v>708</v>
      </c>
      <c r="K16" s="152">
        <v>752</v>
      </c>
      <c r="L16" s="152">
        <v>852</v>
      </c>
      <c r="M16" s="337">
        <v>944</v>
      </c>
      <c r="N16" s="152">
        <v>868</v>
      </c>
      <c r="O16" s="343">
        <v>796</v>
      </c>
      <c r="P16" s="343">
        <v>643</v>
      </c>
      <c r="Q16" s="343">
        <v>934</v>
      </c>
      <c r="R16" s="344">
        <v>1384</v>
      </c>
      <c r="S16" s="345">
        <v>1691</v>
      </c>
    </row>
    <row r="17" spans="1:19" ht="15.5" x14ac:dyDescent="0.35">
      <c r="A17" s="293" t="s">
        <v>79</v>
      </c>
      <c r="B17" s="346"/>
      <c r="C17" s="346"/>
      <c r="D17" s="346"/>
      <c r="E17" s="334"/>
      <c r="F17" s="334"/>
      <c r="G17" s="334"/>
      <c r="H17" s="334"/>
      <c r="I17" s="334"/>
      <c r="J17" s="334"/>
      <c r="K17" s="334"/>
      <c r="L17" s="334"/>
      <c r="M17" s="335"/>
      <c r="N17" s="334"/>
      <c r="O17" s="338"/>
      <c r="P17" s="338"/>
      <c r="Q17" s="338"/>
      <c r="R17" s="338"/>
      <c r="S17" s="340"/>
    </row>
    <row r="18" spans="1:19" ht="15.5" x14ac:dyDescent="0.35">
      <c r="A18" s="347" t="s">
        <v>80</v>
      </c>
      <c r="B18" s="152">
        <v>1517</v>
      </c>
      <c r="C18" s="152">
        <v>1842</v>
      </c>
      <c r="D18" s="152">
        <v>1511</v>
      </c>
      <c r="E18" s="152">
        <v>2054</v>
      </c>
      <c r="F18" s="152">
        <v>5</v>
      </c>
      <c r="G18" s="152">
        <v>2</v>
      </c>
      <c r="H18" s="152">
        <v>0</v>
      </c>
      <c r="I18" s="152">
        <v>2</v>
      </c>
      <c r="J18" s="152">
        <v>1</v>
      </c>
      <c r="K18" s="152">
        <v>1</v>
      </c>
      <c r="L18" s="152">
        <v>0</v>
      </c>
      <c r="M18" s="337">
        <v>0</v>
      </c>
      <c r="N18" s="152">
        <v>1</v>
      </c>
      <c r="O18" s="338">
        <v>0</v>
      </c>
      <c r="P18" s="338">
        <v>0</v>
      </c>
      <c r="Q18" s="338">
        <v>0</v>
      </c>
      <c r="R18" s="338">
        <v>0</v>
      </c>
      <c r="S18" s="340">
        <v>0</v>
      </c>
    </row>
    <row r="19" spans="1:19" ht="15.5" x14ac:dyDescent="0.35">
      <c r="A19" s="347" t="s">
        <v>104</v>
      </c>
      <c r="B19" s="152">
        <v>92</v>
      </c>
      <c r="C19" s="152">
        <v>50</v>
      </c>
      <c r="D19" s="152">
        <v>44</v>
      </c>
      <c r="E19" s="152">
        <v>52</v>
      </c>
      <c r="F19" s="152">
        <v>0</v>
      </c>
      <c r="G19" s="152">
        <v>0</v>
      </c>
      <c r="H19" s="152">
        <v>0</v>
      </c>
      <c r="I19" s="152">
        <v>0</v>
      </c>
      <c r="J19" s="152">
        <v>0</v>
      </c>
      <c r="K19" s="152">
        <v>0</v>
      </c>
      <c r="L19" s="152">
        <v>0</v>
      </c>
      <c r="M19" s="337">
        <v>0</v>
      </c>
      <c r="N19" s="152">
        <v>0</v>
      </c>
      <c r="O19" s="338">
        <v>0</v>
      </c>
      <c r="P19" s="338">
        <v>0</v>
      </c>
      <c r="Q19" s="338">
        <v>0</v>
      </c>
      <c r="R19" s="338">
        <v>0</v>
      </c>
      <c r="S19" s="340">
        <v>0</v>
      </c>
    </row>
    <row r="20" spans="1:19" ht="15.5" x14ac:dyDescent="0.35">
      <c r="A20" s="348" t="s">
        <v>105</v>
      </c>
      <c r="B20" s="342">
        <v>23628</v>
      </c>
      <c r="C20" s="342">
        <v>27258</v>
      </c>
      <c r="D20" s="342">
        <v>30746</v>
      </c>
      <c r="E20" s="342">
        <v>10141</v>
      </c>
      <c r="F20" s="342">
        <v>5</v>
      </c>
      <c r="G20" s="342">
        <v>1</v>
      </c>
      <c r="H20" s="342">
        <v>1</v>
      </c>
      <c r="I20" s="342">
        <v>3</v>
      </c>
      <c r="J20" s="152">
        <v>0</v>
      </c>
      <c r="K20" s="152">
        <v>0</v>
      </c>
      <c r="L20" s="152">
        <v>0</v>
      </c>
      <c r="M20" s="337">
        <v>0</v>
      </c>
      <c r="N20" s="152">
        <v>0</v>
      </c>
      <c r="O20" s="343">
        <v>0</v>
      </c>
      <c r="P20" s="343">
        <v>0</v>
      </c>
      <c r="Q20" s="343">
        <v>0</v>
      </c>
      <c r="R20" s="343">
        <v>0</v>
      </c>
      <c r="S20" s="349">
        <v>0</v>
      </c>
    </row>
    <row r="21" spans="1:19" ht="15.5" x14ac:dyDescent="0.35">
      <c r="A21" s="293" t="s">
        <v>81</v>
      </c>
      <c r="B21" s="334"/>
      <c r="C21" s="334"/>
      <c r="D21" s="334"/>
      <c r="E21" s="334"/>
      <c r="F21" s="334"/>
      <c r="G21" s="334"/>
      <c r="H21" s="334"/>
      <c r="I21" s="334"/>
      <c r="J21" s="334"/>
      <c r="K21" s="334"/>
      <c r="L21" s="334"/>
      <c r="M21" s="335"/>
      <c r="N21" s="334"/>
      <c r="O21" s="338"/>
      <c r="P21" s="338"/>
      <c r="Q21" s="338"/>
      <c r="R21" s="338"/>
      <c r="S21" s="340"/>
    </row>
    <row r="22" spans="1:19" ht="15.5" x14ac:dyDescent="0.35">
      <c r="A22" s="347" t="s">
        <v>106</v>
      </c>
      <c r="B22" s="152">
        <v>33</v>
      </c>
      <c r="C22" s="152">
        <v>119</v>
      </c>
      <c r="D22" s="152">
        <v>83</v>
      </c>
      <c r="E22" s="152">
        <v>73</v>
      </c>
      <c r="F22" s="152">
        <v>0</v>
      </c>
      <c r="G22" s="152">
        <v>0</v>
      </c>
      <c r="H22" s="152">
        <v>0</v>
      </c>
      <c r="I22" s="152">
        <v>0</v>
      </c>
      <c r="J22" s="152">
        <v>0</v>
      </c>
      <c r="K22" s="152">
        <v>0</v>
      </c>
      <c r="L22" s="152">
        <v>0</v>
      </c>
      <c r="M22" s="337">
        <v>0</v>
      </c>
      <c r="N22" s="152">
        <v>0</v>
      </c>
      <c r="O22" s="338">
        <v>0</v>
      </c>
      <c r="P22" s="338">
        <v>0</v>
      </c>
      <c r="Q22" s="350">
        <v>0</v>
      </c>
      <c r="R22" s="338">
        <v>0</v>
      </c>
      <c r="S22" s="340">
        <v>0</v>
      </c>
    </row>
    <row r="23" spans="1:19" ht="15.5" x14ac:dyDescent="0.35">
      <c r="A23" s="296" t="s">
        <v>82</v>
      </c>
      <c r="B23" s="337">
        <v>0</v>
      </c>
      <c r="C23" s="337">
        <v>0</v>
      </c>
      <c r="D23" s="337">
        <v>0</v>
      </c>
      <c r="E23" s="337">
        <v>0</v>
      </c>
      <c r="F23" s="152">
        <v>67</v>
      </c>
      <c r="G23" s="152">
        <v>70</v>
      </c>
      <c r="H23" s="152">
        <v>102</v>
      </c>
      <c r="I23" s="152">
        <v>61</v>
      </c>
      <c r="J23" s="152">
        <v>82</v>
      </c>
      <c r="K23" s="152">
        <v>54</v>
      </c>
      <c r="L23" s="152">
        <v>41</v>
      </c>
      <c r="M23" s="337">
        <v>77</v>
      </c>
      <c r="N23" s="152">
        <v>73</v>
      </c>
      <c r="O23" s="338">
        <v>46</v>
      </c>
      <c r="P23" s="338">
        <v>161</v>
      </c>
      <c r="Q23" s="338">
        <v>196</v>
      </c>
      <c r="R23" s="338">
        <v>129</v>
      </c>
      <c r="S23" s="340">
        <v>143</v>
      </c>
    </row>
    <row r="24" spans="1:19" ht="31" x14ac:dyDescent="0.35">
      <c r="A24" s="296" t="s">
        <v>83</v>
      </c>
      <c r="B24" s="152">
        <v>15</v>
      </c>
      <c r="C24" s="152">
        <v>77</v>
      </c>
      <c r="D24" s="152">
        <v>107</v>
      </c>
      <c r="E24" s="152">
        <v>59</v>
      </c>
      <c r="F24" s="152">
        <v>173</v>
      </c>
      <c r="G24" s="152">
        <v>225</v>
      </c>
      <c r="H24" s="152">
        <v>113</v>
      </c>
      <c r="I24" s="152">
        <v>174</v>
      </c>
      <c r="J24" s="152">
        <v>58</v>
      </c>
      <c r="K24" s="152">
        <v>72</v>
      </c>
      <c r="L24" s="152">
        <v>43</v>
      </c>
      <c r="M24" s="337">
        <v>16</v>
      </c>
      <c r="N24" s="152">
        <v>12</v>
      </c>
      <c r="O24" s="338">
        <v>27</v>
      </c>
      <c r="P24" s="338">
        <v>12</v>
      </c>
      <c r="Q24" s="338">
        <v>2</v>
      </c>
      <c r="R24" s="338">
        <v>3</v>
      </c>
      <c r="S24" s="340">
        <v>6</v>
      </c>
    </row>
    <row r="25" spans="1:19" ht="15.5" x14ac:dyDescent="0.35">
      <c r="A25" s="298" t="s">
        <v>84</v>
      </c>
      <c r="B25" s="351">
        <v>0</v>
      </c>
      <c r="C25" s="351">
        <v>0</v>
      </c>
      <c r="D25" s="351">
        <v>0</v>
      </c>
      <c r="E25" s="351">
        <v>0</v>
      </c>
      <c r="F25" s="342">
        <v>11</v>
      </c>
      <c r="G25" s="342">
        <v>13</v>
      </c>
      <c r="H25" s="342">
        <v>33</v>
      </c>
      <c r="I25" s="342">
        <v>7</v>
      </c>
      <c r="J25" s="152">
        <v>12</v>
      </c>
      <c r="K25" s="152">
        <v>33</v>
      </c>
      <c r="L25" s="152">
        <v>31</v>
      </c>
      <c r="M25" s="337">
        <v>34</v>
      </c>
      <c r="N25" s="152">
        <v>23</v>
      </c>
      <c r="O25" s="343">
        <v>27</v>
      </c>
      <c r="P25" s="343">
        <v>28</v>
      </c>
      <c r="Q25" s="343">
        <v>28</v>
      </c>
      <c r="R25" s="343">
        <v>42</v>
      </c>
      <c r="S25" s="349">
        <v>17</v>
      </c>
    </row>
    <row r="26" spans="1:19" ht="15.5" x14ac:dyDescent="0.35">
      <c r="A26" s="293" t="s">
        <v>85</v>
      </c>
      <c r="B26" s="334"/>
      <c r="C26" s="334"/>
      <c r="D26" s="334"/>
      <c r="E26" s="334"/>
      <c r="F26" s="334"/>
      <c r="G26" s="334"/>
      <c r="H26" s="334"/>
      <c r="I26" s="334"/>
      <c r="J26" s="334"/>
      <c r="K26" s="334"/>
      <c r="L26" s="334"/>
      <c r="M26" s="335"/>
      <c r="N26" s="334"/>
      <c r="O26" s="338"/>
      <c r="P26" s="338"/>
      <c r="Q26" s="338"/>
      <c r="R26" s="338"/>
      <c r="S26" s="340"/>
    </row>
    <row r="27" spans="1:19" ht="15.5" x14ac:dyDescent="0.35">
      <c r="A27" s="296" t="s">
        <v>107</v>
      </c>
      <c r="B27" s="152">
        <v>168</v>
      </c>
      <c r="C27" s="152">
        <v>53</v>
      </c>
      <c r="D27" s="152">
        <v>90</v>
      </c>
      <c r="E27" s="152">
        <v>1</v>
      </c>
      <c r="F27" s="152">
        <v>21</v>
      </c>
      <c r="G27" s="152">
        <v>1</v>
      </c>
      <c r="H27" s="152">
        <v>1</v>
      </c>
      <c r="I27" s="152">
        <v>1</v>
      </c>
      <c r="J27" s="152">
        <v>0</v>
      </c>
      <c r="K27" s="152">
        <v>0</v>
      </c>
      <c r="L27" s="152">
        <v>0</v>
      </c>
      <c r="M27" s="337">
        <v>1</v>
      </c>
      <c r="N27" s="152">
        <v>0</v>
      </c>
      <c r="O27" s="338">
        <v>0</v>
      </c>
      <c r="P27" s="338">
        <v>0</v>
      </c>
      <c r="Q27" s="338">
        <v>0</v>
      </c>
      <c r="R27" s="338">
        <v>0</v>
      </c>
      <c r="S27" s="340">
        <v>0</v>
      </c>
    </row>
    <row r="28" spans="1:19" ht="15.5" x14ac:dyDescent="0.35">
      <c r="A28" s="298" t="s">
        <v>86</v>
      </c>
      <c r="B28" s="342">
        <v>695</v>
      </c>
      <c r="C28" s="342">
        <v>834</v>
      </c>
      <c r="D28" s="342">
        <v>1037</v>
      </c>
      <c r="E28" s="342">
        <v>1416</v>
      </c>
      <c r="F28" s="342">
        <v>1649</v>
      </c>
      <c r="G28" s="342">
        <v>1752</v>
      </c>
      <c r="H28" s="342">
        <v>1697</v>
      </c>
      <c r="I28" s="342">
        <v>1687</v>
      </c>
      <c r="J28" s="342">
        <v>2015</v>
      </c>
      <c r="K28" s="342">
        <v>987</v>
      </c>
      <c r="L28" s="342">
        <v>1621</v>
      </c>
      <c r="M28" s="341">
        <v>1577</v>
      </c>
      <c r="N28" s="342">
        <v>1853</v>
      </c>
      <c r="O28" s="344">
        <v>2118</v>
      </c>
      <c r="P28" s="344">
        <v>1944</v>
      </c>
      <c r="Q28" s="344">
        <v>1686</v>
      </c>
      <c r="R28" s="343">
        <v>1840</v>
      </c>
      <c r="S28" s="345">
        <v>1557</v>
      </c>
    </row>
    <row r="29" spans="1:19" ht="15.5" x14ac:dyDescent="0.35">
      <c r="A29" s="347"/>
      <c r="B29" s="152"/>
      <c r="C29" s="152"/>
      <c r="D29" s="152"/>
      <c r="E29" s="152"/>
      <c r="F29" s="152"/>
      <c r="G29" s="152"/>
      <c r="H29" s="152"/>
      <c r="I29" s="152"/>
      <c r="J29" s="152"/>
      <c r="K29" s="152"/>
      <c r="L29" s="152"/>
      <c r="M29" s="337"/>
      <c r="N29" s="152"/>
      <c r="O29" s="338"/>
      <c r="P29" s="338"/>
      <c r="Q29" s="338"/>
      <c r="R29" s="338"/>
      <c r="S29" s="340"/>
    </row>
    <row r="30" spans="1:19" ht="15.5" x14ac:dyDescent="0.35">
      <c r="A30" s="296" t="s">
        <v>88</v>
      </c>
      <c r="B30" s="352">
        <v>0</v>
      </c>
      <c r="C30" s="352">
        <v>0</v>
      </c>
      <c r="D30" s="352">
        <v>0</v>
      </c>
      <c r="E30" s="352">
        <v>0</v>
      </c>
      <c r="F30" s="152">
        <v>1224</v>
      </c>
      <c r="G30" s="152">
        <v>1864</v>
      </c>
      <c r="H30" s="152">
        <v>4498</v>
      </c>
      <c r="I30" s="152">
        <v>4450</v>
      </c>
      <c r="J30" s="152">
        <v>5763</v>
      </c>
      <c r="K30" s="152">
        <v>8999</v>
      </c>
      <c r="L30" s="152">
        <v>8529</v>
      </c>
      <c r="M30" s="337">
        <v>9768</v>
      </c>
      <c r="N30" s="152">
        <v>9718</v>
      </c>
      <c r="O30" s="31">
        <v>8397</v>
      </c>
      <c r="P30" s="31">
        <v>5491</v>
      </c>
      <c r="Q30" s="31">
        <v>3146</v>
      </c>
      <c r="R30" s="338">
        <v>5691</v>
      </c>
      <c r="S30" s="339">
        <v>4742</v>
      </c>
    </row>
    <row r="31" spans="1:19" ht="15.5" x14ac:dyDescent="0.35">
      <c r="A31" s="347" t="s">
        <v>92</v>
      </c>
      <c r="B31" s="152">
        <v>23</v>
      </c>
      <c r="C31" s="152">
        <v>19</v>
      </c>
      <c r="D31" s="152">
        <v>30</v>
      </c>
      <c r="E31" s="152">
        <v>16</v>
      </c>
      <c r="F31" s="152">
        <v>11</v>
      </c>
      <c r="G31" s="152">
        <v>14</v>
      </c>
      <c r="H31" s="152">
        <v>24</v>
      </c>
      <c r="I31" s="152">
        <v>18</v>
      </c>
      <c r="J31" s="152">
        <v>21</v>
      </c>
      <c r="K31" s="152">
        <v>31</v>
      </c>
      <c r="L31" s="152">
        <v>46</v>
      </c>
      <c r="M31" s="337">
        <v>20</v>
      </c>
      <c r="N31" s="152">
        <v>61</v>
      </c>
      <c r="O31" s="31">
        <v>51</v>
      </c>
      <c r="P31" s="31">
        <v>42</v>
      </c>
      <c r="Q31" s="31">
        <v>28</v>
      </c>
      <c r="R31" s="338">
        <v>32</v>
      </c>
      <c r="S31" s="340">
        <v>55</v>
      </c>
    </row>
    <row r="32" spans="1:19" ht="15.5" x14ac:dyDescent="0.35">
      <c r="A32" s="347" t="s">
        <v>93</v>
      </c>
      <c r="B32" s="152">
        <v>38</v>
      </c>
      <c r="C32" s="152">
        <v>57</v>
      </c>
      <c r="D32" s="152">
        <v>27</v>
      </c>
      <c r="E32" s="152">
        <v>37</v>
      </c>
      <c r="F32" s="152">
        <v>29</v>
      </c>
      <c r="G32" s="152">
        <v>39</v>
      </c>
      <c r="H32" s="152">
        <v>22</v>
      </c>
      <c r="I32" s="152">
        <v>30</v>
      </c>
      <c r="J32" s="152">
        <v>18</v>
      </c>
      <c r="K32" s="152">
        <v>29</v>
      </c>
      <c r="L32" s="152">
        <v>36</v>
      </c>
      <c r="M32" s="337">
        <v>23</v>
      </c>
      <c r="N32" s="152">
        <v>31</v>
      </c>
      <c r="O32" s="31">
        <v>25</v>
      </c>
      <c r="P32" s="31">
        <v>26</v>
      </c>
      <c r="Q32" s="31">
        <v>23</v>
      </c>
      <c r="R32" s="338">
        <v>35</v>
      </c>
      <c r="S32" s="340">
        <v>33</v>
      </c>
    </row>
    <row r="33" spans="1:19" ht="15.5" x14ac:dyDescent="0.35">
      <c r="A33" s="353" t="s">
        <v>94</v>
      </c>
      <c r="B33" s="152">
        <v>0</v>
      </c>
      <c r="C33" s="152">
        <v>0</v>
      </c>
      <c r="D33" s="152">
        <v>0</v>
      </c>
      <c r="E33" s="152">
        <v>324</v>
      </c>
      <c r="F33" s="152">
        <v>517</v>
      </c>
      <c r="G33" s="152">
        <v>605</v>
      </c>
      <c r="H33" s="152">
        <v>533</v>
      </c>
      <c r="I33" s="152">
        <v>445</v>
      </c>
      <c r="J33" s="152">
        <v>526</v>
      </c>
      <c r="K33" s="152">
        <v>542</v>
      </c>
      <c r="L33" s="152">
        <v>535</v>
      </c>
      <c r="M33" s="337">
        <v>603</v>
      </c>
      <c r="N33" s="152">
        <v>639</v>
      </c>
      <c r="O33" s="31">
        <v>987</v>
      </c>
      <c r="P33" s="31">
        <v>718</v>
      </c>
      <c r="Q33" s="31">
        <v>606</v>
      </c>
      <c r="R33" s="338">
        <v>613</v>
      </c>
      <c r="S33" s="340">
        <v>483</v>
      </c>
    </row>
    <row r="34" spans="1:19" ht="18.5" x14ac:dyDescent="0.35">
      <c r="A34" s="347" t="s">
        <v>108</v>
      </c>
      <c r="B34" s="152">
        <v>0</v>
      </c>
      <c r="C34" s="152">
        <v>0</v>
      </c>
      <c r="D34" s="152">
        <v>0</v>
      </c>
      <c r="E34" s="152">
        <v>0</v>
      </c>
      <c r="F34" s="152">
        <v>0</v>
      </c>
      <c r="G34" s="152">
        <v>0</v>
      </c>
      <c r="H34" s="152">
        <v>40</v>
      </c>
      <c r="I34" s="152">
        <v>28</v>
      </c>
      <c r="J34" s="152">
        <v>49</v>
      </c>
      <c r="K34" s="152">
        <v>18</v>
      </c>
      <c r="L34" s="152">
        <v>29</v>
      </c>
      <c r="M34" s="337">
        <v>788</v>
      </c>
      <c r="N34" s="152">
        <v>642</v>
      </c>
      <c r="O34" s="31">
        <v>619</v>
      </c>
      <c r="P34" s="31">
        <v>575</v>
      </c>
      <c r="Q34" s="31">
        <v>523</v>
      </c>
      <c r="R34" s="338">
        <v>830</v>
      </c>
      <c r="S34" s="340">
        <v>23</v>
      </c>
    </row>
    <row r="35" spans="1:19" ht="15.5" x14ac:dyDescent="0.35">
      <c r="A35" s="347" t="s">
        <v>109</v>
      </c>
      <c r="B35" s="152">
        <v>0</v>
      </c>
      <c r="C35" s="152">
        <v>2</v>
      </c>
      <c r="D35" s="152">
        <v>4</v>
      </c>
      <c r="E35" s="152">
        <v>9075</v>
      </c>
      <c r="F35" s="152">
        <v>11</v>
      </c>
      <c r="G35" s="152">
        <v>21</v>
      </c>
      <c r="H35" s="152">
        <v>1</v>
      </c>
      <c r="I35" s="152">
        <v>1</v>
      </c>
      <c r="J35" s="152">
        <v>2</v>
      </c>
      <c r="K35" s="152">
        <v>0</v>
      </c>
      <c r="L35" s="152">
        <v>1</v>
      </c>
      <c r="M35" s="337">
        <v>1</v>
      </c>
      <c r="N35" s="152">
        <v>0</v>
      </c>
      <c r="O35" s="31">
        <v>0</v>
      </c>
      <c r="P35" s="31">
        <v>0</v>
      </c>
      <c r="Q35" s="31">
        <v>0</v>
      </c>
      <c r="R35" s="338">
        <v>0</v>
      </c>
      <c r="S35" s="340">
        <v>0</v>
      </c>
    </row>
    <row r="36" spans="1:19" ht="15.5" x14ac:dyDescent="0.35">
      <c r="A36" s="347" t="s">
        <v>110</v>
      </c>
      <c r="B36" s="152">
        <v>0</v>
      </c>
      <c r="C36" s="152">
        <v>0</v>
      </c>
      <c r="D36" s="152">
        <v>0</v>
      </c>
      <c r="E36" s="152">
        <v>0</v>
      </c>
      <c r="F36" s="152">
        <v>0</v>
      </c>
      <c r="G36" s="152">
        <v>0</v>
      </c>
      <c r="H36" s="152">
        <v>0</v>
      </c>
      <c r="I36" s="152">
        <v>0</v>
      </c>
      <c r="J36" s="152">
        <v>0</v>
      </c>
      <c r="K36" s="152">
        <v>0</v>
      </c>
      <c r="L36" s="152">
        <v>0</v>
      </c>
      <c r="M36" s="337">
        <v>0</v>
      </c>
      <c r="N36" s="152">
        <v>2</v>
      </c>
      <c r="O36" s="31">
        <v>1</v>
      </c>
      <c r="P36" s="31">
        <v>0</v>
      </c>
      <c r="Q36" s="31">
        <v>0</v>
      </c>
      <c r="R36" s="338">
        <v>0</v>
      </c>
      <c r="S36" s="340">
        <v>0</v>
      </c>
    </row>
    <row r="37" spans="1:19" ht="15.5" x14ac:dyDescent="0.35">
      <c r="A37" s="347" t="s">
        <v>111</v>
      </c>
      <c r="B37" s="152">
        <v>2</v>
      </c>
      <c r="C37" s="152">
        <v>5</v>
      </c>
      <c r="D37" s="152">
        <v>1</v>
      </c>
      <c r="E37" s="152">
        <v>1</v>
      </c>
      <c r="F37" s="152">
        <v>0</v>
      </c>
      <c r="G37" s="152">
        <v>1</v>
      </c>
      <c r="H37" s="152">
        <v>0</v>
      </c>
      <c r="I37" s="152">
        <v>0</v>
      </c>
      <c r="J37" s="152">
        <v>0</v>
      </c>
      <c r="K37" s="152">
        <v>0</v>
      </c>
      <c r="L37" s="152">
        <v>0</v>
      </c>
      <c r="M37" s="337">
        <v>0</v>
      </c>
      <c r="N37" s="152">
        <v>0</v>
      </c>
      <c r="O37" s="31">
        <v>0</v>
      </c>
      <c r="P37" s="31">
        <v>0</v>
      </c>
      <c r="Q37" s="31">
        <v>0</v>
      </c>
      <c r="R37" s="338">
        <v>0</v>
      </c>
      <c r="S37" s="340">
        <v>0</v>
      </c>
    </row>
    <row r="38" spans="1:19" ht="15.5" x14ac:dyDescent="0.35">
      <c r="A38" s="347" t="s">
        <v>91</v>
      </c>
      <c r="B38" s="337">
        <v>0</v>
      </c>
      <c r="C38" s="337">
        <v>0</v>
      </c>
      <c r="D38" s="337">
        <v>0</v>
      </c>
      <c r="E38" s="337">
        <v>0</v>
      </c>
      <c r="F38" s="337">
        <v>0</v>
      </c>
      <c r="G38" s="337">
        <v>0</v>
      </c>
      <c r="H38" s="152">
        <v>535</v>
      </c>
      <c r="I38" s="152">
        <v>250</v>
      </c>
      <c r="J38" s="152">
        <v>169</v>
      </c>
      <c r="K38" s="152">
        <v>259</v>
      </c>
      <c r="L38" s="152">
        <v>430</v>
      </c>
      <c r="M38" s="337">
        <v>214</v>
      </c>
      <c r="N38" s="152">
        <v>10</v>
      </c>
      <c r="O38" s="31">
        <v>8</v>
      </c>
      <c r="P38" s="31">
        <v>0</v>
      </c>
      <c r="Q38" s="31">
        <v>0</v>
      </c>
      <c r="R38" s="338">
        <v>1</v>
      </c>
      <c r="S38" s="340">
        <v>0</v>
      </c>
    </row>
    <row r="39" spans="1:19" ht="31" x14ac:dyDescent="0.35">
      <c r="A39" s="296" t="s">
        <v>90</v>
      </c>
      <c r="B39" s="152">
        <v>0</v>
      </c>
      <c r="C39" s="152">
        <v>0</v>
      </c>
      <c r="D39" s="152">
        <v>0</v>
      </c>
      <c r="E39" s="152">
        <v>0</v>
      </c>
      <c r="F39" s="152">
        <v>0</v>
      </c>
      <c r="G39" s="152">
        <v>0</v>
      </c>
      <c r="H39" s="152">
        <v>0</v>
      </c>
      <c r="I39" s="152">
        <v>0</v>
      </c>
      <c r="J39" s="152">
        <v>0</v>
      </c>
      <c r="K39" s="152">
        <v>0</v>
      </c>
      <c r="L39" s="152">
        <v>21</v>
      </c>
      <c r="M39" s="337">
        <v>27</v>
      </c>
      <c r="N39" s="152">
        <v>42</v>
      </c>
      <c r="O39" s="31">
        <v>78</v>
      </c>
      <c r="P39" s="31">
        <v>6</v>
      </c>
      <c r="Q39" s="31">
        <v>21</v>
      </c>
      <c r="R39" s="338">
        <v>8</v>
      </c>
      <c r="S39" s="340">
        <v>23</v>
      </c>
    </row>
    <row r="40" spans="1:19" ht="15.5" x14ac:dyDescent="0.35">
      <c r="A40" s="347" t="s">
        <v>112</v>
      </c>
      <c r="B40" s="152">
        <v>10</v>
      </c>
      <c r="C40" s="152">
        <v>6</v>
      </c>
      <c r="D40" s="152">
        <v>0</v>
      </c>
      <c r="E40" s="152">
        <v>1</v>
      </c>
      <c r="F40" s="152"/>
      <c r="G40" s="152">
        <v>0</v>
      </c>
      <c r="H40" s="152">
        <v>6</v>
      </c>
      <c r="I40" s="152">
        <v>4</v>
      </c>
      <c r="J40" s="152">
        <v>5</v>
      </c>
      <c r="K40" s="152">
        <v>4</v>
      </c>
      <c r="L40" s="152">
        <v>170</v>
      </c>
      <c r="M40" s="337">
        <v>175</v>
      </c>
      <c r="N40" s="152">
        <v>132</v>
      </c>
      <c r="O40" s="31">
        <v>79</v>
      </c>
      <c r="P40" s="31">
        <v>83</v>
      </c>
      <c r="Q40" s="31">
        <v>72</v>
      </c>
      <c r="R40" s="338">
        <v>147</v>
      </c>
      <c r="S40" s="340">
        <v>105</v>
      </c>
    </row>
    <row r="41" spans="1:19" ht="15.5" x14ac:dyDescent="0.35">
      <c r="A41" s="347" t="s">
        <v>113</v>
      </c>
      <c r="B41" s="152">
        <v>12</v>
      </c>
      <c r="C41" s="152">
        <v>9</v>
      </c>
      <c r="D41" s="152">
        <v>12</v>
      </c>
      <c r="E41" s="152">
        <v>26</v>
      </c>
      <c r="F41" s="152">
        <v>12</v>
      </c>
      <c r="G41" s="152">
        <v>7</v>
      </c>
      <c r="H41" s="152">
        <v>4</v>
      </c>
      <c r="I41" s="152">
        <v>0</v>
      </c>
      <c r="J41" s="152">
        <v>2</v>
      </c>
      <c r="K41" s="152">
        <v>0</v>
      </c>
      <c r="L41" s="152">
        <v>0</v>
      </c>
      <c r="M41" s="337">
        <v>0</v>
      </c>
      <c r="N41" s="152">
        <v>1</v>
      </c>
      <c r="O41" s="31">
        <v>0</v>
      </c>
      <c r="P41" s="31">
        <v>0</v>
      </c>
      <c r="Q41" s="31">
        <v>0</v>
      </c>
      <c r="R41" s="338">
        <v>0</v>
      </c>
      <c r="S41" s="340">
        <v>0</v>
      </c>
    </row>
    <row r="42" spans="1:19" ht="15.5" x14ac:dyDescent="0.35">
      <c r="A42" s="347" t="s">
        <v>114</v>
      </c>
      <c r="B42" s="152">
        <v>12</v>
      </c>
      <c r="C42" s="152">
        <v>11</v>
      </c>
      <c r="D42" s="152">
        <v>47</v>
      </c>
      <c r="E42" s="152">
        <v>3</v>
      </c>
      <c r="F42" s="152">
        <v>2</v>
      </c>
      <c r="G42" s="152">
        <v>4</v>
      </c>
      <c r="H42" s="152">
        <v>2</v>
      </c>
      <c r="I42" s="152">
        <v>2</v>
      </c>
      <c r="J42" s="152">
        <v>3</v>
      </c>
      <c r="K42" s="152">
        <v>0</v>
      </c>
      <c r="L42" s="152">
        <v>2</v>
      </c>
      <c r="M42" s="337">
        <v>1</v>
      </c>
      <c r="N42" s="152">
        <v>0</v>
      </c>
      <c r="O42" s="31">
        <v>0</v>
      </c>
      <c r="P42" s="31">
        <v>0</v>
      </c>
      <c r="Q42" s="31">
        <v>0</v>
      </c>
      <c r="R42" s="338">
        <v>0</v>
      </c>
      <c r="S42" s="340">
        <v>0</v>
      </c>
    </row>
    <row r="43" spans="1:19" ht="15.5" x14ac:dyDescent="0.35">
      <c r="A43" s="347" t="s">
        <v>115</v>
      </c>
      <c r="B43" s="152">
        <v>0</v>
      </c>
      <c r="C43" s="152">
        <v>0</v>
      </c>
      <c r="D43" s="152">
        <v>0</v>
      </c>
      <c r="E43" s="152">
        <v>0</v>
      </c>
      <c r="F43" s="152">
        <v>0</v>
      </c>
      <c r="G43" s="152">
        <v>0</v>
      </c>
      <c r="H43" s="152">
        <v>0</v>
      </c>
      <c r="I43" s="152">
        <v>0</v>
      </c>
      <c r="J43" s="152">
        <v>0</v>
      </c>
      <c r="K43" s="152">
        <v>0</v>
      </c>
      <c r="L43" s="152">
        <v>0</v>
      </c>
      <c r="M43" s="337">
        <v>0</v>
      </c>
      <c r="N43" s="152">
        <v>0</v>
      </c>
      <c r="O43" s="31">
        <v>0</v>
      </c>
      <c r="P43" s="31">
        <v>0</v>
      </c>
      <c r="Q43" s="31">
        <v>0</v>
      </c>
      <c r="R43" s="338">
        <v>0</v>
      </c>
      <c r="S43" s="340">
        <v>0</v>
      </c>
    </row>
    <row r="44" spans="1:19" ht="15.5" x14ac:dyDescent="0.35">
      <c r="A44" s="347" t="s">
        <v>116</v>
      </c>
      <c r="B44" s="152">
        <v>3</v>
      </c>
      <c r="C44" s="152">
        <v>11</v>
      </c>
      <c r="D44" s="152">
        <v>6</v>
      </c>
      <c r="E44" s="152">
        <v>0</v>
      </c>
      <c r="F44" s="152">
        <v>0</v>
      </c>
      <c r="G44" s="152">
        <v>0</v>
      </c>
      <c r="H44" s="152">
        <v>0</v>
      </c>
      <c r="I44" s="152">
        <v>0</v>
      </c>
      <c r="J44" s="152">
        <v>0</v>
      </c>
      <c r="K44" s="152">
        <v>0</v>
      </c>
      <c r="L44" s="152">
        <v>0</v>
      </c>
      <c r="M44" s="337">
        <v>0</v>
      </c>
      <c r="N44" s="152">
        <v>0</v>
      </c>
      <c r="O44" s="31">
        <v>0</v>
      </c>
      <c r="P44" s="31">
        <v>0</v>
      </c>
      <c r="Q44" s="31">
        <v>0</v>
      </c>
      <c r="R44" s="338">
        <v>0</v>
      </c>
      <c r="S44" s="340">
        <v>0</v>
      </c>
    </row>
    <row r="45" spans="1:19" ht="15.5" x14ac:dyDescent="0.35">
      <c r="A45" s="347" t="s">
        <v>95</v>
      </c>
      <c r="B45" s="152">
        <v>3</v>
      </c>
      <c r="C45" s="152">
        <v>2</v>
      </c>
      <c r="D45" s="152">
        <v>0</v>
      </c>
      <c r="E45" s="152">
        <v>0</v>
      </c>
      <c r="F45" s="152">
        <v>0</v>
      </c>
      <c r="G45" s="152">
        <v>0</v>
      </c>
      <c r="H45" s="152">
        <v>0</v>
      </c>
      <c r="I45" s="152">
        <v>0</v>
      </c>
      <c r="J45" s="152">
        <v>13</v>
      </c>
      <c r="K45" s="152">
        <v>2</v>
      </c>
      <c r="L45" s="152">
        <v>10</v>
      </c>
      <c r="M45" s="337">
        <v>2</v>
      </c>
      <c r="N45" s="152">
        <v>5</v>
      </c>
      <c r="O45" s="31">
        <v>9</v>
      </c>
      <c r="P45" s="31">
        <v>8</v>
      </c>
      <c r="Q45" s="31">
        <v>4</v>
      </c>
      <c r="R45" s="338">
        <v>5</v>
      </c>
      <c r="S45" s="340">
        <v>5</v>
      </c>
    </row>
    <row r="46" spans="1:19" ht="15.5" x14ac:dyDescent="0.35">
      <c r="A46" s="347" t="s">
        <v>117</v>
      </c>
      <c r="B46" s="152">
        <v>6</v>
      </c>
      <c r="C46" s="152">
        <v>1</v>
      </c>
      <c r="D46" s="152">
        <v>1</v>
      </c>
      <c r="E46" s="152">
        <v>0</v>
      </c>
      <c r="F46" s="152">
        <v>0</v>
      </c>
      <c r="G46" s="152">
        <v>0</v>
      </c>
      <c r="H46" s="152">
        <v>0</v>
      </c>
      <c r="I46" s="152">
        <v>0</v>
      </c>
      <c r="J46" s="152">
        <v>0</v>
      </c>
      <c r="K46" s="152">
        <v>0</v>
      </c>
      <c r="L46" s="152">
        <v>0</v>
      </c>
      <c r="M46" s="337">
        <v>0</v>
      </c>
      <c r="N46" s="152">
        <v>3</v>
      </c>
      <c r="O46" s="31">
        <v>6</v>
      </c>
      <c r="P46" s="31">
        <v>3</v>
      </c>
      <c r="Q46" s="31">
        <v>5</v>
      </c>
      <c r="R46" s="338">
        <v>2</v>
      </c>
      <c r="S46" s="340">
        <v>5</v>
      </c>
    </row>
    <row r="47" spans="1:19" ht="15.5" x14ac:dyDescent="0.35">
      <c r="A47" s="347" t="s">
        <v>118</v>
      </c>
      <c r="B47" s="152">
        <v>25</v>
      </c>
      <c r="C47" s="152">
        <v>5</v>
      </c>
      <c r="D47" s="152">
        <v>3</v>
      </c>
      <c r="E47" s="152">
        <v>0</v>
      </c>
      <c r="F47" s="152">
        <v>0</v>
      </c>
      <c r="G47" s="152">
        <v>0</v>
      </c>
      <c r="H47" s="152">
        <v>0</v>
      </c>
      <c r="I47" s="152">
        <v>0</v>
      </c>
      <c r="J47" s="152">
        <v>0</v>
      </c>
      <c r="K47" s="152">
        <v>0</v>
      </c>
      <c r="L47" s="152">
        <v>0</v>
      </c>
      <c r="M47" s="337">
        <v>0</v>
      </c>
      <c r="N47" s="152">
        <v>0</v>
      </c>
      <c r="O47" s="31">
        <v>0</v>
      </c>
      <c r="P47" s="31">
        <v>0</v>
      </c>
      <c r="Q47" s="31">
        <v>0</v>
      </c>
      <c r="R47" s="338">
        <v>0</v>
      </c>
      <c r="S47" s="340">
        <v>0</v>
      </c>
    </row>
    <row r="48" spans="1:19" ht="15.5" x14ac:dyDescent="0.35">
      <c r="A48" s="347" t="s">
        <v>119</v>
      </c>
      <c r="B48" s="152">
        <v>3</v>
      </c>
      <c r="C48" s="152">
        <v>0</v>
      </c>
      <c r="D48" s="152">
        <v>0</v>
      </c>
      <c r="E48" s="152">
        <v>0</v>
      </c>
      <c r="F48" s="152">
        <v>0</v>
      </c>
      <c r="G48" s="152">
        <v>0</v>
      </c>
      <c r="H48" s="152">
        <v>0</v>
      </c>
      <c r="I48" s="152">
        <v>0</v>
      </c>
      <c r="J48" s="152">
        <v>0</v>
      </c>
      <c r="K48" s="152">
        <v>0</v>
      </c>
      <c r="L48" s="152">
        <v>0</v>
      </c>
      <c r="M48" s="337">
        <v>0</v>
      </c>
      <c r="N48" s="152">
        <v>0</v>
      </c>
      <c r="O48" s="31">
        <v>0</v>
      </c>
      <c r="P48" s="31">
        <v>0</v>
      </c>
      <c r="Q48" s="31">
        <v>0</v>
      </c>
      <c r="R48" s="338">
        <v>0</v>
      </c>
      <c r="S48" s="340">
        <v>0</v>
      </c>
    </row>
    <row r="49" spans="1:19" ht="18.5" x14ac:dyDescent="0.35">
      <c r="A49" s="347" t="s">
        <v>120</v>
      </c>
      <c r="B49" s="152">
        <v>0</v>
      </c>
      <c r="C49" s="152">
        <v>0</v>
      </c>
      <c r="D49" s="152">
        <v>0</v>
      </c>
      <c r="E49" s="152">
        <v>0</v>
      </c>
      <c r="F49" s="152">
        <v>0</v>
      </c>
      <c r="G49" s="152">
        <v>0</v>
      </c>
      <c r="H49" s="152">
        <v>0</v>
      </c>
      <c r="I49" s="152">
        <v>0</v>
      </c>
      <c r="J49" s="152">
        <v>0</v>
      </c>
      <c r="K49" s="152">
        <v>0</v>
      </c>
      <c r="L49" s="152">
        <v>0</v>
      </c>
      <c r="M49" s="337">
        <v>0</v>
      </c>
      <c r="N49" s="152">
        <v>0</v>
      </c>
      <c r="O49" s="31">
        <v>0</v>
      </c>
      <c r="P49" s="31">
        <v>0</v>
      </c>
      <c r="Q49" s="31">
        <v>0</v>
      </c>
      <c r="R49" s="338">
        <v>8</v>
      </c>
      <c r="S49" s="340">
        <v>12</v>
      </c>
    </row>
    <row r="50" spans="1:19" ht="15.5" x14ac:dyDescent="0.35">
      <c r="A50" s="347" t="s">
        <v>97</v>
      </c>
      <c r="B50" s="152">
        <v>61</v>
      </c>
      <c r="C50" s="152">
        <v>142</v>
      </c>
      <c r="D50" s="152">
        <v>165</v>
      </c>
      <c r="E50" s="152">
        <v>292</v>
      </c>
      <c r="F50" s="152">
        <v>113</v>
      </c>
      <c r="G50" s="152">
        <v>250</v>
      </c>
      <c r="H50" s="152">
        <v>182</v>
      </c>
      <c r="I50" s="152">
        <v>292</v>
      </c>
      <c r="J50" s="152">
        <v>403</v>
      </c>
      <c r="K50" s="152">
        <v>1745</v>
      </c>
      <c r="L50" s="152">
        <v>76</v>
      </c>
      <c r="M50" s="337">
        <v>89</v>
      </c>
      <c r="N50" s="152">
        <v>44</v>
      </c>
      <c r="O50" s="31">
        <v>74</v>
      </c>
      <c r="P50" s="31">
        <v>43</v>
      </c>
      <c r="Q50" s="31">
        <v>60</v>
      </c>
      <c r="R50" s="338">
        <v>65</v>
      </c>
      <c r="S50" s="340">
        <v>59</v>
      </c>
    </row>
    <row r="51" spans="1:19" ht="16" thickBot="1" x14ac:dyDescent="0.4">
      <c r="A51" s="305"/>
      <c r="B51" s="307"/>
      <c r="C51" s="307"/>
      <c r="D51" s="307"/>
      <c r="E51" s="306"/>
      <c r="F51" s="306"/>
      <c r="G51" s="306"/>
      <c r="H51" s="306"/>
      <c r="I51" s="306"/>
      <c r="J51" s="306"/>
      <c r="K51" s="306"/>
      <c r="L51" s="306"/>
      <c r="M51" s="306"/>
      <c r="N51" s="306"/>
      <c r="O51" s="306"/>
      <c r="P51" s="306"/>
      <c r="Q51" s="306"/>
      <c r="R51" s="306"/>
      <c r="S51" s="354"/>
    </row>
    <row r="52" spans="1:19" ht="24.5" customHeight="1" x14ac:dyDescent="0.35">
      <c r="A52" s="426" t="s">
        <v>121</v>
      </c>
      <c r="B52" s="426"/>
      <c r="C52" s="426"/>
      <c r="D52" s="426"/>
      <c r="E52" s="426"/>
      <c r="F52" s="426"/>
      <c r="G52" s="426"/>
      <c r="H52" s="426"/>
      <c r="I52" s="426"/>
      <c r="J52" s="426"/>
      <c r="K52" s="426"/>
      <c r="L52" s="426"/>
      <c r="M52" s="426"/>
      <c r="N52" s="426"/>
      <c r="O52" s="426"/>
      <c r="P52" s="426"/>
      <c r="Q52" s="426"/>
      <c r="R52" s="426"/>
      <c r="S52" s="355"/>
    </row>
    <row r="53" spans="1:19" ht="27.65" customHeight="1" x14ac:dyDescent="0.35">
      <c r="A53" s="427" t="s">
        <v>122</v>
      </c>
      <c r="B53" s="427"/>
      <c r="C53" s="427"/>
      <c r="D53" s="427"/>
      <c r="E53" s="427"/>
      <c r="F53" s="427"/>
      <c r="G53" s="427"/>
      <c r="H53" s="427"/>
      <c r="I53" s="427"/>
      <c r="J53" s="427"/>
      <c r="K53" s="427"/>
      <c r="L53" s="427"/>
      <c r="M53" s="427"/>
      <c r="N53" s="427"/>
      <c r="O53" s="427"/>
      <c r="P53" s="427"/>
      <c r="Q53" s="427"/>
      <c r="R53" s="427"/>
      <c r="S53" s="355"/>
    </row>
    <row r="54" spans="1:19" ht="15.5" x14ac:dyDescent="0.35">
      <c r="A54" s="427" t="s">
        <v>52</v>
      </c>
      <c r="B54" s="427"/>
      <c r="C54" s="427"/>
      <c r="D54" s="427"/>
      <c r="E54" s="427"/>
      <c r="F54" s="427"/>
      <c r="G54" s="427"/>
      <c r="H54" s="427"/>
      <c r="I54" s="427"/>
      <c r="J54" s="427"/>
      <c r="K54" s="427"/>
      <c r="L54" s="427"/>
      <c r="M54" s="427"/>
      <c r="N54" s="427"/>
      <c r="O54" s="427"/>
      <c r="P54" s="427"/>
      <c r="Q54" s="427"/>
      <c r="R54" s="427"/>
      <c r="S54" s="356"/>
    </row>
    <row r="55" spans="1:19" ht="15.5" hidden="1" x14ac:dyDescent="0.35">
      <c r="A55" s="356"/>
      <c r="B55" s="356"/>
      <c r="C55" s="356"/>
      <c r="D55" s="356"/>
      <c r="E55" s="356"/>
      <c r="F55" s="356"/>
      <c r="G55" s="356"/>
      <c r="H55" s="356"/>
      <c r="I55" s="356"/>
      <c r="J55" s="356"/>
      <c r="K55" s="356"/>
      <c r="L55" s="356"/>
      <c r="M55" s="356"/>
      <c r="N55" s="356"/>
      <c r="O55" s="356"/>
      <c r="P55" s="356"/>
      <c r="Q55" s="356"/>
      <c r="R55" s="356"/>
      <c r="S55" s="356"/>
    </row>
  </sheetData>
  <mergeCells count="9">
    <mergeCell ref="A52:R52"/>
    <mergeCell ref="A53:R53"/>
    <mergeCell ref="A54:R54"/>
    <mergeCell ref="A3:S3"/>
    <mergeCell ref="A4:S4"/>
    <mergeCell ref="A5:S5"/>
    <mergeCell ref="A6:S6"/>
    <mergeCell ref="A8:A9"/>
    <mergeCell ref="B8:S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E42"/>
  <sheetViews>
    <sheetView showGridLines="0" topLeftCell="A31" zoomScale="75" zoomScaleNormal="75" workbookViewId="0">
      <selection activeCell="A41" sqref="A41:E41"/>
    </sheetView>
  </sheetViews>
  <sheetFormatPr baseColWidth="10" defaultColWidth="0" defaultRowHeight="14.5" zeroHeight="1" x14ac:dyDescent="0.35"/>
  <cols>
    <col min="1" max="1" width="43.453125" customWidth="1"/>
    <col min="2" max="2" width="15.453125" customWidth="1"/>
    <col min="3" max="3" width="32.54296875" bestFit="1" customWidth="1"/>
    <col min="4" max="4" width="29.453125" customWidth="1"/>
    <col min="5" max="5" width="22.54296875" customWidth="1"/>
    <col min="6" max="16384" width="11.453125" hidden="1"/>
  </cols>
  <sheetData>
    <row r="1" spans="1:5" ht="15.75" customHeight="1" x14ac:dyDescent="0.35">
      <c r="A1" s="432" t="s">
        <v>123</v>
      </c>
      <c r="B1" s="433"/>
      <c r="C1" s="433"/>
      <c r="D1" s="433"/>
      <c r="E1" s="434"/>
    </row>
    <row r="2" spans="1:5" ht="15.75" customHeight="1" x14ac:dyDescent="0.35">
      <c r="A2" s="435"/>
      <c r="B2" s="436"/>
      <c r="C2" s="436"/>
      <c r="D2" s="436"/>
      <c r="E2" s="437"/>
    </row>
    <row r="3" spans="1:5" ht="15.5" x14ac:dyDescent="0.35">
      <c r="A3" s="389" t="s">
        <v>124</v>
      </c>
      <c r="B3" s="390"/>
      <c r="C3" s="390"/>
      <c r="D3" s="390"/>
      <c r="E3" s="439"/>
    </row>
    <row r="4" spans="1:5" ht="15.5" x14ac:dyDescent="0.35">
      <c r="A4" s="389" t="s">
        <v>125</v>
      </c>
      <c r="B4" s="390"/>
      <c r="C4" s="390"/>
      <c r="D4" s="390"/>
      <c r="E4" s="439"/>
    </row>
    <row r="5" spans="1:5" ht="15.5" x14ac:dyDescent="0.35">
      <c r="A5" s="389" t="s">
        <v>35</v>
      </c>
      <c r="B5" s="390"/>
      <c r="C5" s="390"/>
      <c r="D5" s="390"/>
      <c r="E5" s="439"/>
    </row>
    <row r="6" spans="1:5" ht="15.5" x14ac:dyDescent="0.35">
      <c r="A6" s="389" t="s">
        <v>275</v>
      </c>
      <c r="B6" s="390"/>
      <c r="C6" s="390"/>
      <c r="D6" s="390"/>
      <c r="E6" s="439"/>
    </row>
    <row r="7" spans="1:5" ht="16" thickBot="1" x14ac:dyDescent="0.4">
      <c r="A7" s="210"/>
      <c r="B7" s="85"/>
      <c r="C7" s="85"/>
      <c r="D7" s="85"/>
      <c r="E7" s="261"/>
    </row>
    <row r="8" spans="1:5" ht="15.5" x14ac:dyDescent="0.35">
      <c r="A8" s="393" t="s">
        <v>126</v>
      </c>
      <c r="B8" s="393" t="s">
        <v>37</v>
      </c>
      <c r="C8" s="395" t="s">
        <v>38</v>
      </c>
      <c r="D8" s="396"/>
      <c r="E8" s="397"/>
    </row>
    <row r="9" spans="1:5" x14ac:dyDescent="0.35">
      <c r="A9" s="393"/>
      <c r="B9" s="393"/>
      <c r="C9" s="398" t="s">
        <v>372</v>
      </c>
      <c r="D9" s="398" t="s">
        <v>373</v>
      </c>
      <c r="E9" s="398" t="s">
        <v>374</v>
      </c>
    </row>
    <row r="10" spans="1:5" x14ac:dyDescent="0.35">
      <c r="A10" s="393"/>
      <c r="B10" s="393"/>
      <c r="C10" s="399"/>
      <c r="D10" s="399"/>
      <c r="E10" s="399"/>
    </row>
    <row r="11" spans="1:5" x14ac:dyDescent="0.35">
      <c r="A11" s="393"/>
      <c r="B11" s="393"/>
      <c r="C11" s="399"/>
      <c r="D11" s="399"/>
      <c r="E11" s="399"/>
    </row>
    <row r="12" spans="1:5" ht="43.9" customHeight="1" x14ac:dyDescent="0.35">
      <c r="A12" s="394"/>
      <c r="B12" s="394"/>
      <c r="C12" s="400"/>
      <c r="D12" s="400"/>
      <c r="E12" s="400"/>
    </row>
    <row r="13" spans="1:5" ht="15.5" x14ac:dyDescent="0.35">
      <c r="A13" s="262"/>
      <c r="B13" s="263"/>
      <c r="C13" s="263"/>
      <c r="D13" s="263"/>
      <c r="E13" s="263"/>
    </row>
    <row r="14" spans="1:5" ht="15.5" x14ac:dyDescent="0.35">
      <c r="A14" s="264" t="s">
        <v>65</v>
      </c>
      <c r="B14" s="265">
        <f>SUM(C14:E14)</f>
        <v>13039</v>
      </c>
      <c r="C14" s="265">
        <f>SUM(C16:C26,C27,C31)</f>
        <v>60</v>
      </c>
      <c r="D14" s="265">
        <f>SUM(D16:D26,D27,D31)</f>
        <v>3779</v>
      </c>
      <c r="E14" s="265">
        <f>SUM(E16:XFD26,E27,E31)</f>
        <v>9200</v>
      </c>
    </row>
    <row r="15" spans="1:5" ht="15.5" x14ac:dyDescent="0.35">
      <c r="A15" s="262"/>
      <c r="B15" s="45"/>
      <c r="C15" s="46"/>
      <c r="D15" s="266"/>
      <c r="E15" s="267"/>
    </row>
    <row r="16" spans="1:5" ht="15.5" x14ac:dyDescent="0.35">
      <c r="A16" s="268" t="s">
        <v>135</v>
      </c>
      <c r="B16" s="269">
        <f t="shared" ref="B16:B22" si="0">SUM(C16:E16)</f>
        <v>2821</v>
      </c>
      <c r="C16" s="270">
        <v>1</v>
      </c>
      <c r="D16" s="270">
        <v>8</v>
      </c>
      <c r="E16" s="270">
        <v>2812</v>
      </c>
    </row>
    <row r="17" spans="1:5" ht="15.5" x14ac:dyDescent="0.35">
      <c r="A17" s="268" t="s">
        <v>134</v>
      </c>
      <c r="B17" s="269">
        <f t="shared" si="0"/>
        <v>12</v>
      </c>
      <c r="C17" s="270">
        <v>0</v>
      </c>
      <c r="D17" s="270">
        <v>0</v>
      </c>
      <c r="E17" s="270">
        <v>12</v>
      </c>
    </row>
    <row r="18" spans="1:5" ht="15.5" x14ac:dyDescent="0.35">
      <c r="A18" s="268" t="s">
        <v>127</v>
      </c>
      <c r="B18" s="269">
        <f t="shared" si="0"/>
        <v>1061</v>
      </c>
      <c r="C18" s="270">
        <v>7</v>
      </c>
      <c r="D18" s="270">
        <v>1054</v>
      </c>
      <c r="E18" s="270">
        <v>0</v>
      </c>
    </row>
    <row r="19" spans="1:5" ht="15.5" x14ac:dyDescent="0.35">
      <c r="A19" s="268" t="s">
        <v>136</v>
      </c>
      <c r="B19" s="269">
        <f t="shared" si="0"/>
        <v>479</v>
      </c>
      <c r="C19" s="270">
        <v>13</v>
      </c>
      <c r="D19" s="270">
        <v>166</v>
      </c>
      <c r="E19" s="270">
        <v>300</v>
      </c>
    </row>
    <row r="20" spans="1:5" ht="15.5" x14ac:dyDescent="0.35">
      <c r="A20" s="268" t="s">
        <v>129</v>
      </c>
      <c r="B20" s="269">
        <f t="shared" si="0"/>
        <v>367</v>
      </c>
      <c r="C20" s="270">
        <v>0</v>
      </c>
      <c r="D20" s="270">
        <v>0</v>
      </c>
      <c r="E20" s="270">
        <v>367</v>
      </c>
    </row>
    <row r="21" spans="1:5" ht="15.5" x14ac:dyDescent="0.35">
      <c r="A21" s="268" t="s">
        <v>131</v>
      </c>
      <c r="B21" s="269">
        <f t="shared" si="0"/>
        <v>352</v>
      </c>
      <c r="C21" s="270">
        <v>0</v>
      </c>
      <c r="D21" s="270">
        <v>0</v>
      </c>
      <c r="E21" s="270">
        <v>352</v>
      </c>
    </row>
    <row r="22" spans="1:5" ht="15.5" x14ac:dyDescent="0.35">
      <c r="A22" s="268" t="s">
        <v>132</v>
      </c>
      <c r="B22" s="269">
        <f t="shared" si="0"/>
        <v>211</v>
      </c>
      <c r="C22" s="270">
        <v>0</v>
      </c>
      <c r="D22" s="270">
        <v>0</v>
      </c>
      <c r="E22" s="270">
        <v>211</v>
      </c>
    </row>
    <row r="23" spans="1:5" ht="15.5" x14ac:dyDescent="0.35">
      <c r="A23" s="268" t="s">
        <v>128</v>
      </c>
      <c r="B23" s="269">
        <f t="shared" ref="B23:B39" si="1">SUM(C23:E23)</f>
        <v>212</v>
      </c>
      <c r="C23" s="270">
        <v>0</v>
      </c>
      <c r="D23" s="270">
        <v>0</v>
      </c>
      <c r="E23" s="270">
        <v>212</v>
      </c>
    </row>
    <row r="24" spans="1:5" ht="15.5" x14ac:dyDescent="0.35">
      <c r="A24" s="268" t="s">
        <v>133</v>
      </c>
      <c r="B24" s="269">
        <f>SUM(C24:E24)</f>
        <v>45</v>
      </c>
      <c r="C24" s="270">
        <v>0</v>
      </c>
      <c r="D24" s="270">
        <v>4</v>
      </c>
      <c r="E24" s="270">
        <v>41</v>
      </c>
    </row>
    <row r="25" spans="1:5" ht="15.5" x14ac:dyDescent="0.35">
      <c r="A25" s="268" t="s">
        <v>130</v>
      </c>
      <c r="B25" s="269">
        <f t="shared" si="1"/>
        <v>18</v>
      </c>
      <c r="C25" s="270">
        <v>0</v>
      </c>
      <c r="D25" s="270">
        <v>0</v>
      </c>
      <c r="E25" s="270">
        <v>18</v>
      </c>
    </row>
    <row r="26" spans="1:5" ht="15.5" x14ac:dyDescent="0.35">
      <c r="A26" s="268" t="s">
        <v>282</v>
      </c>
      <c r="B26" s="269">
        <f>SUM(C26:E26)</f>
        <v>7</v>
      </c>
      <c r="C26" s="270">
        <v>0</v>
      </c>
      <c r="D26" s="270">
        <v>7</v>
      </c>
      <c r="E26" s="270">
        <v>0</v>
      </c>
    </row>
    <row r="27" spans="1:5" ht="15.5" x14ac:dyDescent="0.35">
      <c r="A27" s="271" t="s">
        <v>137</v>
      </c>
      <c r="B27" s="269">
        <f>SUM(C27:E27)</f>
        <v>7374</v>
      </c>
      <c r="C27" s="272">
        <f>SUM(C28:C30)</f>
        <v>39</v>
      </c>
      <c r="D27" s="272">
        <f>SUM(D28:D30)</f>
        <v>2540</v>
      </c>
      <c r="E27" s="272">
        <f>SUM(E28:E30)</f>
        <v>4795</v>
      </c>
    </row>
    <row r="28" spans="1:5" ht="15.5" x14ac:dyDescent="0.35">
      <c r="A28" s="273" t="s">
        <v>138</v>
      </c>
      <c r="B28" s="269">
        <f t="shared" si="1"/>
        <v>7190</v>
      </c>
      <c r="C28" s="270">
        <v>39</v>
      </c>
      <c r="D28" s="270">
        <v>2540</v>
      </c>
      <c r="E28" s="270">
        <v>4611</v>
      </c>
    </row>
    <row r="29" spans="1:5" ht="15.5" x14ac:dyDescent="0.35">
      <c r="A29" s="273" t="s">
        <v>139</v>
      </c>
      <c r="B29" s="269">
        <f t="shared" si="1"/>
        <v>78</v>
      </c>
      <c r="C29" s="270">
        <v>0</v>
      </c>
      <c r="D29" s="270">
        <v>0</v>
      </c>
      <c r="E29" s="270">
        <v>78</v>
      </c>
    </row>
    <row r="30" spans="1:5" ht="15.5" x14ac:dyDescent="0.35">
      <c r="A30" s="273" t="s">
        <v>140</v>
      </c>
      <c r="B30" s="269">
        <f t="shared" si="1"/>
        <v>106</v>
      </c>
      <c r="C30" s="270">
        <v>0</v>
      </c>
      <c r="D30" s="270">
        <v>0</v>
      </c>
      <c r="E30" s="270">
        <v>106</v>
      </c>
    </row>
    <row r="31" spans="1:5" ht="18" x14ac:dyDescent="0.35">
      <c r="A31" s="274" t="s">
        <v>141</v>
      </c>
      <c r="B31" s="269">
        <f t="shared" si="1"/>
        <v>80</v>
      </c>
      <c r="C31" s="275">
        <v>0</v>
      </c>
      <c r="D31" s="275">
        <v>0</v>
      </c>
      <c r="E31" s="275">
        <f>SUM(E32:E39)</f>
        <v>80</v>
      </c>
    </row>
    <row r="32" spans="1:5" ht="15.5" x14ac:dyDescent="0.35">
      <c r="A32" s="276" t="s">
        <v>142</v>
      </c>
      <c r="B32" s="269">
        <f t="shared" si="1"/>
        <v>14</v>
      </c>
      <c r="C32" s="270">
        <v>0</v>
      </c>
      <c r="D32" s="270">
        <v>0</v>
      </c>
      <c r="E32" s="270">
        <v>14</v>
      </c>
    </row>
    <row r="33" spans="1:5" ht="15.5" x14ac:dyDescent="0.35">
      <c r="A33" s="276" t="s">
        <v>143</v>
      </c>
      <c r="B33" s="269">
        <f t="shared" si="1"/>
        <v>36</v>
      </c>
      <c r="C33" s="270">
        <v>0</v>
      </c>
      <c r="D33" s="270">
        <v>0</v>
      </c>
      <c r="E33" s="270">
        <v>36</v>
      </c>
    </row>
    <row r="34" spans="1:5" ht="15.5" x14ac:dyDescent="0.35">
      <c r="A34" s="276" t="s">
        <v>144</v>
      </c>
      <c r="B34" s="269">
        <f t="shared" si="1"/>
        <v>1</v>
      </c>
      <c r="C34" s="270">
        <v>0</v>
      </c>
      <c r="D34" s="270">
        <v>0</v>
      </c>
      <c r="E34" s="270">
        <v>1</v>
      </c>
    </row>
    <row r="35" spans="1:5" ht="15.5" x14ac:dyDescent="0.35">
      <c r="A35" s="276" t="s">
        <v>145</v>
      </c>
      <c r="B35" s="269">
        <f t="shared" si="1"/>
        <v>2</v>
      </c>
      <c r="C35" s="270">
        <v>0</v>
      </c>
      <c r="D35" s="270">
        <v>0</v>
      </c>
      <c r="E35" s="270">
        <v>2</v>
      </c>
    </row>
    <row r="36" spans="1:5" ht="15.5" x14ac:dyDescent="0.35">
      <c r="A36" s="276" t="s">
        <v>146</v>
      </c>
      <c r="B36" s="269">
        <f t="shared" si="1"/>
        <v>8</v>
      </c>
      <c r="C36" s="270">
        <v>0</v>
      </c>
      <c r="D36" s="270">
        <v>0</v>
      </c>
      <c r="E36" s="270">
        <v>8</v>
      </c>
    </row>
    <row r="37" spans="1:5" ht="15.5" x14ac:dyDescent="0.35">
      <c r="A37" s="276" t="s">
        <v>147</v>
      </c>
      <c r="B37" s="269">
        <f t="shared" si="1"/>
        <v>15</v>
      </c>
      <c r="C37" s="270">
        <v>0</v>
      </c>
      <c r="D37" s="270">
        <v>0</v>
      </c>
      <c r="E37" s="270">
        <v>15</v>
      </c>
    </row>
    <row r="38" spans="1:5" ht="15.5" x14ac:dyDescent="0.35">
      <c r="A38" s="276" t="s">
        <v>148</v>
      </c>
      <c r="B38" s="269">
        <f t="shared" si="1"/>
        <v>3</v>
      </c>
      <c r="C38" s="270">
        <v>0</v>
      </c>
      <c r="D38" s="270">
        <v>0</v>
      </c>
      <c r="E38" s="270">
        <v>3</v>
      </c>
    </row>
    <row r="39" spans="1:5" ht="15.5" x14ac:dyDescent="0.35">
      <c r="A39" s="276" t="s">
        <v>313</v>
      </c>
      <c r="B39" s="269">
        <f t="shared" si="1"/>
        <v>1</v>
      </c>
      <c r="C39" s="270">
        <v>0</v>
      </c>
      <c r="D39" s="270">
        <v>0</v>
      </c>
      <c r="E39" s="270">
        <v>1</v>
      </c>
    </row>
    <row r="40" spans="1:5" ht="15.5" x14ac:dyDescent="0.35">
      <c r="A40" s="277"/>
      <c r="B40" s="47"/>
      <c r="C40" s="25"/>
      <c r="D40" s="25"/>
      <c r="E40" s="25"/>
    </row>
    <row r="41" spans="1:5" ht="15.5" x14ac:dyDescent="0.35">
      <c r="A41" s="438" t="s">
        <v>149</v>
      </c>
      <c r="B41" s="438"/>
      <c r="C41" s="438"/>
      <c r="D41" s="438"/>
      <c r="E41" s="438"/>
    </row>
    <row r="42" spans="1:5" ht="15.5" x14ac:dyDescent="0.35">
      <c r="A42" s="278" t="s">
        <v>52</v>
      </c>
      <c r="B42" s="8"/>
      <c r="C42" s="8"/>
      <c r="D42" s="8"/>
      <c r="E42" s="8"/>
    </row>
  </sheetData>
  <mergeCells count="12">
    <mergeCell ref="A1:E2"/>
    <mergeCell ref="A41:E41"/>
    <mergeCell ref="A3:E3"/>
    <mergeCell ref="A4:E4"/>
    <mergeCell ref="A5:E5"/>
    <mergeCell ref="A6:E6"/>
    <mergeCell ref="A8:A12"/>
    <mergeCell ref="B8:B12"/>
    <mergeCell ref="C8:E8"/>
    <mergeCell ref="C9:C12"/>
    <mergeCell ref="D9:D12"/>
    <mergeCell ref="E9:E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C20"/>
  <sheetViews>
    <sheetView showGridLines="0" workbookViewId="0">
      <selection activeCell="A8" sqref="A8"/>
    </sheetView>
  </sheetViews>
  <sheetFormatPr baseColWidth="10" defaultColWidth="0" defaultRowHeight="15.5" zeroHeight="1" x14ac:dyDescent="0.35"/>
  <cols>
    <col min="1" max="1" width="38.54296875" style="9" customWidth="1"/>
    <col min="2" max="2" width="15.54296875" style="9" customWidth="1"/>
    <col min="3" max="3" width="30.54296875" style="208" customWidth="1"/>
    <col min="4" max="16384" width="11.453125" style="9" hidden="1"/>
  </cols>
  <sheetData>
    <row r="1" spans="1:3" x14ac:dyDescent="0.35">
      <c r="A1" s="443" t="s">
        <v>150</v>
      </c>
      <c r="B1" s="444"/>
      <c r="C1" s="445"/>
    </row>
    <row r="2" spans="1:3" x14ac:dyDescent="0.35">
      <c r="A2" s="446"/>
      <c r="B2" s="447"/>
      <c r="C2" s="448"/>
    </row>
    <row r="3" spans="1:3" x14ac:dyDescent="0.35">
      <c r="A3" s="440" t="s">
        <v>151</v>
      </c>
      <c r="B3" s="441"/>
      <c r="C3" s="442"/>
    </row>
    <row r="4" spans="1:3" x14ac:dyDescent="0.35">
      <c r="A4" s="440" t="s">
        <v>152</v>
      </c>
      <c r="B4" s="441"/>
      <c r="C4" s="442"/>
    </row>
    <row r="5" spans="1:3" x14ac:dyDescent="0.35">
      <c r="A5" s="440" t="s">
        <v>125</v>
      </c>
      <c r="B5" s="441"/>
      <c r="C5" s="442"/>
    </row>
    <row r="6" spans="1:3" x14ac:dyDescent="0.35">
      <c r="A6" s="440" t="s">
        <v>275</v>
      </c>
      <c r="B6" s="441"/>
      <c r="C6" s="442"/>
    </row>
    <row r="7" spans="1:3" x14ac:dyDescent="0.35">
      <c r="A7" s="440" t="s">
        <v>153</v>
      </c>
      <c r="B7" s="441"/>
      <c r="C7" s="442"/>
    </row>
    <row r="8" spans="1:3" ht="16" thickBot="1" x14ac:dyDescent="0.4">
      <c r="A8" s="211"/>
      <c r="B8" s="89"/>
      <c r="C8" s="198"/>
    </row>
    <row r="9" spans="1:3" x14ac:dyDescent="0.35">
      <c r="A9" s="87" t="s">
        <v>126</v>
      </c>
      <c r="B9" s="88" t="s">
        <v>154</v>
      </c>
      <c r="C9" s="199" t="s">
        <v>155</v>
      </c>
    </row>
    <row r="10" spans="1:3" x14ac:dyDescent="0.35">
      <c r="A10" s="30"/>
      <c r="B10" s="20"/>
      <c r="C10" s="200"/>
    </row>
    <row r="11" spans="1:3" x14ac:dyDescent="0.35">
      <c r="A11" s="30" t="s">
        <v>65</v>
      </c>
      <c r="B11" s="21">
        <f>SUM(B13:B18)</f>
        <v>3779</v>
      </c>
      <c r="C11" s="201" t="s">
        <v>317</v>
      </c>
    </row>
    <row r="12" spans="1:3" x14ac:dyDescent="0.35">
      <c r="A12" s="22"/>
      <c r="B12" s="23"/>
      <c r="C12" s="202"/>
    </row>
    <row r="13" spans="1:3" x14ac:dyDescent="0.35">
      <c r="A13" s="203" t="s">
        <v>138</v>
      </c>
      <c r="B13" s="24">
        <v>2540</v>
      </c>
      <c r="C13" s="202" t="s">
        <v>176</v>
      </c>
    </row>
    <row r="14" spans="1:3" x14ac:dyDescent="0.35">
      <c r="A14" s="22" t="s">
        <v>127</v>
      </c>
      <c r="B14" s="24">
        <v>1054</v>
      </c>
      <c r="C14" s="202" t="s">
        <v>163</v>
      </c>
    </row>
    <row r="15" spans="1:3" x14ac:dyDescent="0.35">
      <c r="A15" s="22" t="s">
        <v>136</v>
      </c>
      <c r="B15" s="24">
        <v>166</v>
      </c>
      <c r="C15" s="202" t="s">
        <v>156</v>
      </c>
    </row>
    <row r="16" spans="1:3" x14ac:dyDescent="0.35">
      <c r="A16" s="22" t="s">
        <v>135</v>
      </c>
      <c r="B16" s="24">
        <v>8</v>
      </c>
      <c r="C16" s="202" t="s">
        <v>315</v>
      </c>
    </row>
    <row r="17" spans="1:3" x14ac:dyDescent="0.35">
      <c r="A17" s="22" t="s">
        <v>314</v>
      </c>
      <c r="B17" s="24">
        <v>7</v>
      </c>
      <c r="C17" s="204" t="s">
        <v>162</v>
      </c>
    </row>
    <row r="18" spans="1:3" x14ac:dyDescent="0.35">
      <c r="A18" s="22" t="s">
        <v>133</v>
      </c>
      <c r="B18" s="24">
        <v>4</v>
      </c>
      <c r="C18" s="36" t="s">
        <v>316</v>
      </c>
    </row>
    <row r="19" spans="1:3" x14ac:dyDescent="0.35">
      <c r="A19" s="205"/>
      <c r="B19" s="25"/>
      <c r="C19" s="206"/>
    </row>
    <row r="20" spans="1:3" x14ac:dyDescent="0.35">
      <c r="A20" s="37" t="s">
        <v>52</v>
      </c>
      <c r="B20" s="19"/>
      <c r="C20" s="207"/>
    </row>
  </sheetData>
  <mergeCells count="6">
    <mergeCell ref="A7:C7"/>
    <mergeCell ref="A1:C2"/>
    <mergeCell ref="A3:C3"/>
    <mergeCell ref="A4:C4"/>
    <mergeCell ref="A5:C5"/>
    <mergeCell ref="A6:C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FC39"/>
  <sheetViews>
    <sheetView showGridLines="0" topLeftCell="A10" workbookViewId="0">
      <selection activeCell="A38" sqref="A38:XFD40"/>
    </sheetView>
  </sheetViews>
  <sheetFormatPr baseColWidth="10" defaultColWidth="0" defaultRowHeight="15.4" customHeight="1" zeroHeight="1" x14ac:dyDescent="0.35"/>
  <cols>
    <col min="1" max="1" width="45.54296875" style="9" customWidth="1"/>
    <col min="2" max="2" width="15.453125" style="9" customWidth="1"/>
    <col min="3" max="3" width="26" style="29" customWidth="1"/>
    <col min="4" max="16383" width="11.453125" style="9" hidden="1"/>
    <col min="16384" max="16384" width="50" style="9" hidden="1"/>
  </cols>
  <sheetData>
    <row r="1" spans="1:3" ht="15.5" x14ac:dyDescent="0.35">
      <c r="A1" s="154" t="s">
        <v>157</v>
      </c>
      <c r="B1" s="155"/>
      <c r="C1" s="156"/>
    </row>
    <row r="2" spans="1:3" ht="15.5" x14ac:dyDescent="0.35">
      <c r="A2" s="157"/>
      <c r="B2" s="158"/>
      <c r="C2" s="159"/>
    </row>
    <row r="3" spans="1:3" ht="15.5" x14ac:dyDescent="0.35">
      <c r="A3" s="440" t="s">
        <v>158</v>
      </c>
      <c r="B3" s="441"/>
      <c r="C3" s="442"/>
    </row>
    <row r="4" spans="1:3" ht="15.5" x14ac:dyDescent="0.35">
      <c r="A4" s="440" t="s">
        <v>159</v>
      </c>
      <c r="B4" s="441"/>
      <c r="C4" s="442"/>
    </row>
    <row r="5" spans="1:3" ht="15.5" x14ac:dyDescent="0.35">
      <c r="A5" s="440" t="s">
        <v>125</v>
      </c>
      <c r="B5" s="441"/>
      <c r="C5" s="442"/>
    </row>
    <row r="6" spans="1:3" ht="15.5" x14ac:dyDescent="0.35">
      <c r="A6" s="450" t="s">
        <v>275</v>
      </c>
      <c r="B6" s="451"/>
      <c r="C6" s="452"/>
    </row>
    <row r="7" spans="1:3" ht="15.5" x14ac:dyDescent="0.35">
      <c r="A7" s="440" t="s">
        <v>153</v>
      </c>
      <c r="B7" s="441"/>
      <c r="C7" s="442"/>
    </row>
    <row r="8" spans="1:3" ht="16" thickBot="1" x14ac:dyDescent="0.4">
      <c r="A8" s="211"/>
      <c r="B8" s="89"/>
      <c r="C8" s="91"/>
    </row>
    <row r="9" spans="1:3" ht="30" x14ac:dyDescent="0.35">
      <c r="A9" s="87" t="s">
        <v>126</v>
      </c>
      <c r="B9" s="88" t="s">
        <v>160</v>
      </c>
      <c r="C9" s="90" t="s">
        <v>161</v>
      </c>
    </row>
    <row r="10" spans="1:3" ht="15.5" x14ac:dyDescent="0.35">
      <c r="A10" s="30"/>
      <c r="B10" s="20"/>
      <c r="C10" s="26"/>
    </row>
    <row r="11" spans="1:3" ht="15.5" x14ac:dyDescent="0.35">
      <c r="A11" s="30" t="s">
        <v>65</v>
      </c>
      <c r="B11" s="21">
        <f>SUM(B13:B22,B26)</f>
        <v>9200</v>
      </c>
      <c r="C11" s="27" t="s">
        <v>375</v>
      </c>
    </row>
    <row r="12" spans="1:3" ht="15.5" x14ac:dyDescent="0.35">
      <c r="A12" s="22"/>
      <c r="B12" s="23"/>
      <c r="C12" s="28"/>
    </row>
    <row r="13" spans="1:3" ht="15.5" x14ac:dyDescent="0.35">
      <c r="A13" s="98" t="s">
        <v>128</v>
      </c>
      <c r="B13" s="212">
        <v>212</v>
      </c>
      <c r="C13" s="104" t="s">
        <v>376</v>
      </c>
    </row>
    <row r="14" spans="1:3" ht="15.5" x14ac:dyDescent="0.35">
      <c r="A14" s="98" t="s">
        <v>129</v>
      </c>
      <c r="B14" s="212">
        <v>367</v>
      </c>
      <c r="C14" s="104" t="s">
        <v>166</v>
      </c>
    </row>
    <row r="15" spans="1:3" ht="15.5" x14ac:dyDescent="0.35">
      <c r="A15" s="98" t="s">
        <v>130</v>
      </c>
      <c r="B15" s="212">
        <v>18</v>
      </c>
      <c r="C15" s="104" t="s">
        <v>377</v>
      </c>
    </row>
    <row r="16" spans="1:3" ht="15.5" x14ac:dyDescent="0.35">
      <c r="A16" s="98" t="s">
        <v>131</v>
      </c>
      <c r="B16" s="212">
        <v>352</v>
      </c>
      <c r="C16" s="104" t="s">
        <v>378</v>
      </c>
    </row>
    <row r="17" spans="1:4" ht="15.5" x14ac:dyDescent="0.35">
      <c r="A17" s="98" t="s">
        <v>132</v>
      </c>
      <c r="B17" s="212">
        <v>211</v>
      </c>
      <c r="C17" s="104" t="s">
        <v>164</v>
      </c>
    </row>
    <row r="18" spans="1:4" ht="15.5" x14ac:dyDescent="0.35">
      <c r="A18" s="99" t="s">
        <v>133</v>
      </c>
      <c r="B18" s="213">
        <v>41</v>
      </c>
      <c r="C18" s="107" t="s">
        <v>172</v>
      </c>
    </row>
    <row r="19" spans="1:4" ht="15.5" x14ac:dyDescent="0.35">
      <c r="A19" s="99" t="s">
        <v>135</v>
      </c>
      <c r="B19" s="215">
        <v>2812</v>
      </c>
      <c r="C19" s="219" t="s">
        <v>182</v>
      </c>
    </row>
    <row r="20" spans="1:4" ht="15.5" x14ac:dyDescent="0.35">
      <c r="A20" s="220" t="s">
        <v>134</v>
      </c>
      <c r="B20" s="216">
        <v>12</v>
      </c>
      <c r="C20" s="219" t="s">
        <v>379</v>
      </c>
    </row>
    <row r="21" spans="1:4" ht="15.5" x14ac:dyDescent="0.35">
      <c r="A21" s="99" t="s">
        <v>136</v>
      </c>
      <c r="B21" s="217">
        <v>300</v>
      </c>
      <c r="C21" s="221" t="s">
        <v>380</v>
      </c>
    </row>
    <row r="22" spans="1:4" ht="15.5" x14ac:dyDescent="0.35">
      <c r="A22" s="100" t="s">
        <v>137</v>
      </c>
      <c r="B22" s="218">
        <f>SUM(B23:B25)</f>
        <v>4795</v>
      </c>
      <c r="C22" s="222" t="s">
        <v>384</v>
      </c>
    </row>
    <row r="23" spans="1:4" ht="15.5" x14ac:dyDescent="0.35">
      <c r="A23" s="101" t="s">
        <v>138</v>
      </c>
      <c r="B23" s="215">
        <v>4611</v>
      </c>
      <c r="C23" s="219" t="s">
        <v>381</v>
      </c>
    </row>
    <row r="24" spans="1:4" ht="15.5" x14ac:dyDescent="0.35">
      <c r="A24" s="101" t="s">
        <v>165</v>
      </c>
      <c r="B24" s="217">
        <v>78</v>
      </c>
      <c r="C24" s="219" t="s">
        <v>382</v>
      </c>
    </row>
    <row r="25" spans="1:4" ht="15.5" x14ac:dyDescent="0.35">
      <c r="A25" s="101" t="s">
        <v>167</v>
      </c>
      <c r="B25" s="217">
        <v>106</v>
      </c>
      <c r="C25" s="219" t="s">
        <v>328</v>
      </c>
    </row>
    <row r="26" spans="1:4" ht="18.5" x14ac:dyDescent="0.35">
      <c r="A26" s="223" t="s">
        <v>168</v>
      </c>
      <c r="B26" s="214">
        <f>SUM(B27:B34)</f>
        <v>80</v>
      </c>
      <c r="C26" s="224" t="s">
        <v>383</v>
      </c>
    </row>
    <row r="27" spans="1:4" ht="15.5" x14ac:dyDescent="0.35">
      <c r="A27" s="225" t="s">
        <v>169</v>
      </c>
      <c r="B27" s="153">
        <v>14</v>
      </c>
      <c r="C27" s="226" t="s">
        <v>170</v>
      </c>
    </row>
    <row r="28" spans="1:4" ht="15.5" x14ac:dyDescent="0.35">
      <c r="A28" s="225" t="s">
        <v>171</v>
      </c>
      <c r="B28" s="153">
        <v>36</v>
      </c>
      <c r="C28" s="226" t="s">
        <v>317</v>
      </c>
    </row>
    <row r="29" spans="1:4" ht="15.5" x14ac:dyDescent="0.35">
      <c r="A29" s="225" t="s">
        <v>173</v>
      </c>
      <c r="B29" s="153">
        <v>1</v>
      </c>
      <c r="C29" s="226" t="s">
        <v>319</v>
      </c>
      <c r="D29"/>
    </row>
    <row r="30" spans="1:4" ht="15.5" x14ac:dyDescent="0.35">
      <c r="A30" s="225" t="s">
        <v>174</v>
      </c>
      <c r="B30" s="153">
        <v>2</v>
      </c>
      <c r="C30" s="226" t="s">
        <v>320</v>
      </c>
    </row>
    <row r="31" spans="1:4" ht="15.5" x14ac:dyDescent="0.35">
      <c r="A31" s="225" t="s">
        <v>175</v>
      </c>
      <c r="B31" s="153">
        <v>8</v>
      </c>
      <c r="C31" s="226" t="s">
        <v>385</v>
      </c>
    </row>
    <row r="32" spans="1:4" ht="15.5" x14ac:dyDescent="0.35">
      <c r="A32" s="225" t="s">
        <v>324</v>
      </c>
      <c r="B32" s="153">
        <v>15</v>
      </c>
      <c r="C32" s="226" t="s">
        <v>321</v>
      </c>
    </row>
    <row r="33" spans="1:5" ht="15.5" x14ac:dyDescent="0.35">
      <c r="A33" s="225" t="s">
        <v>325</v>
      </c>
      <c r="B33" s="153">
        <v>1</v>
      </c>
      <c r="C33" s="226" t="s">
        <v>322</v>
      </c>
    </row>
    <row r="34" spans="1:5" ht="15.5" x14ac:dyDescent="0.35">
      <c r="A34" s="225" t="s">
        <v>177</v>
      </c>
      <c r="B34" s="153">
        <v>3</v>
      </c>
      <c r="C34" s="226" t="s">
        <v>323</v>
      </c>
    </row>
    <row r="35" spans="1:5" ht="15.65" customHeight="1" x14ac:dyDescent="0.35">
      <c r="A35" s="225"/>
      <c r="B35" s="153"/>
      <c r="C35" s="227"/>
    </row>
    <row r="36" spans="1:5" ht="25.15" customHeight="1" x14ac:dyDescent="0.35">
      <c r="A36" s="449" t="s">
        <v>149</v>
      </c>
      <c r="B36" s="449"/>
      <c r="C36" s="449"/>
      <c r="D36" s="449"/>
      <c r="E36" s="449"/>
    </row>
    <row r="37" spans="1:5" ht="15.5" x14ac:dyDescent="0.35">
      <c r="A37" s="76" t="s">
        <v>52</v>
      </c>
      <c r="B37" s="74"/>
      <c r="C37" s="74"/>
      <c r="D37" s="74"/>
      <c r="E37" s="74"/>
    </row>
    <row r="38" spans="1:5" ht="15.5" hidden="1" x14ac:dyDescent="0.35"/>
    <row r="39" spans="1:5" ht="15.5" hidden="1" x14ac:dyDescent="0.35"/>
  </sheetData>
  <mergeCells count="6">
    <mergeCell ref="A36:E36"/>
    <mergeCell ref="A3:C3"/>
    <mergeCell ref="A4:C4"/>
    <mergeCell ref="A5:C5"/>
    <mergeCell ref="A6:C6"/>
    <mergeCell ref="A7:C7"/>
  </mergeCells>
  <pageMargins left="0.7" right="0.7" top="0.75" bottom="0.75" header="0.3" footer="0.3"/>
  <pageSetup paperSize="9" orientation="portrait"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9"/>
  <sheetViews>
    <sheetView showGridLines="0" topLeftCell="A26" workbookViewId="0">
      <selection activeCell="A33" sqref="A33"/>
    </sheetView>
  </sheetViews>
  <sheetFormatPr baseColWidth="10" defaultColWidth="0" defaultRowHeight="14.65" customHeight="1" zeroHeight="1" x14ac:dyDescent="0.35"/>
  <cols>
    <col min="1" max="1" width="56.453125" style="72" customWidth="1"/>
    <col min="2" max="2" width="17.26953125" style="72" customWidth="1"/>
    <col min="3" max="3" width="23.453125" style="75" customWidth="1"/>
    <col min="4" max="5" width="11.453125" style="72" hidden="1" customWidth="1"/>
    <col min="6" max="16384" width="11.453125" hidden="1"/>
  </cols>
  <sheetData>
    <row r="1" spans="1:5" ht="15.75" customHeight="1" x14ac:dyDescent="0.35">
      <c r="A1" s="154" t="s">
        <v>178</v>
      </c>
      <c r="B1" s="155"/>
      <c r="C1" s="156"/>
      <c r="D1"/>
      <c r="E1"/>
    </row>
    <row r="2" spans="1:5" ht="15.75" customHeight="1" x14ac:dyDescent="0.35">
      <c r="A2" s="157"/>
      <c r="B2" s="158"/>
      <c r="C2" s="159"/>
      <c r="D2"/>
      <c r="E2"/>
    </row>
    <row r="3" spans="1:5" ht="15" x14ac:dyDescent="0.35">
      <c r="A3" s="440" t="s">
        <v>158</v>
      </c>
      <c r="B3" s="441"/>
      <c r="C3" s="442"/>
      <c r="D3"/>
      <c r="E3"/>
    </row>
    <row r="4" spans="1:5" ht="15" x14ac:dyDescent="0.35">
      <c r="A4" s="440" t="s">
        <v>159</v>
      </c>
      <c r="B4" s="441"/>
      <c r="C4" s="442"/>
      <c r="D4"/>
      <c r="E4"/>
    </row>
    <row r="5" spans="1:5" ht="15" x14ac:dyDescent="0.35">
      <c r="A5" s="440" t="s">
        <v>70</v>
      </c>
      <c r="B5" s="441"/>
      <c r="C5" s="442"/>
      <c r="D5"/>
      <c r="E5"/>
    </row>
    <row r="6" spans="1:5" ht="15" x14ac:dyDescent="0.35">
      <c r="A6" s="440" t="s">
        <v>275</v>
      </c>
      <c r="B6" s="441"/>
      <c r="C6" s="442"/>
      <c r="D6"/>
      <c r="E6"/>
    </row>
    <row r="7" spans="1:5" ht="15" x14ac:dyDescent="0.35">
      <c r="A7" s="440" t="s">
        <v>153</v>
      </c>
      <c r="B7" s="441"/>
      <c r="C7" s="442"/>
      <c r="D7"/>
      <c r="E7"/>
    </row>
    <row r="8" spans="1:5" ht="15.5" thickBot="1" x14ac:dyDescent="0.4">
      <c r="A8" s="211"/>
      <c r="B8" s="89"/>
      <c r="C8" s="91"/>
      <c r="D8"/>
      <c r="E8"/>
    </row>
    <row r="9" spans="1:5" ht="30" x14ac:dyDescent="0.35">
      <c r="A9" s="87" t="s">
        <v>179</v>
      </c>
      <c r="B9" s="88" t="s">
        <v>160</v>
      </c>
      <c r="C9" s="90" t="s">
        <v>180</v>
      </c>
      <c r="D9"/>
      <c r="E9"/>
    </row>
    <row r="10" spans="1:5" ht="15" x14ac:dyDescent="0.35">
      <c r="A10" s="30"/>
      <c r="B10" s="20"/>
      <c r="C10" s="48"/>
      <c r="D10"/>
      <c r="E10"/>
    </row>
    <row r="11" spans="1:5" ht="15.5" x14ac:dyDescent="0.35">
      <c r="A11" s="30" t="s">
        <v>65</v>
      </c>
      <c r="B11" s="77">
        <f>SUM(B13:B25)</f>
        <v>9200</v>
      </c>
      <c r="C11" s="27" t="s">
        <v>375</v>
      </c>
      <c r="D11"/>
      <c r="E11"/>
    </row>
    <row r="12" spans="1:5" ht="15.5" x14ac:dyDescent="0.35">
      <c r="A12" s="22"/>
      <c r="B12" s="50"/>
      <c r="C12" s="102"/>
      <c r="D12"/>
      <c r="E12"/>
    </row>
    <row r="13" spans="1:5" ht="15.5" x14ac:dyDescent="0.35">
      <c r="A13" s="103" t="s">
        <v>88</v>
      </c>
      <c r="B13" s="228">
        <v>5357</v>
      </c>
      <c r="C13" s="107" t="s">
        <v>326</v>
      </c>
      <c r="D13"/>
      <c r="E13"/>
    </row>
    <row r="14" spans="1:5" ht="15.5" x14ac:dyDescent="0.35">
      <c r="A14" s="105" t="s">
        <v>181</v>
      </c>
      <c r="B14" s="228">
        <v>2022</v>
      </c>
      <c r="C14" s="107" t="s">
        <v>327</v>
      </c>
      <c r="D14"/>
      <c r="E14"/>
    </row>
    <row r="15" spans="1:5" ht="15.5" x14ac:dyDescent="0.35">
      <c r="A15" s="105" t="s">
        <v>96</v>
      </c>
      <c r="B15" s="106">
        <v>640</v>
      </c>
      <c r="C15" s="107" t="s">
        <v>386</v>
      </c>
      <c r="D15"/>
      <c r="E15"/>
    </row>
    <row r="16" spans="1:5" ht="15.5" x14ac:dyDescent="0.35">
      <c r="A16" s="103" t="s">
        <v>94</v>
      </c>
      <c r="B16" s="106">
        <v>589</v>
      </c>
      <c r="C16" s="107" t="s">
        <v>176</v>
      </c>
      <c r="D16"/>
      <c r="E16"/>
    </row>
    <row r="17" spans="1:5" ht="15.5" x14ac:dyDescent="0.35">
      <c r="A17" s="105" t="s">
        <v>76</v>
      </c>
      <c r="B17" s="106">
        <v>517</v>
      </c>
      <c r="C17" s="107" t="s">
        <v>329</v>
      </c>
      <c r="D17"/>
      <c r="E17"/>
    </row>
    <row r="18" spans="1:5" ht="15.5" x14ac:dyDescent="0.35">
      <c r="A18" s="103" t="s">
        <v>91</v>
      </c>
      <c r="B18" s="106">
        <v>16</v>
      </c>
      <c r="C18" s="107" t="s">
        <v>330</v>
      </c>
      <c r="D18"/>
      <c r="E18"/>
    </row>
    <row r="19" spans="1:5" ht="15.5" x14ac:dyDescent="0.35">
      <c r="A19" s="103" t="s">
        <v>90</v>
      </c>
      <c r="B19" s="106">
        <v>28</v>
      </c>
      <c r="C19" s="107" t="s">
        <v>331</v>
      </c>
      <c r="D19"/>
      <c r="E19"/>
    </row>
    <row r="20" spans="1:5" ht="15.5" x14ac:dyDescent="0.35">
      <c r="A20" s="105" t="s">
        <v>183</v>
      </c>
      <c r="B20" s="106">
        <v>7</v>
      </c>
      <c r="C20" s="107" t="s">
        <v>332</v>
      </c>
      <c r="D20"/>
      <c r="E20"/>
    </row>
    <row r="21" spans="1:5" ht="15.5" x14ac:dyDescent="0.35">
      <c r="A21" s="44" t="s">
        <v>112</v>
      </c>
      <c r="B21" s="106">
        <v>1</v>
      </c>
      <c r="C21" s="107" t="s">
        <v>333</v>
      </c>
      <c r="D21"/>
      <c r="E21"/>
    </row>
    <row r="22" spans="1:5" ht="15.5" x14ac:dyDescent="0.35">
      <c r="A22" s="22" t="s">
        <v>78</v>
      </c>
      <c r="B22" s="106">
        <v>2</v>
      </c>
      <c r="C22" s="107" t="s">
        <v>334</v>
      </c>
      <c r="D22"/>
      <c r="E22"/>
    </row>
    <row r="23" spans="1:5" ht="15.5" x14ac:dyDescent="0.35">
      <c r="A23" s="44" t="s">
        <v>335</v>
      </c>
      <c r="B23" s="106">
        <v>2</v>
      </c>
      <c r="C23" s="107" t="s">
        <v>336</v>
      </c>
      <c r="D23"/>
      <c r="E23"/>
    </row>
    <row r="24" spans="1:5" ht="15.5" x14ac:dyDescent="0.35">
      <c r="A24" s="44" t="s">
        <v>337</v>
      </c>
      <c r="B24" s="106">
        <v>3</v>
      </c>
      <c r="C24" s="107" t="s">
        <v>387</v>
      </c>
      <c r="D24"/>
      <c r="E24"/>
    </row>
    <row r="25" spans="1:5" s="108" customFormat="1" ht="15.5" x14ac:dyDescent="0.35">
      <c r="A25" s="103" t="s">
        <v>338</v>
      </c>
      <c r="B25" s="106">
        <v>16</v>
      </c>
      <c r="C25" s="107" t="s">
        <v>339</v>
      </c>
    </row>
    <row r="26" spans="1:5" s="108" customFormat="1" ht="14.5" x14ac:dyDescent="0.35">
      <c r="A26" s="160" t="s">
        <v>340</v>
      </c>
      <c r="B26" s="229">
        <v>5</v>
      </c>
      <c r="C26" s="230" t="s">
        <v>388</v>
      </c>
    </row>
    <row r="27" spans="1:5" s="108" customFormat="1" ht="14.5" x14ac:dyDescent="0.35">
      <c r="A27" s="161" t="s">
        <v>341</v>
      </c>
      <c r="B27" s="229">
        <v>4</v>
      </c>
      <c r="C27" s="231" t="s">
        <v>318</v>
      </c>
    </row>
    <row r="28" spans="1:5" s="108" customFormat="1" ht="14.5" x14ac:dyDescent="0.35">
      <c r="A28" s="161" t="s">
        <v>342</v>
      </c>
      <c r="B28" s="229">
        <v>3</v>
      </c>
      <c r="C28" s="231" t="s">
        <v>343</v>
      </c>
    </row>
    <row r="29" spans="1:5" ht="14.5" x14ac:dyDescent="0.35">
      <c r="A29" s="160" t="s">
        <v>116</v>
      </c>
      <c r="B29" s="229">
        <v>2</v>
      </c>
      <c r="C29" s="230" t="s">
        <v>344</v>
      </c>
      <c r="D29"/>
      <c r="E29"/>
    </row>
    <row r="30" spans="1:5" ht="14.5" x14ac:dyDescent="0.35">
      <c r="A30" s="161" t="s">
        <v>345</v>
      </c>
      <c r="B30" s="229">
        <v>1</v>
      </c>
      <c r="C30" s="231" t="s">
        <v>346</v>
      </c>
      <c r="D30"/>
      <c r="E30"/>
    </row>
    <row r="31" spans="1:5" ht="14.5" x14ac:dyDescent="0.35">
      <c r="A31" s="162" t="s">
        <v>347</v>
      </c>
      <c r="B31" s="232">
        <v>1</v>
      </c>
      <c r="C31" s="231" t="s">
        <v>348</v>
      </c>
      <c r="D31"/>
      <c r="E31"/>
    </row>
    <row r="32" spans="1:5" ht="24" customHeight="1" x14ac:dyDescent="0.35">
      <c r="A32" s="453" t="s">
        <v>186</v>
      </c>
      <c r="B32" s="453"/>
      <c r="C32" s="453"/>
      <c r="D32"/>
      <c r="E32"/>
    </row>
    <row r="33" spans="1:5" ht="14.5" x14ac:dyDescent="0.35">
      <c r="A33" s="37" t="s">
        <v>52</v>
      </c>
      <c r="B33" s="78"/>
      <c r="C33" s="79"/>
      <c r="D33" s="97"/>
      <c r="E33" s="97"/>
    </row>
    <row r="34" spans="1:5" ht="14.5" hidden="1" x14ac:dyDescent="0.35"/>
    <row r="35" spans="1:5" ht="14.5" hidden="1" x14ac:dyDescent="0.35"/>
    <row r="36" spans="1:5" ht="14.5" hidden="1" x14ac:dyDescent="0.35"/>
    <row r="37" spans="1:5" ht="14.5" hidden="1" x14ac:dyDescent="0.35"/>
    <row r="38" spans="1:5" ht="14.5" hidden="1" x14ac:dyDescent="0.35"/>
    <row r="39" spans="1:5" ht="14.5" hidden="1" x14ac:dyDescent="0.35"/>
    <row r="40" spans="1:5" ht="14.5" hidden="1" x14ac:dyDescent="0.35"/>
    <row r="41" spans="1:5" ht="14.5" hidden="1" x14ac:dyDescent="0.35"/>
    <row r="42" spans="1:5" ht="14.5" hidden="1" x14ac:dyDescent="0.35"/>
    <row r="43" spans="1:5" ht="14.5" hidden="1" x14ac:dyDescent="0.35"/>
    <row r="44" spans="1:5" ht="14.5" hidden="1" x14ac:dyDescent="0.35"/>
    <row r="45" spans="1:5" ht="14.5" hidden="1" x14ac:dyDescent="0.35"/>
    <row r="46" spans="1:5" ht="14.5" hidden="1" x14ac:dyDescent="0.35"/>
    <row r="47" spans="1:5" ht="14.5" hidden="1" x14ac:dyDescent="0.35"/>
    <row r="48" spans="1:5" ht="14.5" hidden="1" x14ac:dyDescent="0.35"/>
    <row r="49" ht="14.5" hidden="1" x14ac:dyDescent="0.35"/>
  </sheetData>
  <mergeCells count="6">
    <mergeCell ref="A32:C32"/>
    <mergeCell ref="A3:C3"/>
    <mergeCell ref="A4:C4"/>
    <mergeCell ref="A5:C5"/>
    <mergeCell ref="A6:C6"/>
    <mergeCell ref="A7:C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Índice</vt:lpstr>
      <vt:lpstr>c-1 </vt:lpstr>
      <vt:lpstr>c-2</vt:lpstr>
      <vt:lpstr>c-3</vt:lpstr>
      <vt:lpstr>c-4</vt:lpstr>
      <vt:lpstr>c-5</vt:lpstr>
      <vt:lpstr>c-6 </vt:lpstr>
      <vt:lpstr>c-7</vt:lpstr>
      <vt:lpstr>c-8 </vt:lpstr>
      <vt:lpstr>c-9 </vt:lpstr>
      <vt:lpstr>c-10</vt:lpstr>
      <vt:lpstr>c-11</vt:lpstr>
      <vt:lpstr>c-12</vt:lpstr>
      <vt:lpstr>c-13</vt:lpstr>
      <vt:lpstr>c-14 </vt:lpstr>
      <vt:lpstr>c-15 </vt:lpstr>
      <vt:lpstr>c-16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Estela González Garro</dc:creator>
  <cp:keywords/>
  <dc:description/>
  <cp:lastModifiedBy>María Gómez Rodríguez</cp:lastModifiedBy>
  <cp:revision/>
  <dcterms:created xsi:type="dcterms:W3CDTF">2020-10-22T16:28:21Z</dcterms:created>
  <dcterms:modified xsi:type="dcterms:W3CDTF">2023-10-17T14:32:21Z</dcterms:modified>
  <cp:category/>
  <cp:contentStatus/>
</cp:coreProperties>
</file>