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xr:revisionPtr revIDLastSave="0" documentId="8_{C630CB39-6749-44B4-AE8E-BCAA0E75FC77}" xr6:coauthVersionLast="47" xr6:coauthVersionMax="47" xr10:uidLastSave="{00000000-0000-0000-0000-000000000000}"/>
  <bookViews>
    <workbookView xWindow="28690" yWindow="-110" windowWidth="29020" windowHeight="15700" tabRatio="843" xr2:uid="{7BFD70E5-BEFB-4786-87E4-C455E801784B}"/>
  </bookViews>
  <sheets>
    <sheet name="Índice" sheetId="32" r:id="rId1"/>
    <sheet name="C-1" sheetId="33" r:id="rId2"/>
    <sheet name="C-2" sheetId="21" r:id="rId3"/>
    <sheet name="C-3" sheetId="31" r:id="rId4"/>
    <sheet name="C-4" sheetId="20" r:id="rId5"/>
    <sheet name="C-5" sheetId="3" r:id="rId6"/>
    <sheet name="C-6" sheetId="5" r:id="rId7"/>
    <sheet name="C-7" sheetId="22" r:id="rId8"/>
    <sheet name="C-8" sheetId="23" r:id="rId9"/>
    <sheet name="C-9" sheetId="17" r:id="rId10"/>
    <sheet name="C-10" sheetId="25" r:id="rId11"/>
    <sheet name="C-11" sheetId="7" r:id="rId12"/>
    <sheet name="C-12" sheetId="6" r:id="rId13"/>
  </sheets>
  <definedNames>
    <definedName name="_xlnm.Print_Area" localSheetId="11">'C-11'!#REF!</definedName>
    <definedName name="_xlnm.Print_Area" localSheetId="12">'C-12'!#REF!</definedName>
    <definedName name="_xlnm.Print_Area" localSheetId="5">'C-5'!#REF!</definedName>
    <definedName name="_xlnm.Print_Area" localSheetId="6">'C-6'!#REF!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1" i="7" s="1"/>
  <c r="C17" i="7"/>
  <c r="C16" i="7"/>
  <c r="C15" i="7"/>
  <c r="C14" i="7"/>
  <c r="C13" i="7"/>
  <c r="G11" i="7"/>
  <c r="F11" i="7"/>
  <c r="E11" i="7"/>
  <c r="D11" i="7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1" i="25" s="1"/>
  <c r="B15" i="25"/>
  <c r="B14" i="25"/>
  <c r="B13" i="25"/>
  <c r="D11" i="25"/>
  <c r="C11" i="25"/>
  <c r="B208" i="17"/>
  <c r="B207" i="17"/>
  <c r="B206" i="17"/>
  <c r="B205" i="17"/>
  <c r="B204" i="17"/>
  <c r="L202" i="17"/>
  <c r="K202" i="17"/>
  <c r="J202" i="17"/>
  <c r="I202" i="17"/>
  <c r="H202" i="17"/>
  <c r="G202" i="17"/>
  <c r="F202" i="17"/>
  <c r="E202" i="17"/>
  <c r="D202" i="17"/>
  <c r="C202" i="17"/>
  <c r="B202" i="17"/>
  <c r="B200" i="17"/>
  <c r="B199" i="17"/>
  <c r="B198" i="17"/>
  <c r="B197" i="17"/>
  <c r="B196" i="17"/>
  <c r="B194" i="17"/>
  <c r="B192" i="17"/>
  <c r="L190" i="17"/>
  <c r="K190" i="17"/>
  <c r="J190" i="17"/>
  <c r="I190" i="17"/>
  <c r="H190" i="17"/>
  <c r="G190" i="17"/>
  <c r="F190" i="17"/>
  <c r="E190" i="17"/>
  <c r="D190" i="17"/>
  <c r="C190" i="17"/>
  <c r="B190" i="17"/>
  <c r="B188" i="17"/>
  <c r="B187" i="17"/>
  <c r="B186" i="17"/>
  <c r="L185" i="17"/>
  <c r="L180" i="17" s="1"/>
  <c r="K185" i="17"/>
  <c r="K180" i="17" s="1"/>
  <c r="J185" i="17"/>
  <c r="J180" i="17" s="1"/>
  <c r="I185" i="17"/>
  <c r="H185" i="17"/>
  <c r="H180" i="17" s="1"/>
  <c r="G185" i="17"/>
  <c r="F185" i="17"/>
  <c r="E185" i="17"/>
  <c r="D185" i="17"/>
  <c r="C185" i="17"/>
  <c r="B185" i="17"/>
  <c r="B180" i="17" s="1"/>
  <c r="B184" i="17"/>
  <c r="B182" i="17"/>
  <c r="I180" i="17"/>
  <c r="G180" i="17"/>
  <c r="F180" i="17"/>
  <c r="E180" i="17"/>
  <c r="D180" i="17"/>
  <c r="C180" i="17"/>
  <c r="B178" i="17"/>
  <c r="B177" i="17"/>
  <c r="B176" i="17"/>
  <c r="B174" i="17"/>
  <c r="B172" i="17"/>
  <c r="B170" i="17" s="1"/>
  <c r="L170" i="17"/>
  <c r="K170" i="17"/>
  <c r="J170" i="17"/>
  <c r="I170" i="17"/>
  <c r="H170" i="17"/>
  <c r="G170" i="17"/>
  <c r="F170" i="17"/>
  <c r="E170" i="17"/>
  <c r="D170" i="17"/>
  <c r="C170" i="17"/>
  <c r="B168" i="17"/>
  <c r="B167" i="17"/>
  <c r="B166" i="17"/>
  <c r="B165" i="17"/>
  <c r="B164" i="17"/>
  <c r="B162" i="17"/>
  <c r="B158" i="17" s="1"/>
  <c r="B160" i="17"/>
  <c r="L158" i="17"/>
  <c r="K158" i="17"/>
  <c r="J158" i="17"/>
  <c r="I158" i="17"/>
  <c r="I11" i="17" s="1"/>
  <c r="H158" i="17"/>
  <c r="G158" i="17"/>
  <c r="F158" i="17"/>
  <c r="F11" i="17" s="1"/>
  <c r="E158" i="17"/>
  <c r="D158" i="17"/>
  <c r="C158" i="17"/>
  <c r="B156" i="17"/>
  <c r="B155" i="17"/>
  <c r="B154" i="17"/>
  <c r="B153" i="17"/>
  <c r="B152" i="17"/>
  <c r="B151" i="17"/>
  <c r="B149" i="17"/>
  <c r="B147" i="17" s="1"/>
  <c r="L147" i="17"/>
  <c r="K147" i="17"/>
  <c r="J147" i="17"/>
  <c r="I147" i="17"/>
  <c r="H147" i="17"/>
  <c r="G147" i="17"/>
  <c r="F147" i="17"/>
  <c r="E147" i="17"/>
  <c r="D147" i="17"/>
  <c r="C147" i="17"/>
  <c r="B145" i="17"/>
  <c r="B144" i="17"/>
  <c r="B143" i="17"/>
  <c r="B142" i="17"/>
  <c r="B141" i="17"/>
  <c r="B139" i="17"/>
  <c r="B137" i="17"/>
  <c r="B135" i="17" s="1"/>
  <c r="L135" i="17"/>
  <c r="K135" i="17"/>
  <c r="J135" i="17"/>
  <c r="I135" i="17"/>
  <c r="H135" i="17"/>
  <c r="G135" i="17"/>
  <c r="F135" i="17"/>
  <c r="E135" i="17"/>
  <c r="D135" i="17"/>
  <c r="C135" i="17"/>
  <c r="B133" i="17"/>
  <c r="B132" i="17"/>
  <c r="B131" i="17"/>
  <c r="B130" i="17"/>
  <c r="B129" i="17"/>
  <c r="B127" i="17"/>
  <c r="B125" i="17"/>
  <c r="B123" i="17" s="1"/>
  <c r="L123" i="17"/>
  <c r="K123" i="17"/>
  <c r="J123" i="17"/>
  <c r="I123" i="17"/>
  <c r="H123" i="17"/>
  <c r="G123" i="17"/>
  <c r="F123" i="17"/>
  <c r="E123" i="17"/>
  <c r="D123" i="17"/>
  <c r="C123" i="17"/>
  <c r="B121" i="17"/>
  <c r="B120" i="17"/>
  <c r="B119" i="17"/>
  <c r="B118" i="17"/>
  <c r="B117" i="17"/>
  <c r="B116" i="17"/>
  <c r="B114" i="17"/>
  <c r="B112" i="17"/>
  <c r="L110" i="17"/>
  <c r="K110" i="17"/>
  <c r="J110" i="17"/>
  <c r="I110" i="17"/>
  <c r="H110" i="17"/>
  <c r="G110" i="17"/>
  <c r="F110" i="17"/>
  <c r="E110" i="17"/>
  <c r="D110" i="17"/>
  <c r="C110" i="17"/>
  <c r="B110" i="17"/>
  <c r="B108" i="17"/>
  <c r="B107" i="17"/>
  <c r="B106" i="17"/>
  <c r="B105" i="17"/>
  <c r="B104" i="17"/>
  <c r="B103" i="17"/>
  <c r="B102" i="17"/>
  <c r="B100" i="17"/>
  <c r="B98" i="17" s="1"/>
  <c r="L98" i="17"/>
  <c r="K98" i="17"/>
  <c r="J98" i="17"/>
  <c r="I98" i="17"/>
  <c r="H98" i="17"/>
  <c r="G98" i="17"/>
  <c r="F98" i="17"/>
  <c r="E98" i="17"/>
  <c r="D98" i="17"/>
  <c r="C98" i="17"/>
  <c r="B96" i="17"/>
  <c r="B95" i="17"/>
  <c r="B94" i="17"/>
  <c r="B93" i="17"/>
  <c r="B92" i="17"/>
  <c r="B91" i="17"/>
  <c r="B90" i="17"/>
  <c r="B88" i="17"/>
  <c r="B86" i="17" s="1"/>
  <c r="L86" i="17"/>
  <c r="K86" i="17"/>
  <c r="J86" i="17"/>
  <c r="I86" i="17"/>
  <c r="H86" i="17"/>
  <c r="G86" i="17"/>
  <c r="F86" i="17"/>
  <c r="E86" i="17"/>
  <c r="D86" i="17"/>
  <c r="C86" i="17"/>
  <c r="B84" i="17"/>
  <c r="B83" i="17"/>
  <c r="B82" i="17"/>
  <c r="B81" i="17"/>
  <c r="B80" i="17"/>
  <c r="B78" i="17"/>
  <c r="B76" i="17"/>
  <c r="L74" i="17"/>
  <c r="L11" i="17" s="1"/>
  <c r="K74" i="17"/>
  <c r="J74" i="17"/>
  <c r="I74" i="17"/>
  <c r="H74" i="17"/>
  <c r="G74" i="17"/>
  <c r="G11" i="17" s="1"/>
  <c r="F74" i="17"/>
  <c r="E74" i="17"/>
  <c r="D74" i="17"/>
  <c r="D11" i="17" s="1"/>
  <c r="C74" i="17"/>
  <c r="B74" i="17"/>
  <c r="B72" i="17"/>
  <c r="B71" i="17"/>
  <c r="B70" i="17"/>
  <c r="B69" i="17"/>
  <c r="B68" i="17"/>
  <c r="B66" i="17"/>
  <c r="B64" i="17" s="1"/>
  <c r="L64" i="17"/>
  <c r="K64" i="17"/>
  <c r="J64" i="17"/>
  <c r="I64" i="17"/>
  <c r="H64" i="17"/>
  <c r="G64" i="17"/>
  <c r="F64" i="17"/>
  <c r="E64" i="17"/>
  <c r="D64" i="17"/>
  <c r="C64" i="17"/>
  <c r="B62" i="17"/>
  <c r="B61" i="17"/>
  <c r="B60" i="17"/>
  <c r="B59" i="17"/>
  <c r="B58" i="17"/>
  <c r="B57" i="17"/>
  <c r="B56" i="17"/>
  <c r="B55" i="17"/>
  <c r="B54" i="17"/>
  <c r="B52" i="17"/>
  <c r="B51" i="17"/>
  <c r="B50" i="17"/>
  <c r="B49" i="17"/>
  <c r="B47" i="17" s="1"/>
  <c r="L47" i="17"/>
  <c r="K47" i="17"/>
  <c r="K11" i="17" s="1"/>
  <c r="J47" i="17"/>
  <c r="I47" i="17"/>
  <c r="H47" i="17"/>
  <c r="G47" i="17"/>
  <c r="F47" i="17"/>
  <c r="E47" i="17"/>
  <c r="D47" i="17"/>
  <c r="C47" i="17"/>
  <c r="C11" i="17" s="1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8" i="17"/>
  <c r="B27" i="17"/>
  <c r="B25" i="17"/>
  <c r="B24" i="17"/>
  <c r="B23" i="17"/>
  <c r="B22" i="17"/>
  <c r="B21" i="17"/>
  <c r="B20" i="17"/>
  <c r="B19" i="17"/>
  <c r="B18" i="17"/>
  <c r="B16" i="17" s="1"/>
  <c r="L16" i="17"/>
  <c r="K16" i="17"/>
  <c r="J16" i="17"/>
  <c r="I16" i="17"/>
  <c r="H16" i="17"/>
  <c r="H11" i="17" s="1"/>
  <c r="G16" i="17"/>
  <c r="F16" i="17"/>
  <c r="E16" i="17"/>
  <c r="D16" i="17"/>
  <c r="C16" i="17"/>
  <c r="B14" i="17"/>
  <c r="B13" i="17"/>
  <c r="E11" i="17"/>
  <c r="B31" i="23"/>
  <c r="B30" i="23"/>
  <c r="B29" i="23"/>
  <c r="B28" i="23"/>
  <c r="B27" i="23"/>
  <c r="B23" i="23" s="1"/>
  <c r="B26" i="23"/>
  <c r="B25" i="23"/>
  <c r="L23" i="23"/>
  <c r="K23" i="23"/>
  <c r="J23" i="23"/>
  <c r="I23" i="23"/>
  <c r="H23" i="23"/>
  <c r="G23" i="23"/>
  <c r="G11" i="23" s="1"/>
  <c r="F23" i="23"/>
  <c r="E23" i="23"/>
  <c r="D23" i="23"/>
  <c r="C23" i="23"/>
  <c r="B21" i="23"/>
  <c r="B20" i="23"/>
  <c r="B19" i="23"/>
  <c r="B18" i="23"/>
  <c r="B17" i="23"/>
  <c r="B16" i="23"/>
  <c r="B13" i="23" s="1"/>
  <c r="B11" i="23" s="1"/>
  <c r="B15" i="23"/>
  <c r="L13" i="23"/>
  <c r="K13" i="23"/>
  <c r="K11" i="23" s="1"/>
  <c r="J13" i="23"/>
  <c r="I13" i="23"/>
  <c r="I11" i="23" s="1"/>
  <c r="H13" i="23"/>
  <c r="G13" i="23"/>
  <c r="F13" i="23"/>
  <c r="F11" i="23" s="1"/>
  <c r="E13" i="23"/>
  <c r="D13" i="23"/>
  <c r="C13" i="23"/>
  <c r="C11" i="23" s="1"/>
  <c r="L11" i="23"/>
  <c r="J11" i="23"/>
  <c r="H11" i="23"/>
  <c r="E11" i="23"/>
  <c r="D11" i="23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2" i="22" s="1"/>
  <c r="B17" i="22"/>
  <c r="B16" i="22"/>
  <c r="B15" i="22"/>
  <c r="B14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31" i="5"/>
  <c r="B30" i="5"/>
  <c r="B29" i="5"/>
  <c r="B28" i="5"/>
  <c r="B27" i="5"/>
  <c r="B23" i="5" s="1"/>
  <c r="B26" i="5"/>
  <c r="B25" i="5"/>
  <c r="N23" i="5"/>
  <c r="N11" i="5" s="1"/>
  <c r="M23" i="5"/>
  <c r="L23" i="5"/>
  <c r="L11" i="5" s="1"/>
  <c r="K23" i="5"/>
  <c r="J23" i="5"/>
  <c r="I23" i="5"/>
  <c r="I11" i="5" s="1"/>
  <c r="H23" i="5"/>
  <c r="G23" i="5"/>
  <c r="F23" i="5"/>
  <c r="F11" i="5" s="1"/>
  <c r="E23" i="5"/>
  <c r="D23" i="5"/>
  <c r="D11" i="5" s="1"/>
  <c r="C23" i="5"/>
  <c r="B21" i="5"/>
  <c r="B20" i="5"/>
  <c r="B19" i="5"/>
  <c r="B18" i="5"/>
  <c r="B17" i="5"/>
  <c r="B16" i="5"/>
  <c r="B13" i="5" s="1"/>
  <c r="B15" i="5"/>
  <c r="N13" i="5"/>
  <c r="M13" i="5"/>
  <c r="L13" i="5"/>
  <c r="K13" i="5"/>
  <c r="J13" i="5"/>
  <c r="I13" i="5"/>
  <c r="H13" i="5"/>
  <c r="H11" i="5" s="1"/>
  <c r="G13" i="5"/>
  <c r="F13" i="5"/>
  <c r="E13" i="5"/>
  <c r="D13" i="5"/>
  <c r="C13" i="5"/>
  <c r="M11" i="5"/>
  <c r="K11" i="5"/>
  <c r="J11" i="5"/>
  <c r="G11" i="5"/>
  <c r="E11" i="5"/>
  <c r="C11" i="5"/>
  <c r="B176" i="3"/>
  <c r="B175" i="3"/>
  <c r="B174" i="3"/>
  <c r="B173" i="3"/>
  <c r="B172" i="3"/>
  <c r="B170" i="3" s="1"/>
  <c r="K170" i="3"/>
  <c r="J170" i="3"/>
  <c r="I170" i="3"/>
  <c r="H170" i="3"/>
  <c r="G170" i="3"/>
  <c r="F170" i="3"/>
  <c r="E170" i="3"/>
  <c r="D170" i="3"/>
  <c r="C170" i="3"/>
  <c r="B168" i="3"/>
  <c r="B167" i="3"/>
  <c r="B166" i="3"/>
  <c r="B164" i="3"/>
  <c r="K162" i="3"/>
  <c r="J162" i="3"/>
  <c r="I162" i="3"/>
  <c r="H162" i="3"/>
  <c r="G162" i="3"/>
  <c r="F162" i="3"/>
  <c r="E162" i="3"/>
  <c r="D162" i="3"/>
  <c r="C162" i="3"/>
  <c r="B162" i="3"/>
  <c r="B160" i="3"/>
  <c r="B159" i="3"/>
  <c r="B158" i="3"/>
  <c r="B153" i="3" s="1"/>
  <c r="B157" i="3"/>
  <c r="B155" i="3"/>
  <c r="K153" i="3"/>
  <c r="J153" i="3"/>
  <c r="I153" i="3"/>
  <c r="H153" i="3"/>
  <c r="G153" i="3"/>
  <c r="F153" i="3"/>
  <c r="E153" i="3"/>
  <c r="D153" i="3"/>
  <c r="C153" i="3"/>
  <c r="B150" i="3"/>
  <c r="B149" i="3"/>
  <c r="B148" i="3"/>
  <c r="B146" i="3"/>
  <c r="B144" i="3" s="1"/>
  <c r="K144" i="3"/>
  <c r="J144" i="3"/>
  <c r="I144" i="3"/>
  <c r="H144" i="3"/>
  <c r="G144" i="3"/>
  <c r="G12" i="3" s="1"/>
  <c r="F144" i="3"/>
  <c r="E144" i="3"/>
  <c r="D144" i="3"/>
  <c r="C144" i="3"/>
  <c r="B142" i="3"/>
  <c r="B141" i="3"/>
  <c r="B140" i="3"/>
  <c r="B134" i="3" s="1"/>
  <c r="B138" i="3"/>
  <c r="B136" i="3"/>
  <c r="K134" i="3"/>
  <c r="J134" i="3"/>
  <c r="I134" i="3"/>
  <c r="H134" i="3"/>
  <c r="G134" i="3"/>
  <c r="F134" i="3"/>
  <c r="E134" i="3"/>
  <c r="D134" i="3"/>
  <c r="C134" i="3"/>
  <c r="B132" i="3"/>
  <c r="B131" i="3"/>
  <c r="B130" i="3"/>
  <c r="B128" i="3"/>
  <c r="B126" i="3" s="1"/>
  <c r="K126" i="3"/>
  <c r="J126" i="3"/>
  <c r="I126" i="3"/>
  <c r="H126" i="3"/>
  <c r="G126" i="3"/>
  <c r="F126" i="3"/>
  <c r="E126" i="3"/>
  <c r="D126" i="3"/>
  <c r="C126" i="3"/>
  <c r="B124" i="3"/>
  <c r="B123" i="3"/>
  <c r="B122" i="3"/>
  <c r="B120" i="3"/>
  <c r="K118" i="3"/>
  <c r="J118" i="3"/>
  <c r="I118" i="3"/>
  <c r="H118" i="3"/>
  <c r="G118" i="3"/>
  <c r="F118" i="3"/>
  <c r="E118" i="3"/>
  <c r="D118" i="3"/>
  <c r="C118" i="3"/>
  <c r="B118" i="3"/>
  <c r="B116" i="3"/>
  <c r="B115" i="3"/>
  <c r="B114" i="3"/>
  <c r="B113" i="3"/>
  <c r="B112" i="3"/>
  <c r="B110" i="3"/>
  <c r="B106" i="3" s="1"/>
  <c r="B108" i="3"/>
  <c r="K106" i="3"/>
  <c r="J106" i="3"/>
  <c r="I106" i="3"/>
  <c r="H106" i="3"/>
  <c r="G106" i="3"/>
  <c r="F106" i="3"/>
  <c r="E106" i="3"/>
  <c r="D106" i="3"/>
  <c r="C106" i="3"/>
  <c r="B104" i="3"/>
  <c r="B103" i="3"/>
  <c r="B102" i="3"/>
  <c r="B101" i="3"/>
  <c r="B100" i="3"/>
  <c r="B99" i="3"/>
  <c r="B97" i="3"/>
  <c r="B93" i="3" s="1"/>
  <c r="B95" i="3"/>
  <c r="K93" i="3"/>
  <c r="J93" i="3"/>
  <c r="I93" i="3"/>
  <c r="H93" i="3"/>
  <c r="G93" i="3"/>
  <c r="F93" i="3"/>
  <c r="E93" i="3"/>
  <c r="D93" i="3"/>
  <c r="C93" i="3"/>
  <c r="B91" i="3"/>
  <c r="B90" i="3"/>
  <c r="B89" i="3"/>
  <c r="B88" i="3"/>
  <c r="B86" i="3"/>
  <c r="B84" i="3" s="1"/>
  <c r="K84" i="3"/>
  <c r="J84" i="3"/>
  <c r="I84" i="3"/>
  <c r="H84" i="3"/>
  <c r="G84" i="3"/>
  <c r="F84" i="3"/>
  <c r="E84" i="3"/>
  <c r="D84" i="3"/>
  <c r="D12" i="3" s="1"/>
  <c r="C84" i="3"/>
  <c r="B82" i="3"/>
  <c r="B81" i="3"/>
  <c r="B80" i="3"/>
  <c r="B79" i="3"/>
  <c r="B78" i="3"/>
  <c r="B77" i="3"/>
  <c r="B74" i="3" s="1"/>
  <c r="B76" i="3"/>
  <c r="K74" i="3"/>
  <c r="J74" i="3"/>
  <c r="I74" i="3"/>
  <c r="H74" i="3"/>
  <c r="G74" i="3"/>
  <c r="F74" i="3"/>
  <c r="E74" i="3"/>
  <c r="D74" i="3"/>
  <c r="C74" i="3"/>
  <c r="B72" i="3"/>
  <c r="B71" i="3"/>
  <c r="B70" i="3"/>
  <c r="B69" i="3"/>
  <c r="B67" i="3"/>
  <c r="B63" i="3" s="1"/>
  <c r="B65" i="3"/>
  <c r="K63" i="3"/>
  <c r="J63" i="3"/>
  <c r="I63" i="3"/>
  <c r="H63" i="3"/>
  <c r="G63" i="3"/>
  <c r="F63" i="3"/>
  <c r="E63" i="3"/>
  <c r="D63" i="3"/>
  <c r="C63" i="3"/>
  <c r="B61" i="3"/>
  <c r="B60" i="3"/>
  <c r="B59" i="3"/>
  <c r="B55" i="3" s="1"/>
  <c r="B57" i="3"/>
  <c r="K55" i="3"/>
  <c r="J55" i="3"/>
  <c r="I55" i="3"/>
  <c r="H55" i="3"/>
  <c r="G55" i="3"/>
  <c r="F55" i="3"/>
  <c r="E55" i="3"/>
  <c r="E12" i="3" s="1"/>
  <c r="D55" i="3"/>
  <c r="C55" i="3"/>
  <c r="B53" i="3"/>
  <c r="B52" i="3"/>
  <c r="B51" i="3"/>
  <c r="B50" i="3"/>
  <c r="B49" i="3"/>
  <c r="B48" i="3"/>
  <c r="B47" i="3"/>
  <c r="B46" i="3"/>
  <c r="B45" i="3"/>
  <c r="B44" i="3"/>
  <c r="B40" i="3" s="1"/>
  <c r="B43" i="3"/>
  <c r="B42" i="3"/>
  <c r="K40" i="3"/>
  <c r="J40" i="3"/>
  <c r="I40" i="3"/>
  <c r="I12" i="3" s="1"/>
  <c r="H40" i="3"/>
  <c r="G40" i="3"/>
  <c r="F40" i="3"/>
  <c r="E40" i="3"/>
  <c r="D40" i="3"/>
  <c r="C40" i="3"/>
  <c r="B38" i="3"/>
  <c r="B37" i="3"/>
  <c r="B36" i="3"/>
  <c r="B35" i="3"/>
  <c r="B34" i="3"/>
  <c r="E33" i="3"/>
  <c r="B33" i="3"/>
  <c r="B32" i="3"/>
  <c r="B31" i="3"/>
  <c r="B30" i="3"/>
  <c r="B29" i="3"/>
  <c r="B28" i="3"/>
  <c r="B27" i="3"/>
  <c r="B26" i="3"/>
  <c r="B24" i="3"/>
  <c r="B23" i="3"/>
  <c r="B21" i="3"/>
  <c r="B17" i="3" s="1"/>
  <c r="B20" i="3"/>
  <c r="B19" i="3"/>
  <c r="K17" i="3"/>
  <c r="K12" i="3" s="1"/>
  <c r="J17" i="3"/>
  <c r="I17" i="3"/>
  <c r="H17" i="3"/>
  <c r="H12" i="3" s="1"/>
  <c r="G17" i="3"/>
  <c r="F17" i="3"/>
  <c r="F12" i="3" s="1"/>
  <c r="E17" i="3"/>
  <c r="D17" i="3"/>
  <c r="C17" i="3"/>
  <c r="C12" i="3" s="1"/>
  <c r="B15" i="3"/>
  <c r="B14" i="3"/>
  <c r="J12" i="3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1" i="20" s="1"/>
  <c r="B14" i="20"/>
  <c r="B13" i="20"/>
  <c r="K11" i="20"/>
  <c r="J11" i="20"/>
  <c r="I11" i="20"/>
  <c r="H11" i="20"/>
  <c r="G11" i="20"/>
  <c r="F11" i="20"/>
  <c r="E11" i="20"/>
  <c r="D11" i="20"/>
  <c r="C11" i="20"/>
  <c r="B26" i="31"/>
  <c r="B25" i="31"/>
  <c r="B24" i="31"/>
  <c r="L23" i="31"/>
  <c r="L11" i="31" s="1"/>
  <c r="K23" i="31"/>
  <c r="J23" i="31"/>
  <c r="I23" i="31"/>
  <c r="I11" i="31" s="1"/>
  <c r="H23" i="31"/>
  <c r="G23" i="31"/>
  <c r="F23" i="31"/>
  <c r="F11" i="31" s="1"/>
  <c r="E23" i="31"/>
  <c r="D23" i="31"/>
  <c r="B23" i="31" s="1"/>
  <c r="C23" i="31"/>
  <c r="C21" i="31"/>
  <c r="B21" i="31" s="1"/>
  <c r="B20" i="31"/>
  <c r="B19" i="31"/>
  <c r="B18" i="31"/>
  <c r="B17" i="31"/>
  <c r="B16" i="31"/>
  <c r="B15" i="31"/>
  <c r="B14" i="31"/>
  <c r="L13" i="31"/>
  <c r="K13" i="31"/>
  <c r="J13" i="31"/>
  <c r="J11" i="31" s="1"/>
  <c r="I13" i="31"/>
  <c r="H13" i="31"/>
  <c r="H11" i="31" s="1"/>
  <c r="G13" i="31"/>
  <c r="F13" i="31"/>
  <c r="E13" i="31"/>
  <c r="E11" i="31" s="1"/>
  <c r="D13" i="31"/>
  <c r="K11" i="31"/>
  <c r="G11" i="31"/>
  <c r="B21" i="21"/>
  <c r="B20" i="21"/>
  <c r="B19" i="21"/>
  <c r="B18" i="21"/>
  <c r="B17" i="21"/>
  <c r="B16" i="21"/>
  <c r="C15" i="21"/>
  <c r="B15" i="21" s="1"/>
  <c r="B14" i="21"/>
  <c r="B13" i="21"/>
  <c r="L11" i="21"/>
  <c r="K11" i="21"/>
  <c r="J11" i="21"/>
  <c r="I11" i="21"/>
  <c r="H11" i="21"/>
  <c r="G11" i="21"/>
  <c r="F11" i="21"/>
  <c r="E11" i="21"/>
  <c r="D11" i="21"/>
  <c r="B24" i="33"/>
  <c r="B23" i="33"/>
  <c r="B21" i="33" s="1"/>
  <c r="B22" i="33"/>
  <c r="M21" i="33"/>
  <c r="J21" i="33"/>
  <c r="H21" i="33"/>
  <c r="E21" i="33"/>
  <c r="B19" i="33"/>
  <c r="B18" i="33"/>
  <c r="B17" i="33" s="1"/>
  <c r="N17" i="33"/>
  <c r="M17" i="33"/>
  <c r="L17" i="33"/>
  <c r="K17" i="33"/>
  <c r="J17" i="33"/>
  <c r="I17" i="33"/>
  <c r="H17" i="33"/>
  <c r="G17" i="33"/>
  <c r="F17" i="33"/>
  <c r="E17" i="33"/>
  <c r="D17" i="33"/>
  <c r="C17" i="33"/>
  <c r="N15" i="33"/>
  <c r="N21" i="33" s="1"/>
  <c r="M15" i="33"/>
  <c r="L15" i="33"/>
  <c r="L21" i="33" s="1"/>
  <c r="K15" i="33"/>
  <c r="K21" i="33" s="1"/>
  <c r="J15" i="33"/>
  <c r="I15" i="33"/>
  <c r="I21" i="33" s="1"/>
  <c r="H15" i="33"/>
  <c r="G15" i="33"/>
  <c r="G21" i="33" s="1"/>
  <c r="E15" i="33"/>
  <c r="D15" i="33"/>
  <c r="D21" i="33" s="1"/>
  <c r="B14" i="33"/>
  <c r="B13" i="33"/>
  <c r="B12" i="33"/>
  <c r="C11" i="33"/>
  <c r="B11" i="33" s="1"/>
  <c r="F10" i="33"/>
  <c r="B10" i="33" s="1"/>
  <c r="B15" i="33" s="1"/>
  <c r="D10" i="33"/>
  <c r="C10" i="33"/>
  <c r="C15" i="33" s="1"/>
  <c r="C21" i="33" s="1"/>
  <c r="B12" i="3" l="1"/>
  <c r="B11" i="17"/>
  <c r="B13" i="31"/>
  <c r="B11" i="31" s="1"/>
  <c r="B11" i="5"/>
  <c r="J11" i="17"/>
  <c r="D11" i="31"/>
  <c r="C11" i="21"/>
  <c r="B11" i="21" s="1"/>
  <c r="C13" i="31"/>
  <c r="C11" i="31" s="1"/>
  <c r="F15" i="33"/>
  <c r="F21" i="33" s="1"/>
</calcChain>
</file>

<file path=xl/sharedStrings.xml><?xml version="1.0" encoding="utf-8"?>
<sst xmlns="http://schemas.openxmlformats.org/spreadsheetml/2006/main" count="879" uniqueCount="423">
  <si>
    <t/>
  </si>
  <si>
    <t>Número</t>
  </si>
  <si>
    <t>Nombre del cuadro</t>
  </si>
  <si>
    <t>1</t>
  </si>
  <si>
    <t>Sala Primera: Movimiento de trabajo</t>
  </si>
  <si>
    <t xml:space="preserve">Por: Materia </t>
  </si>
  <si>
    <t>Durante: 2022</t>
  </si>
  <si>
    <t>2</t>
  </si>
  <si>
    <t>Sala Primera: Casos Entrados</t>
  </si>
  <si>
    <t>Según: Tipo de procedimiento</t>
  </si>
  <si>
    <t>Según: Rango de la cuantía</t>
  </si>
  <si>
    <t>Según: Clase de Asunto</t>
  </si>
  <si>
    <t>Por: Procedimiento</t>
  </si>
  <si>
    <t>Según: Despacho Judicial</t>
  </si>
  <si>
    <t>Por: Tipo de Procedimiento</t>
  </si>
  <si>
    <t>Sala Primera: Casos Termimnados</t>
  </si>
  <si>
    <t>Según: Motivo de término</t>
  </si>
  <si>
    <t>Por: Motivo de Término</t>
  </si>
  <si>
    <t>Según: Oficina de Procedencia</t>
  </si>
  <si>
    <t>Sala Primera: Resoluciones dictadas</t>
  </si>
  <si>
    <t>Según: Oficina donde se declaró "Con Lugar" el recurso</t>
  </si>
  <si>
    <t>Por: Tipo de Resolución "Con Lugar"</t>
  </si>
  <si>
    <t>Sala primera: distribución de recursos votados por el fondo</t>
  </si>
  <si>
    <t>Según: intervalo de tiempo empleado</t>
  </si>
  <si>
    <t>Sala Primera: Duración promedio de los recursos votados sobre el fondo</t>
  </si>
  <si>
    <t>Según: Materia</t>
  </si>
  <si>
    <t>Por: Duración promedio (sin valores extremos)</t>
  </si>
  <si>
    <t>CUADRO Nº 1</t>
  </si>
  <si>
    <t>SALA PRIMERA: MOVIMIENTO DE TRABAJO</t>
  </si>
  <si>
    <t xml:space="preserve">POR: MATERIA </t>
  </si>
  <si>
    <t>DURANTE: 2022</t>
  </si>
  <si>
    <t>VARIABLE</t>
  </si>
  <si>
    <t>TOTAL</t>
  </si>
  <si>
    <t>MATERIA</t>
  </si>
  <si>
    <r>
      <t>Civil</t>
    </r>
    <r>
      <rPr>
        <b/>
        <vertAlign val="superscript"/>
        <sz val="12"/>
        <rFont val="Times New Roman"/>
        <family val="1"/>
      </rPr>
      <t>(1)</t>
    </r>
  </si>
  <si>
    <r>
      <t xml:space="preserve">Contencioso
Administrativo </t>
    </r>
    <r>
      <rPr>
        <b/>
        <vertAlign val="superscript"/>
        <sz val="12"/>
        <rFont val="Times New Roman"/>
        <family val="1"/>
      </rPr>
      <t>(1)</t>
    </r>
  </si>
  <si>
    <t>Agraria</t>
  </si>
  <si>
    <r>
      <t xml:space="preserve">Notarial </t>
    </r>
    <r>
      <rPr>
        <b/>
        <vertAlign val="superscript"/>
        <sz val="12"/>
        <rFont val="Times New Roman"/>
        <family val="1"/>
      </rPr>
      <t>(1)</t>
    </r>
  </si>
  <si>
    <t>Arbitral</t>
  </si>
  <si>
    <t>Cobro Judicial</t>
  </si>
  <si>
    <t>Faltas y Contravenciones</t>
  </si>
  <si>
    <t>Familia</t>
  </si>
  <si>
    <t>Laboral</t>
  </si>
  <si>
    <t>Penal</t>
  </si>
  <si>
    <t>Pensiones Alimentarias</t>
  </si>
  <si>
    <t>Tránsito</t>
  </si>
  <si>
    <t>Circulante al iniciar</t>
  </si>
  <si>
    <t>Casos entrados</t>
  </si>
  <si>
    <t>Casos reentrados</t>
  </si>
  <si>
    <t>Casos inactivos</t>
  </si>
  <si>
    <t>Casos terminados</t>
  </si>
  <si>
    <t>Circulante al finalizar</t>
  </si>
  <si>
    <t>Circulante al Finalizar por estado:</t>
  </si>
  <si>
    <t xml:space="preserve">     En trámite</t>
  </si>
  <si>
    <t xml:space="preserve">     Suspendido</t>
  </si>
  <si>
    <t>Circulante al Finalizar por fase:</t>
  </si>
  <si>
    <t xml:space="preserve">      Admisión</t>
  </si>
  <si>
    <t xml:space="preserve">      Estudio</t>
  </si>
  <si>
    <t xml:space="preserve">      Votado</t>
  </si>
  <si>
    <t>Elaborado por: Subproceso de Estadística, Dirección de Planificación.</t>
  </si>
  <si>
    <t>CUADRO N° 2</t>
  </si>
  <si>
    <t>SALA PRIMERA: CASOS ENTRADOS</t>
  </si>
  <si>
    <t>SEGÚN: TIPO DE PROCEDIMIENTO</t>
  </si>
  <si>
    <t>POR: MATERIA</t>
  </si>
  <si>
    <t>TIPO DE PROCEDIMIENTO</t>
  </si>
  <si>
    <t>Civil</t>
  </si>
  <si>
    <t>Contencioso
Administrativo</t>
  </si>
  <si>
    <t>Notarial</t>
  </si>
  <si>
    <t>Sala Primera</t>
  </si>
  <si>
    <t>Total</t>
  </si>
  <si>
    <t>Apelación</t>
  </si>
  <si>
    <t>Carta Rogatoria</t>
  </si>
  <si>
    <t>Casación</t>
  </si>
  <si>
    <t>Competencia por consulta</t>
  </si>
  <si>
    <t>Competencia por conflicto</t>
  </si>
  <si>
    <t>Exequátur</t>
  </si>
  <si>
    <t>Nulidad del laudo</t>
  </si>
  <si>
    <t>Recurso</t>
  </si>
  <si>
    <t>Revisión</t>
  </si>
  <si>
    <t>CUADRO N° 3</t>
  </si>
  <si>
    <t>SEGÚN: RANGO DE LA CUANTÍA</t>
  </si>
  <si>
    <t>RANGO DE CUANTÍA</t>
  </si>
  <si>
    <t>Colones</t>
  </si>
  <si>
    <t>Hasta ¢2.000.000°°</t>
  </si>
  <si>
    <t>De 2.000.001°° a  ¢3.000.000°°</t>
  </si>
  <si>
    <t>De 3.000.001°° a  ¢4.000.000°°</t>
  </si>
  <si>
    <t>De 4.000.001°° a  ¢5.000.000°°</t>
  </si>
  <si>
    <t>De 5.000.001°° a  ¢10.000.000°°</t>
  </si>
  <si>
    <t>De 10.000.001°° a  ¢20.000.000°°</t>
  </si>
  <si>
    <t>Más de ¢20.000.001°°</t>
  </si>
  <si>
    <t>Inestimable en colones</t>
  </si>
  <si>
    <t>Dólares</t>
  </si>
  <si>
    <t>De 20.001°° a  $50.000°°</t>
  </si>
  <si>
    <t>Más de $50.000°°</t>
  </si>
  <si>
    <t>Inestimable en dólares</t>
  </si>
  <si>
    <t>CUADRO N° 4</t>
  </si>
  <si>
    <t>SEGÚN: CLASE DE ASUNTO</t>
  </si>
  <si>
    <t>POR: TIPO DE PROCEDIMIENTO</t>
  </si>
  <si>
    <t>CLASE DE ASUNTO</t>
  </si>
  <si>
    <t>Accidente</t>
  </si>
  <si>
    <t>Adm. e Interv. Bienes Productivos</t>
  </si>
  <si>
    <t>Administración</t>
  </si>
  <si>
    <t>Apertura y Comprobación de Testamento</t>
  </si>
  <si>
    <t>Cambio de nombre</t>
  </si>
  <si>
    <t>Carta rogatoria</t>
  </si>
  <si>
    <t>Conocimiento</t>
  </si>
  <si>
    <t>Consignación de Alquileres</t>
  </si>
  <si>
    <t>Consignación de pago</t>
  </si>
  <si>
    <t>Discip. Pretensión Resarcitoria</t>
  </si>
  <si>
    <t>Disciplinario</t>
  </si>
  <si>
    <t>Ejecución de laudo</t>
  </si>
  <si>
    <t>Ejecución hipotecaria</t>
  </si>
  <si>
    <t>Ejecución prendaria</t>
  </si>
  <si>
    <t>Ejecución sentencia</t>
  </si>
  <si>
    <t>Ejecución sentencia constitucional</t>
  </si>
  <si>
    <t>Ejecución sentencia penal</t>
  </si>
  <si>
    <t>Embargo preventivo</t>
  </si>
  <si>
    <t>Empleo público</t>
  </si>
  <si>
    <t>Exequatur</t>
  </si>
  <si>
    <t>Información posesoria</t>
  </si>
  <si>
    <t>Interdicto</t>
  </si>
  <si>
    <t>Jerarquía impropia (municipal)</t>
  </si>
  <si>
    <t>Localización de derechos</t>
  </si>
  <si>
    <t>Medidas cautelares atípicas</t>
  </si>
  <si>
    <t>Medidas cautelares mixtas</t>
  </si>
  <si>
    <t>Monitorio</t>
  </si>
  <si>
    <t>Monitorio arrendaticio</t>
  </si>
  <si>
    <t>Monitorio dinerario</t>
  </si>
  <si>
    <t>Or.s.pri. Prestac. Laborales</t>
  </si>
  <si>
    <t>Ordinario</t>
  </si>
  <si>
    <t>Proceso especial protección</t>
  </si>
  <si>
    <t>Prueba anticipada</t>
  </si>
  <si>
    <t>Prueba Anticipada Documental</t>
  </si>
  <si>
    <t>Prueba anticipada mixta</t>
  </si>
  <si>
    <t>Sucesorio</t>
  </si>
  <si>
    <t>Sumario de cobro de obligación dineraria no monitoria</t>
  </si>
  <si>
    <t>Sumario De Controversia En Condominios</t>
  </si>
  <si>
    <t>Sumario De Reajuste Del Precio Del Arrendamiento</t>
  </si>
  <si>
    <t>Sumarios especiales</t>
  </si>
  <si>
    <t>Otras jurisdicciones</t>
  </si>
  <si>
    <t>CUADRO N° 5</t>
  </si>
  <si>
    <t>SEGÚN: DESPACHO JUDICIAL</t>
  </si>
  <si>
    <t>DESPACHO JUDICIAL</t>
  </si>
  <si>
    <t>Sala Segunda</t>
  </si>
  <si>
    <t>Primer Circuito Judicial de San José</t>
  </si>
  <si>
    <t>Tribunales Instancia Superior</t>
  </si>
  <si>
    <t>Tribunal de Apelación Primero Civil de San José</t>
  </si>
  <si>
    <t>Tribunal de Apelación Segundo Civil de San José</t>
  </si>
  <si>
    <t>Tribunal Disciplinario Notarial Primer Circuito Judicial San José</t>
  </si>
  <si>
    <t>Tribunales Colegiados Primera Instancia</t>
  </si>
  <si>
    <t>Tribunal Primero Colegiado Primera Instancia Civil I Circuito Judicial San José</t>
  </si>
  <si>
    <t>Tribunal Segundo Colegiado Primera Instancia Civil I Circuito Judicial San José</t>
  </si>
  <si>
    <t>Juzgados Primera Instancia</t>
  </si>
  <si>
    <t>Juzgado Concursal</t>
  </si>
  <si>
    <t>Juzgado Civil, Trabajo y Familia de Puriscal</t>
  </si>
  <si>
    <t>Juzgado de Seguridad Social</t>
  </si>
  <si>
    <t>Juzgado de Trabajo de I Circuito Judicial de San José (Sección Primera)</t>
  </si>
  <si>
    <t>Juzgado de Trabajo de I Circuito Judicial de San José (Sección Segunda)</t>
  </si>
  <si>
    <t>Juzgado Primero de Familia de San José</t>
  </si>
  <si>
    <t>Juzgado Notarial</t>
  </si>
  <si>
    <t>Juzgado Primero Civil de San José</t>
  </si>
  <si>
    <t>Juzgado Segundo Civil de San José</t>
  </si>
  <si>
    <t>Juzgado Tercero Civil de San José</t>
  </si>
  <si>
    <t>Juzgado Primero Especializado de Cobro I Circ. Jud. San José</t>
  </si>
  <si>
    <t>Juzgado Segundo Especializado de Cobro I Circ. Jud. San José</t>
  </si>
  <si>
    <t>Juzgado Tercero Especializado de Cobro I Circ. Jud. San José</t>
  </si>
  <si>
    <t>Segundo Circuito Judicial de San José</t>
  </si>
  <si>
    <t>Tribunal Agrario II Circuito Judicial San José (Goicoechea)</t>
  </si>
  <si>
    <t>Tribunal de Apelación de lo Contencioso Administrativo y Civil de Hacienda II Circuito Judicial de San José (Goicoechea)</t>
  </si>
  <si>
    <t>Tribunal de Familia</t>
  </si>
  <si>
    <t>Tribunal Contencioso Administrativo II Circuito Judicial San José (Goicoechea)</t>
  </si>
  <si>
    <t>Juzgado Contencioso Administrativo y Civil de Hacienda del II Circuito Judicial de San José</t>
  </si>
  <si>
    <t>Juzgado Agrario del II Circuito Judicial de San José</t>
  </si>
  <si>
    <t>Juzgado de Familia de II Circuito Judicial de San José</t>
  </si>
  <si>
    <t>Juzgado de Trabajo de II Circuito Judicial de San José</t>
  </si>
  <si>
    <t>Juzgado Especializado de Cobro del II Circuito Judicial de San José</t>
  </si>
  <si>
    <t>Juzgado Especializado de Cobro del II Circuito Judicial de San José, Sección Primera</t>
  </si>
  <si>
    <t>Juzgado Especializado de Cobro del II Circuito Judicial de San José, Sección Segunda</t>
  </si>
  <si>
    <t>Juzgado Especializado de Cobro del II Circuito Judicial de San José, Sección Tercera</t>
  </si>
  <si>
    <t>Tercer Circuito Judicial de San José</t>
  </si>
  <si>
    <t>Tribunal Colegiado Primera Instancia Civil III Circuito Judicial de San José (Hatillo)</t>
  </si>
  <si>
    <t>Juzgado Civil del III Circuito Judicial de San José (Desamparados)</t>
  </si>
  <si>
    <t>Juzgado de Trabajo del III Circuito Judicial de San José (Desamparados)</t>
  </si>
  <si>
    <t>Juzgado Civil de Hatillo, San Sebastián y Alajuelita</t>
  </si>
  <si>
    <t>Primer Circuito Judicial de Alajuela</t>
  </si>
  <si>
    <t xml:space="preserve">Tribunal de Apelación Civil y de Trabajo de Alajuela </t>
  </si>
  <si>
    <t>Tribunal Colegiado Primera Instancia Civil I Circuito Judicial De Alajuela</t>
  </si>
  <si>
    <t>Juzgado Civil del I Circuito Judicial de Alajuela</t>
  </si>
  <si>
    <t>Juzgado de Cobro del I Circuito Judicial de Alajuela</t>
  </si>
  <si>
    <t>Juzgado de Familia de I Circuito Judicial de Alajuela</t>
  </si>
  <si>
    <t>Juzgado de Trabajo de I Circuito Judicial de Alajuela</t>
  </si>
  <si>
    <t>Segundo Circuito Judicial de Alajuela</t>
  </si>
  <si>
    <t>Juzgado Agrario del II Circuito Judicial de Alajuela</t>
  </si>
  <si>
    <t>Juzgado Civil del II Circuito Judicial de Alajuela</t>
  </si>
  <si>
    <t>Juzgado Civil y de Trabajo del II Circuito Judicial de Alajuela</t>
  </si>
  <si>
    <t>Juzgado Civil y de Trabajo del II Circuito Judicial de Alajuela, sede Upala</t>
  </si>
  <si>
    <t>Juzgado de Cobro del II Circuito Judicial de Alajuela</t>
  </si>
  <si>
    <t>Juzgado de Familia Del II Circuito Judicial de Alajuela</t>
  </si>
  <si>
    <t>Juzgado Contravencional de Guatuso</t>
  </si>
  <si>
    <t>Tercer Circuito Judicial de Alajuela</t>
  </si>
  <si>
    <t>Tribunal Colegiado Primera Instancia Civil III Circuito Judicial De Alajuela (San Ramón)</t>
  </si>
  <si>
    <t>Juzgado Civil y de Trabajo de Grecia</t>
  </si>
  <si>
    <t>Juzgado Civil y de Trabajo del III Circuito Judicial de Alajuela (San Ramón)</t>
  </si>
  <si>
    <t>Juzgado de Cobro de Grecia</t>
  </si>
  <si>
    <t>Juzgado de Cobro de San Ramón</t>
  </si>
  <si>
    <t>Circuito Judicial de Cartago</t>
  </si>
  <si>
    <t xml:space="preserve">Tribunal de Apelación Civil y de Trabajo de Cartago </t>
  </si>
  <si>
    <t>Tribunal Colegiado Primera Instancia Civil Circuito Judicial Cartago</t>
  </si>
  <si>
    <t>Juzgado Agrario de Cartago</t>
  </si>
  <si>
    <t>Juzgado Civil de Cartago</t>
  </si>
  <si>
    <t>Juzgado de Familia de Cartago</t>
  </si>
  <si>
    <t>Juzgado de Trabajo de Cartago</t>
  </si>
  <si>
    <t>Juzgado Especializado de Cobro de Cartago</t>
  </si>
  <si>
    <t>Juzgado Civil, Trabajo, Agrario de Turrialba</t>
  </si>
  <si>
    <t>Circuito Judicial de Heredia</t>
  </si>
  <si>
    <t xml:space="preserve">Tribunal de Apelación Civil y de Trabajo de Heredia </t>
  </si>
  <si>
    <t>Tribunal Colegiado Primera Instancia Civil Circuito Judicial Heredia</t>
  </si>
  <si>
    <t>Juzgado Civil de Heredia</t>
  </si>
  <si>
    <t>Juzgado de Cobro de Heredia</t>
  </si>
  <si>
    <t>Juzgado de Trabajo de Heredia</t>
  </si>
  <si>
    <t>Juzgado de Tránsito de Heredia</t>
  </si>
  <si>
    <t>Juzgado Civil, Trabajo, Familia, Penal Juvenil y Violencia Doméstica de Sarapiquí</t>
  </si>
  <si>
    <t>Primer Circuito Judicial de Guanacaste</t>
  </si>
  <si>
    <t>Tribunal Colegiado Primera Instancia Civil I Circuito Judicial De Guanacaste (Liberia)</t>
  </si>
  <si>
    <t>Juzgado Agrario del I Circuito Judicial de Guanacaste</t>
  </si>
  <si>
    <t>Juzgado Civil y Trabajo del I Circuito Judicial de Guanacaste (Liberia)</t>
  </si>
  <si>
    <t>Juzgado Civil y Trabajo de Cañas</t>
  </si>
  <si>
    <t>Segundo Circuito Judicial de Guanacaste</t>
  </si>
  <si>
    <t>Tribunal Colegiado Primera Instancia Civil II Circuito Judicial de Guanacaste (Nicoya)</t>
  </si>
  <si>
    <t>Juzgado Agrario de Santa Cruz</t>
  </si>
  <si>
    <t>Juzgado Civil de Santa Cruz</t>
  </si>
  <si>
    <t>Juzgado Cobro II Circ. Jud. Guanacaste (Santa Cruz)</t>
  </si>
  <si>
    <t>Circuito Judicial de Puntarenas</t>
  </si>
  <si>
    <t>Tribunal de Apelación Civil y de Trabajo de Puntarenas</t>
  </si>
  <si>
    <t>Tribunal Colegiado Primera Instancia Civil Circuito Judicial de Puntarenas</t>
  </si>
  <si>
    <t>Juzgado Civil de Puntarenas</t>
  </si>
  <si>
    <t>Juzgado de Cobro de Puntarenas</t>
  </si>
  <si>
    <t>Juzgado de Trabajo de Puntarenas</t>
  </si>
  <si>
    <t>Primer Circuito Judicial de la Zona Sur</t>
  </si>
  <si>
    <t>Tribunal Colegiado Primera Instancia Civil I Circuito Judicial de Zona Sur (Pérez Zeledón)</t>
  </si>
  <si>
    <t>Juzgado Civil y Trabajo del I Circuito Judicial de Zona Sur (Pérez Zeledón)</t>
  </si>
  <si>
    <t>Juzgado de Cobro del I Circuito Judicial de Zona Sur (Pérez Zeledón)</t>
  </si>
  <si>
    <t>Juzgado de Familia del I Circuito Judicial de Zona Sur (Pérez Zeledón)</t>
  </si>
  <si>
    <t>Segundo Circuito Judicial de la Zona Sur</t>
  </si>
  <si>
    <t>Tribunal del II Circuito Judicial de la Zona Sur (Corredores)</t>
  </si>
  <si>
    <t>Juzgado Civil y Trabajo del II Circuito Judicial de la Zona Sur (Corredores)</t>
  </si>
  <si>
    <t>Juzgado Civil, Trabajo de Golfito</t>
  </si>
  <si>
    <t>Juzgado Civil, Trabajo y Familia de Osa</t>
  </si>
  <si>
    <t>Juzgado de Cobro de Golfito</t>
  </si>
  <si>
    <t>Primer Circuito Judicial de la Zona Atlántica</t>
  </si>
  <si>
    <t>Tribunal Colegiado Primera Instancia Civil I Circuito Judicial de Zona Atlántica (Limón)</t>
  </si>
  <si>
    <t>Juzgado Agrario del I Circuito Judicial de la Zona Atlántica</t>
  </si>
  <si>
    <t>Juzgado Civil del I Circuito Judicial de Zona Atlántica</t>
  </si>
  <si>
    <t>Juzgado de Familia del I Circuito Judicial de la Zona Atlántica</t>
  </si>
  <si>
    <t>Segundo Circuito Judicial de la Zona Atlántica</t>
  </si>
  <si>
    <t>Juzgado Agrario del II Circuito Judicial de la Zona Atlántica</t>
  </si>
  <si>
    <t>Juzgado Civil del II Circuito Judicial de Zona Atlántica</t>
  </si>
  <si>
    <t>Juzgado de Cobro del II Circuito Judicial de la Zona Atlántica</t>
  </si>
  <si>
    <t>Juzgado de Familia del II Circuito de la Zona Atlántica (Pococí)</t>
  </si>
  <si>
    <t>Juzgado de Trabajo II Circuito de la Zona Atlántica (Pococí)</t>
  </si>
  <si>
    <t>CUADRO N° 6</t>
  </si>
  <si>
    <t xml:space="preserve">                              SALA PRIMERA: CASOS TERMINADOS										
									</t>
  </si>
  <si>
    <t xml:space="preserve">SEGÚN: MOTIVO DE TÉRMINO	</t>
  </si>
  <si>
    <t>MOTIVO DE TÉRMINO</t>
  </si>
  <si>
    <t>AUTOS</t>
  </si>
  <si>
    <t>De Fondo</t>
  </si>
  <si>
    <t>Sin lugar</t>
  </si>
  <si>
    <t>Con lugar</t>
  </si>
  <si>
    <t>Parcialmente con lugar</t>
  </si>
  <si>
    <t>Confirma</t>
  </si>
  <si>
    <t>Anula</t>
  </si>
  <si>
    <t>Anula parcialmente</t>
  </si>
  <si>
    <t>Rechaza por el fondo</t>
  </si>
  <si>
    <t>Autos</t>
  </si>
  <si>
    <t>Resuelve competencia</t>
  </si>
  <si>
    <t>Rechazo de plano</t>
  </si>
  <si>
    <t>Auto de pase</t>
  </si>
  <si>
    <t>Rechaza plano por extemporáneo</t>
  </si>
  <si>
    <t>Desistido</t>
  </si>
  <si>
    <t>Inadmisible</t>
  </si>
  <si>
    <t>Improcedente</t>
  </si>
  <si>
    <t>CUADRO N° 7</t>
  </si>
  <si>
    <t>SALA PRIMERA: CASOS TERMINADOS</t>
  </si>
  <si>
    <t>POR: MOTIVO DE TÉRMINO</t>
  </si>
  <si>
    <t>Abreviado</t>
  </si>
  <si>
    <t>Act. Jud. no Cont. Varias</t>
  </si>
  <si>
    <t>Amparo de legalidad</t>
  </si>
  <si>
    <t>Carta Rogatoria Civil</t>
  </si>
  <si>
    <t>Consignación de alquileres</t>
  </si>
  <si>
    <t>Consignación de pago, sector público</t>
  </si>
  <si>
    <t>Desahucio</t>
  </si>
  <si>
    <t>Disolución De Asociaciones</t>
  </si>
  <si>
    <t>Ejecución De Laudo</t>
  </si>
  <si>
    <t>Ejecución garantías mobiliarias</t>
  </si>
  <si>
    <t>Ejecución Sentencia Penal</t>
  </si>
  <si>
    <t>Ejecución Sentencia Transito</t>
  </si>
  <si>
    <t>Exoneración</t>
  </si>
  <si>
    <t>Expropiación</t>
  </si>
  <si>
    <t>Fuero especial</t>
  </si>
  <si>
    <t>Incidente De Cobro Honorarios Abogado</t>
  </si>
  <si>
    <t>Jerarquía Impropia (Municipal)</t>
  </si>
  <si>
    <t>Liq. Sociedad sin Previa Disolución</t>
  </si>
  <si>
    <t>Liquidación Persona Jurídica</t>
  </si>
  <si>
    <t>Medidas Cautelares Atípicas</t>
  </si>
  <si>
    <t>Medidas Cautelares Mixtas</t>
  </si>
  <si>
    <t>OR.S.Pri. Despido discriminatorio</t>
  </si>
  <si>
    <t>Or.S.Pri. Prestac. Laborales</t>
  </si>
  <si>
    <t>Pago por consignación</t>
  </si>
  <si>
    <t>Prueba Anticipada</t>
  </si>
  <si>
    <t>Prueba Anticipada Mixta</t>
  </si>
  <si>
    <t>Reconocimiento unión hecho</t>
  </si>
  <si>
    <t>Sumario De Cobro De Obligación Dineraria No Monitoria</t>
  </si>
  <si>
    <t>Sumario de controversia en condominios</t>
  </si>
  <si>
    <t>Sumario de defensa del consumidor</t>
  </si>
  <si>
    <t>Sumario de Derribo</t>
  </si>
  <si>
    <t>Sumarios Especiales</t>
  </si>
  <si>
    <t>Otras Jurisdicciones</t>
  </si>
  <si>
    <t>CUADRO N° 8</t>
  </si>
  <si>
    <t xml:space="preserve">     SALA PRIMERA: CASOS TERMINADOS			</t>
  </si>
  <si>
    <t>Recusación</t>
  </si>
  <si>
    <t>CUADRO N° 9</t>
  </si>
  <si>
    <t xml:space="preserve">Tribunal Segundo Civil I Circuito Judicial San José </t>
  </si>
  <si>
    <t>Tribunal Segundo Civil I Circuito Judicial San José Sección Extraordinaria</t>
  </si>
  <si>
    <t>Tribunal Segundo Civil I Circuito Judicial San José Sección I</t>
  </si>
  <si>
    <t>Tribunal Segundo Civil I Circuito Judicial San José Sección II</t>
  </si>
  <si>
    <t>Juzgado de Primero de San José</t>
  </si>
  <si>
    <t>Juzgado de Violencia Doméstica del I Circuito Judicial de San José</t>
  </si>
  <si>
    <t>Juzgado Cuarto Civil de San José</t>
  </si>
  <si>
    <t>Juzgado Quinto Civil de San José</t>
  </si>
  <si>
    <t xml:space="preserve">Juzgado Civil, Trabajo y Familia Puriscal </t>
  </si>
  <si>
    <t>Tribunal de Trabajo de Menor Cuantía del II Circuito Judicial de San José</t>
  </si>
  <si>
    <t>Tribunal Contencioso Administrativo y Civil de Hacienda</t>
  </si>
  <si>
    <t>Tribunal / Juzgados Primera Instancia</t>
  </si>
  <si>
    <t>Juzgado Civil del II Circuito Judicial de San José</t>
  </si>
  <si>
    <t>Juzgado de Trabajo de II Circuito Judicial de San José, Sección Segunda</t>
  </si>
  <si>
    <t>Juzgado Especializado de Cobro del II Circuito Judicial de San José (No especifica la Sección)</t>
  </si>
  <si>
    <t>Juzgado de Familia del III Circuito Judicial de San José (Desamparados)</t>
  </si>
  <si>
    <t>Juzgado Civil, Trabajo y Familia de Hatillo, San Sebastián y Alajuelita</t>
  </si>
  <si>
    <t>Juzgado Agrario del I Circuito Judicial de Alajuela</t>
  </si>
  <si>
    <t>Tribunal II Circuito Judicial Alajuela</t>
  </si>
  <si>
    <t>Juzgado de Familia de II Circuito Judicial de Alajuela</t>
  </si>
  <si>
    <t>Juzgado de Trabajo de II Circuito Judicial de Alajuela</t>
  </si>
  <si>
    <t>Juzgado Contravencional y Pensiones Alimentarias del II Circuito Judicial de Alajuela</t>
  </si>
  <si>
    <t>Juzgado Agrario III Circ. Jud. Alajuela (San Ramón)</t>
  </si>
  <si>
    <t>Juzgado Cobro de Grecia</t>
  </si>
  <si>
    <t>Juzgado Cobro del III Circuito Judicial de Alajuela (San Ramón)</t>
  </si>
  <si>
    <t>Juzgado Contravencional de Naranjo</t>
  </si>
  <si>
    <t>Juzgado de Familia, Penal Juvenil y Violencia Doméstica de Grecia</t>
  </si>
  <si>
    <t>Juzgado Civil, Trabajo y Agrario de Turrialba</t>
  </si>
  <si>
    <t>Juzgado de Familia de Heredia</t>
  </si>
  <si>
    <t>Juzgado Civil, Trabajo, Penal Juvenil y Violencia Doméstica de Sarapiquí</t>
  </si>
  <si>
    <t xml:space="preserve">Tribunal de Apelación Civil y de Trabajo de Liberia </t>
  </si>
  <si>
    <t>Juzgado de Cobro del I Circuito Judicial de Guanacaste (Liberia)</t>
  </si>
  <si>
    <t>Juzgado de Tránsito del I Circuito Judicial de Guanacaste (Liberia)</t>
  </si>
  <si>
    <t>Tribunal Colegiado Primera Instancia Civil II Circuito Judicial De Guanacaste (Nicoya)</t>
  </si>
  <si>
    <t>Juzgado Agrario del II Circuito Judicial de Guanacaste</t>
  </si>
  <si>
    <t>Juzgado Civil y Trabajo del II Circuito Judicial de Guanacaste (Nicoya)</t>
  </si>
  <si>
    <t>Juzgado de Cobro de Santa Cruz</t>
  </si>
  <si>
    <t>Juzgado de Familia y Violencia Doméstica del II Circuito Judicial de Guanacaste (Nicoya)</t>
  </si>
  <si>
    <t>Juzgado de Trabajo de Santa Cruz</t>
  </si>
  <si>
    <t>Juzgado Agrario de Puntarenas</t>
  </si>
  <si>
    <t>Juzgado Civil, Trabajo y Familia de Quepos</t>
  </si>
  <si>
    <t>Tribunal de Apelación Civil y de Trabajo Zona Sur (Pérez Zeledón)</t>
  </si>
  <si>
    <t>Juzgado Civil y Trabajo del I Circuito Judicial de la Zona Sur (Pérez Zeledón)</t>
  </si>
  <si>
    <t>Juzgado Civil y Trabajo de Buenos Aires</t>
  </si>
  <si>
    <t>Juzgado de Cobro del I Circuito Judicial de la Zona Sur</t>
  </si>
  <si>
    <t>Juzgado Agrario del II Circuito Judicial de la Zona Sur (Corredores)</t>
  </si>
  <si>
    <t>Juzgado Civil y de Trabajo del II Circuito Judicial de la Zona Sur (Corredores)</t>
  </si>
  <si>
    <t>Juzgado Contravencional de Coto Brus</t>
  </si>
  <si>
    <t>Tribunal de Apelación Civil y de Trabajo de Limón</t>
  </si>
  <si>
    <t>Tribunal Colegiado del I Circuito Judicial de la Zona Atlántica</t>
  </si>
  <si>
    <t>Juzgado de Cobro del I Circuito Judicial de la Zona Atlántica</t>
  </si>
  <si>
    <t>Juzgado de Trabajo del I Circuito Judicial de la Zona Atlántica</t>
  </si>
  <si>
    <t>Juzgado de Cobro del II Circuito Judicial de la Zona Atlántica (Pococí)</t>
  </si>
  <si>
    <t>Juzgado de Familia del II Circuito Judicial de la Zona Atlántica</t>
  </si>
  <si>
    <t>Juzgado de Trabajo del II Circuito Judicial de la Zona Atlántica</t>
  </si>
  <si>
    <t>CUADRO N° 10</t>
  </si>
  <si>
    <t xml:space="preserve">SALA PRIMERA: RESOLUCIONES DICTADAS "CON LUGAR" </t>
  </si>
  <si>
    <t>SEGÚN: OFICINA DONDE SE DECLARÓ "CON LUGAR" EL RECURSO</t>
  </si>
  <si>
    <t xml:space="preserve">POR: TIPO DE RESOLUCIÓN "CON LUGAR" </t>
  </si>
  <si>
    <t xml:space="preserve">TIPO DE RESOLUCIÓN "CON LUGAR" </t>
  </si>
  <si>
    <t>Tribunal Agrario</t>
  </si>
  <si>
    <t>Tribunal Contencioso Administrativo</t>
  </si>
  <si>
    <t>Tribunal de Apelación Civil y de Trabajo de Heredia</t>
  </si>
  <si>
    <t>Tribunal Primero Colegiado Primera Instancia Civil Del I Circuito Judicial De San José</t>
  </si>
  <si>
    <t>Tribunal Segundo Colegiado Primera Instancia Civil Del I Circuito Judicial De San José</t>
  </si>
  <si>
    <t>Tribunal Colegiado Primera Instancia Civil Del III Circuito Judicial De San José (Hatillo)</t>
  </si>
  <si>
    <t>Tribunal Colegiado Primera Instancia Civil De Cartago</t>
  </si>
  <si>
    <t>Tribunal Colegiado Primera Instancia Civil De Heredia</t>
  </si>
  <si>
    <t>Tribunal Colegiado Primera Instancia Civil Del I Circuito Judicial De Alajuela</t>
  </si>
  <si>
    <t>Tribunal Colegiado Primera Instancia Civil Del III Circuito Judicial De Alajuela (San Ramón)</t>
  </si>
  <si>
    <t>Tribunal Colegiado Primera Instancia Civil Del Circuito Judicial De Puntarenas</t>
  </si>
  <si>
    <t>Tribunal Colegiado Primera Instancia Civil Del II Circuito Judicial De Guanacaste (Nicoya)</t>
  </si>
  <si>
    <t>Tribunal Colegiado Primera Instancia Civil Del I Circuito Judicial De la Zona Atlántica</t>
  </si>
  <si>
    <t>Juzgado Agrario II Circuito Judicial De San José</t>
  </si>
  <si>
    <t>Juzgado Agrario II Circuito Judicial De La Zona Sur (Corredores)</t>
  </si>
  <si>
    <t>Juzgado Contencioso Administración Y Civil De Hacienda</t>
  </si>
  <si>
    <t>Juzgado de Trabajo del I Circuito Judicial de San José, Sección Primera</t>
  </si>
  <si>
    <t>Juzgado Primero Civil Civil de San José</t>
  </si>
  <si>
    <t>Juzgado Segundo Civil San José</t>
  </si>
  <si>
    <t>Juzgado Tercero Civil San José</t>
  </si>
  <si>
    <t>Juzgado Civil del III Circuito Judicial de Alajuela (San Ramón)</t>
  </si>
  <si>
    <t>Juzgado Civil Del I Circuito Judicial de la Zona Atlántica</t>
  </si>
  <si>
    <t>Juzgado Civil Del II Circuito Judicial de la Zona Atlántica</t>
  </si>
  <si>
    <t>CUADRO N° 11</t>
  </si>
  <si>
    <t xml:space="preserve"> SALA PRIMERA: DISTRIBUCIÓN DE RECURSOS VOTADOS POR EL FONDO</t>
  </si>
  <si>
    <t>SEGÚN: INTERVALO DE TIEMPO EMPLEADO</t>
  </si>
  <si>
    <t>INTERVALO DE TIEMPO</t>
  </si>
  <si>
    <t>meses</t>
  </si>
  <si>
    <t>mes</t>
  </si>
  <si>
    <t xml:space="preserve"> meses</t>
  </si>
  <si>
    <t>CUADRO N° 12</t>
  </si>
  <si>
    <t>SALA PRIMERA: DURACIÓN PROMEDIO DE LOS RECURSOS 
VOTADOS SOBRE EL FONDO</t>
  </si>
  <si>
    <t>SEGÚN: MATERIA</t>
  </si>
  <si>
    <t>POR: DURACIÓN PROMEDIO</t>
  </si>
  <si>
    <t>DURACIÓN PROMEDIO</t>
  </si>
  <si>
    <t>1-/ Disminución del Circulante Inicial con respecto al periodo 2021, debido a eliminaciones de causas durante el año.</t>
  </si>
  <si>
    <t>21 meses 3 semanas</t>
  </si>
  <si>
    <t>28 meses 3 semanas</t>
  </si>
  <si>
    <t>29 meses 1 semana</t>
  </si>
  <si>
    <t>28 meses 2 semanas</t>
  </si>
  <si>
    <t>34 meses 1 semana</t>
  </si>
  <si>
    <t>Índice de cuadros estadísticos: Sala Primera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</si>
</sst>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444444"/>
      <name val="Times New Roman"/>
      <family val="1"/>
    </font>
    <font>
      <b/>
      <vertAlign val="superscript"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247">
    <xf numFmtId="0" fontId="0" fillId="0" borderId="0" xfId="0"/>
    <xf numFmtId="0" fontId="7" fillId="0" borderId="0" xfId="0" applyFont="1"/>
    <xf numFmtId="0" fontId="13" fillId="2" borderId="1" xfId="0" applyFont="1" applyFill="1" applyBorder="1"/>
    <xf numFmtId="0" fontId="7" fillId="0" borderId="8" xfId="0" applyFont="1" applyBorder="1"/>
    <xf numFmtId="0" fontId="7" fillId="0" borderId="10" xfId="0" applyFont="1" applyBorder="1"/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3" fontId="12" fillId="0" borderId="4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3" fontId="11" fillId="0" borderId="1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2" fillId="0" borderId="0" xfId="0" applyFont="1"/>
    <xf numFmtId="3" fontId="7" fillId="0" borderId="0" xfId="0" applyNumberFormat="1" applyFont="1"/>
    <xf numFmtId="0" fontId="3" fillId="0" borderId="0" xfId="1" applyFont="1"/>
    <xf numFmtId="0" fontId="5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3" fontId="6" fillId="0" borderId="11" xfId="1" applyNumberFormat="1" applyFont="1" applyBorder="1" applyAlignment="1">
      <alignment horizontal="center" vertical="center" wrapText="1"/>
    </xf>
    <xf numFmtId="3" fontId="3" fillId="0" borderId="9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3" fontId="5" fillId="0" borderId="2" xfId="1" quotePrefix="1" applyNumberFormat="1" applyFont="1" applyBorder="1" applyAlignment="1">
      <alignment horizontal="center"/>
    </xf>
    <xf numFmtId="0" fontId="5" fillId="0" borderId="18" xfId="1" applyFont="1" applyBorder="1"/>
    <xf numFmtId="3" fontId="3" fillId="0" borderId="14" xfId="1" applyNumberFormat="1" applyFont="1" applyBorder="1" applyAlignment="1">
      <alignment horizontal="center" vertical="center" wrapText="1"/>
    </xf>
    <xf numFmtId="3" fontId="5" fillId="0" borderId="12" xfId="1" quotePrefix="1" applyNumberFormat="1" applyFont="1" applyBorder="1" applyAlignment="1">
      <alignment horizontal="center"/>
    </xf>
    <xf numFmtId="3" fontId="5" fillId="0" borderId="10" xfId="1" quotePrefix="1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0" fontId="8" fillId="0" borderId="0" xfId="0" applyFont="1"/>
    <xf numFmtId="0" fontId="5" fillId="0" borderId="0" xfId="1" applyFont="1" applyAlignment="1">
      <alignment horizontal="left"/>
    </xf>
    <xf numFmtId="0" fontId="2" fillId="0" borderId="0" xfId="0" applyFont="1" applyAlignment="1" applyProtection="1">
      <alignment vertical="center"/>
      <protection locked="0"/>
    </xf>
    <xf numFmtId="0" fontId="5" fillId="0" borderId="10" xfId="1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3" fontId="11" fillId="0" borderId="11" xfId="2" applyNumberFormat="1" applyFont="1" applyBorder="1" applyAlignment="1">
      <alignment horizontal="center" vertical="center" wrapText="1"/>
    </xf>
    <xf numFmtId="3" fontId="11" fillId="0" borderId="8" xfId="2" applyNumberFormat="1" applyFont="1" applyBorder="1" applyAlignment="1">
      <alignment horizontal="center"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vertical="center" wrapText="1"/>
    </xf>
    <xf numFmtId="3" fontId="3" fillId="0" borderId="0" xfId="2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3" fontId="5" fillId="0" borderId="0" xfId="2" applyNumberFormat="1" applyFont="1" applyAlignment="1">
      <alignment horizontal="left" vertical="center" wrapText="1"/>
    </xf>
    <xf numFmtId="3" fontId="5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3" fontId="5" fillId="0" borderId="10" xfId="1" applyNumberFormat="1" applyFont="1" applyBorder="1"/>
    <xf numFmtId="3" fontId="5" fillId="0" borderId="10" xfId="0" applyNumberFormat="1" applyFont="1" applyBorder="1" applyAlignment="1">
      <alignment vertical="center" wrapText="1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1" applyNumberFormat="1" applyFont="1"/>
    <xf numFmtId="3" fontId="7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2" applyNumberFormat="1" applyFont="1" applyAlignment="1">
      <alignment vertical="center" wrapText="1"/>
    </xf>
    <xf numFmtId="3" fontId="3" fillId="0" borderId="0" xfId="0" applyNumberFormat="1" applyFont="1" applyAlignment="1">
      <alignment horizont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16" xfId="2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6" fillId="0" borderId="13" xfId="1" applyNumberFormat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3" fontId="9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10" xfId="1" applyFont="1" applyBorder="1" applyAlignment="1">
      <alignment horizontal="left" vertical="center" wrapText="1"/>
    </xf>
    <xf numFmtId="3" fontId="5" fillId="0" borderId="14" xfId="1" applyNumberFormat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0" fontId="5" fillId="0" borderId="0" xfId="0" applyFont="1"/>
    <xf numFmtId="0" fontId="13" fillId="0" borderId="0" xfId="0" applyFont="1"/>
    <xf numFmtId="3" fontId="7" fillId="0" borderId="0" xfId="0" applyNumberFormat="1" applyFont="1" applyAlignment="1">
      <alignment horizontal="center"/>
    </xf>
    <xf numFmtId="3" fontId="12" fillId="0" borderId="0" xfId="0" applyNumberFormat="1" applyFont="1"/>
    <xf numFmtId="3" fontId="5" fillId="0" borderId="2" xfId="1" applyNumberFormat="1" applyFont="1" applyBorder="1" applyAlignment="1">
      <alignment horizontal="center" vertical="center" wrapText="1"/>
    </xf>
    <xf numFmtId="3" fontId="9" fillId="0" borderId="14" xfId="1" applyNumberFormat="1" applyFont="1" applyBorder="1" applyAlignment="1">
      <alignment horizontal="center" vertical="center" wrapText="1"/>
    </xf>
    <xf numFmtId="3" fontId="5" fillId="0" borderId="12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8" xfId="1" applyFont="1" applyBorder="1"/>
    <xf numFmtId="0" fontId="14" fillId="0" borderId="0" xfId="0" applyFont="1"/>
    <xf numFmtId="0" fontId="5" fillId="0" borderId="8" xfId="0" applyFont="1" applyBorder="1"/>
    <xf numFmtId="3" fontId="6" fillId="0" borderId="1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0" xfId="3" applyFont="1"/>
    <xf numFmtId="3" fontId="12" fillId="0" borderId="0" xfId="0" applyNumberFormat="1" applyFont="1" applyAlignment="1" applyProtection="1">
      <alignment horizontal="center"/>
      <protection locked="0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1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3" fontId="6" fillId="0" borderId="8" xfId="1" applyNumberFormat="1" applyFont="1" applyBorder="1" applyAlignment="1">
      <alignment horizontal="center" vertical="center" wrapText="1"/>
    </xf>
    <xf numFmtId="3" fontId="5" fillId="0" borderId="9" xfId="1" quotePrefix="1" applyNumberFormat="1" applyFont="1" applyBorder="1" applyAlignment="1">
      <alignment horizontal="center"/>
    </xf>
    <xf numFmtId="3" fontId="5" fillId="0" borderId="14" xfId="1" quotePrefix="1" applyNumberFormat="1" applyFont="1" applyBorder="1" applyAlignment="1">
      <alignment horizontal="center"/>
    </xf>
    <xf numFmtId="0" fontId="3" fillId="0" borderId="15" xfId="0" applyFont="1" applyBorder="1" applyAlignment="1" applyProtection="1">
      <alignment horizontal="center" vertical="center" wrapText="1"/>
      <protection locked="0"/>
    </xf>
    <xf numFmtId="3" fontId="5" fillId="0" borderId="14" xfId="1" applyNumberFormat="1" applyFont="1" applyBorder="1" applyAlignment="1">
      <alignment horizontal="center"/>
    </xf>
    <xf numFmtId="0" fontId="5" fillId="0" borderId="10" xfId="2" applyFont="1" applyBorder="1" applyAlignment="1">
      <alignment vertical="center" wrapText="1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/>
    </xf>
    <xf numFmtId="3" fontId="3" fillId="0" borderId="9" xfId="1" quotePrefix="1" applyNumberFormat="1" applyFont="1" applyBorder="1" applyAlignment="1">
      <alignment horizontal="center"/>
    </xf>
    <xf numFmtId="3" fontId="3" fillId="0" borderId="0" xfId="1" quotePrefix="1" applyNumberFormat="1" applyFont="1" applyAlignment="1">
      <alignment horizontal="center"/>
    </xf>
    <xf numFmtId="3" fontId="5" fillId="0" borderId="0" xfId="1" quotePrefix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9" xfId="1" applyNumberFormat="1" applyFont="1" applyBorder="1" applyAlignment="1">
      <alignment horizontal="center"/>
    </xf>
    <xf numFmtId="3" fontId="3" fillId="0" borderId="2" xfId="1" quotePrefix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3" fontId="11" fillId="0" borderId="13" xfId="0" applyNumberFormat="1" applyFont="1" applyBorder="1" applyAlignment="1" applyProtection="1">
      <alignment horizontal="center"/>
      <protection locked="0"/>
    </xf>
    <xf numFmtId="3" fontId="13" fillId="0" borderId="9" xfId="0" applyNumberFormat="1" applyFont="1" applyBorder="1" applyAlignment="1" applyProtection="1">
      <alignment horizontal="center" vertical="center"/>
      <protection locked="0"/>
    </xf>
    <xf numFmtId="3" fontId="7" fillId="0" borderId="9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3" fontId="3" fillId="0" borderId="13" xfId="0" applyNumberFormat="1" applyFont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center" vertical="center" wrapText="1"/>
    </xf>
    <xf numFmtId="3" fontId="5" fillId="0" borderId="9" xfId="2" applyNumberFormat="1" applyFont="1" applyBorder="1" applyAlignment="1">
      <alignment vertical="center" wrapText="1"/>
    </xf>
    <xf numFmtId="3" fontId="5" fillId="0" borderId="0" xfId="0" applyNumberFormat="1" applyFont="1" applyAlignment="1">
      <alignment horizontal="left"/>
    </xf>
    <xf numFmtId="3" fontId="5" fillId="0" borderId="2" xfId="2" applyNumberFormat="1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vertical="center" wrapText="1"/>
    </xf>
    <xf numFmtId="3" fontId="3" fillId="0" borderId="2" xfId="2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3" fillId="0" borderId="9" xfId="2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0" fontId="7" fillId="3" borderId="0" xfId="0" applyFont="1" applyFill="1"/>
    <xf numFmtId="3" fontId="5" fillId="0" borderId="10" xfId="2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5" fillId="0" borderId="12" xfId="2" applyNumberFormat="1" applyFont="1" applyBorder="1" applyAlignment="1">
      <alignment horizontal="center" vertical="center" wrapText="1"/>
    </xf>
    <xf numFmtId="3" fontId="5" fillId="0" borderId="14" xfId="2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3" fontId="3" fillId="0" borderId="9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5" fillId="0" borderId="9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9" xfId="0" applyNumberFormat="1" applyFont="1" applyBorder="1" applyAlignment="1" applyProtection="1">
      <alignment horizontal="center" vertical="center"/>
      <protection locked="0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4" borderId="9" xfId="1" applyNumberFormat="1" applyFont="1" applyFill="1" applyBorder="1" applyAlignment="1">
      <alignment horizontal="center" vertical="center" wrapText="1"/>
    </xf>
    <xf numFmtId="3" fontId="3" fillId="4" borderId="0" xfId="1" applyNumberFormat="1" applyFont="1" applyFill="1" applyAlignment="1">
      <alignment horizontal="center" vertical="center" wrapText="1"/>
    </xf>
    <xf numFmtId="3" fontId="3" fillId="4" borderId="2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3" fontId="3" fillId="0" borderId="3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/>
    </xf>
    <xf numFmtId="3" fontId="3" fillId="0" borderId="0" xfId="1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 wrapText="1"/>
    </xf>
    <xf numFmtId="0" fontId="3" fillId="0" borderId="17" xfId="4" applyFont="1" applyBorder="1" applyAlignment="1">
      <alignment horizontal="center" vertical="center" wrapText="1"/>
    </xf>
    <xf numFmtId="0" fontId="3" fillId="0" borderId="10" xfId="4" applyFont="1" applyBorder="1" applyAlignment="1">
      <alignment horizontal="center" vertical="center" wrapText="1"/>
    </xf>
    <xf numFmtId="0" fontId="3" fillId="0" borderId="18" xfId="4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6">
    <cellStyle name="Normal" xfId="0" builtinId="0"/>
    <cellStyle name="Normal 2" xfId="5" xr:uid="{7CE62B99-0C33-4A34-B5DB-40DFCD6EEFA3}"/>
    <cellStyle name="Normal_03-Sala Tercera 039-est-08" xfId="3" xr:uid="{00000000-0005-0000-0000-000001000000}"/>
    <cellStyle name="Normal_10-20" xfId="1" xr:uid="{00000000-0005-0000-0000-000002000000}"/>
    <cellStyle name="Normal_42-49 sala constitucional 2" xfId="4" xr:uid="{00000000-0005-0000-0000-000003000000}"/>
    <cellStyle name="Normal_Libro2" xfId="2" xr:uid="{00000000-0005-0000-0000-000005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9C7C-D6BA-4A1F-9442-3E429F982B14}">
  <dimension ref="A1:B49"/>
  <sheetViews>
    <sheetView tabSelected="1" workbookViewId="0">
      <selection activeCell="B46" sqref="B46"/>
    </sheetView>
  </sheetViews>
  <sheetFormatPr baseColWidth="10" defaultColWidth="0" defaultRowHeight="15.65" customHeight="1" zeroHeight="1" x14ac:dyDescent="0.35"/>
  <cols>
    <col min="1" max="1" width="21.54296875" style="1" customWidth="1"/>
    <col min="2" max="2" width="76.81640625" style="1" customWidth="1"/>
    <col min="3" max="16384" width="11.453125" style="1" hidden="1"/>
  </cols>
  <sheetData>
    <row r="1" spans="1:2" ht="15.5" x14ac:dyDescent="0.35">
      <c r="A1" s="200" t="s">
        <v>422</v>
      </c>
      <c r="B1" s="200"/>
    </row>
    <row r="2" spans="1:2" ht="15.5" x14ac:dyDescent="0.35">
      <c r="A2" s="1" t="s">
        <v>0</v>
      </c>
      <c r="B2" s="1" t="s">
        <v>0</v>
      </c>
    </row>
    <row r="3" spans="1:2" ht="15.5" x14ac:dyDescent="0.35">
      <c r="A3" s="2" t="s">
        <v>1</v>
      </c>
      <c r="B3" s="2" t="s">
        <v>2</v>
      </c>
    </row>
    <row r="4" spans="1:2" ht="15.5" x14ac:dyDescent="0.35">
      <c r="A4" s="197" t="s">
        <v>3</v>
      </c>
      <c r="B4" s="3" t="s">
        <v>4</v>
      </c>
    </row>
    <row r="5" spans="1:2" ht="15.5" x14ac:dyDescent="0.35">
      <c r="A5" s="198"/>
      <c r="B5" s="1" t="s">
        <v>5</v>
      </c>
    </row>
    <row r="6" spans="1:2" ht="15.5" x14ac:dyDescent="0.35">
      <c r="A6" s="199"/>
      <c r="B6" s="4" t="s">
        <v>6</v>
      </c>
    </row>
    <row r="7" spans="1:2" ht="15.5" x14ac:dyDescent="0.35">
      <c r="A7" s="197" t="s">
        <v>7</v>
      </c>
      <c r="B7" s="1" t="s">
        <v>8</v>
      </c>
    </row>
    <row r="8" spans="1:2" ht="15.5" x14ac:dyDescent="0.35">
      <c r="A8" s="198"/>
      <c r="B8" s="1" t="s">
        <v>9</v>
      </c>
    </row>
    <row r="9" spans="1:2" ht="15.5" x14ac:dyDescent="0.35">
      <c r="A9" s="199"/>
      <c r="B9" s="4" t="s">
        <v>6</v>
      </c>
    </row>
    <row r="10" spans="1:2" ht="15.5" x14ac:dyDescent="0.35">
      <c r="A10" s="197">
        <v>3</v>
      </c>
      <c r="B10" s="1" t="s">
        <v>8</v>
      </c>
    </row>
    <row r="11" spans="1:2" ht="15.5" x14ac:dyDescent="0.35">
      <c r="A11" s="198"/>
      <c r="B11" s="1" t="s">
        <v>10</v>
      </c>
    </row>
    <row r="12" spans="1:2" ht="15.5" x14ac:dyDescent="0.35">
      <c r="A12" s="198"/>
      <c r="B12" s="1" t="s">
        <v>5</v>
      </c>
    </row>
    <row r="13" spans="1:2" ht="15.5" x14ac:dyDescent="0.35">
      <c r="A13" s="199"/>
      <c r="B13" s="4" t="s">
        <v>6</v>
      </c>
    </row>
    <row r="14" spans="1:2" ht="15.5" x14ac:dyDescent="0.35">
      <c r="A14" s="197">
        <v>4</v>
      </c>
      <c r="B14" s="1" t="s">
        <v>8</v>
      </c>
    </row>
    <row r="15" spans="1:2" ht="15.5" x14ac:dyDescent="0.35">
      <c r="A15" s="198"/>
      <c r="B15" s="1" t="s">
        <v>11</v>
      </c>
    </row>
    <row r="16" spans="1:2" ht="15.5" x14ac:dyDescent="0.35">
      <c r="A16" s="198"/>
      <c r="B16" s="1" t="s">
        <v>12</v>
      </c>
    </row>
    <row r="17" spans="1:2" ht="15.5" x14ac:dyDescent="0.35">
      <c r="A17" s="199"/>
      <c r="B17" s="4" t="s">
        <v>6</v>
      </c>
    </row>
    <row r="18" spans="1:2" ht="15.5" x14ac:dyDescent="0.35">
      <c r="A18" s="197">
        <v>5</v>
      </c>
      <c r="B18" s="1" t="s">
        <v>8</v>
      </c>
    </row>
    <row r="19" spans="1:2" ht="15.5" x14ac:dyDescent="0.35">
      <c r="A19" s="198"/>
      <c r="B19" s="1" t="s">
        <v>13</v>
      </c>
    </row>
    <row r="20" spans="1:2" ht="15.5" x14ac:dyDescent="0.35">
      <c r="A20" s="198"/>
      <c r="B20" s="1" t="s">
        <v>14</v>
      </c>
    </row>
    <row r="21" spans="1:2" ht="15.5" x14ac:dyDescent="0.35">
      <c r="A21" s="199"/>
      <c r="B21" s="4" t="s">
        <v>6</v>
      </c>
    </row>
    <row r="22" spans="1:2" ht="15.5" x14ac:dyDescent="0.35">
      <c r="A22" s="197">
        <v>6</v>
      </c>
      <c r="B22" s="1" t="s">
        <v>15</v>
      </c>
    </row>
    <row r="23" spans="1:2" ht="15.5" x14ac:dyDescent="0.35">
      <c r="A23" s="198"/>
      <c r="B23" s="1" t="s">
        <v>16</v>
      </c>
    </row>
    <row r="24" spans="1:2" ht="15.5" x14ac:dyDescent="0.35">
      <c r="A24" s="198"/>
      <c r="B24" s="1" t="s">
        <v>5</v>
      </c>
    </row>
    <row r="25" spans="1:2" ht="15.5" x14ac:dyDescent="0.35">
      <c r="A25" s="199"/>
      <c r="B25" s="4" t="s">
        <v>6</v>
      </c>
    </row>
    <row r="26" spans="1:2" ht="15.5" x14ac:dyDescent="0.35">
      <c r="A26" s="197">
        <v>7</v>
      </c>
      <c r="B26" s="1" t="s">
        <v>15</v>
      </c>
    </row>
    <row r="27" spans="1:2" ht="15.5" x14ac:dyDescent="0.35">
      <c r="A27" s="198"/>
      <c r="B27" s="1" t="s">
        <v>11</v>
      </c>
    </row>
    <row r="28" spans="1:2" ht="15.5" x14ac:dyDescent="0.35">
      <c r="A28" s="198"/>
      <c r="B28" s="1" t="s">
        <v>17</v>
      </c>
    </row>
    <row r="29" spans="1:2" ht="15.5" x14ac:dyDescent="0.35">
      <c r="A29" s="199"/>
      <c r="B29" s="4" t="s">
        <v>6</v>
      </c>
    </row>
    <row r="30" spans="1:2" ht="15.5" x14ac:dyDescent="0.35">
      <c r="A30" s="197">
        <v>8</v>
      </c>
      <c r="B30" s="1" t="s">
        <v>15</v>
      </c>
    </row>
    <row r="31" spans="1:2" ht="15.5" x14ac:dyDescent="0.35">
      <c r="A31" s="198"/>
      <c r="B31" s="1" t="s">
        <v>16</v>
      </c>
    </row>
    <row r="32" spans="1:2" ht="15.5" x14ac:dyDescent="0.35">
      <c r="A32" s="198"/>
      <c r="B32" s="1" t="s">
        <v>14</v>
      </c>
    </row>
    <row r="33" spans="1:2" ht="15.5" x14ac:dyDescent="0.35">
      <c r="A33" s="199"/>
      <c r="B33" s="4" t="s">
        <v>6</v>
      </c>
    </row>
    <row r="34" spans="1:2" ht="15.5" x14ac:dyDescent="0.35">
      <c r="A34" s="197">
        <v>9</v>
      </c>
      <c r="B34" s="1" t="s">
        <v>15</v>
      </c>
    </row>
    <row r="35" spans="1:2" ht="15.5" x14ac:dyDescent="0.35">
      <c r="A35" s="198"/>
      <c r="B35" s="1" t="s">
        <v>18</v>
      </c>
    </row>
    <row r="36" spans="1:2" ht="15.5" x14ac:dyDescent="0.35">
      <c r="A36" s="198"/>
      <c r="B36" s="1" t="s">
        <v>14</v>
      </c>
    </row>
    <row r="37" spans="1:2" ht="15.5" x14ac:dyDescent="0.35">
      <c r="A37" s="199"/>
      <c r="B37" s="4" t="s">
        <v>6</v>
      </c>
    </row>
    <row r="38" spans="1:2" ht="15.5" x14ac:dyDescent="0.35">
      <c r="A38" s="197">
        <v>10</v>
      </c>
      <c r="B38" s="1" t="s">
        <v>19</v>
      </c>
    </row>
    <row r="39" spans="1:2" ht="15.5" x14ac:dyDescent="0.35">
      <c r="A39" s="198"/>
      <c r="B39" s="1" t="s">
        <v>20</v>
      </c>
    </row>
    <row r="40" spans="1:2" ht="15.5" x14ac:dyDescent="0.35">
      <c r="A40" s="198"/>
      <c r="B40" s="1" t="s">
        <v>21</v>
      </c>
    </row>
    <row r="41" spans="1:2" ht="15.5" x14ac:dyDescent="0.35">
      <c r="A41" s="199"/>
      <c r="B41" s="4" t="s">
        <v>6</v>
      </c>
    </row>
    <row r="42" spans="1:2" ht="15.5" x14ac:dyDescent="0.35">
      <c r="A42" s="197">
        <v>11</v>
      </c>
      <c r="B42" s="123" t="s">
        <v>22</v>
      </c>
    </row>
    <row r="43" spans="1:2" ht="15.5" x14ac:dyDescent="0.35">
      <c r="A43" s="198"/>
      <c r="B43" s="123" t="s">
        <v>23</v>
      </c>
    </row>
    <row r="44" spans="1:2" ht="15.5" x14ac:dyDescent="0.35">
      <c r="A44" s="198"/>
      <c r="B44" s="123" t="s">
        <v>5</v>
      </c>
    </row>
    <row r="45" spans="1:2" ht="15.5" x14ac:dyDescent="0.35">
      <c r="A45" s="199"/>
      <c r="B45" s="4" t="s">
        <v>6</v>
      </c>
    </row>
    <row r="46" spans="1:2" ht="15.5" x14ac:dyDescent="0.35">
      <c r="A46" s="197">
        <v>12</v>
      </c>
      <c r="B46" s="1" t="s">
        <v>24</v>
      </c>
    </row>
    <row r="47" spans="1:2" ht="15.5" x14ac:dyDescent="0.35">
      <c r="A47" s="198"/>
      <c r="B47" s="1" t="s">
        <v>25</v>
      </c>
    </row>
    <row r="48" spans="1:2" ht="15.5" x14ac:dyDescent="0.35">
      <c r="A48" s="198"/>
      <c r="B48" s="1" t="s">
        <v>26</v>
      </c>
    </row>
    <row r="49" spans="1:2" ht="15.5" x14ac:dyDescent="0.35">
      <c r="A49" s="199"/>
      <c r="B49" s="4" t="s">
        <v>6</v>
      </c>
    </row>
  </sheetData>
  <mergeCells count="13">
    <mergeCell ref="A46:A49"/>
    <mergeCell ref="A42:A45"/>
    <mergeCell ref="A1:B1"/>
    <mergeCell ref="A4:A6"/>
    <mergeCell ref="A7:A9"/>
    <mergeCell ref="A10:A13"/>
    <mergeCell ref="A14:A17"/>
    <mergeCell ref="A18:A21"/>
    <mergeCell ref="A22:A25"/>
    <mergeCell ref="A26:A29"/>
    <mergeCell ref="A30:A33"/>
    <mergeCell ref="A34:A37"/>
    <mergeCell ref="A38:A4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A998-AD3C-4421-8D45-85BFF74D6265}">
  <dimension ref="A1:L210"/>
  <sheetViews>
    <sheetView zoomScale="70" zoomScaleNormal="70" workbookViewId="0">
      <selection sqref="A1:L1"/>
    </sheetView>
  </sheetViews>
  <sheetFormatPr baseColWidth="10" defaultColWidth="0" defaultRowHeight="15.5" zeroHeight="1" x14ac:dyDescent="0.35"/>
  <cols>
    <col min="1" max="1" width="75.1796875" style="47" customWidth="1"/>
    <col min="2" max="2" width="16" style="48" customWidth="1"/>
    <col min="3" max="5" width="14.1796875" style="47" customWidth="1"/>
    <col min="6" max="7" width="19.453125" style="47" bestFit="1" customWidth="1"/>
    <col min="8" max="8" width="13.453125" style="47" customWidth="1"/>
    <col min="9" max="12" width="14.81640625" style="47" customWidth="1"/>
    <col min="13" max="16384" width="11.54296875" style="18" hidden="1"/>
  </cols>
  <sheetData>
    <row r="1" spans="1:12" x14ac:dyDescent="0.35">
      <c r="A1" s="221" t="s">
        <v>320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x14ac:dyDescent="0.35"/>
    <row r="3" spans="1:12" x14ac:dyDescent="0.35">
      <c r="A3" s="222" t="s">
        <v>282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x14ac:dyDescent="0.35">
      <c r="A4" s="222" t="s">
        <v>141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2" x14ac:dyDescent="0.35">
      <c r="A5" s="222" t="s">
        <v>97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x14ac:dyDescent="0.35">
      <c r="A6" s="222" t="s">
        <v>30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1:12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35">
      <c r="A8" s="235" t="s">
        <v>142</v>
      </c>
      <c r="B8" s="237" t="s">
        <v>64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12" ht="30" x14ac:dyDescent="0.35">
      <c r="A9" s="236"/>
      <c r="B9" s="135" t="s">
        <v>32</v>
      </c>
      <c r="C9" s="49" t="s">
        <v>70</v>
      </c>
      <c r="D9" s="49" t="s">
        <v>71</v>
      </c>
      <c r="E9" s="49" t="s">
        <v>72</v>
      </c>
      <c r="F9" s="49" t="s">
        <v>73</v>
      </c>
      <c r="G9" s="49" t="s">
        <v>74</v>
      </c>
      <c r="H9" s="49" t="s">
        <v>75</v>
      </c>
      <c r="I9" s="49" t="s">
        <v>76</v>
      </c>
      <c r="J9" s="49" t="s">
        <v>77</v>
      </c>
      <c r="K9" s="49" t="s">
        <v>319</v>
      </c>
      <c r="L9" s="49" t="s">
        <v>78</v>
      </c>
    </row>
    <row r="10" spans="1:12" x14ac:dyDescent="0.35">
      <c r="A10" s="51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35">
      <c r="A11" s="52" t="s">
        <v>69</v>
      </c>
      <c r="B11" s="53">
        <f>+B13+B14+B16+B47+B64+B74+B86+B98+B110+B123+B135+B147+B158+B170+B180+B190+B202</f>
        <v>2526</v>
      </c>
      <c r="C11" s="53">
        <f t="shared" ref="C11:L11" si="0">+C13+C14+C16+C47+C64+C74+C86+C98+C110+C123+C135+C147+C158+C170+C180+C190+C202</f>
        <v>11</v>
      </c>
      <c r="D11" s="53">
        <f t="shared" si="0"/>
        <v>20</v>
      </c>
      <c r="E11" s="53">
        <f t="shared" si="0"/>
        <v>1426</v>
      </c>
      <c r="F11" s="53">
        <f t="shared" si="0"/>
        <v>118</v>
      </c>
      <c r="G11" s="53">
        <f t="shared" si="0"/>
        <v>822</v>
      </c>
      <c r="H11" s="53">
        <f t="shared" si="0"/>
        <v>9</v>
      </c>
      <c r="I11" s="53">
        <f t="shared" si="0"/>
        <v>21</v>
      </c>
      <c r="J11" s="53">
        <f t="shared" si="0"/>
        <v>7</v>
      </c>
      <c r="K11" s="53">
        <f t="shared" si="0"/>
        <v>1</v>
      </c>
      <c r="L11" s="53">
        <f t="shared" si="0"/>
        <v>91</v>
      </c>
    </row>
    <row r="12" spans="1:12" x14ac:dyDescent="0.35">
      <c r="A12" s="55"/>
      <c r="B12" s="53"/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2" s="105" customFormat="1" ht="15" customHeight="1" x14ac:dyDescent="0.35">
      <c r="A13" s="57" t="s">
        <v>68</v>
      </c>
      <c r="B13" s="53">
        <f>SUM(C13:L13)</f>
        <v>168</v>
      </c>
      <c r="C13" s="58">
        <v>11</v>
      </c>
      <c r="D13" s="58">
        <v>20</v>
      </c>
      <c r="E13" s="58">
        <v>16</v>
      </c>
      <c r="F13" s="58">
        <v>1</v>
      </c>
      <c r="G13" s="58">
        <v>0</v>
      </c>
      <c r="H13" s="58">
        <v>8</v>
      </c>
      <c r="I13" s="58">
        <v>21</v>
      </c>
      <c r="J13" s="58">
        <v>4</v>
      </c>
      <c r="K13" s="58">
        <v>0</v>
      </c>
      <c r="L13" s="58">
        <v>87</v>
      </c>
    </row>
    <row r="14" spans="1:12" s="105" customFormat="1" x14ac:dyDescent="0.35">
      <c r="A14" s="57" t="s">
        <v>143</v>
      </c>
      <c r="B14" s="53">
        <f>SUM(C14:L14)</f>
        <v>5</v>
      </c>
      <c r="C14" s="58">
        <v>0</v>
      </c>
      <c r="D14" s="58">
        <v>0</v>
      </c>
      <c r="E14" s="58">
        <v>0</v>
      </c>
      <c r="F14" s="58">
        <v>1</v>
      </c>
      <c r="G14" s="58">
        <v>4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</row>
    <row r="15" spans="1:12" x14ac:dyDescent="0.35">
      <c r="B15" s="53"/>
      <c r="C15" s="174"/>
      <c r="D15" s="174"/>
      <c r="E15" s="174"/>
      <c r="F15" s="174"/>
      <c r="G15" s="174"/>
      <c r="H15" s="174"/>
      <c r="I15" s="174"/>
      <c r="J15" s="174"/>
      <c r="K15" s="174"/>
      <c r="L15" s="174"/>
    </row>
    <row r="16" spans="1:12" x14ac:dyDescent="0.35">
      <c r="A16" s="67" t="s">
        <v>144</v>
      </c>
      <c r="B16" s="53">
        <f t="shared" ref="B16:L16" si="1">SUM(B18:B45)</f>
        <v>433</v>
      </c>
      <c r="C16" s="53">
        <f t="shared" si="1"/>
        <v>0</v>
      </c>
      <c r="D16" s="53">
        <f t="shared" si="1"/>
        <v>0</v>
      </c>
      <c r="E16" s="53">
        <f t="shared" si="1"/>
        <v>212</v>
      </c>
      <c r="F16" s="53">
        <f t="shared" si="1"/>
        <v>23</v>
      </c>
      <c r="G16" s="53">
        <f t="shared" si="1"/>
        <v>194</v>
      </c>
      <c r="H16" s="53">
        <f t="shared" si="1"/>
        <v>1</v>
      </c>
      <c r="I16" s="53">
        <f t="shared" si="1"/>
        <v>0</v>
      </c>
      <c r="J16" s="53">
        <f t="shared" si="1"/>
        <v>1</v>
      </c>
      <c r="K16" s="53">
        <f t="shared" ref="K16" si="2">SUM(K18:K45)</f>
        <v>0</v>
      </c>
      <c r="L16" s="53">
        <f t="shared" si="1"/>
        <v>2</v>
      </c>
    </row>
    <row r="17" spans="1:12" x14ac:dyDescent="0.35">
      <c r="A17" s="66" t="s">
        <v>145</v>
      </c>
      <c r="B17" s="53"/>
      <c r="C17" s="175"/>
      <c r="D17" s="175"/>
      <c r="E17" s="175"/>
      <c r="F17" s="175"/>
      <c r="G17" s="175"/>
      <c r="H17" s="175"/>
      <c r="I17" s="175"/>
      <c r="J17" s="175"/>
      <c r="K17" s="175"/>
      <c r="L17" s="175"/>
    </row>
    <row r="18" spans="1:12" x14ac:dyDescent="0.35">
      <c r="A18" s="55" t="s">
        <v>146</v>
      </c>
      <c r="B18" s="53">
        <f t="shared" ref="B18:B25" si="3">SUM(C18:L18)</f>
        <v>8</v>
      </c>
      <c r="C18" s="58">
        <v>0</v>
      </c>
      <c r="D18" s="58">
        <v>0</v>
      </c>
      <c r="E18" s="58">
        <v>4</v>
      </c>
      <c r="F18" s="58">
        <v>0</v>
      </c>
      <c r="G18" s="58">
        <v>4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</row>
    <row r="19" spans="1:12" x14ac:dyDescent="0.35">
      <c r="A19" s="55" t="s">
        <v>147</v>
      </c>
      <c r="B19" s="53">
        <f t="shared" si="3"/>
        <v>33</v>
      </c>
      <c r="C19" s="58">
        <v>0</v>
      </c>
      <c r="D19" s="58">
        <v>0</v>
      </c>
      <c r="E19" s="58">
        <v>26</v>
      </c>
      <c r="F19" s="58">
        <v>2</v>
      </c>
      <c r="G19" s="58">
        <v>5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</row>
    <row r="20" spans="1:12" x14ac:dyDescent="0.35">
      <c r="A20" s="55" t="s">
        <v>169</v>
      </c>
      <c r="B20" s="53">
        <f t="shared" si="3"/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</row>
    <row r="21" spans="1:12" x14ac:dyDescent="0.35">
      <c r="A21" s="55" t="s">
        <v>148</v>
      </c>
      <c r="B21" s="53">
        <f t="shared" si="3"/>
        <v>10</v>
      </c>
      <c r="C21" s="58">
        <v>0</v>
      </c>
      <c r="D21" s="58">
        <v>0</v>
      </c>
      <c r="E21" s="58">
        <v>9</v>
      </c>
      <c r="F21" s="58">
        <v>0</v>
      </c>
      <c r="G21" s="58">
        <v>1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</row>
    <row r="22" spans="1:12" x14ac:dyDescent="0.35">
      <c r="A22" s="55" t="s">
        <v>321</v>
      </c>
      <c r="B22" s="53">
        <f t="shared" si="3"/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</row>
    <row r="23" spans="1:12" x14ac:dyDescent="0.35">
      <c r="A23" s="55" t="s">
        <v>322</v>
      </c>
      <c r="B23" s="53">
        <f t="shared" si="3"/>
        <v>2</v>
      </c>
      <c r="C23" s="58">
        <v>0</v>
      </c>
      <c r="D23" s="58">
        <v>0</v>
      </c>
      <c r="E23" s="58">
        <v>2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</row>
    <row r="24" spans="1:12" x14ac:dyDescent="0.35">
      <c r="A24" s="55" t="s">
        <v>323</v>
      </c>
      <c r="B24" s="53">
        <f t="shared" si="3"/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</row>
    <row r="25" spans="1:12" x14ac:dyDescent="0.35">
      <c r="A25" s="55" t="s">
        <v>324</v>
      </c>
      <c r="B25" s="53">
        <f t="shared" si="3"/>
        <v>1</v>
      </c>
      <c r="C25" s="58">
        <v>0</v>
      </c>
      <c r="D25" s="58">
        <v>0</v>
      </c>
      <c r="E25" s="58">
        <v>1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</row>
    <row r="26" spans="1:12" x14ac:dyDescent="0.35">
      <c r="A26" s="66" t="s">
        <v>149</v>
      </c>
      <c r="B26" s="53"/>
      <c r="C26" s="175"/>
      <c r="D26" s="175"/>
      <c r="E26" s="175"/>
      <c r="F26" s="175"/>
      <c r="G26" s="175"/>
      <c r="H26" s="175"/>
      <c r="I26" s="175"/>
      <c r="J26" s="175"/>
      <c r="K26" s="175"/>
      <c r="L26" s="175"/>
    </row>
    <row r="27" spans="1:12" x14ac:dyDescent="0.35">
      <c r="A27" s="55" t="s">
        <v>150</v>
      </c>
      <c r="B27" s="53">
        <f>SUM(C27:L27)</f>
        <v>76</v>
      </c>
      <c r="C27" s="58">
        <v>0</v>
      </c>
      <c r="D27" s="58">
        <v>0</v>
      </c>
      <c r="E27" s="58">
        <v>62</v>
      </c>
      <c r="F27" s="58">
        <v>1</v>
      </c>
      <c r="G27" s="58">
        <v>13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</row>
    <row r="28" spans="1:12" x14ac:dyDescent="0.35">
      <c r="A28" s="55" t="s">
        <v>151</v>
      </c>
      <c r="B28" s="53">
        <f>SUM(C28:L28)</f>
        <v>98</v>
      </c>
      <c r="C28" s="58">
        <v>0</v>
      </c>
      <c r="D28" s="58">
        <v>0</v>
      </c>
      <c r="E28" s="58">
        <v>72</v>
      </c>
      <c r="F28" s="58">
        <v>2</v>
      </c>
      <c r="G28" s="58">
        <v>21</v>
      </c>
      <c r="H28" s="58">
        <v>0</v>
      </c>
      <c r="I28" s="58">
        <v>0</v>
      </c>
      <c r="J28" s="58">
        <v>1</v>
      </c>
      <c r="K28" s="58">
        <v>0</v>
      </c>
      <c r="L28" s="58">
        <v>2</v>
      </c>
    </row>
    <row r="29" spans="1:12" x14ac:dyDescent="0.35">
      <c r="A29" s="66" t="s">
        <v>152</v>
      </c>
      <c r="B29" s="53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2" x14ac:dyDescent="0.35">
      <c r="A30" s="47" t="s">
        <v>153</v>
      </c>
      <c r="B30" s="53">
        <f t="shared" ref="B30:B45" si="4">SUM(C30:L30)</f>
        <v>1</v>
      </c>
      <c r="C30" s="176">
        <v>0</v>
      </c>
      <c r="D30" s="176">
        <v>0</v>
      </c>
      <c r="E30" s="176">
        <v>1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</row>
    <row r="31" spans="1:12" x14ac:dyDescent="0.35">
      <c r="A31" s="55" t="s">
        <v>325</v>
      </c>
      <c r="B31" s="53">
        <f t="shared" si="4"/>
        <v>1</v>
      </c>
      <c r="C31" s="58">
        <v>0</v>
      </c>
      <c r="D31" s="58">
        <v>0</v>
      </c>
      <c r="E31" s="58">
        <v>0</v>
      </c>
      <c r="F31" s="58">
        <v>0</v>
      </c>
      <c r="G31" s="58">
        <v>1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</row>
    <row r="32" spans="1:12" x14ac:dyDescent="0.35">
      <c r="A32" s="55" t="s">
        <v>155</v>
      </c>
      <c r="B32" s="53">
        <f t="shared" si="4"/>
        <v>9</v>
      </c>
      <c r="C32" s="58">
        <v>0</v>
      </c>
      <c r="D32" s="58">
        <v>0</v>
      </c>
      <c r="E32" s="58">
        <v>0</v>
      </c>
      <c r="F32" s="58">
        <v>2</v>
      </c>
      <c r="G32" s="58">
        <v>7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</row>
    <row r="33" spans="1:12" x14ac:dyDescent="0.35">
      <c r="A33" s="55" t="s">
        <v>156</v>
      </c>
      <c r="B33" s="53">
        <f t="shared" si="4"/>
        <v>57</v>
      </c>
      <c r="C33" s="58">
        <v>0</v>
      </c>
      <c r="D33" s="58">
        <v>0</v>
      </c>
      <c r="E33" s="58">
        <v>1</v>
      </c>
      <c r="F33" s="58">
        <v>6</v>
      </c>
      <c r="G33" s="58">
        <v>50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</row>
    <row r="34" spans="1:12" x14ac:dyDescent="0.35">
      <c r="A34" s="55" t="s">
        <v>157</v>
      </c>
      <c r="B34" s="53">
        <f t="shared" si="4"/>
        <v>18</v>
      </c>
      <c r="C34" s="58">
        <v>0</v>
      </c>
      <c r="D34" s="58">
        <v>0</v>
      </c>
      <c r="E34" s="58">
        <v>0</v>
      </c>
      <c r="F34" s="58">
        <v>8</v>
      </c>
      <c r="G34" s="58">
        <v>10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</row>
    <row r="35" spans="1:12" x14ac:dyDescent="0.35">
      <c r="A35" s="55" t="s">
        <v>326</v>
      </c>
      <c r="B35" s="53">
        <f t="shared" si="4"/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</row>
    <row r="36" spans="1:12" x14ac:dyDescent="0.35">
      <c r="A36" s="55" t="s">
        <v>159</v>
      </c>
      <c r="B36" s="53">
        <f t="shared" si="4"/>
        <v>12</v>
      </c>
      <c r="C36" s="58">
        <v>0</v>
      </c>
      <c r="D36" s="58">
        <v>0</v>
      </c>
      <c r="E36" s="58">
        <v>1</v>
      </c>
      <c r="F36" s="58">
        <v>0</v>
      </c>
      <c r="G36" s="58">
        <v>11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</row>
    <row r="37" spans="1:12" x14ac:dyDescent="0.35">
      <c r="A37" s="55" t="s">
        <v>160</v>
      </c>
      <c r="B37" s="53">
        <f t="shared" si="4"/>
        <v>22</v>
      </c>
      <c r="C37" s="58">
        <v>0</v>
      </c>
      <c r="D37" s="58">
        <v>0</v>
      </c>
      <c r="E37" s="58">
        <v>12</v>
      </c>
      <c r="F37" s="58">
        <v>1</v>
      </c>
      <c r="G37" s="58">
        <v>9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</row>
    <row r="38" spans="1:12" x14ac:dyDescent="0.35">
      <c r="A38" s="55" t="s">
        <v>161</v>
      </c>
      <c r="B38" s="53">
        <f t="shared" si="4"/>
        <v>21</v>
      </c>
      <c r="C38" s="58">
        <v>0</v>
      </c>
      <c r="D38" s="58">
        <v>0</v>
      </c>
      <c r="E38" s="58">
        <v>8</v>
      </c>
      <c r="F38" s="58">
        <v>0</v>
      </c>
      <c r="G38" s="58">
        <v>13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</row>
    <row r="39" spans="1:12" x14ac:dyDescent="0.35">
      <c r="A39" s="55" t="s">
        <v>162</v>
      </c>
      <c r="B39" s="53">
        <f t="shared" si="4"/>
        <v>17</v>
      </c>
      <c r="C39" s="58">
        <v>0</v>
      </c>
      <c r="D39" s="58">
        <v>0</v>
      </c>
      <c r="E39" s="58">
        <v>7</v>
      </c>
      <c r="F39" s="58">
        <v>1</v>
      </c>
      <c r="G39" s="58">
        <v>8</v>
      </c>
      <c r="H39" s="58">
        <v>1</v>
      </c>
      <c r="I39" s="58">
        <v>0</v>
      </c>
      <c r="J39" s="58">
        <v>0</v>
      </c>
      <c r="K39" s="58">
        <v>0</v>
      </c>
      <c r="L39" s="58">
        <v>0</v>
      </c>
    </row>
    <row r="40" spans="1:12" x14ac:dyDescent="0.35">
      <c r="A40" s="55" t="s">
        <v>327</v>
      </c>
      <c r="B40" s="53">
        <f t="shared" si="4"/>
        <v>1</v>
      </c>
      <c r="C40" s="58">
        <v>0</v>
      </c>
      <c r="D40" s="58">
        <v>0</v>
      </c>
      <c r="E40" s="58">
        <v>1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</row>
    <row r="41" spans="1:12" x14ac:dyDescent="0.35">
      <c r="A41" s="55" t="s">
        <v>328</v>
      </c>
      <c r="B41" s="53">
        <f t="shared" si="4"/>
        <v>1</v>
      </c>
      <c r="C41" s="58">
        <v>0</v>
      </c>
      <c r="D41" s="58">
        <v>0</v>
      </c>
      <c r="E41" s="58">
        <v>1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</row>
    <row r="42" spans="1:12" x14ac:dyDescent="0.35">
      <c r="A42" s="55" t="s">
        <v>163</v>
      </c>
      <c r="B42" s="53">
        <f t="shared" si="4"/>
        <v>16</v>
      </c>
      <c r="C42" s="58">
        <v>0</v>
      </c>
      <c r="D42" s="58">
        <v>0</v>
      </c>
      <c r="E42" s="58">
        <v>1</v>
      </c>
      <c r="F42" s="58">
        <v>0</v>
      </c>
      <c r="G42" s="58">
        <v>15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</row>
    <row r="43" spans="1:12" x14ac:dyDescent="0.35">
      <c r="A43" s="55" t="s">
        <v>164</v>
      </c>
      <c r="B43" s="53">
        <f t="shared" si="4"/>
        <v>15</v>
      </c>
      <c r="C43" s="58">
        <v>0</v>
      </c>
      <c r="D43" s="58">
        <v>0</v>
      </c>
      <c r="E43" s="58">
        <v>2</v>
      </c>
      <c r="F43" s="58">
        <v>0</v>
      </c>
      <c r="G43" s="58">
        <v>13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</row>
    <row r="44" spans="1:12" x14ac:dyDescent="0.35">
      <c r="A44" s="55" t="s">
        <v>165</v>
      </c>
      <c r="B44" s="53">
        <f t="shared" ref="B44" si="5">SUM(C44:L44)</f>
        <v>11</v>
      </c>
      <c r="C44" s="58">
        <v>0</v>
      </c>
      <c r="D44" s="58">
        <v>0</v>
      </c>
      <c r="E44" s="58">
        <v>0</v>
      </c>
      <c r="F44" s="58">
        <v>0</v>
      </c>
      <c r="G44" s="58">
        <v>11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</row>
    <row r="45" spans="1:12" x14ac:dyDescent="0.35">
      <c r="A45" s="55" t="s">
        <v>329</v>
      </c>
      <c r="B45" s="53">
        <f t="shared" si="4"/>
        <v>3</v>
      </c>
      <c r="C45" s="58">
        <v>0</v>
      </c>
      <c r="D45" s="58">
        <v>0</v>
      </c>
      <c r="E45" s="58">
        <v>1</v>
      </c>
      <c r="F45" s="58">
        <v>0</v>
      </c>
      <c r="G45" s="58">
        <v>2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</row>
    <row r="46" spans="1:12" x14ac:dyDescent="0.35">
      <c r="B46" s="53"/>
      <c r="C46" s="174"/>
      <c r="D46" s="174"/>
      <c r="E46" s="174"/>
      <c r="F46" s="174"/>
      <c r="G46" s="174"/>
      <c r="H46" s="174"/>
      <c r="I46" s="174"/>
      <c r="J46" s="174"/>
      <c r="K46" s="174"/>
      <c r="L46" s="174"/>
    </row>
    <row r="47" spans="1:12" x14ac:dyDescent="0.35">
      <c r="A47" s="67" t="s">
        <v>166</v>
      </c>
      <c r="B47" s="53">
        <f t="shared" ref="B47:L47" si="6">SUM(B49:B62)</f>
        <v>1037</v>
      </c>
      <c r="C47" s="53">
        <f t="shared" si="6"/>
        <v>0</v>
      </c>
      <c r="D47" s="53">
        <f t="shared" si="6"/>
        <v>0</v>
      </c>
      <c r="E47" s="53">
        <f t="shared" si="6"/>
        <v>761</v>
      </c>
      <c r="F47" s="53">
        <f t="shared" si="6"/>
        <v>70</v>
      </c>
      <c r="G47" s="53">
        <f t="shared" si="6"/>
        <v>203</v>
      </c>
      <c r="H47" s="53">
        <f t="shared" si="6"/>
        <v>0</v>
      </c>
      <c r="I47" s="53">
        <f t="shared" si="6"/>
        <v>0</v>
      </c>
      <c r="J47" s="53">
        <f t="shared" si="6"/>
        <v>1</v>
      </c>
      <c r="K47" s="53">
        <f t="shared" ref="K47" si="7">SUM(K49:K62)</f>
        <v>1</v>
      </c>
      <c r="L47" s="53">
        <f t="shared" si="6"/>
        <v>1</v>
      </c>
    </row>
    <row r="48" spans="1:12" x14ac:dyDescent="0.35">
      <c r="A48" s="66" t="s">
        <v>145</v>
      </c>
      <c r="B48" s="53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35">
      <c r="A49" s="55" t="s">
        <v>167</v>
      </c>
      <c r="B49" s="53">
        <f>SUM(C49:L49)</f>
        <v>108</v>
      </c>
      <c r="C49" s="58">
        <v>0</v>
      </c>
      <c r="D49" s="58">
        <v>0</v>
      </c>
      <c r="E49" s="58">
        <v>66</v>
      </c>
      <c r="F49" s="58">
        <v>4</v>
      </c>
      <c r="G49" s="58">
        <v>38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</row>
    <row r="50" spans="1:12" x14ac:dyDescent="0.35">
      <c r="A50" s="55" t="s">
        <v>330</v>
      </c>
      <c r="B50" s="53">
        <f>SUM(C50:L50)</f>
        <v>5</v>
      </c>
      <c r="C50" s="58">
        <v>0</v>
      </c>
      <c r="D50" s="58">
        <v>0</v>
      </c>
      <c r="E50" s="58">
        <v>0</v>
      </c>
      <c r="F50" s="58">
        <v>2</v>
      </c>
      <c r="G50" s="58">
        <v>3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</row>
    <row r="51" spans="1:12" x14ac:dyDescent="0.35">
      <c r="A51" s="55" t="s">
        <v>170</v>
      </c>
      <c r="B51" s="53">
        <f>SUM(C51:L51)</f>
        <v>694</v>
      </c>
      <c r="C51" s="58">
        <v>0</v>
      </c>
      <c r="D51" s="58">
        <v>0</v>
      </c>
      <c r="E51" s="58">
        <v>555</v>
      </c>
      <c r="F51" s="58">
        <v>56</v>
      </c>
      <c r="G51" s="58">
        <v>80</v>
      </c>
      <c r="H51" s="58">
        <v>0</v>
      </c>
      <c r="I51" s="58">
        <v>0</v>
      </c>
      <c r="J51" s="58">
        <v>1</v>
      </c>
      <c r="K51" s="58">
        <v>1</v>
      </c>
      <c r="L51" s="58">
        <v>1</v>
      </c>
    </row>
    <row r="52" spans="1:12" x14ac:dyDescent="0.35">
      <c r="A52" s="55" t="s">
        <v>331</v>
      </c>
      <c r="B52" s="53">
        <f>SUM(C52:L52)</f>
        <v>3</v>
      </c>
      <c r="C52" s="58">
        <v>0</v>
      </c>
      <c r="D52" s="58">
        <v>0</v>
      </c>
      <c r="E52" s="58">
        <v>0</v>
      </c>
      <c r="F52" s="58">
        <v>2</v>
      </c>
      <c r="G52" s="58">
        <v>1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</row>
    <row r="53" spans="1:12" x14ac:dyDescent="0.35">
      <c r="A53" s="66" t="s">
        <v>332</v>
      </c>
      <c r="B53" s="53"/>
      <c r="C53" s="175"/>
      <c r="D53" s="175"/>
      <c r="E53" s="175"/>
      <c r="F53" s="175"/>
      <c r="G53" s="175"/>
      <c r="H53" s="175"/>
      <c r="I53" s="175"/>
      <c r="J53" s="175"/>
      <c r="K53" s="175"/>
      <c r="L53" s="175"/>
    </row>
    <row r="54" spans="1:12" x14ac:dyDescent="0.35">
      <c r="A54" s="55" t="s">
        <v>172</v>
      </c>
      <c r="B54" s="53">
        <f t="shared" ref="B54:B62" si="8">SUM(C54:L54)</f>
        <v>3</v>
      </c>
      <c r="C54" s="58">
        <v>0</v>
      </c>
      <c r="D54" s="58">
        <v>0</v>
      </c>
      <c r="E54" s="58">
        <v>2</v>
      </c>
      <c r="F54" s="58">
        <v>0</v>
      </c>
      <c r="G54" s="58">
        <v>1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</row>
    <row r="55" spans="1:12" ht="31" x14ac:dyDescent="0.35">
      <c r="A55" s="47" t="s">
        <v>171</v>
      </c>
      <c r="B55" s="53">
        <f t="shared" si="8"/>
        <v>156</v>
      </c>
      <c r="C55" s="176">
        <v>0</v>
      </c>
      <c r="D55" s="176">
        <v>0</v>
      </c>
      <c r="E55" s="176">
        <v>134</v>
      </c>
      <c r="F55" s="176">
        <v>1</v>
      </c>
      <c r="G55" s="176">
        <v>21</v>
      </c>
      <c r="H55" s="176">
        <v>0</v>
      </c>
      <c r="I55" s="176">
        <v>0</v>
      </c>
      <c r="J55" s="176">
        <v>0</v>
      </c>
      <c r="K55" s="176">
        <v>0</v>
      </c>
      <c r="L55" s="176">
        <v>0</v>
      </c>
    </row>
    <row r="56" spans="1:12" x14ac:dyDescent="0.35">
      <c r="A56" s="55" t="s">
        <v>333</v>
      </c>
      <c r="B56" s="53">
        <f t="shared" si="8"/>
        <v>1</v>
      </c>
      <c r="C56" s="176">
        <v>0</v>
      </c>
      <c r="D56" s="176">
        <v>0</v>
      </c>
      <c r="E56" s="176">
        <v>1</v>
      </c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176">
        <v>0</v>
      </c>
    </row>
    <row r="57" spans="1:12" x14ac:dyDescent="0.35">
      <c r="A57" s="55" t="s">
        <v>174</v>
      </c>
      <c r="B57" s="53">
        <f t="shared" si="8"/>
        <v>24</v>
      </c>
      <c r="C57" s="176">
        <v>0</v>
      </c>
      <c r="D57" s="176">
        <v>0</v>
      </c>
      <c r="E57" s="176">
        <v>0</v>
      </c>
      <c r="F57" s="176">
        <v>4</v>
      </c>
      <c r="G57" s="176">
        <v>20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</row>
    <row r="58" spans="1:12" x14ac:dyDescent="0.35">
      <c r="A58" s="55" t="s">
        <v>334</v>
      </c>
      <c r="B58" s="53">
        <f t="shared" si="8"/>
        <v>5</v>
      </c>
      <c r="C58" s="58">
        <v>0</v>
      </c>
      <c r="D58" s="58">
        <v>0</v>
      </c>
      <c r="E58" s="58">
        <v>0</v>
      </c>
      <c r="F58" s="58">
        <v>0</v>
      </c>
      <c r="G58" s="58">
        <v>5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</row>
    <row r="59" spans="1:12" ht="31" x14ac:dyDescent="0.35">
      <c r="A59" s="56" t="s">
        <v>335</v>
      </c>
      <c r="B59" s="53">
        <f t="shared" si="8"/>
        <v>2</v>
      </c>
      <c r="C59" s="58">
        <v>0</v>
      </c>
      <c r="D59" s="58">
        <v>0</v>
      </c>
      <c r="E59" s="58">
        <v>0</v>
      </c>
      <c r="F59" s="58">
        <v>0</v>
      </c>
      <c r="G59" s="58">
        <v>2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</row>
    <row r="60" spans="1:12" ht="31" x14ac:dyDescent="0.35">
      <c r="A60" s="55" t="s">
        <v>176</v>
      </c>
      <c r="B60" s="53">
        <f t="shared" si="8"/>
        <v>15</v>
      </c>
      <c r="C60" s="58">
        <v>0</v>
      </c>
      <c r="D60" s="58">
        <v>0</v>
      </c>
      <c r="E60" s="58">
        <v>0</v>
      </c>
      <c r="F60" s="58">
        <v>1</v>
      </c>
      <c r="G60" s="58">
        <v>14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</row>
    <row r="61" spans="1:12" ht="21" customHeight="1" x14ac:dyDescent="0.35">
      <c r="A61" s="55" t="s">
        <v>177</v>
      </c>
      <c r="B61" s="53">
        <f t="shared" si="8"/>
        <v>15</v>
      </c>
      <c r="C61" s="58">
        <v>0</v>
      </c>
      <c r="D61" s="58">
        <v>0</v>
      </c>
      <c r="E61" s="58">
        <v>3</v>
      </c>
      <c r="F61" s="58">
        <v>0</v>
      </c>
      <c r="G61" s="58">
        <v>12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</row>
    <row r="62" spans="1:12" ht="21" customHeight="1" x14ac:dyDescent="0.35">
      <c r="A62" s="55" t="s">
        <v>178</v>
      </c>
      <c r="B62" s="53">
        <f t="shared" si="8"/>
        <v>6</v>
      </c>
      <c r="C62" s="58">
        <v>0</v>
      </c>
      <c r="D62" s="58">
        <v>0</v>
      </c>
      <c r="E62" s="58">
        <v>0</v>
      </c>
      <c r="F62" s="58">
        <v>0</v>
      </c>
      <c r="G62" s="58">
        <v>6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</row>
    <row r="63" spans="1:12" x14ac:dyDescent="0.35">
      <c r="B63" s="53"/>
      <c r="C63" s="174"/>
      <c r="D63" s="174"/>
      <c r="E63" s="174"/>
      <c r="F63" s="174"/>
      <c r="G63" s="174"/>
      <c r="H63" s="174"/>
      <c r="I63" s="174"/>
      <c r="J63" s="174"/>
      <c r="K63" s="174"/>
      <c r="L63" s="174"/>
    </row>
    <row r="64" spans="1:12" x14ac:dyDescent="0.35">
      <c r="A64" s="67" t="s">
        <v>179</v>
      </c>
      <c r="B64" s="53">
        <f t="shared" ref="B64:L64" si="9">SUM(B66:B72)</f>
        <v>42</v>
      </c>
      <c r="C64" s="53">
        <f t="shared" si="9"/>
        <v>0</v>
      </c>
      <c r="D64" s="53">
        <f t="shared" si="9"/>
        <v>0</v>
      </c>
      <c r="E64" s="53">
        <f t="shared" si="9"/>
        <v>25</v>
      </c>
      <c r="F64" s="53">
        <f t="shared" si="9"/>
        <v>0</v>
      </c>
      <c r="G64" s="53">
        <f t="shared" si="9"/>
        <v>17</v>
      </c>
      <c r="H64" s="53">
        <f t="shared" si="9"/>
        <v>0</v>
      </c>
      <c r="I64" s="53">
        <f t="shared" si="9"/>
        <v>0</v>
      </c>
      <c r="J64" s="53">
        <f t="shared" si="9"/>
        <v>0</v>
      </c>
      <c r="K64" s="53">
        <f t="shared" ref="K64" si="10">SUM(K66:K72)</f>
        <v>0</v>
      </c>
      <c r="L64" s="53">
        <f t="shared" si="9"/>
        <v>0</v>
      </c>
    </row>
    <row r="65" spans="1:12" x14ac:dyDescent="0.35">
      <c r="A65" s="66" t="s">
        <v>149</v>
      </c>
      <c r="B65" s="53"/>
      <c r="C65" s="175"/>
      <c r="D65" s="175"/>
      <c r="E65" s="175"/>
      <c r="F65" s="175"/>
      <c r="G65" s="175"/>
      <c r="H65" s="175"/>
      <c r="I65" s="175"/>
      <c r="J65" s="175"/>
      <c r="K65" s="175"/>
      <c r="L65" s="175"/>
    </row>
    <row r="66" spans="1:12" ht="31" x14ac:dyDescent="0.35">
      <c r="A66" s="55" t="s">
        <v>180</v>
      </c>
      <c r="B66" s="53">
        <f>SUM(C66:L66)</f>
        <v>33</v>
      </c>
      <c r="C66" s="58">
        <v>0</v>
      </c>
      <c r="D66" s="58">
        <v>0</v>
      </c>
      <c r="E66" s="58">
        <v>24</v>
      </c>
      <c r="F66" s="58">
        <v>0</v>
      </c>
      <c r="G66" s="58">
        <v>9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</row>
    <row r="67" spans="1:12" x14ac:dyDescent="0.35">
      <c r="A67" s="66" t="s">
        <v>152</v>
      </c>
      <c r="B67" s="53"/>
      <c r="C67" s="175"/>
      <c r="D67" s="175"/>
      <c r="E67" s="175"/>
      <c r="F67" s="175"/>
      <c r="G67" s="175"/>
      <c r="H67" s="175"/>
      <c r="I67" s="175"/>
      <c r="J67" s="175"/>
      <c r="K67" s="175"/>
      <c r="L67" s="175"/>
    </row>
    <row r="68" spans="1:12" x14ac:dyDescent="0.35">
      <c r="A68" s="55" t="s">
        <v>181</v>
      </c>
      <c r="B68" s="53">
        <f>SUM(C68:L68)</f>
        <v>2</v>
      </c>
      <c r="C68" s="58">
        <v>0</v>
      </c>
      <c r="D68" s="58">
        <v>0</v>
      </c>
      <c r="E68" s="58">
        <v>1</v>
      </c>
      <c r="F68" s="58">
        <v>0</v>
      </c>
      <c r="G68" s="58">
        <v>1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</row>
    <row r="69" spans="1:12" x14ac:dyDescent="0.35">
      <c r="A69" s="55" t="s">
        <v>336</v>
      </c>
      <c r="B69" s="53">
        <f>SUM(C69:L69)</f>
        <v>1</v>
      </c>
      <c r="C69" s="58">
        <v>0</v>
      </c>
      <c r="D69" s="58">
        <v>0</v>
      </c>
      <c r="E69" s="58">
        <v>0</v>
      </c>
      <c r="F69" s="58">
        <v>0</v>
      </c>
      <c r="G69" s="58">
        <v>1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</row>
    <row r="70" spans="1:12" x14ac:dyDescent="0.35">
      <c r="A70" s="55" t="s">
        <v>182</v>
      </c>
      <c r="B70" s="53">
        <f>SUM(C70:L70)</f>
        <v>4</v>
      </c>
      <c r="C70" s="58">
        <v>0</v>
      </c>
      <c r="D70" s="58">
        <v>0</v>
      </c>
      <c r="E70" s="58">
        <v>0</v>
      </c>
      <c r="F70" s="58">
        <v>0</v>
      </c>
      <c r="G70" s="58">
        <v>4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</row>
    <row r="71" spans="1:12" x14ac:dyDescent="0.35">
      <c r="A71" s="55" t="s">
        <v>183</v>
      </c>
      <c r="B71" s="53">
        <f>SUM(C71:L71)</f>
        <v>1</v>
      </c>
      <c r="C71" s="58">
        <v>0</v>
      </c>
      <c r="D71" s="58">
        <v>0</v>
      </c>
      <c r="E71" s="58">
        <v>0</v>
      </c>
      <c r="F71" s="58">
        <v>0</v>
      </c>
      <c r="G71" s="58">
        <v>1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</row>
    <row r="72" spans="1:12" x14ac:dyDescent="0.35">
      <c r="A72" s="55" t="s">
        <v>337</v>
      </c>
      <c r="B72" s="53">
        <f>SUM(C72:L72)</f>
        <v>1</v>
      </c>
      <c r="C72" s="176">
        <v>0</v>
      </c>
      <c r="D72" s="176">
        <v>0</v>
      </c>
      <c r="E72" s="176">
        <v>0</v>
      </c>
      <c r="F72" s="176">
        <v>0</v>
      </c>
      <c r="G72" s="176">
        <v>1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</row>
    <row r="73" spans="1:12" x14ac:dyDescent="0.35">
      <c r="B73" s="53"/>
      <c r="C73" s="174"/>
      <c r="D73" s="174"/>
      <c r="E73" s="174"/>
      <c r="F73" s="174"/>
      <c r="G73" s="174"/>
      <c r="H73" s="174"/>
      <c r="I73" s="174"/>
      <c r="J73" s="174"/>
      <c r="K73" s="174"/>
      <c r="L73" s="174"/>
    </row>
    <row r="74" spans="1:12" x14ac:dyDescent="0.35">
      <c r="A74" s="67" t="s">
        <v>184</v>
      </c>
      <c r="B74" s="53">
        <f t="shared" ref="B74:L74" si="11">SUM(B75:B84)</f>
        <v>90</v>
      </c>
      <c r="C74" s="53">
        <f t="shared" si="11"/>
        <v>0</v>
      </c>
      <c r="D74" s="53">
        <f t="shared" si="11"/>
        <v>0</v>
      </c>
      <c r="E74" s="53">
        <f t="shared" si="11"/>
        <v>56</v>
      </c>
      <c r="F74" s="53">
        <f t="shared" si="11"/>
        <v>2</v>
      </c>
      <c r="G74" s="53">
        <f t="shared" si="11"/>
        <v>31</v>
      </c>
      <c r="H74" s="53">
        <f t="shared" si="11"/>
        <v>0</v>
      </c>
      <c r="I74" s="53">
        <f t="shared" si="11"/>
        <v>0</v>
      </c>
      <c r="J74" s="53">
        <f t="shared" si="11"/>
        <v>1</v>
      </c>
      <c r="K74" s="53">
        <f t="shared" ref="K74" si="12">SUM(K75:K84)</f>
        <v>0</v>
      </c>
      <c r="L74" s="53">
        <f t="shared" si="11"/>
        <v>0</v>
      </c>
    </row>
    <row r="75" spans="1:12" x14ac:dyDescent="0.35">
      <c r="A75" s="66" t="s">
        <v>145</v>
      </c>
      <c r="B75" s="53"/>
      <c r="C75" s="175"/>
      <c r="D75" s="175"/>
      <c r="E75" s="175"/>
      <c r="F75" s="175"/>
      <c r="G75" s="175"/>
      <c r="H75" s="175"/>
      <c r="I75" s="175"/>
      <c r="J75" s="175"/>
      <c r="K75" s="175"/>
      <c r="L75" s="175"/>
    </row>
    <row r="76" spans="1:12" x14ac:dyDescent="0.35">
      <c r="A76" s="55" t="s">
        <v>185</v>
      </c>
      <c r="B76" s="53">
        <f>SUM(C76:L76)</f>
        <v>10</v>
      </c>
      <c r="C76" s="58">
        <v>0</v>
      </c>
      <c r="D76" s="58">
        <v>0</v>
      </c>
      <c r="E76" s="58">
        <v>6</v>
      </c>
      <c r="F76" s="58">
        <v>0</v>
      </c>
      <c r="G76" s="58">
        <v>4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</row>
    <row r="77" spans="1:12" x14ac:dyDescent="0.35">
      <c r="A77" s="66" t="s">
        <v>149</v>
      </c>
      <c r="B77" s="53"/>
      <c r="C77" s="175"/>
      <c r="D77" s="175"/>
      <c r="E77" s="175"/>
      <c r="F77" s="175"/>
      <c r="G77" s="175"/>
      <c r="H77" s="175"/>
      <c r="I77" s="175"/>
      <c r="J77" s="175"/>
      <c r="K77" s="175"/>
      <c r="L77" s="175"/>
    </row>
    <row r="78" spans="1:12" x14ac:dyDescent="0.35">
      <c r="A78" s="55" t="s">
        <v>186</v>
      </c>
      <c r="B78" s="53">
        <f>SUM(C78:L78)</f>
        <v>37</v>
      </c>
      <c r="C78" s="58">
        <v>0</v>
      </c>
      <c r="D78" s="58">
        <v>0</v>
      </c>
      <c r="E78" s="58">
        <v>34</v>
      </c>
      <c r="F78" s="58">
        <v>0</v>
      </c>
      <c r="G78" s="58">
        <v>2</v>
      </c>
      <c r="H78" s="58">
        <v>0</v>
      </c>
      <c r="I78" s="58">
        <v>0</v>
      </c>
      <c r="J78" s="58">
        <v>1</v>
      </c>
      <c r="K78" s="58">
        <v>0</v>
      </c>
      <c r="L78" s="58">
        <v>0</v>
      </c>
    </row>
    <row r="79" spans="1:12" x14ac:dyDescent="0.35">
      <c r="A79" s="66" t="s">
        <v>152</v>
      </c>
      <c r="B79" s="53"/>
      <c r="C79" s="175"/>
      <c r="D79" s="175"/>
      <c r="E79" s="175"/>
      <c r="F79" s="175"/>
      <c r="G79" s="175"/>
      <c r="H79" s="175"/>
      <c r="I79" s="175"/>
      <c r="J79" s="175"/>
      <c r="K79" s="175"/>
      <c r="L79" s="175"/>
    </row>
    <row r="80" spans="1:12" x14ac:dyDescent="0.35">
      <c r="A80" s="55" t="s">
        <v>338</v>
      </c>
      <c r="B80" s="53">
        <f t="shared" ref="B80:B83" si="13">SUM(C80:L80)</f>
        <v>1</v>
      </c>
      <c r="C80" s="58">
        <v>0</v>
      </c>
      <c r="D80" s="58">
        <v>0</v>
      </c>
      <c r="E80" s="58">
        <v>1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</row>
    <row r="81" spans="1:12" x14ac:dyDescent="0.35">
      <c r="A81" s="55" t="s">
        <v>187</v>
      </c>
      <c r="B81" s="53">
        <f t="shared" si="13"/>
        <v>20</v>
      </c>
      <c r="C81" s="58">
        <v>0</v>
      </c>
      <c r="D81" s="58">
        <v>0</v>
      </c>
      <c r="E81" s="58">
        <v>12</v>
      </c>
      <c r="F81" s="58">
        <v>0</v>
      </c>
      <c r="G81" s="58">
        <v>8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</row>
    <row r="82" spans="1:12" x14ac:dyDescent="0.35">
      <c r="A82" s="56" t="s">
        <v>188</v>
      </c>
      <c r="B82" s="53">
        <f t="shared" si="13"/>
        <v>17</v>
      </c>
      <c r="C82" s="58">
        <v>0</v>
      </c>
      <c r="D82" s="58">
        <v>0</v>
      </c>
      <c r="E82" s="58">
        <v>3</v>
      </c>
      <c r="F82" s="58">
        <v>1</v>
      </c>
      <c r="G82" s="58">
        <v>13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</row>
    <row r="83" spans="1:12" x14ac:dyDescent="0.35">
      <c r="A83" s="55" t="s">
        <v>189</v>
      </c>
      <c r="B83" s="53">
        <f t="shared" si="13"/>
        <v>2</v>
      </c>
      <c r="C83" s="58">
        <v>0</v>
      </c>
      <c r="D83" s="58">
        <v>0</v>
      </c>
      <c r="E83" s="58">
        <v>0</v>
      </c>
      <c r="F83" s="58">
        <v>0</v>
      </c>
      <c r="G83" s="58">
        <v>2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</row>
    <row r="84" spans="1:12" x14ac:dyDescent="0.35">
      <c r="A84" s="55" t="s">
        <v>190</v>
      </c>
      <c r="B84" s="53">
        <f>SUM(C84:L84)</f>
        <v>3</v>
      </c>
      <c r="C84" s="58">
        <v>0</v>
      </c>
      <c r="D84" s="58">
        <v>0</v>
      </c>
      <c r="E84" s="58">
        <v>0</v>
      </c>
      <c r="F84" s="58">
        <v>1</v>
      </c>
      <c r="G84" s="58">
        <v>2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</row>
    <row r="85" spans="1:12" x14ac:dyDescent="0.35">
      <c r="B85" s="53"/>
      <c r="C85" s="174"/>
      <c r="D85" s="174"/>
      <c r="E85" s="174"/>
      <c r="F85" s="174"/>
      <c r="G85" s="174"/>
      <c r="H85" s="174"/>
      <c r="I85" s="174"/>
      <c r="J85" s="174"/>
      <c r="K85" s="174"/>
      <c r="L85" s="174"/>
    </row>
    <row r="86" spans="1:12" x14ac:dyDescent="0.35">
      <c r="A86" s="67" t="s">
        <v>191</v>
      </c>
      <c r="B86" s="53">
        <f t="shared" ref="B86:L86" si="14">SUM(B87:B96)</f>
        <v>32</v>
      </c>
      <c r="C86" s="53">
        <f t="shared" si="14"/>
        <v>0</v>
      </c>
      <c r="D86" s="53">
        <f t="shared" si="14"/>
        <v>0</v>
      </c>
      <c r="E86" s="53">
        <f t="shared" si="14"/>
        <v>9</v>
      </c>
      <c r="F86" s="53">
        <f t="shared" si="14"/>
        <v>5</v>
      </c>
      <c r="G86" s="53">
        <f t="shared" si="14"/>
        <v>18</v>
      </c>
      <c r="H86" s="53">
        <f t="shared" si="14"/>
        <v>0</v>
      </c>
      <c r="I86" s="53">
        <f t="shared" si="14"/>
        <v>0</v>
      </c>
      <c r="J86" s="53">
        <f t="shared" si="14"/>
        <v>0</v>
      </c>
      <c r="K86" s="53">
        <f t="shared" si="14"/>
        <v>0</v>
      </c>
      <c r="L86" s="53">
        <f t="shared" si="14"/>
        <v>0</v>
      </c>
    </row>
    <row r="87" spans="1:12" x14ac:dyDescent="0.35">
      <c r="A87" s="66" t="s">
        <v>145</v>
      </c>
      <c r="B87" s="53"/>
      <c r="C87" s="175"/>
      <c r="D87" s="175"/>
      <c r="E87" s="175"/>
      <c r="F87" s="175"/>
      <c r="G87" s="175"/>
      <c r="H87" s="175"/>
      <c r="I87" s="175"/>
      <c r="J87" s="175"/>
      <c r="K87" s="175"/>
      <c r="L87" s="175"/>
    </row>
    <row r="88" spans="1:12" x14ac:dyDescent="0.35">
      <c r="A88" s="55" t="s">
        <v>339</v>
      </c>
      <c r="B88" s="53">
        <f>SUM(C88:L88)</f>
        <v>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</row>
    <row r="89" spans="1:12" x14ac:dyDescent="0.35">
      <c r="A89" s="66" t="s">
        <v>152</v>
      </c>
      <c r="B89" s="53"/>
      <c r="C89" s="175"/>
      <c r="D89" s="175"/>
      <c r="E89" s="175"/>
      <c r="F89" s="175"/>
      <c r="G89" s="175"/>
      <c r="H89" s="175"/>
      <c r="I89" s="175"/>
      <c r="J89" s="175"/>
      <c r="K89" s="175"/>
      <c r="L89" s="175"/>
    </row>
    <row r="90" spans="1:12" x14ac:dyDescent="0.35">
      <c r="A90" s="55" t="s">
        <v>192</v>
      </c>
      <c r="B90" s="53">
        <f>SUM(C90:L90)</f>
        <v>2</v>
      </c>
      <c r="C90" s="58">
        <v>0</v>
      </c>
      <c r="D90" s="58">
        <v>0</v>
      </c>
      <c r="E90" s="58">
        <v>1</v>
      </c>
      <c r="F90" s="58">
        <v>0</v>
      </c>
      <c r="G90" s="58">
        <v>1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</row>
    <row r="91" spans="1:12" x14ac:dyDescent="0.35">
      <c r="A91" s="55" t="s">
        <v>193</v>
      </c>
      <c r="B91" s="53">
        <f t="shared" ref="B91:B96" si="15">SUM(C91:L91)</f>
        <v>9</v>
      </c>
      <c r="C91" s="58">
        <v>0</v>
      </c>
      <c r="D91" s="58">
        <v>0</v>
      </c>
      <c r="E91" s="58">
        <v>5</v>
      </c>
      <c r="F91" s="58">
        <v>1</v>
      </c>
      <c r="G91" s="58">
        <v>3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</row>
    <row r="92" spans="1:12" x14ac:dyDescent="0.35">
      <c r="A92" s="55" t="s">
        <v>196</v>
      </c>
      <c r="B92" s="53">
        <f t="shared" si="15"/>
        <v>6</v>
      </c>
      <c r="C92" s="58">
        <v>0</v>
      </c>
      <c r="D92" s="58">
        <v>0</v>
      </c>
      <c r="E92" s="58">
        <v>1</v>
      </c>
      <c r="F92" s="58">
        <v>1</v>
      </c>
      <c r="G92" s="58">
        <v>4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</row>
    <row r="93" spans="1:12" x14ac:dyDescent="0.35">
      <c r="A93" s="55" t="s">
        <v>340</v>
      </c>
      <c r="B93" s="53">
        <f t="shared" si="15"/>
        <v>3</v>
      </c>
      <c r="C93" s="58">
        <v>0</v>
      </c>
      <c r="D93" s="58">
        <v>0</v>
      </c>
      <c r="E93" s="58">
        <v>0</v>
      </c>
      <c r="F93" s="58">
        <v>0</v>
      </c>
      <c r="G93" s="58">
        <v>3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</row>
    <row r="94" spans="1:12" x14ac:dyDescent="0.35">
      <c r="A94" s="55" t="s">
        <v>341</v>
      </c>
      <c r="B94" s="53">
        <f t="shared" si="15"/>
        <v>7</v>
      </c>
      <c r="C94" s="58">
        <v>0</v>
      </c>
      <c r="D94" s="58">
        <v>0</v>
      </c>
      <c r="E94" s="58">
        <v>0</v>
      </c>
      <c r="F94" s="58">
        <v>3</v>
      </c>
      <c r="G94" s="58">
        <v>4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</row>
    <row r="95" spans="1:12" x14ac:dyDescent="0.35">
      <c r="A95" s="55" t="s">
        <v>195</v>
      </c>
      <c r="B95" s="53">
        <f t="shared" si="15"/>
        <v>4</v>
      </c>
      <c r="C95" s="58">
        <v>0</v>
      </c>
      <c r="D95" s="58">
        <v>0</v>
      </c>
      <c r="E95" s="58">
        <v>2</v>
      </c>
      <c r="F95" s="58">
        <v>0</v>
      </c>
      <c r="G95" s="58">
        <v>2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</row>
    <row r="96" spans="1:12" s="106" customFormat="1" ht="31" x14ac:dyDescent="0.35">
      <c r="A96" s="55" t="s">
        <v>342</v>
      </c>
      <c r="B96" s="53">
        <f t="shared" si="15"/>
        <v>1</v>
      </c>
      <c r="C96" s="58">
        <v>0</v>
      </c>
      <c r="D96" s="58">
        <v>0</v>
      </c>
      <c r="E96" s="58">
        <v>0</v>
      </c>
      <c r="F96" s="58">
        <v>0</v>
      </c>
      <c r="G96" s="58">
        <v>1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</row>
    <row r="97" spans="1:12" x14ac:dyDescent="0.35">
      <c r="B97" s="53"/>
      <c r="C97" s="174"/>
      <c r="D97" s="174"/>
      <c r="E97" s="174"/>
      <c r="F97" s="174"/>
      <c r="G97" s="174"/>
      <c r="H97" s="174"/>
      <c r="I97" s="174"/>
      <c r="J97" s="174"/>
      <c r="K97" s="174"/>
      <c r="L97" s="174"/>
    </row>
    <row r="98" spans="1:12" x14ac:dyDescent="0.35">
      <c r="A98" s="67" t="s">
        <v>199</v>
      </c>
      <c r="B98" s="53">
        <f t="shared" ref="B98:L98" si="16">SUM(B100:B108)</f>
        <v>64</v>
      </c>
      <c r="C98" s="53">
        <f t="shared" si="16"/>
        <v>0</v>
      </c>
      <c r="D98" s="53">
        <f t="shared" si="16"/>
        <v>0</v>
      </c>
      <c r="E98" s="53">
        <f t="shared" si="16"/>
        <v>39</v>
      </c>
      <c r="F98" s="53">
        <f t="shared" si="16"/>
        <v>0</v>
      </c>
      <c r="G98" s="53">
        <f t="shared" si="16"/>
        <v>24</v>
      </c>
      <c r="H98" s="53">
        <f t="shared" si="16"/>
        <v>0</v>
      </c>
      <c r="I98" s="53">
        <f t="shared" si="16"/>
        <v>0</v>
      </c>
      <c r="J98" s="53">
        <f t="shared" si="16"/>
        <v>0</v>
      </c>
      <c r="K98" s="53">
        <f t="shared" si="16"/>
        <v>0</v>
      </c>
      <c r="L98" s="53">
        <f t="shared" si="16"/>
        <v>1</v>
      </c>
    </row>
    <row r="99" spans="1:12" x14ac:dyDescent="0.35">
      <c r="A99" s="66" t="s">
        <v>149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</row>
    <row r="100" spans="1:12" ht="31" x14ac:dyDescent="0.35">
      <c r="A100" s="55" t="s">
        <v>200</v>
      </c>
      <c r="B100" s="53">
        <f>SUM(C100:L100)</f>
        <v>34</v>
      </c>
      <c r="C100" s="58">
        <v>0</v>
      </c>
      <c r="D100" s="58">
        <v>0</v>
      </c>
      <c r="E100" s="58">
        <v>27</v>
      </c>
      <c r="F100" s="58">
        <v>0</v>
      </c>
      <c r="G100" s="58">
        <v>7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</row>
    <row r="101" spans="1:12" x14ac:dyDescent="0.35">
      <c r="A101" s="66" t="s">
        <v>152</v>
      </c>
      <c r="B101" s="53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</row>
    <row r="102" spans="1:12" x14ac:dyDescent="0.35">
      <c r="A102" s="55" t="s">
        <v>343</v>
      </c>
      <c r="B102" s="53">
        <f t="shared" ref="B102:B108" si="17">SUM(C102:L102)</f>
        <v>1</v>
      </c>
      <c r="C102" s="58">
        <v>0</v>
      </c>
      <c r="D102" s="58">
        <v>0</v>
      </c>
      <c r="E102" s="58">
        <v>1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</row>
    <row r="103" spans="1:12" x14ac:dyDescent="0.35">
      <c r="A103" s="55" t="s">
        <v>201</v>
      </c>
      <c r="B103" s="53">
        <f t="shared" si="17"/>
        <v>11</v>
      </c>
      <c r="C103" s="58">
        <v>0</v>
      </c>
      <c r="D103" s="58">
        <v>0</v>
      </c>
      <c r="E103" s="58">
        <v>4</v>
      </c>
      <c r="F103" s="58">
        <v>0</v>
      </c>
      <c r="G103" s="58">
        <v>7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</row>
    <row r="104" spans="1:12" x14ac:dyDescent="0.35">
      <c r="A104" s="55" t="s">
        <v>202</v>
      </c>
      <c r="B104" s="53">
        <f t="shared" si="17"/>
        <v>15</v>
      </c>
      <c r="C104" s="58">
        <v>0</v>
      </c>
      <c r="D104" s="58">
        <v>0</v>
      </c>
      <c r="E104" s="58">
        <v>7</v>
      </c>
      <c r="F104" s="58">
        <v>0</v>
      </c>
      <c r="G104" s="58">
        <v>8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</row>
    <row r="105" spans="1:12" x14ac:dyDescent="0.35">
      <c r="A105" s="55" t="s">
        <v>344</v>
      </c>
      <c r="B105" s="53">
        <f t="shared" si="17"/>
        <v>1</v>
      </c>
      <c r="C105" s="58">
        <v>0</v>
      </c>
      <c r="D105" s="58">
        <v>0</v>
      </c>
      <c r="E105" s="58">
        <v>0</v>
      </c>
      <c r="F105" s="58">
        <v>0</v>
      </c>
      <c r="G105" s="58">
        <v>1</v>
      </c>
      <c r="H105" s="58">
        <v>0</v>
      </c>
      <c r="I105" s="58">
        <v>0</v>
      </c>
      <c r="J105" s="58">
        <v>0</v>
      </c>
      <c r="K105" s="58">
        <v>0</v>
      </c>
      <c r="L105" s="58">
        <v>0</v>
      </c>
    </row>
    <row r="106" spans="1:12" s="106" customFormat="1" x14ac:dyDescent="0.35">
      <c r="A106" s="55" t="s">
        <v>345</v>
      </c>
      <c r="B106" s="53">
        <f t="shared" si="17"/>
        <v>2</v>
      </c>
      <c r="C106" s="58">
        <v>0</v>
      </c>
      <c r="D106" s="58">
        <v>0</v>
      </c>
      <c r="E106" s="58">
        <v>0</v>
      </c>
      <c r="F106" s="58">
        <v>0</v>
      </c>
      <c r="G106" s="58">
        <v>1</v>
      </c>
      <c r="H106" s="58">
        <v>0</v>
      </c>
      <c r="I106" s="58">
        <v>0</v>
      </c>
      <c r="J106" s="58">
        <v>0</v>
      </c>
      <c r="K106" s="58">
        <v>0</v>
      </c>
      <c r="L106" s="58">
        <v>1</v>
      </c>
    </row>
    <row r="107" spans="1:12" x14ac:dyDescent="0.35">
      <c r="A107" s="47" t="s">
        <v>346</v>
      </c>
      <c r="B107" s="53">
        <f t="shared" si="17"/>
        <v>0</v>
      </c>
      <c r="C107" s="176">
        <v>0</v>
      </c>
      <c r="D107" s="176">
        <v>0</v>
      </c>
      <c r="E107" s="176">
        <v>0</v>
      </c>
      <c r="F107" s="176">
        <v>0</v>
      </c>
      <c r="G107" s="176">
        <v>0</v>
      </c>
      <c r="H107" s="176">
        <v>0</v>
      </c>
      <c r="I107" s="176">
        <v>0</v>
      </c>
      <c r="J107" s="176">
        <v>0</v>
      </c>
      <c r="K107" s="176">
        <v>0</v>
      </c>
      <c r="L107" s="176">
        <v>0</v>
      </c>
    </row>
    <row r="108" spans="1:12" x14ac:dyDescent="0.35">
      <c r="A108" s="55" t="s">
        <v>347</v>
      </c>
      <c r="B108" s="53">
        <f t="shared" si="17"/>
        <v>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</row>
    <row r="109" spans="1:12" x14ac:dyDescent="0.35">
      <c r="B109" s="53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</row>
    <row r="110" spans="1:12" x14ac:dyDescent="0.35">
      <c r="A110" s="54" t="s">
        <v>205</v>
      </c>
      <c r="B110" s="53">
        <f t="shared" ref="B110:L110" si="18">SUM(B112:B121)</f>
        <v>133</v>
      </c>
      <c r="C110" s="53">
        <f t="shared" si="18"/>
        <v>0</v>
      </c>
      <c r="D110" s="53">
        <f t="shared" si="18"/>
        <v>0</v>
      </c>
      <c r="E110" s="53">
        <f t="shared" si="18"/>
        <v>94</v>
      </c>
      <c r="F110" s="53">
        <f t="shared" si="18"/>
        <v>0</v>
      </c>
      <c r="G110" s="53">
        <f t="shared" si="18"/>
        <v>39</v>
      </c>
      <c r="H110" s="53">
        <f t="shared" si="18"/>
        <v>0</v>
      </c>
      <c r="I110" s="53">
        <f t="shared" si="18"/>
        <v>0</v>
      </c>
      <c r="J110" s="53">
        <f t="shared" si="18"/>
        <v>0</v>
      </c>
      <c r="K110" s="53">
        <f t="shared" si="18"/>
        <v>0</v>
      </c>
      <c r="L110" s="53">
        <f t="shared" si="18"/>
        <v>0</v>
      </c>
    </row>
    <row r="111" spans="1:12" x14ac:dyDescent="0.35">
      <c r="A111" s="66" t="s">
        <v>145</v>
      </c>
      <c r="B111" s="53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</row>
    <row r="112" spans="1:12" x14ac:dyDescent="0.35">
      <c r="A112" s="55" t="s">
        <v>206</v>
      </c>
      <c r="B112" s="53">
        <f>SUM(C112:L112)</f>
        <v>8</v>
      </c>
      <c r="C112" s="58">
        <v>0</v>
      </c>
      <c r="D112" s="58">
        <v>0</v>
      </c>
      <c r="E112" s="58">
        <v>7</v>
      </c>
      <c r="F112" s="58">
        <v>0</v>
      </c>
      <c r="G112" s="58">
        <v>1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</row>
    <row r="113" spans="1:12" x14ac:dyDescent="0.35">
      <c r="A113" s="66" t="s">
        <v>149</v>
      </c>
      <c r="B113" s="53"/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</row>
    <row r="114" spans="1:12" x14ac:dyDescent="0.35">
      <c r="A114" s="55" t="s">
        <v>207</v>
      </c>
      <c r="B114" s="53">
        <f>SUM(C114:L114)</f>
        <v>75</v>
      </c>
      <c r="C114" s="58">
        <v>0</v>
      </c>
      <c r="D114" s="58">
        <v>0</v>
      </c>
      <c r="E114" s="58">
        <v>70</v>
      </c>
      <c r="F114" s="58">
        <v>0</v>
      </c>
      <c r="G114" s="58">
        <v>5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</row>
    <row r="115" spans="1:12" x14ac:dyDescent="0.35">
      <c r="A115" s="66" t="s">
        <v>152</v>
      </c>
      <c r="B115" s="53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</row>
    <row r="116" spans="1:12" x14ac:dyDescent="0.35">
      <c r="A116" s="55" t="s">
        <v>208</v>
      </c>
      <c r="B116" s="53">
        <f t="shared" ref="B116:B121" si="19">SUM(C116:L116)</f>
        <v>1</v>
      </c>
      <c r="C116" s="58">
        <v>0</v>
      </c>
      <c r="D116" s="58">
        <v>0</v>
      </c>
      <c r="E116" s="58">
        <v>0</v>
      </c>
      <c r="F116" s="58">
        <v>0</v>
      </c>
      <c r="G116" s="58">
        <v>1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</row>
    <row r="117" spans="1:12" x14ac:dyDescent="0.35">
      <c r="A117" s="47" t="s">
        <v>209</v>
      </c>
      <c r="B117" s="53">
        <f t="shared" si="19"/>
        <v>21</v>
      </c>
      <c r="C117" s="176">
        <v>0</v>
      </c>
      <c r="D117" s="176">
        <v>0</v>
      </c>
      <c r="E117" s="176">
        <v>14</v>
      </c>
      <c r="F117" s="176">
        <v>0</v>
      </c>
      <c r="G117" s="176">
        <v>7</v>
      </c>
      <c r="H117" s="176">
        <v>0</v>
      </c>
      <c r="I117" s="176">
        <v>0</v>
      </c>
      <c r="J117" s="176">
        <v>0</v>
      </c>
      <c r="K117" s="176">
        <v>0</v>
      </c>
      <c r="L117" s="176">
        <v>0</v>
      </c>
    </row>
    <row r="118" spans="1:12" x14ac:dyDescent="0.35">
      <c r="A118" s="55" t="s">
        <v>348</v>
      </c>
      <c r="B118" s="53">
        <f t="shared" si="19"/>
        <v>2</v>
      </c>
      <c r="C118" s="58">
        <v>0</v>
      </c>
      <c r="D118" s="58">
        <v>0</v>
      </c>
      <c r="E118" s="58">
        <v>2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</row>
    <row r="119" spans="1:12" x14ac:dyDescent="0.35">
      <c r="A119" s="55" t="s">
        <v>210</v>
      </c>
      <c r="B119" s="53">
        <f t="shared" si="19"/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</row>
    <row r="120" spans="1:12" x14ac:dyDescent="0.35">
      <c r="A120" s="55" t="s">
        <v>211</v>
      </c>
      <c r="B120" s="53">
        <f t="shared" si="19"/>
        <v>16</v>
      </c>
      <c r="C120" s="58">
        <v>0</v>
      </c>
      <c r="D120" s="58">
        <v>0</v>
      </c>
      <c r="E120" s="58">
        <v>0</v>
      </c>
      <c r="F120" s="58">
        <v>0</v>
      </c>
      <c r="G120" s="58">
        <v>16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</row>
    <row r="121" spans="1:12" x14ac:dyDescent="0.35">
      <c r="A121" s="55" t="s">
        <v>212</v>
      </c>
      <c r="B121" s="53">
        <f t="shared" si="19"/>
        <v>10</v>
      </c>
      <c r="C121" s="58">
        <v>0</v>
      </c>
      <c r="D121" s="58">
        <v>0</v>
      </c>
      <c r="E121" s="58">
        <v>1</v>
      </c>
      <c r="F121" s="58">
        <v>0</v>
      </c>
      <c r="G121" s="58">
        <v>9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</row>
    <row r="122" spans="1:12" x14ac:dyDescent="0.35">
      <c r="B122" s="5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</row>
    <row r="123" spans="1:12" x14ac:dyDescent="0.35">
      <c r="A123" s="54" t="s">
        <v>214</v>
      </c>
      <c r="B123" s="53">
        <f t="shared" ref="B123:L123" si="20">SUM(B125:B133)</f>
        <v>159</v>
      </c>
      <c r="C123" s="53">
        <f t="shared" si="20"/>
        <v>0</v>
      </c>
      <c r="D123" s="53">
        <f t="shared" si="20"/>
        <v>0</v>
      </c>
      <c r="E123" s="53">
        <f t="shared" si="20"/>
        <v>62</v>
      </c>
      <c r="F123" s="53">
        <f t="shared" si="20"/>
        <v>3</v>
      </c>
      <c r="G123" s="53">
        <f t="shared" si="20"/>
        <v>94</v>
      </c>
      <c r="H123" s="53">
        <f t="shared" si="20"/>
        <v>0</v>
      </c>
      <c r="I123" s="53">
        <f t="shared" si="20"/>
        <v>0</v>
      </c>
      <c r="J123" s="53">
        <f t="shared" si="20"/>
        <v>0</v>
      </c>
      <c r="K123" s="53">
        <f t="shared" ref="K123" si="21">SUM(K125:K133)</f>
        <v>0</v>
      </c>
      <c r="L123" s="53">
        <f t="shared" si="20"/>
        <v>0</v>
      </c>
    </row>
    <row r="124" spans="1:12" x14ac:dyDescent="0.35">
      <c r="A124" s="66" t="s">
        <v>145</v>
      </c>
      <c r="B124" s="53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</row>
    <row r="125" spans="1:12" x14ac:dyDescent="0.35">
      <c r="A125" s="55" t="s">
        <v>215</v>
      </c>
      <c r="B125" s="53">
        <f>SUM(C125:L125)</f>
        <v>8</v>
      </c>
      <c r="C125" s="58">
        <v>0</v>
      </c>
      <c r="D125" s="58">
        <v>0</v>
      </c>
      <c r="E125" s="58">
        <v>8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</row>
    <row r="126" spans="1:12" x14ac:dyDescent="0.35">
      <c r="A126" s="66" t="s">
        <v>149</v>
      </c>
      <c r="B126" s="53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</row>
    <row r="127" spans="1:12" x14ac:dyDescent="0.35">
      <c r="A127" s="55" t="s">
        <v>216</v>
      </c>
      <c r="B127" s="53">
        <f>SUM(C127:L127)</f>
        <v>45</v>
      </c>
      <c r="C127" s="58">
        <v>0</v>
      </c>
      <c r="D127" s="58">
        <v>0</v>
      </c>
      <c r="E127" s="58">
        <v>41</v>
      </c>
      <c r="F127" s="58">
        <v>0</v>
      </c>
      <c r="G127" s="58">
        <v>4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</row>
    <row r="128" spans="1:12" x14ac:dyDescent="0.35">
      <c r="A128" s="66" t="s">
        <v>152</v>
      </c>
      <c r="B128" s="53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</row>
    <row r="129" spans="1:12" x14ac:dyDescent="0.35">
      <c r="A129" s="47" t="s">
        <v>217</v>
      </c>
      <c r="B129" s="53">
        <f>SUM(C129:L129)</f>
        <v>15</v>
      </c>
      <c r="C129" s="176">
        <v>0</v>
      </c>
      <c r="D129" s="176">
        <v>0</v>
      </c>
      <c r="E129" s="176">
        <v>10</v>
      </c>
      <c r="F129" s="176">
        <v>0</v>
      </c>
      <c r="G129" s="176">
        <v>5</v>
      </c>
      <c r="H129" s="176">
        <v>0</v>
      </c>
      <c r="I129" s="176">
        <v>0</v>
      </c>
      <c r="J129" s="176">
        <v>0</v>
      </c>
      <c r="K129" s="176">
        <v>0</v>
      </c>
      <c r="L129" s="176">
        <v>0</v>
      </c>
    </row>
    <row r="130" spans="1:12" x14ac:dyDescent="0.35">
      <c r="A130" s="56" t="s">
        <v>218</v>
      </c>
      <c r="B130" s="53">
        <f>SUM(C130:L130)</f>
        <v>74</v>
      </c>
      <c r="C130" s="58">
        <v>0</v>
      </c>
      <c r="D130" s="58">
        <v>0</v>
      </c>
      <c r="E130" s="58">
        <v>2</v>
      </c>
      <c r="F130" s="58">
        <v>0</v>
      </c>
      <c r="G130" s="58">
        <v>72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</row>
    <row r="131" spans="1:12" x14ac:dyDescent="0.35">
      <c r="A131" s="55" t="s">
        <v>349</v>
      </c>
      <c r="B131" s="53">
        <f>SUM(C131:L131)</f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</row>
    <row r="132" spans="1:12" x14ac:dyDescent="0.35">
      <c r="A132" s="55" t="s">
        <v>219</v>
      </c>
      <c r="B132" s="53">
        <f>SUM(C132:L132)</f>
        <v>16</v>
      </c>
      <c r="C132" s="58">
        <v>0</v>
      </c>
      <c r="D132" s="58">
        <v>0</v>
      </c>
      <c r="E132" s="58">
        <v>1</v>
      </c>
      <c r="F132" s="58">
        <v>3</v>
      </c>
      <c r="G132" s="58">
        <v>12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</row>
    <row r="133" spans="1:12" x14ac:dyDescent="0.35">
      <c r="A133" s="55" t="s">
        <v>350</v>
      </c>
      <c r="B133" s="53">
        <f>SUM(C133:L133)</f>
        <v>1</v>
      </c>
      <c r="C133" s="58">
        <v>0</v>
      </c>
      <c r="D133" s="58">
        <v>0</v>
      </c>
      <c r="E133" s="58">
        <v>0</v>
      </c>
      <c r="F133" s="58">
        <v>0</v>
      </c>
      <c r="G133" s="58">
        <v>1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</row>
    <row r="134" spans="1:12" x14ac:dyDescent="0.35">
      <c r="B134" s="53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</row>
    <row r="135" spans="1:12" x14ac:dyDescent="0.35">
      <c r="A135" s="67" t="s">
        <v>222</v>
      </c>
      <c r="B135" s="53">
        <f t="shared" ref="B135:L135" si="22">SUM(B137:B145)</f>
        <v>46</v>
      </c>
      <c r="C135" s="53">
        <f t="shared" si="22"/>
        <v>0</v>
      </c>
      <c r="D135" s="53">
        <f t="shared" si="22"/>
        <v>0</v>
      </c>
      <c r="E135" s="53">
        <f t="shared" si="22"/>
        <v>30</v>
      </c>
      <c r="F135" s="53">
        <f t="shared" si="22"/>
        <v>4</v>
      </c>
      <c r="G135" s="53">
        <f t="shared" si="22"/>
        <v>12</v>
      </c>
      <c r="H135" s="53">
        <f t="shared" si="22"/>
        <v>0</v>
      </c>
      <c r="I135" s="53">
        <f t="shared" si="22"/>
        <v>0</v>
      </c>
      <c r="J135" s="53">
        <f t="shared" si="22"/>
        <v>0</v>
      </c>
      <c r="K135" s="53">
        <f t="shared" ref="K135" si="23">SUM(K137:K145)</f>
        <v>0</v>
      </c>
      <c r="L135" s="53">
        <f t="shared" si="22"/>
        <v>0</v>
      </c>
    </row>
    <row r="136" spans="1:12" x14ac:dyDescent="0.35">
      <c r="A136" s="66" t="s">
        <v>145</v>
      </c>
      <c r="B136" s="53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</row>
    <row r="137" spans="1:12" x14ac:dyDescent="0.35">
      <c r="A137" s="55" t="s">
        <v>351</v>
      </c>
      <c r="B137" s="53">
        <f>SUM(C137:L137)</f>
        <v>5</v>
      </c>
      <c r="C137" s="58">
        <v>0</v>
      </c>
      <c r="D137" s="58">
        <v>0</v>
      </c>
      <c r="E137" s="58">
        <v>4</v>
      </c>
      <c r="F137" s="58">
        <v>1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</row>
    <row r="138" spans="1:12" x14ac:dyDescent="0.35">
      <c r="A138" s="66" t="s">
        <v>149</v>
      </c>
      <c r="B138" s="53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</row>
    <row r="139" spans="1:12" ht="31" x14ac:dyDescent="0.35">
      <c r="A139" s="55" t="s">
        <v>223</v>
      </c>
      <c r="B139" s="53">
        <f>SUM(C139:L139)</f>
        <v>20</v>
      </c>
      <c r="C139" s="58">
        <v>0</v>
      </c>
      <c r="D139" s="58">
        <v>0</v>
      </c>
      <c r="E139" s="58">
        <v>14</v>
      </c>
      <c r="F139" s="58">
        <v>1</v>
      </c>
      <c r="G139" s="58">
        <v>5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</row>
    <row r="140" spans="1:12" x14ac:dyDescent="0.35">
      <c r="A140" s="66" t="s">
        <v>152</v>
      </c>
      <c r="B140" s="53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</row>
    <row r="141" spans="1:12" x14ac:dyDescent="0.35">
      <c r="A141" s="55" t="s">
        <v>224</v>
      </c>
      <c r="B141" s="53">
        <f>SUM(C141:L141)</f>
        <v>7</v>
      </c>
      <c r="C141" s="58">
        <v>0</v>
      </c>
      <c r="D141" s="58">
        <v>0</v>
      </c>
      <c r="E141" s="58">
        <v>6</v>
      </c>
      <c r="F141" s="58">
        <v>1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</row>
    <row r="142" spans="1:12" x14ac:dyDescent="0.35">
      <c r="A142" s="55" t="s">
        <v>225</v>
      </c>
      <c r="B142" s="53">
        <f>SUM(C142:L142)</f>
        <v>8</v>
      </c>
      <c r="C142" s="58">
        <v>0</v>
      </c>
      <c r="D142" s="58">
        <v>0</v>
      </c>
      <c r="E142" s="58">
        <v>3</v>
      </c>
      <c r="F142" s="58">
        <v>0</v>
      </c>
      <c r="G142" s="58">
        <v>5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</row>
    <row r="143" spans="1:12" x14ac:dyDescent="0.35">
      <c r="A143" s="55" t="s">
        <v>226</v>
      </c>
      <c r="B143" s="53">
        <f>SUM(C143:L143)</f>
        <v>4</v>
      </c>
      <c r="C143" s="58">
        <v>0</v>
      </c>
      <c r="D143" s="58">
        <v>0</v>
      </c>
      <c r="E143" s="58">
        <v>3</v>
      </c>
      <c r="F143" s="58">
        <v>1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</row>
    <row r="144" spans="1:12" x14ac:dyDescent="0.35">
      <c r="A144" s="55" t="s">
        <v>352</v>
      </c>
      <c r="B144" s="53">
        <f>SUM(C144:L144)</f>
        <v>2</v>
      </c>
      <c r="C144" s="58">
        <v>0</v>
      </c>
      <c r="D144" s="58">
        <v>0</v>
      </c>
      <c r="E144" s="58">
        <v>0</v>
      </c>
      <c r="F144" s="58">
        <v>0</v>
      </c>
      <c r="G144" s="58">
        <v>2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</row>
    <row r="145" spans="1:12" s="106" customFormat="1" x14ac:dyDescent="0.35">
      <c r="A145" s="55" t="s">
        <v>353</v>
      </c>
      <c r="B145" s="53">
        <f>SUM(C145:L145)</f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</row>
    <row r="146" spans="1:12" x14ac:dyDescent="0.35">
      <c r="B146" s="53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</row>
    <row r="147" spans="1:12" x14ac:dyDescent="0.35">
      <c r="A147" s="67" t="s">
        <v>227</v>
      </c>
      <c r="B147" s="53">
        <f t="shared" ref="B147:L147" si="24">SUM(B148:B156)</f>
        <v>56</v>
      </c>
      <c r="C147" s="53">
        <f t="shared" si="24"/>
        <v>0</v>
      </c>
      <c r="D147" s="53">
        <f t="shared" si="24"/>
        <v>0</v>
      </c>
      <c r="E147" s="53">
        <f t="shared" si="24"/>
        <v>33</v>
      </c>
      <c r="F147" s="53">
        <f t="shared" si="24"/>
        <v>0</v>
      </c>
      <c r="G147" s="53">
        <f t="shared" si="24"/>
        <v>23</v>
      </c>
      <c r="H147" s="53">
        <f t="shared" si="24"/>
        <v>0</v>
      </c>
      <c r="I147" s="53">
        <f t="shared" si="24"/>
        <v>0</v>
      </c>
      <c r="J147" s="53">
        <f t="shared" si="24"/>
        <v>0</v>
      </c>
      <c r="K147" s="53">
        <f t="shared" ref="K147" si="25">SUM(K148:K156)</f>
        <v>0</v>
      </c>
      <c r="L147" s="53">
        <f t="shared" si="24"/>
        <v>0</v>
      </c>
    </row>
    <row r="148" spans="1:12" x14ac:dyDescent="0.35">
      <c r="A148" s="66" t="s">
        <v>149</v>
      </c>
      <c r="B148" s="53"/>
      <c r="C148" s="58"/>
      <c r="D148" s="58"/>
      <c r="E148" s="58"/>
      <c r="F148" s="58"/>
      <c r="G148" s="58"/>
      <c r="H148" s="58"/>
      <c r="I148" s="58"/>
      <c r="J148" s="58"/>
      <c r="K148" s="58"/>
      <c r="L148" s="58"/>
    </row>
    <row r="149" spans="1:12" ht="31" x14ac:dyDescent="0.35">
      <c r="A149" s="55" t="s">
        <v>354</v>
      </c>
      <c r="B149" s="53">
        <f>SUM(C149:L149)</f>
        <v>30</v>
      </c>
      <c r="C149" s="58">
        <v>0</v>
      </c>
      <c r="D149" s="58">
        <v>0</v>
      </c>
      <c r="E149" s="58">
        <v>25</v>
      </c>
      <c r="F149" s="58">
        <v>0</v>
      </c>
      <c r="G149" s="58">
        <v>5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</row>
    <row r="150" spans="1:12" x14ac:dyDescent="0.35">
      <c r="A150" s="66" t="s">
        <v>152</v>
      </c>
      <c r="B150" s="53"/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spans="1:12" x14ac:dyDescent="0.35">
      <c r="A151" s="55" t="s">
        <v>355</v>
      </c>
      <c r="B151" s="53">
        <f t="shared" ref="B151:B156" si="26">SUM(C151:L151)</f>
        <v>4</v>
      </c>
      <c r="C151" s="58">
        <v>0</v>
      </c>
      <c r="D151" s="58">
        <v>0</v>
      </c>
      <c r="E151" s="58">
        <v>0</v>
      </c>
      <c r="F151" s="58">
        <v>0</v>
      </c>
      <c r="G151" s="58">
        <v>4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</row>
    <row r="152" spans="1:12" x14ac:dyDescent="0.35">
      <c r="A152" s="55" t="s">
        <v>356</v>
      </c>
      <c r="B152" s="53">
        <f t="shared" si="26"/>
        <v>4</v>
      </c>
      <c r="C152" s="58">
        <v>0</v>
      </c>
      <c r="D152" s="58">
        <v>0</v>
      </c>
      <c r="E152" s="58">
        <v>3</v>
      </c>
      <c r="F152" s="58">
        <v>0</v>
      </c>
      <c r="G152" s="58">
        <v>1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</row>
    <row r="153" spans="1:12" x14ac:dyDescent="0.35">
      <c r="A153" s="47" t="s">
        <v>230</v>
      </c>
      <c r="B153" s="53">
        <f t="shared" si="26"/>
        <v>7</v>
      </c>
      <c r="C153" s="176">
        <v>0</v>
      </c>
      <c r="D153" s="176">
        <v>0</v>
      </c>
      <c r="E153" s="176">
        <v>4</v>
      </c>
      <c r="F153" s="176">
        <v>0</v>
      </c>
      <c r="G153" s="176">
        <v>3</v>
      </c>
      <c r="H153" s="176">
        <v>0</v>
      </c>
      <c r="I153" s="176">
        <v>0</v>
      </c>
      <c r="J153" s="176">
        <v>0</v>
      </c>
      <c r="K153" s="176">
        <v>0</v>
      </c>
      <c r="L153" s="176">
        <v>0</v>
      </c>
    </row>
    <row r="154" spans="1:12" x14ac:dyDescent="0.35">
      <c r="A154" s="55" t="s">
        <v>357</v>
      </c>
      <c r="B154" s="53">
        <f t="shared" si="26"/>
        <v>8</v>
      </c>
      <c r="C154" s="58">
        <v>0</v>
      </c>
      <c r="D154" s="58">
        <v>0</v>
      </c>
      <c r="E154" s="58">
        <v>0</v>
      </c>
      <c r="F154" s="58">
        <v>0</v>
      </c>
      <c r="G154" s="58">
        <v>8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</row>
    <row r="155" spans="1:12" ht="31" x14ac:dyDescent="0.35">
      <c r="A155" s="55" t="s">
        <v>358</v>
      </c>
      <c r="B155" s="53">
        <f t="shared" si="26"/>
        <v>1</v>
      </c>
      <c r="C155" s="58">
        <v>0</v>
      </c>
      <c r="D155" s="58">
        <v>0</v>
      </c>
      <c r="E155" s="58">
        <v>0</v>
      </c>
      <c r="F155" s="58">
        <v>0</v>
      </c>
      <c r="G155" s="58">
        <v>1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</row>
    <row r="156" spans="1:12" x14ac:dyDescent="0.35">
      <c r="A156" s="55" t="s">
        <v>359</v>
      </c>
      <c r="B156" s="53">
        <f t="shared" si="26"/>
        <v>2</v>
      </c>
      <c r="C156" s="58">
        <v>0</v>
      </c>
      <c r="D156" s="58">
        <v>0</v>
      </c>
      <c r="E156" s="58">
        <v>1</v>
      </c>
      <c r="F156" s="58">
        <v>0</v>
      </c>
      <c r="G156" s="58">
        <v>1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</row>
    <row r="157" spans="1:12" x14ac:dyDescent="0.35">
      <c r="B157" s="53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</row>
    <row r="158" spans="1:12" x14ac:dyDescent="0.35">
      <c r="A158" s="54" t="s">
        <v>232</v>
      </c>
      <c r="B158" s="53">
        <f t="shared" ref="B158:L158" si="27">SUM(B160:B168)</f>
        <v>155</v>
      </c>
      <c r="C158" s="53">
        <f t="shared" si="27"/>
        <v>0</v>
      </c>
      <c r="D158" s="53">
        <f t="shared" si="27"/>
        <v>0</v>
      </c>
      <c r="E158" s="53">
        <f t="shared" si="27"/>
        <v>45</v>
      </c>
      <c r="F158" s="53">
        <f t="shared" si="27"/>
        <v>7</v>
      </c>
      <c r="G158" s="53">
        <f t="shared" si="27"/>
        <v>103</v>
      </c>
      <c r="H158" s="53">
        <f t="shared" si="27"/>
        <v>0</v>
      </c>
      <c r="I158" s="53">
        <f t="shared" si="27"/>
        <v>0</v>
      </c>
      <c r="J158" s="53">
        <f t="shared" si="27"/>
        <v>0</v>
      </c>
      <c r="K158" s="53">
        <f t="shared" ref="K158" si="28">SUM(K160:K168)</f>
        <v>0</v>
      </c>
      <c r="L158" s="53">
        <f t="shared" si="27"/>
        <v>0</v>
      </c>
    </row>
    <row r="159" spans="1:12" x14ac:dyDescent="0.35">
      <c r="A159" s="66" t="s">
        <v>145</v>
      </c>
      <c r="B159" s="53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</row>
    <row r="160" spans="1:12" x14ac:dyDescent="0.35">
      <c r="A160" s="55" t="s">
        <v>233</v>
      </c>
      <c r="B160" s="53">
        <f>SUM(C160:L160)</f>
        <v>8</v>
      </c>
      <c r="C160" s="58">
        <v>0</v>
      </c>
      <c r="D160" s="58">
        <v>0</v>
      </c>
      <c r="E160" s="58">
        <v>7</v>
      </c>
      <c r="F160" s="58">
        <v>0</v>
      </c>
      <c r="G160" s="58">
        <v>1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</row>
    <row r="161" spans="1:12" x14ac:dyDescent="0.35">
      <c r="A161" s="66" t="s">
        <v>149</v>
      </c>
      <c r="B161" s="53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</row>
    <row r="162" spans="1:12" x14ac:dyDescent="0.35">
      <c r="A162" s="55" t="s">
        <v>234</v>
      </c>
      <c r="B162" s="53">
        <f>SUM(C162:L162)</f>
        <v>38</v>
      </c>
      <c r="C162" s="58">
        <v>0</v>
      </c>
      <c r="D162" s="58">
        <v>0</v>
      </c>
      <c r="E162" s="58">
        <v>30</v>
      </c>
      <c r="F162" s="58">
        <v>1</v>
      </c>
      <c r="G162" s="58">
        <v>7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</row>
    <row r="163" spans="1:12" x14ac:dyDescent="0.35">
      <c r="A163" s="66" t="s">
        <v>152</v>
      </c>
      <c r="B163" s="53"/>
      <c r="C163" s="58"/>
      <c r="D163" s="58"/>
      <c r="E163" s="58"/>
      <c r="F163" s="58"/>
      <c r="G163" s="58"/>
      <c r="H163" s="58"/>
      <c r="I163" s="58"/>
      <c r="J163" s="58"/>
      <c r="K163" s="58"/>
      <c r="L163" s="58"/>
    </row>
    <row r="164" spans="1:12" x14ac:dyDescent="0.35">
      <c r="A164" s="55" t="s">
        <v>360</v>
      </c>
      <c r="B164" s="53">
        <f>SUM(C164:L164)</f>
        <v>2</v>
      </c>
      <c r="C164" s="58">
        <v>0</v>
      </c>
      <c r="D164" s="58">
        <v>0</v>
      </c>
      <c r="E164" s="58">
        <v>1</v>
      </c>
      <c r="F164" s="58">
        <v>0</v>
      </c>
      <c r="G164" s="58">
        <v>1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</row>
    <row r="165" spans="1:12" x14ac:dyDescent="0.35">
      <c r="A165" s="55" t="s">
        <v>235</v>
      </c>
      <c r="B165" s="53">
        <f>SUM(C165:L165)</f>
        <v>13</v>
      </c>
      <c r="C165" s="58">
        <v>0</v>
      </c>
      <c r="D165" s="58">
        <v>0</v>
      </c>
      <c r="E165" s="58">
        <v>7</v>
      </c>
      <c r="F165" s="58">
        <v>0</v>
      </c>
      <c r="G165" s="58">
        <v>6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</row>
    <row r="166" spans="1:12" x14ac:dyDescent="0.35">
      <c r="A166" s="55" t="s">
        <v>361</v>
      </c>
      <c r="B166" s="53">
        <f>SUM(C166:L166)</f>
        <v>0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</row>
    <row r="167" spans="1:12" x14ac:dyDescent="0.35">
      <c r="A167" s="56" t="s">
        <v>236</v>
      </c>
      <c r="B167" s="53">
        <f>SUM(C167:L167)</f>
        <v>85</v>
      </c>
      <c r="C167" s="58">
        <v>0</v>
      </c>
      <c r="D167" s="58">
        <v>0</v>
      </c>
      <c r="E167" s="58">
        <v>0</v>
      </c>
      <c r="F167" s="58">
        <v>1</v>
      </c>
      <c r="G167" s="58">
        <v>84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</row>
    <row r="168" spans="1:12" x14ac:dyDescent="0.35">
      <c r="A168" s="56" t="s">
        <v>237</v>
      </c>
      <c r="B168" s="53">
        <f>SUM(C168:L168)</f>
        <v>9</v>
      </c>
      <c r="C168" s="58">
        <v>0</v>
      </c>
      <c r="D168" s="58">
        <v>0</v>
      </c>
      <c r="E168" s="58">
        <v>0</v>
      </c>
      <c r="F168" s="58">
        <v>5</v>
      </c>
      <c r="G168" s="58">
        <v>4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</row>
    <row r="169" spans="1:12" x14ac:dyDescent="0.35">
      <c r="A169" s="55"/>
      <c r="B169" s="53"/>
      <c r="C169" s="56"/>
      <c r="D169" s="56"/>
      <c r="E169" s="56"/>
      <c r="F169" s="56"/>
      <c r="G169" s="56"/>
      <c r="H169" s="56"/>
      <c r="I169" s="56"/>
      <c r="J169" s="56"/>
      <c r="K169" s="56"/>
      <c r="L169" s="56"/>
    </row>
    <row r="170" spans="1:12" x14ac:dyDescent="0.35">
      <c r="A170" s="67" t="s">
        <v>238</v>
      </c>
      <c r="B170" s="53">
        <f t="shared" ref="B170:L170" si="29">SUM(B172:B178)</f>
        <v>30</v>
      </c>
      <c r="C170" s="53">
        <f t="shared" si="29"/>
        <v>0</v>
      </c>
      <c r="D170" s="53">
        <f t="shared" si="29"/>
        <v>0</v>
      </c>
      <c r="E170" s="53">
        <f t="shared" si="29"/>
        <v>12</v>
      </c>
      <c r="F170" s="53">
        <f t="shared" si="29"/>
        <v>1</v>
      </c>
      <c r="G170" s="53">
        <f t="shared" si="29"/>
        <v>17</v>
      </c>
      <c r="H170" s="53">
        <f t="shared" si="29"/>
        <v>0</v>
      </c>
      <c r="I170" s="53">
        <f t="shared" si="29"/>
        <v>0</v>
      </c>
      <c r="J170" s="53">
        <f t="shared" si="29"/>
        <v>0</v>
      </c>
      <c r="K170" s="53">
        <f t="shared" ref="K170" si="30">SUM(K172:K178)</f>
        <v>0</v>
      </c>
      <c r="L170" s="53">
        <f t="shared" si="29"/>
        <v>0</v>
      </c>
    </row>
    <row r="171" spans="1:12" x14ac:dyDescent="0.35">
      <c r="A171" s="66" t="s">
        <v>145</v>
      </c>
      <c r="B171" s="53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</row>
    <row r="172" spans="1:12" x14ac:dyDescent="0.35">
      <c r="A172" s="55" t="s">
        <v>362</v>
      </c>
      <c r="B172" s="53">
        <f>SUM(C172:L172)</f>
        <v>2</v>
      </c>
      <c r="C172" s="58">
        <v>0</v>
      </c>
      <c r="D172" s="58">
        <v>0</v>
      </c>
      <c r="E172" s="58">
        <v>0</v>
      </c>
      <c r="F172" s="58">
        <v>0</v>
      </c>
      <c r="G172" s="58">
        <v>2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</row>
    <row r="173" spans="1:12" x14ac:dyDescent="0.35">
      <c r="A173" s="66" t="s">
        <v>149</v>
      </c>
      <c r="B173" s="53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</row>
    <row r="174" spans="1:12" ht="31" x14ac:dyDescent="0.35">
      <c r="A174" s="55" t="s">
        <v>239</v>
      </c>
      <c r="B174" s="53">
        <f>SUM(C174:L174)</f>
        <v>15</v>
      </c>
      <c r="C174" s="58">
        <v>0</v>
      </c>
      <c r="D174" s="58">
        <v>0</v>
      </c>
      <c r="E174" s="58">
        <v>12</v>
      </c>
      <c r="F174" s="58">
        <v>0</v>
      </c>
      <c r="G174" s="58">
        <v>3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</row>
    <row r="175" spans="1:12" x14ac:dyDescent="0.35">
      <c r="A175" s="66" t="s">
        <v>152</v>
      </c>
      <c r="B175" s="53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</row>
    <row r="176" spans="1:12" x14ac:dyDescent="0.35">
      <c r="A176" s="55" t="s">
        <v>363</v>
      </c>
      <c r="B176" s="53">
        <f>SUM(C176:L176)</f>
        <v>7</v>
      </c>
      <c r="C176" s="58">
        <v>0</v>
      </c>
      <c r="D176" s="58">
        <v>0</v>
      </c>
      <c r="E176" s="58">
        <v>0</v>
      </c>
      <c r="F176" s="58">
        <v>1</v>
      </c>
      <c r="G176" s="58">
        <v>6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</row>
    <row r="177" spans="1:12" x14ac:dyDescent="0.35">
      <c r="A177" s="55" t="s">
        <v>364</v>
      </c>
      <c r="B177" s="53">
        <f>SUM(C177:L177)</f>
        <v>1</v>
      </c>
      <c r="C177" s="58">
        <v>0</v>
      </c>
      <c r="D177" s="58">
        <v>0</v>
      </c>
      <c r="E177" s="58">
        <v>0</v>
      </c>
      <c r="F177" s="58">
        <v>0</v>
      </c>
      <c r="G177" s="58">
        <v>1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</row>
    <row r="178" spans="1:12" x14ac:dyDescent="0.35">
      <c r="A178" s="56" t="s">
        <v>365</v>
      </c>
      <c r="B178" s="53">
        <f>SUM(C178:L178)</f>
        <v>5</v>
      </c>
      <c r="C178" s="58">
        <v>0</v>
      </c>
      <c r="D178" s="58">
        <v>0</v>
      </c>
      <c r="E178" s="58">
        <v>0</v>
      </c>
      <c r="F178" s="58">
        <v>0</v>
      </c>
      <c r="G178" s="58">
        <v>5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</row>
    <row r="179" spans="1:12" x14ac:dyDescent="0.35">
      <c r="B179" s="53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</row>
    <row r="180" spans="1:12" x14ac:dyDescent="0.35">
      <c r="A180" s="67" t="s">
        <v>243</v>
      </c>
      <c r="B180" s="53">
        <f t="shared" ref="B180:L180" si="31">SUM(B183:B188)</f>
        <v>9</v>
      </c>
      <c r="C180" s="53">
        <f t="shared" si="31"/>
        <v>0</v>
      </c>
      <c r="D180" s="53">
        <f t="shared" si="31"/>
        <v>0</v>
      </c>
      <c r="E180" s="53">
        <f t="shared" si="31"/>
        <v>4</v>
      </c>
      <c r="F180" s="53">
        <f t="shared" si="31"/>
        <v>0</v>
      </c>
      <c r="G180" s="53">
        <f t="shared" si="31"/>
        <v>5</v>
      </c>
      <c r="H180" s="53">
        <f t="shared" si="31"/>
        <v>0</v>
      </c>
      <c r="I180" s="53">
        <f t="shared" si="31"/>
        <v>0</v>
      </c>
      <c r="J180" s="53">
        <f t="shared" si="31"/>
        <v>0</v>
      </c>
      <c r="K180" s="53">
        <f t="shared" ref="K180" si="32">SUM(K183:K188)</f>
        <v>0</v>
      </c>
      <c r="L180" s="53">
        <f t="shared" si="31"/>
        <v>0</v>
      </c>
    </row>
    <row r="181" spans="1:12" x14ac:dyDescent="0.35">
      <c r="A181" s="66" t="s">
        <v>145</v>
      </c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 x14ac:dyDescent="0.35">
      <c r="A182" s="55" t="s">
        <v>244</v>
      </c>
      <c r="B182" s="53">
        <f>SUM(C182:L182)</f>
        <v>1</v>
      </c>
      <c r="C182" s="53">
        <v>0</v>
      </c>
      <c r="D182" s="53">
        <v>0</v>
      </c>
      <c r="E182" s="53">
        <v>0</v>
      </c>
      <c r="F182" s="53">
        <v>0</v>
      </c>
      <c r="G182" s="53">
        <v>1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</row>
    <row r="183" spans="1:12" x14ac:dyDescent="0.35">
      <c r="A183" s="66" t="s">
        <v>152</v>
      </c>
      <c r="B183" s="53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</row>
    <row r="184" spans="1:12" x14ac:dyDescent="0.35">
      <c r="A184" s="55" t="s">
        <v>366</v>
      </c>
      <c r="B184" s="53">
        <f>SUM(C184:L184)</f>
        <v>2</v>
      </c>
      <c r="C184" s="58">
        <v>0</v>
      </c>
      <c r="D184" s="58">
        <v>0</v>
      </c>
      <c r="E184" s="58">
        <v>2</v>
      </c>
      <c r="F184" s="58">
        <v>0</v>
      </c>
      <c r="G184" s="58">
        <v>0</v>
      </c>
      <c r="H184" s="58">
        <v>0</v>
      </c>
      <c r="I184" s="58">
        <v>0</v>
      </c>
      <c r="J184" s="58">
        <v>0</v>
      </c>
      <c r="K184" s="58">
        <v>0</v>
      </c>
      <c r="L184" s="58">
        <v>0</v>
      </c>
    </row>
    <row r="185" spans="1:12" x14ac:dyDescent="0.35">
      <c r="A185" s="55" t="s">
        <v>367</v>
      </c>
      <c r="B185" s="53">
        <f>SUM(C185:L185)</f>
        <v>3</v>
      </c>
      <c r="C185" s="58">
        <f>+C186+C188</f>
        <v>0</v>
      </c>
      <c r="D185" s="58">
        <f t="shared" ref="D185:L185" si="33">+D186+D188</f>
        <v>0</v>
      </c>
      <c r="E185" s="58">
        <f t="shared" si="33"/>
        <v>1</v>
      </c>
      <c r="F185" s="58">
        <f t="shared" si="33"/>
        <v>0</v>
      </c>
      <c r="G185" s="58">
        <f t="shared" si="33"/>
        <v>2</v>
      </c>
      <c r="H185" s="58">
        <f t="shared" si="33"/>
        <v>0</v>
      </c>
      <c r="I185" s="58">
        <f t="shared" si="33"/>
        <v>0</v>
      </c>
      <c r="J185" s="58">
        <f t="shared" si="33"/>
        <v>0</v>
      </c>
      <c r="K185" s="58">
        <f t="shared" si="33"/>
        <v>0</v>
      </c>
      <c r="L185" s="58">
        <f t="shared" si="33"/>
        <v>0</v>
      </c>
    </row>
    <row r="186" spans="1:12" x14ac:dyDescent="0.35">
      <c r="A186" s="55" t="s">
        <v>247</v>
      </c>
      <c r="B186" s="53">
        <f>SUM(C186:L186)</f>
        <v>2</v>
      </c>
      <c r="C186" s="58">
        <v>0</v>
      </c>
      <c r="D186" s="58">
        <v>0</v>
      </c>
      <c r="E186" s="58">
        <v>1</v>
      </c>
      <c r="F186" s="58">
        <v>0</v>
      </c>
      <c r="G186" s="58">
        <v>1</v>
      </c>
      <c r="H186" s="58">
        <v>0</v>
      </c>
      <c r="I186" s="58">
        <v>0</v>
      </c>
      <c r="J186" s="58">
        <v>0</v>
      </c>
      <c r="K186" s="58">
        <v>0</v>
      </c>
      <c r="L186" s="58">
        <v>0</v>
      </c>
    </row>
    <row r="187" spans="1:12" x14ac:dyDescent="0.35">
      <c r="A187" s="47" t="s">
        <v>368</v>
      </c>
      <c r="B187" s="53">
        <f>SUM(C187:L187)</f>
        <v>1</v>
      </c>
      <c r="C187" s="58">
        <v>0</v>
      </c>
      <c r="D187" s="58">
        <v>0</v>
      </c>
      <c r="E187" s="58">
        <v>0</v>
      </c>
      <c r="F187" s="58">
        <v>0</v>
      </c>
      <c r="G187" s="58">
        <v>1</v>
      </c>
      <c r="H187" s="58">
        <v>0</v>
      </c>
      <c r="I187" s="58">
        <v>0</v>
      </c>
      <c r="J187" s="58">
        <v>0</v>
      </c>
      <c r="K187" s="58">
        <v>0</v>
      </c>
      <c r="L187" s="58">
        <v>0</v>
      </c>
    </row>
    <row r="188" spans="1:12" x14ac:dyDescent="0.35">
      <c r="A188" s="47" t="s">
        <v>248</v>
      </c>
      <c r="B188" s="53">
        <f>SUM(C188:L188)</f>
        <v>1</v>
      </c>
      <c r="C188" s="176">
        <v>0</v>
      </c>
      <c r="D188" s="176">
        <v>0</v>
      </c>
      <c r="E188" s="176">
        <v>0</v>
      </c>
      <c r="F188" s="176">
        <v>0</v>
      </c>
      <c r="G188" s="176">
        <v>1</v>
      </c>
      <c r="H188" s="176">
        <v>0</v>
      </c>
      <c r="I188" s="176">
        <v>0</v>
      </c>
      <c r="J188" s="176">
        <v>0</v>
      </c>
      <c r="K188" s="176">
        <v>0</v>
      </c>
      <c r="L188" s="176">
        <v>0</v>
      </c>
    </row>
    <row r="189" spans="1:12" x14ac:dyDescent="0.35">
      <c r="B189" s="53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</row>
    <row r="190" spans="1:12" x14ac:dyDescent="0.35">
      <c r="A190" s="67" t="s">
        <v>249</v>
      </c>
      <c r="B190" s="53">
        <f t="shared" ref="B190:L190" si="34">SUM(B191:B200)</f>
        <v>44</v>
      </c>
      <c r="C190" s="53">
        <f t="shared" si="34"/>
        <v>0</v>
      </c>
      <c r="D190" s="53">
        <f t="shared" si="34"/>
        <v>0</v>
      </c>
      <c r="E190" s="53">
        <f t="shared" si="34"/>
        <v>22</v>
      </c>
      <c r="F190" s="53">
        <f t="shared" si="34"/>
        <v>1</v>
      </c>
      <c r="G190" s="53">
        <f t="shared" si="34"/>
        <v>21</v>
      </c>
      <c r="H190" s="53">
        <f t="shared" si="34"/>
        <v>0</v>
      </c>
      <c r="I190" s="53">
        <f t="shared" si="34"/>
        <v>0</v>
      </c>
      <c r="J190" s="53">
        <f t="shared" si="34"/>
        <v>0</v>
      </c>
      <c r="K190" s="53">
        <f t="shared" ref="K190" si="35">SUM(K191:K200)</f>
        <v>0</v>
      </c>
      <c r="L190" s="53">
        <f t="shared" si="34"/>
        <v>0</v>
      </c>
    </row>
    <row r="191" spans="1:12" x14ac:dyDescent="0.35">
      <c r="A191" s="66" t="s">
        <v>145</v>
      </c>
      <c r="B191" s="53"/>
      <c r="C191" s="175"/>
      <c r="D191" s="175"/>
      <c r="E191" s="175"/>
      <c r="F191" s="177"/>
      <c r="G191" s="175"/>
      <c r="H191" s="175"/>
      <c r="I191" s="175"/>
      <c r="J191" s="175"/>
      <c r="K191" s="175"/>
      <c r="L191" s="175"/>
    </row>
    <row r="192" spans="1:12" x14ac:dyDescent="0.35">
      <c r="A192" s="55" t="s">
        <v>369</v>
      </c>
      <c r="B192" s="53">
        <f>SUM(C192:L192)</f>
        <v>1</v>
      </c>
      <c r="C192" s="58">
        <v>0</v>
      </c>
      <c r="D192" s="58">
        <v>0</v>
      </c>
      <c r="E192" s="58">
        <v>1</v>
      </c>
      <c r="F192" s="68">
        <v>0</v>
      </c>
      <c r="G192" s="58">
        <v>0</v>
      </c>
      <c r="H192" s="68">
        <v>0</v>
      </c>
      <c r="I192" s="68">
        <v>0</v>
      </c>
      <c r="J192" s="58">
        <v>0</v>
      </c>
      <c r="K192" s="58">
        <v>0</v>
      </c>
      <c r="L192" s="68">
        <v>0</v>
      </c>
    </row>
    <row r="193" spans="1:12" x14ac:dyDescent="0.35">
      <c r="A193" s="66" t="s">
        <v>149</v>
      </c>
      <c r="B193" s="53"/>
      <c r="C193" s="58"/>
      <c r="D193" s="58"/>
      <c r="E193" s="58"/>
      <c r="F193" s="68"/>
      <c r="G193" s="58"/>
      <c r="H193" s="68"/>
      <c r="I193" s="68"/>
      <c r="J193" s="58"/>
      <c r="K193" s="58"/>
      <c r="L193" s="68"/>
    </row>
    <row r="194" spans="1:12" x14ac:dyDescent="0.35">
      <c r="A194" s="55" t="s">
        <v>370</v>
      </c>
      <c r="B194" s="53">
        <f>SUM(C194:L194)</f>
        <v>20</v>
      </c>
      <c r="C194" s="58">
        <v>0</v>
      </c>
      <c r="D194" s="58">
        <v>0</v>
      </c>
      <c r="E194" s="58">
        <v>15</v>
      </c>
      <c r="F194" s="68">
        <v>0</v>
      </c>
      <c r="G194" s="58">
        <v>5</v>
      </c>
      <c r="H194" s="68">
        <v>0</v>
      </c>
      <c r="I194" s="68">
        <v>0</v>
      </c>
      <c r="J194" s="58">
        <v>0</v>
      </c>
      <c r="K194" s="58">
        <v>0</v>
      </c>
      <c r="L194" s="68">
        <v>0</v>
      </c>
    </row>
    <row r="195" spans="1:12" x14ac:dyDescent="0.35">
      <c r="A195" s="66" t="s">
        <v>152</v>
      </c>
      <c r="B195" s="53"/>
      <c r="C195" s="175"/>
      <c r="D195" s="175"/>
      <c r="E195" s="175"/>
      <c r="F195" s="177"/>
      <c r="G195" s="175"/>
      <c r="H195" s="177"/>
      <c r="I195" s="177"/>
      <c r="J195" s="175"/>
      <c r="K195" s="175"/>
      <c r="L195" s="177"/>
    </row>
    <row r="196" spans="1:12" x14ac:dyDescent="0.35">
      <c r="A196" s="55" t="s">
        <v>251</v>
      </c>
      <c r="B196" s="53">
        <f>SUM(C196:L196)</f>
        <v>3</v>
      </c>
      <c r="C196" s="58">
        <v>0</v>
      </c>
      <c r="D196" s="68">
        <v>0</v>
      </c>
      <c r="E196" s="58">
        <v>3</v>
      </c>
      <c r="F196" s="68">
        <v>0</v>
      </c>
      <c r="G196" s="58">
        <v>0</v>
      </c>
      <c r="H196" s="68">
        <v>0</v>
      </c>
      <c r="I196" s="68">
        <v>0</v>
      </c>
      <c r="J196" s="68">
        <v>0</v>
      </c>
      <c r="K196" s="68">
        <v>0</v>
      </c>
      <c r="L196" s="68">
        <v>0</v>
      </c>
    </row>
    <row r="197" spans="1:12" x14ac:dyDescent="0.35">
      <c r="A197" s="69" t="s">
        <v>252</v>
      </c>
      <c r="B197" s="53">
        <f>SUM(C197:L197)</f>
        <v>6</v>
      </c>
      <c r="C197" s="58">
        <v>0</v>
      </c>
      <c r="D197" s="68">
        <v>0</v>
      </c>
      <c r="E197" s="68">
        <v>3</v>
      </c>
      <c r="F197" s="68">
        <v>0</v>
      </c>
      <c r="G197" s="58">
        <v>3</v>
      </c>
      <c r="H197" s="68">
        <v>0</v>
      </c>
      <c r="I197" s="68">
        <v>0</v>
      </c>
      <c r="J197" s="68">
        <v>0</v>
      </c>
      <c r="K197" s="68">
        <v>0</v>
      </c>
      <c r="L197" s="68">
        <v>0</v>
      </c>
    </row>
    <row r="198" spans="1:12" x14ac:dyDescent="0.35">
      <c r="A198" s="56" t="s">
        <v>371</v>
      </c>
      <c r="B198" s="53">
        <f t="shared" ref="B198:B200" si="36">SUM(C198:L198)</f>
        <v>11</v>
      </c>
      <c r="C198" s="58">
        <v>0</v>
      </c>
      <c r="D198" s="68">
        <v>0</v>
      </c>
      <c r="E198" s="68">
        <v>0</v>
      </c>
      <c r="F198" s="68">
        <v>1</v>
      </c>
      <c r="G198" s="58">
        <v>10</v>
      </c>
      <c r="H198" s="68">
        <v>0</v>
      </c>
      <c r="I198" s="68">
        <v>0</v>
      </c>
      <c r="J198" s="68">
        <v>0</v>
      </c>
      <c r="K198" s="68">
        <v>0</v>
      </c>
      <c r="L198" s="68">
        <v>0</v>
      </c>
    </row>
    <row r="199" spans="1:12" x14ac:dyDescent="0.35">
      <c r="A199" s="56" t="s">
        <v>253</v>
      </c>
      <c r="B199" s="53">
        <f t="shared" si="36"/>
        <v>1</v>
      </c>
      <c r="C199" s="58">
        <v>0</v>
      </c>
      <c r="D199" s="68">
        <v>0</v>
      </c>
      <c r="E199" s="68">
        <v>0</v>
      </c>
      <c r="F199" s="68">
        <v>0</v>
      </c>
      <c r="G199" s="58">
        <v>1</v>
      </c>
      <c r="H199" s="68">
        <v>0</v>
      </c>
      <c r="I199" s="68">
        <v>0</v>
      </c>
      <c r="J199" s="68">
        <v>0</v>
      </c>
      <c r="K199" s="68">
        <v>0</v>
      </c>
      <c r="L199" s="68">
        <v>0</v>
      </c>
    </row>
    <row r="200" spans="1:12" x14ac:dyDescent="0.35">
      <c r="A200" s="56" t="s">
        <v>372</v>
      </c>
      <c r="B200" s="53">
        <f t="shared" si="36"/>
        <v>2</v>
      </c>
      <c r="C200" s="58">
        <v>0</v>
      </c>
      <c r="D200" s="68">
        <v>0</v>
      </c>
      <c r="E200" s="68">
        <v>0</v>
      </c>
      <c r="F200" s="68">
        <v>0</v>
      </c>
      <c r="G200" s="58">
        <v>2</v>
      </c>
      <c r="H200" s="68">
        <v>0</v>
      </c>
      <c r="I200" s="68">
        <v>0</v>
      </c>
      <c r="J200" s="68">
        <v>0</v>
      </c>
      <c r="K200" s="68">
        <v>0</v>
      </c>
      <c r="L200" s="68">
        <v>0</v>
      </c>
    </row>
    <row r="201" spans="1:12" x14ac:dyDescent="0.35">
      <c r="B201" s="53"/>
      <c r="C201" s="174"/>
      <c r="D201" s="178"/>
      <c r="E201" s="178"/>
      <c r="F201" s="178"/>
      <c r="G201" s="174"/>
      <c r="H201" s="178"/>
      <c r="I201" s="178"/>
      <c r="J201" s="178"/>
      <c r="K201" s="178"/>
      <c r="L201" s="178"/>
    </row>
    <row r="202" spans="1:12" x14ac:dyDescent="0.35">
      <c r="A202" s="67" t="s">
        <v>254</v>
      </c>
      <c r="B202" s="53">
        <f t="shared" ref="B202:L202" si="37">SUM(B203:B208)</f>
        <v>23</v>
      </c>
      <c r="C202" s="53">
        <f t="shared" si="37"/>
        <v>0</v>
      </c>
      <c r="D202" s="53">
        <f t="shared" si="37"/>
        <v>0</v>
      </c>
      <c r="E202" s="53">
        <f t="shared" si="37"/>
        <v>6</v>
      </c>
      <c r="F202" s="53">
        <f t="shared" si="37"/>
        <v>0</v>
      </c>
      <c r="G202" s="53">
        <f t="shared" si="37"/>
        <v>17</v>
      </c>
      <c r="H202" s="53">
        <f t="shared" si="37"/>
        <v>0</v>
      </c>
      <c r="I202" s="53">
        <f t="shared" si="37"/>
        <v>0</v>
      </c>
      <c r="J202" s="53">
        <f t="shared" si="37"/>
        <v>0</v>
      </c>
      <c r="K202" s="53">
        <f t="shared" ref="K202" si="38">SUM(K203:K208)</f>
        <v>0</v>
      </c>
      <c r="L202" s="53">
        <f t="shared" si="37"/>
        <v>0</v>
      </c>
    </row>
    <row r="203" spans="1:12" x14ac:dyDescent="0.35">
      <c r="A203" s="66" t="s">
        <v>152</v>
      </c>
      <c r="B203" s="53"/>
      <c r="C203" s="175"/>
      <c r="D203" s="177"/>
      <c r="E203" s="177"/>
      <c r="F203" s="177"/>
      <c r="G203" s="175"/>
      <c r="H203" s="177"/>
      <c r="I203" s="177"/>
      <c r="J203" s="177"/>
      <c r="K203" s="177"/>
      <c r="L203" s="177"/>
    </row>
    <row r="204" spans="1:12" x14ac:dyDescent="0.35">
      <c r="A204" s="55" t="s">
        <v>255</v>
      </c>
      <c r="B204" s="53">
        <f>SUM(C204:L204)</f>
        <v>3</v>
      </c>
      <c r="C204" s="58">
        <v>0</v>
      </c>
      <c r="D204" s="68">
        <v>0</v>
      </c>
      <c r="E204" s="68">
        <v>3</v>
      </c>
      <c r="F204" s="68">
        <v>0</v>
      </c>
      <c r="G204" s="58">
        <v>0</v>
      </c>
      <c r="H204" s="68">
        <v>0</v>
      </c>
      <c r="I204" s="68">
        <v>0</v>
      </c>
      <c r="J204" s="68">
        <v>0</v>
      </c>
      <c r="K204" s="68">
        <v>0</v>
      </c>
      <c r="L204" s="68">
        <v>0</v>
      </c>
    </row>
    <row r="205" spans="1:12" x14ac:dyDescent="0.35">
      <c r="A205" s="55" t="s">
        <v>256</v>
      </c>
      <c r="B205" s="53">
        <f>SUM(C205:L205)</f>
        <v>4</v>
      </c>
      <c r="C205" s="58">
        <v>0</v>
      </c>
      <c r="D205" s="68">
        <v>0</v>
      </c>
      <c r="E205" s="68">
        <v>2</v>
      </c>
      <c r="F205" s="68">
        <v>0</v>
      </c>
      <c r="G205" s="58">
        <v>2</v>
      </c>
      <c r="H205" s="68">
        <v>0</v>
      </c>
      <c r="I205" s="68">
        <v>0</v>
      </c>
      <c r="J205" s="68">
        <v>0</v>
      </c>
      <c r="K205" s="68">
        <v>0</v>
      </c>
      <c r="L205" s="68">
        <v>0</v>
      </c>
    </row>
    <row r="206" spans="1:12" x14ac:dyDescent="0.35">
      <c r="A206" s="55" t="s">
        <v>373</v>
      </c>
      <c r="B206" s="70">
        <f>SUM(C206:L206)</f>
        <v>7</v>
      </c>
      <c r="C206" s="58">
        <v>0</v>
      </c>
      <c r="D206" s="68">
        <v>0</v>
      </c>
      <c r="E206" s="68">
        <v>1</v>
      </c>
      <c r="F206" s="68">
        <v>0</v>
      </c>
      <c r="G206" s="58">
        <v>6</v>
      </c>
      <c r="H206" s="68">
        <v>0</v>
      </c>
      <c r="I206" s="68">
        <v>0</v>
      </c>
      <c r="J206" s="68">
        <v>0</v>
      </c>
      <c r="K206" s="68">
        <v>0</v>
      </c>
      <c r="L206" s="68">
        <v>0</v>
      </c>
    </row>
    <row r="207" spans="1:12" x14ac:dyDescent="0.35">
      <c r="A207" s="55" t="s">
        <v>374</v>
      </c>
      <c r="B207" s="53">
        <f>SUM(C207:L207)</f>
        <v>1</v>
      </c>
      <c r="C207" s="58">
        <v>0</v>
      </c>
      <c r="D207" s="68">
        <v>0</v>
      </c>
      <c r="E207" s="68">
        <v>0</v>
      </c>
      <c r="F207" s="68">
        <v>0</v>
      </c>
      <c r="G207" s="58">
        <v>1</v>
      </c>
      <c r="H207" s="68">
        <v>0</v>
      </c>
      <c r="I207" s="68">
        <v>0</v>
      </c>
      <c r="J207" s="68">
        <v>0</v>
      </c>
      <c r="K207" s="68">
        <v>0</v>
      </c>
      <c r="L207" s="68">
        <v>0</v>
      </c>
    </row>
    <row r="208" spans="1:12" x14ac:dyDescent="0.35">
      <c r="A208" s="55" t="s">
        <v>375</v>
      </c>
      <c r="B208" s="70">
        <f>SUM(C208:L208)</f>
        <v>8</v>
      </c>
      <c r="C208" s="58">
        <v>0</v>
      </c>
      <c r="D208" s="68">
        <v>0</v>
      </c>
      <c r="E208" s="68">
        <v>0</v>
      </c>
      <c r="F208" s="68">
        <v>0</v>
      </c>
      <c r="G208" s="58">
        <v>8</v>
      </c>
      <c r="H208" s="68">
        <v>0</v>
      </c>
      <c r="I208" s="68">
        <v>0</v>
      </c>
      <c r="J208" s="68">
        <v>0</v>
      </c>
      <c r="K208" s="68">
        <v>0</v>
      </c>
      <c r="L208" s="68">
        <v>0</v>
      </c>
    </row>
    <row r="209" spans="1:12" x14ac:dyDescent="0.35">
      <c r="A209" s="180"/>
      <c r="B209" s="181"/>
      <c r="C209" s="182"/>
      <c r="D209" s="183"/>
      <c r="E209" s="183"/>
      <c r="F209" s="183"/>
      <c r="G209" s="182"/>
      <c r="H209" s="183"/>
      <c r="I209" s="183"/>
      <c r="J209" s="183"/>
      <c r="K209" s="183"/>
      <c r="L209" s="183"/>
    </row>
    <row r="210" spans="1:12" x14ac:dyDescent="0.35">
      <c r="A210" s="47" t="s">
        <v>59</v>
      </c>
    </row>
  </sheetData>
  <mergeCells count="7">
    <mergeCell ref="A8:A9"/>
    <mergeCell ref="B8:L8"/>
    <mergeCell ref="A1:L1"/>
    <mergeCell ref="A3:L3"/>
    <mergeCell ref="A4:L4"/>
    <mergeCell ref="A5:L5"/>
    <mergeCell ref="A6:L6"/>
  </mergeCells>
  <pageMargins left="0.7" right="0.7" top="0.75" bottom="0.75" header="0.3" footer="0.3"/>
  <pageSetup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5F1B-C4CF-42C8-86E6-FB954ED6A00D}">
  <dimension ref="A1:D49"/>
  <sheetViews>
    <sheetView zoomScaleNormal="100" workbookViewId="0"/>
  </sheetViews>
  <sheetFormatPr baseColWidth="10" defaultColWidth="0" defaultRowHeight="15.5" zeroHeight="1" x14ac:dyDescent="0.35"/>
  <cols>
    <col min="1" max="1" width="81.81640625" style="103" customWidth="1"/>
    <col min="2" max="2" width="10.81640625" style="1" customWidth="1"/>
    <col min="3" max="3" width="11.1796875" style="1" customWidth="1"/>
    <col min="4" max="4" width="16.54296875" style="1" customWidth="1"/>
    <col min="5" max="16384" width="11.54296875" style="1" hidden="1"/>
  </cols>
  <sheetData>
    <row r="1" spans="1:4" x14ac:dyDescent="0.35">
      <c r="A1" s="73" t="s">
        <v>376</v>
      </c>
      <c r="B1" s="74"/>
      <c r="C1" s="74"/>
      <c r="D1" s="74"/>
    </row>
    <row r="2" spans="1:4" x14ac:dyDescent="0.35">
      <c r="A2" s="73"/>
      <c r="B2" s="74"/>
      <c r="C2" s="74"/>
      <c r="D2" s="74"/>
    </row>
    <row r="3" spans="1:4" x14ac:dyDescent="0.35">
      <c r="A3" s="224" t="s">
        <v>377</v>
      </c>
      <c r="B3" s="224"/>
      <c r="C3" s="224"/>
      <c r="D3" s="224"/>
    </row>
    <row r="4" spans="1:4" x14ac:dyDescent="0.35">
      <c r="A4" s="224" t="s">
        <v>378</v>
      </c>
      <c r="B4" s="224"/>
      <c r="C4" s="224"/>
      <c r="D4" s="224"/>
    </row>
    <row r="5" spans="1:4" x14ac:dyDescent="0.35">
      <c r="A5" s="224" t="s">
        <v>379</v>
      </c>
      <c r="B5" s="224"/>
      <c r="C5" s="224"/>
      <c r="D5" s="224"/>
    </row>
    <row r="6" spans="1:4" x14ac:dyDescent="0.35">
      <c r="A6" s="224" t="s">
        <v>30</v>
      </c>
      <c r="B6" s="224"/>
      <c r="C6" s="224"/>
      <c r="D6" s="224"/>
    </row>
    <row r="7" spans="1:4" x14ac:dyDescent="0.35">
      <c r="A7" s="73"/>
      <c r="B7" s="21"/>
      <c r="C7" s="21"/>
      <c r="D7" s="21"/>
    </row>
    <row r="8" spans="1:4" ht="53.75" customHeight="1" x14ac:dyDescent="0.35">
      <c r="A8" s="207" t="s">
        <v>142</v>
      </c>
      <c r="B8" s="209" t="s">
        <v>32</v>
      </c>
      <c r="C8" s="232" t="s">
        <v>380</v>
      </c>
      <c r="D8" s="232"/>
    </row>
    <row r="9" spans="1:4" ht="30" x14ac:dyDescent="0.35">
      <c r="A9" s="208"/>
      <c r="B9" s="210"/>
      <c r="C9" s="42" t="s">
        <v>267</v>
      </c>
      <c r="D9" s="42" t="s">
        <v>268</v>
      </c>
    </row>
    <row r="10" spans="1:4" x14ac:dyDescent="0.35">
      <c r="A10" s="73"/>
      <c r="B10" s="76"/>
      <c r="C10" s="76"/>
      <c r="D10" s="26"/>
    </row>
    <row r="11" spans="1:4" x14ac:dyDescent="0.35">
      <c r="A11" s="21" t="s">
        <v>69</v>
      </c>
      <c r="B11" s="27">
        <f>SUM(B13:B47)</f>
        <v>253</v>
      </c>
      <c r="C11" s="27">
        <f>SUM(C13:C47)</f>
        <v>191</v>
      </c>
      <c r="D11" s="28">
        <f>SUM(D13:D47)</f>
        <v>62</v>
      </c>
    </row>
    <row r="12" spans="1:4" x14ac:dyDescent="0.35">
      <c r="A12" s="73"/>
      <c r="B12" s="77"/>
      <c r="C12" s="77"/>
      <c r="D12" s="78"/>
    </row>
    <row r="13" spans="1:4" x14ac:dyDescent="0.35">
      <c r="A13" s="84" t="s">
        <v>68</v>
      </c>
      <c r="B13" s="81">
        <f>SUM(C13:D13)</f>
        <v>20</v>
      </c>
      <c r="C13" s="85">
        <v>18</v>
      </c>
      <c r="D13" s="107">
        <v>2</v>
      </c>
    </row>
    <row r="14" spans="1:4" x14ac:dyDescent="0.35">
      <c r="A14" s="84" t="s">
        <v>381</v>
      </c>
      <c r="B14" s="81">
        <f t="shared" ref="B14:B47" si="0">SUM(C14:D14)</f>
        <v>5</v>
      </c>
      <c r="C14" s="85">
        <v>4</v>
      </c>
      <c r="D14" s="107">
        <v>1</v>
      </c>
    </row>
    <row r="15" spans="1:4" x14ac:dyDescent="0.35">
      <c r="A15" s="84" t="s">
        <v>382</v>
      </c>
      <c r="B15" s="81">
        <f t="shared" si="0"/>
        <v>93</v>
      </c>
      <c r="C15" s="85">
        <v>70</v>
      </c>
      <c r="D15" s="107">
        <v>23</v>
      </c>
    </row>
    <row r="16" spans="1:4" x14ac:dyDescent="0.35">
      <c r="A16" s="55" t="s">
        <v>147</v>
      </c>
      <c r="B16" s="81">
        <f t="shared" si="0"/>
        <v>3</v>
      </c>
      <c r="C16" s="85">
        <v>3</v>
      </c>
      <c r="D16" s="107">
        <v>0</v>
      </c>
    </row>
    <row r="17" spans="1:4" x14ac:dyDescent="0.35">
      <c r="A17" s="55" t="s">
        <v>322</v>
      </c>
      <c r="B17" s="81">
        <f t="shared" si="0"/>
        <v>1</v>
      </c>
      <c r="C17" s="85">
        <v>0</v>
      </c>
      <c r="D17" s="107">
        <v>1</v>
      </c>
    </row>
    <row r="18" spans="1:4" x14ac:dyDescent="0.35">
      <c r="A18" s="184" t="s">
        <v>383</v>
      </c>
      <c r="B18" s="81">
        <f t="shared" si="0"/>
        <v>1</v>
      </c>
      <c r="C18" s="85">
        <v>1</v>
      </c>
      <c r="D18" s="107">
        <v>0</v>
      </c>
    </row>
    <row r="19" spans="1:4" x14ac:dyDescent="0.35">
      <c r="A19" s="184" t="s">
        <v>233</v>
      </c>
      <c r="B19" s="81">
        <f t="shared" si="0"/>
        <v>2</v>
      </c>
      <c r="C19" s="85">
        <v>2</v>
      </c>
      <c r="D19" s="107">
        <v>0</v>
      </c>
    </row>
    <row r="20" spans="1:4" x14ac:dyDescent="0.35">
      <c r="A20" s="184" t="s">
        <v>384</v>
      </c>
      <c r="B20" s="81">
        <f t="shared" si="0"/>
        <v>8</v>
      </c>
      <c r="C20" s="85">
        <v>4</v>
      </c>
      <c r="D20" s="107">
        <v>4</v>
      </c>
    </row>
    <row r="21" spans="1:4" x14ac:dyDescent="0.35">
      <c r="A21" s="184" t="s">
        <v>385</v>
      </c>
      <c r="B21" s="81">
        <f t="shared" si="0"/>
        <v>14</v>
      </c>
      <c r="C21" s="85">
        <v>11</v>
      </c>
      <c r="D21" s="107">
        <v>3</v>
      </c>
    </row>
    <row r="22" spans="1:4" x14ac:dyDescent="0.35">
      <c r="A22" s="184" t="s">
        <v>386</v>
      </c>
      <c r="B22" s="81">
        <f t="shared" si="0"/>
        <v>1</v>
      </c>
      <c r="C22" s="85">
        <v>0</v>
      </c>
      <c r="D22" s="107">
        <v>1</v>
      </c>
    </row>
    <row r="23" spans="1:4" x14ac:dyDescent="0.35">
      <c r="A23" s="184" t="s">
        <v>387</v>
      </c>
      <c r="B23" s="81">
        <f t="shared" si="0"/>
        <v>10</v>
      </c>
      <c r="C23" s="85">
        <v>9</v>
      </c>
      <c r="D23" s="107">
        <v>1</v>
      </c>
    </row>
    <row r="24" spans="1:4" x14ac:dyDescent="0.35">
      <c r="A24" s="184" t="s">
        <v>388</v>
      </c>
      <c r="B24" s="81">
        <f t="shared" si="0"/>
        <v>7</v>
      </c>
      <c r="C24" s="85">
        <v>4</v>
      </c>
      <c r="D24" s="107">
        <v>3</v>
      </c>
    </row>
    <row r="25" spans="1:4" x14ac:dyDescent="0.35">
      <c r="A25" s="184" t="s">
        <v>389</v>
      </c>
      <c r="B25" s="81">
        <f t="shared" si="0"/>
        <v>8</v>
      </c>
      <c r="C25" s="85">
        <v>5</v>
      </c>
      <c r="D25" s="107">
        <v>3</v>
      </c>
    </row>
    <row r="26" spans="1:4" ht="15" customHeight="1" x14ac:dyDescent="0.35">
      <c r="A26" s="184" t="s">
        <v>390</v>
      </c>
      <c r="B26" s="81">
        <f t="shared" si="0"/>
        <v>2</v>
      </c>
      <c r="C26" s="85">
        <v>2</v>
      </c>
      <c r="D26" s="107">
        <v>0</v>
      </c>
    </row>
    <row r="27" spans="1:4" x14ac:dyDescent="0.35">
      <c r="A27" s="184" t="s">
        <v>391</v>
      </c>
      <c r="B27" s="81">
        <f t="shared" si="0"/>
        <v>4</v>
      </c>
      <c r="C27" s="85">
        <v>4</v>
      </c>
      <c r="D27" s="107">
        <v>0</v>
      </c>
    </row>
    <row r="28" spans="1:4" ht="15" customHeight="1" x14ac:dyDescent="0.35">
      <c r="A28" s="184" t="s">
        <v>392</v>
      </c>
      <c r="B28" s="81">
        <f t="shared" si="0"/>
        <v>4</v>
      </c>
      <c r="C28" s="85">
        <v>1</v>
      </c>
      <c r="D28" s="107">
        <v>3</v>
      </c>
    </row>
    <row r="29" spans="1:4" x14ac:dyDescent="0.35">
      <c r="A29" s="184" t="s">
        <v>393</v>
      </c>
      <c r="B29" s="81">
        <f t="shared" si="0"/>
        <v>2</v>
      </c>
      <c r="C29" s="85">
        <v>2</v>
      </c>
      <c r="D29" s="107">
        <v>0</v>
      </c>
    </row>
    <row r="30" spans="1:4" x14ac:dyDescent="0.35">
      <c r="A30" s="184" t="s">
        <v>394</v>
      </c>
      <c r="B30" s="81">
        <f t="shared" si="0"/>
        <v>1</v>
      </c>
      <c r="C30" s="85">
        <v>0</v>
      </c>
      <c r="D30" s="107">
        <v>1</v>
      </c>
    </row>
    <row r="31" spans="1:4" x14ac:dyDescent="0.35">
      <c r="A31" s="184" t="s">
        <v>395</v>
      </c>
      <c r="B31" s="81">
        <f t="shared" si="0"/>
        <v>1</v>
      </c>
      <c r="C31" s="85">
        <v>1</v>
      </c>
      <c r="D31" s="107">
        <v>0</v>
      </c>
    </row>
    <row r="32" spans="1:4" x14ac:dyDescent="0.35">
      <c r="A32" s="84" t="s">
        <v>396</v>
      </c>
      <c r="B32" s="81">
        <f t="shared" si="0"/>
        <v>46</v>
      </c>
      <c r="C32" s="85">
        <v>36</v>
      </c>
      <c r="D32" s="107">
        <v>10</v>
      </c>
    </row>
    <row r="33" spans="1:4" x14ac:dyDescent="0.35">
      <c r="A33" s="184" t="s">
        <v>397</v>
      </c>
      <c r="B33" s="81">
        <f t="shared" si="0"/>
        <v>1</v>
      </c>
      <c r="C33" s="85">
        <v>0</v>
      </c>
      <c r="D33" s="107">
        <v>1</v>
      </c>
    </row>
    <row r="34" spans="1:4" x14ac:dyDescent="0.35">
      <c r="A34" s="184" t="s">
        <v>398</v>
      </c>
      <c r="B34" s="81">
        <f t="shared" si="0"/>
        <v>3</v>
      </c>
      <c r="C34" s="85">
        <v>1</v>
      </c>
      <c r="D34" s="107">
        <v>2</v>
      </c>
    </row>
    <row r="35" spans="1:4" x14ac:dyDescent="0.35">
      <c r="A35" s="184" t="s">
        <v>399</v>
      </c>
      <c r="B35" s="81">
        <f t="shared" si="0"/>
        <v>1</v>
      </c>
      <c r="C35" s="81">
        <v>1</v>
      </c>
      <c r="D35" s="85">
        <v>0</v>
      </c>
    </row>
    <row r="36" spans="1:4" x14ac:dyDescent="0.35">
      <c r="A36" s="184" t="s">
        <v>400</v>
      </c>
      <c r="B36" s="81">
        <f t="shared" si="0"/>
        <v>2</v>
      </c>
      <c r="C36" s="81">
        <v>2</v>
      </c>
      <c r="D36" s="85">
        <v>0</v>
      </c>
    </row>
    <row r="37" spans="1:4" ht="15" customHeight="1" x14ac:dyDescent="0.35">
      <c r="A37" s="184" t="s">
        <v>187</v>
      </c>
      <c r="B37" s="81">
        <f>SUM(C37:D37)</f>
        <v>2</v>
      </c>
      <c r="C37" s="85">
        <v>2</v>
      </c>
      <c r="D37" s="107">
        <v>0</v>
      </c>
    </row>
    <row r="38" spans="1:4" x14ac:dyDescent="0.35">
      <c r="A38" s="184" t="s">
        <v>193</v>
      </c>
      <c r="B38" s="81">
        <f t="shared" ref="B38:B39" si="1">SUM(C38:D38)</f>
        <v>1</v>
      </c>
      <c r="C38" s="85">
        <v>0</v>
      </c>
      <c r="D38" s="85">
        <v>1</v>
      </c>
    </row>
    <row r="39" spans="1:4" x14ac:dyDescent="0.35">
      <c r="A39" s="184" t="s">
        <v>401</v>
      </c>
      <c r="B39" s="81">
        <f t="shared" si="1"/>
        <v>1</v>
      </c>
      <c r="C39" s="85">
        <v>1</v>
      </c>
      <c r="D39" s="85">
        <v>0</v>
      </c>
    </row>
    <row r="40" spans="1:4" x14ac:dyDescent="0.35">
      <c r="A40" s="184" t="s">
        <v>209</v>
      </c>
      <c r="B40" s="81">
        <f t="shared" si="0"/>
        <v>2</v>
      </c>
      <c r="C40" s="85">
        <v>2</v>
      </c>
      <c r="D40" s="107">
        <v>0</v>
      </c>
    </row>
    <row r="41" spans="1:4" x14ac:dyDescent="0.35">
      <c r="A41" s="184" t="s">
        <v>217</v>
      </c>
      <c r="B41" s="81">
        <f t="shared" si="0"/>
        <v>1</v>
      </c>
      <c r="C41" s="85">
        <v>1</v>
      </c>
      <c r="D41" s="107">
        <v>0</v>
      </c>
    </row>
    <row r="42" spans="1:4" x14ac:dyDescent="0.35">
      <c r="A42" s="184" t="s">
        <v>235</v>
      </c>
      <c r="B42" s="81">
        <f t="shared" si="0"/>
        <v>1</v>
      </c>
      <c r="C42" s="85">
        <v>1</v>
      </c>
      <c r="D42" s="85">
        <v>0</v>
      </c>
    </row>
    <row r="43" spans="1:4" x14ac:dyDescent="0.35">
      <c r="A43" s="184" t="s">
        <v>226</v>
      </c>
      <c r="B43" s="81">
        <f t="shared" si="0"/>
        <v>1</v>
      </c>
      <c r="C43" s="85">
        <v>1</v>
      </c>
      <c r="D43" s="107">
        <v>0</v>
      </c>
    </row>
    <row r="44" spans="1:4" x14ac:dyDescent="0.35">
      <c r="A44" s="184" t="s">
        <v>356</v>
      </c>
      <c r="B44" s="81">
        <f t="shared" si="0"/>
        <v>1</v>
      </c>
      <c r="C44" s="85">
        <v>1</v>
      </c>
      <c r="D44" s="107">
        <v>0</v>
      </c>
    </row>
    <row r="45" spans="1:4" x14ac:dyDescent="0.35">
      <c r="A45" s="184" t="s">
        <v>230</v>
      </c>
      <c r="B45" s="81">
        <f t="shared" si="0"/>
        <v>1</v>
      </c>
      <c r="C45" s="85">
        <v>1</v>
      </c>
      <c r="D45" s="107">
        <v>0</v>
      </c>
    </row>
    <row r="46" spans="1:4" x14ac:dyDescent="0.35">
      <c r="A46" s="184" t="s">
        <v>402</v>
      </c>
      <c r="B46" s="81">
        <f t="shared" si="0"/>
        <v>1</v>
      </c>
      <c r="C46" s="85">
        <v>0</v>
      </c>
      <c r="D46" s="107">
        <v>1</v>
      </c>
    </row>
    <row r="47" spans="1:4" x14ac:dyDescent="0.35">
      <c r="A47" s="184" t="s">
        <v>403</v>
      </c>
      <c r="B47" s="81">
        <f t="shared" si="0"/>
        <v>1</v>
      </c>
      <c r="C47" s="85">
        <v>0</v>
      </c>
      <c r="D47" s="107">
        <v>1</v>
      </c>
    </row>
    <row r="48" spans="1:4" x14ac:dyDescent="0.35">
      <c r="A48" s="147"/>
      <c r="B48" s="108"/>
      <c r="C48" s="99"/>
      <c r="D48" s="109"/>
    </row>
    <row r="49" spans="1:4" x14ac:dyDescent="0.35">
      <c r="A49" s="225" t="s">
        <v>59</v>
      </c>
      <c r="B49" s="225"/>
      <c r="C49" s="225"/>
      <c r="D49" s="225"/>
    </row>
  </sheetData>
  <mergeCells count="8">
    <mergeCell ref="A49:D49"/>
    <mergeCell ref="A3:D3"/>
    <mergeCell ref="A4:D4"/>
    <mergeCell ref="A5:D5"/>
    <mergeCell ref="A6:D6"/>
    <mergeCell ref="A8:A9"/>
    <mergeCell ref="B8:B9"/>
    <mergeCell ref="C8:D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2"/>
  <sheetViews>
    <sheetView zoomScale="85" zoomScaleNormal="85" workbookViewId="0"/>
  </sheetViews>
  <sheetFormatPr baseColWidth="10" defaultColWidth="0" defaultRowHeight="15.5" zeroHeight="1" x14ac:dyDescent="0.35"/>
  <cols>
    <col min="1" max="1" width="11.1796875" style="1" customWidth="1"/>
    <col min="2" max="2" width="10.1796875" style="1" customWidth="1"/>
    <col min="3" max="7" width="17.54296875" style="1" customWidth="1"/>
    <col min="8" max="16384" width="17.54296875" style="1" hidden="1"/>
  </cols>
  <sheetData>
    <row r="1" spans="1:7" x14ac:dyDescent="0.35">
      <c r="A1" s="112" t="s">
        <v>404</v>
      </c>
      <c r="B1" s="113"/>
      <c r="C1" s="114"/>
      <c r="D1" s="115"/>
      <c r="E1" s="114"/>
      <c r="F1" s="115"/>
      <c r="G1" s="114"/>
    </row>
    <row r="2" spans="1:7" x14ac:dyDescent="0.35">
      <c r="A2" s="112"/>
      <c r="B2" s="113"/>
      <c r="C2" s="114"/>
      <c r="D2" s="115"/>
      <c r="E2" s="114"/>
      <c r="F2" s="115"/>
      <c r="G2" s="114"/>
    </row>
    <row r="3" spans="1:7" ht="15.75" customHeight="1" x14ac:dyDescent="0.35">
      <c r="A3" s="224" t="s">
        <v>405</v>
      </c>
      <c r="B3" s="224"/>
      <c r="C3" s="224"/>
      <c r="D3" s="224"/>
      <c r="E3" s="224"/>
      <c r="F3" s="224"/>
      <c r="G3" s="224"/>
    </row>
    <row r="4" spans="1:7" ht="15.75" customHeight="1" x14ac:dyDescent="0.35">
      <c r="A4" s="224" t="s">
        <v>406</v>
      </c>
      <c r="B4" s="224"/>
      <c r="C4" s="224"/>
      <c r="D4" s="224"/>
      <c r="E4" s="224"/>
      <c r="F4" s="224"/>
      <c r="G4" s="224"/>
    </row>
    <row r="5" spans="1:7" ht="15.75" customHeight="1" x14ac:dyDescent="0.35">
      <c r="A5" s="224" t="s">
        <v>63</v>
      </c>
      <c r="B5" s="224"/>
      <c r="C5" s="224"/>
      <c r="D5" s="224"/>
      <c r="E5" s="224"/>
      <c r="F5" s="224"/>
      <c r="G5" s="224"/>
    </row>
    <row r="6" spans="1:7" ht="15.75" customHeight="1" x14ac:dyDescent="0.35">
      <c r="A6" s="224" t="s">
        <v>30</v>
      </c>
      <c r="B6" s="224"/>
      <c r="C6" s="224"/>
      <c r="D6" s="224"/>
      <c r="E6" s="224"/>
      <c r="F6" s="224"/>
      <c r="G6" s="224"/>
    </row>
    <row r="7" spans="1:7" x14ac:dyDescent="0.35">
      <c r="A7" s="21"/>
      <c r="B7" s="21"/>
      <c r="C7" s="21"/>
      <c r="D7" s="21"/>
      <c r="E7" s="21"/>
      <c r="F7" s="21"/>
      <c r="G7" s="21"/>
    </row>
    <row r="8" spans="1:7" x14ac:dyDescent="0.35">
      <c r="A8" s="240" t="s">
        <v>407</v>
      </c>
      <c r="B8" s="241"/>
      <c r="C8" s="209" t="s">
        <v>32</v>
      </c>
      <c r="D8" s="238" t="s">
        <v>33</v>
      </c>
      <c r="E8" s="227"/>
      <c r="F8" s="227"/>
      <c r="G8" s="227"/>
    </row>
    <row r="9" spans="1:7" ht="30" x14ac:dyDescent="0.35">
      <c r="A9" s="242"/>
      <c r="B9" s="243"/>
      <c r="C9" s="231"/>
      <c r="D9" s="23" t="s">
        <v>65</v>
      </c>
      <c r="E9" s="24" t="s">
        <v>66</v>
      </c>
      <c r="F9" s="25" t="s">
        <v>36</v>
      </c>
      <c r="G9" s="5" t="s">
        <v>38</v>
      </c>
    </row>
    <row r="10" spans="1:7" x14ac:dyDescent="0.35">
      <c r="A10" s="110"/>
      <c r="B10" s="110"/>
      <c r="C10" s="76"/>
      <c r="D10" s="76"/>
      <c r="E10" s="76"/>
      <c r="F10" s="76"/>
      <c r="G10" s="76"/>
    </row>
    <row r="11" spans="1:7" x14ac:dyDescent="0.35">
      <c r="A11" s="206" t="s">
        <v>69</v>
      </c>
      <c r="B11" s="239"/>
      <c r="C11" s="116">
        <f>SUM(C13:C81)</f>
        <v>822</v>
      </c>
      <c r="D11" s="116">
        <f>SUM(D13:D81)</f>
        <v>336</v>
      </c>
      <c r="E11" s="116">
        <f>SUM(E13:E81)</f>
        <v>433</v>
      </c>
      <c r="F11" s="116">
        <f>SUM(F13:F81)</f>
        <v>27</v>
      </c>
      <c r="G11" s="116">
        <f>SUM(G13:G81)</f>
        <v>26</v>
      </c>
    </row>
    <row r="12" spans="1:7" x14ac:dyDescent="0.35">
      <c r="A12" s="113"/>
      <c r="B12" s="113"/>
      <c r="C12" s="116"/>
      <c r="D12" s="117"/>
      <c r="E12" s="117"/>
      <c r="F12" s="117"/>
      <c r="G12" s="117"/>
    </row>
    <row r="13" spans="1:7" x14ac:dyDescent="0.35">
      <c r="A13" s="113">
        <v>0</v>
      </c>
      <c r="B13" s="113" t="s">
        <v>408</v>
      </c>
      <c r="C13" s="116">
        <f t="shared" ref="C13:C44" si="0">SUM(D13:G13)</f>
        <v>5</v>
      </c>
      <c r="D13" s="117">
        <v>2</v>
      </c>
      <c r="E13" s="117">
        <v>3</v>
      </c>
      <c r="F13" s="117">
        <v>0</v>
      </c>
      <c r="G13" s="117">
        <v>0</v>
      </c>
    </row>
    <row r="14" spans="1:7" x14ac:dyDescent="0.35">
      <c r="A14" s="113">
        <v>1</v>
      </c>
      <c r="B14" s="113" t="s">
        <v>409</v>
      </c>
      <c r="C14" s="116">
        <f t="shared" si="0"/>
        <v>8</v>
      </c>
      <c r="D14" s="117">
        <v>7</v>
      </c>
      <c r="E14" s="117">
        <v>1</v>
      </c>
      <c r="F14" s="117">
        <v>0</v>
      </c>
      <c r="G14" s="117">
        <v>0</v>
      </c>
    </row>
    <row r="15" spans="1:7" x14ac:dyDescent="0.35">
      <c r="A15" s="113">
        <v>2</v>
      </c>
      <c r="B15" s="113" t="s">
        <v>408</v>
      </c>
      <c r="C15" s="116">
        <f t="shared" si="0"/>
        <v>8</v>
      </c>
      <c r="D15" s="117">
        <v>7</v>
      </c>
      <c r="E15" s="117">
        <v>1</v>
      </c>
      <c r="F15" s="117">
        <v>0</v>
      </c>
      <c r="G15" s="117">
        <v>0</v>
      </c>
    </row>
    <row r="16" spans="1:7" x14ac:dyDescent="0.35">
      <c r="A16" s="118">
        <v>3</v>
      </c>
      <c r="B16" s="113" t="s">
        <v>408</v>
      </c>
      <c r="C16" s="116">
        <f t="shared" si="0"/>
        <v>3</v>
      </c>
      <c r="D16" s="117">
        <v>1</v>
      </c>
      <c r="E16" s="117">
        <v>2</v>
      </c>
      <c r="F16" s="117">
        <v>0</v>
      </c>
      <c r="G16" s="117">
        <v>0</v>
      </c>
    </row>
    <row r="17" spans="1:7" x14ac:dyDescent="0.35">
      <c r="A17" s="113">
        <v>4</v>
      </c>
      <c r="B17" s="113" t="s">
        <v>408</v>
      </c>
      <c r="C17" s="116">
        <f t="shared" si="0"/>
        <v>2</v>
      </c>
      <c r="D17" s="117">
        <v>1</v>
      </c>
      <c r="E17" s="117">
        <v>1</v>
      </c>
      <c r="F17" s="117">
        <v>0</v>
      </c>
      <c r="G17" s="117">
        <v>0</v>
      </c>
    </row>
    <row r="18" spans="1:7" x14ac:dyDescent="0.35">
      <c r="A18" s="118">
        <v>5</v>
      </c>
      <c r="B18" s="113" t="s">
        <v>408</v>
      </c>
      <c r="C18" s="116">
        <f t="shared" si="0"/>
        <v>2</v>
      </c>
      <c r="D18" s="117">
        <v>0</v>
      </c>
      <c r="E18" s="117">
        <v>1</v>
      </c>
      <c r="F18" s="117">
        <v>0</v>
      </c>
      <c r="G18" s="117">
        <v>1</v>
      </c>
    </row>
    <row r="19" spans="1:7" x14ac:dyDescent="0.35">
      <c r="A19" s="113">
        <v>6</v>
      </c>
      <c r="B19" s="113" t="s">
        <v>410</v>
      </c>
      <c r="C19" s="116">
        <f t="shared" si="0"/>
        <v>3</v>
      </c>
      <c r="D19" s="117">
        <v>1</v>
      </c>
      <c r="E19" s="117">
        <v>1</v>
      </c>
      <c r="F19" s="117">
        <v>0</v>
      </c>
      <c r="G19" s="117">
        <v>1</v>
      </c>
    </row>
    <row r="20" spans="1:7" x14ac:dyDescent="0.35">
      <c r="A20" s="118">
        <v>7</v>
      </c>
      <c r="B20" s="113" t="s">
        <v>408</v>
      </c>
      <c r="C20" s="116">
        <f t="shared" si="0"/>
        <v>7</v>
      </c>
      <c r="D20" s="117">
        <v>0</v>
      </c>
      <c r="E20" s="117">
        <v>7</v>
      </c>
      <c r="F20" s="117">
        <v>0</v>
      </c>
      <c r="G20" s="117">
        <v>0</v>
      </c>
    </row>
    <row r="21" spans="1:7" x14ac:dyDescent="0.35">
      <c r="A21" s="113">
        <v>8</v>
      </c>
      <c r="B21" s="113" t="s">
        <v>408</v>
      </c>
      <c r="C21" s="116">
        <f t="shared" si="0"/>
        <v>9</v>
      </c>
      <c r="D21" s="117">
        <v>3</v>
      </c>
      <c r="E21" s="117">
        <v>6</v>
      </c>
      <c r="F21" s="117">
        <v>0</v>
      </c>
      <c r="G21" s="117">
        <v>0</v>
      </c>
    </row>
    <row r="22" spans="1:7" x14ac:dyDescent="0.35">
      <c r="A22" s="118">
        <v>9</v>
      </c>
      <c r="B22" s="113" t="s">
        <v>408</v>
      </c>
      <c r="C22" s="116">
        <f t="shared" si="0"/>
        <v>7</v>
      </c>
      <c r="D22" s="117">
        <v>1</v>
      </c>
      <c r="E22" s="117">
        <v>4</v>
      </c>
      <c r="F22" s="117">
        <v>0</v>
      </c>
      <c r="G22" s="117">
        <v>2</v>
      </c>
    </row>
    <row r="23" spans="1:7" x14ac:dyDescent="0.35">
      <c r="A23" s="113">
        <v>10</v>
      </c>
      <c r="B23" s="113" t="s">
        <v>408</v>
      </c>
      <c r="C23" s="116">
        <f t="shared" si="0"/>
        <v>13</v>
      </c>
      <c r="D23" s="117">
        <v>1</v>
      </c>
      <c r="E23" s="117">
        <v>11</v>
      </c>
      <c r="F23" s="117">
        <v>0</v>
      </c>
      <c r="G23" s="117">
        <v>1</v>
      </c>
    </row>
    <row r="24" spans="1:7" x14ac:dyDescent="0.35">
      <c r="A24" s="118">
        <v>11</v>
      </c>
      <c r="B24" s="113" t="s">
        <v>408</v>
      </c>
      <c r="C24" s="116">
        <f t="shared" si="0"/>
        <v>10</v>
      </c>
      <c r="D24" s="117">
        <v>1</v>
      </c>
      <c r="E24" s="117">
        <v>8</v>
      </c>
      <c r="F24" s="117">
        <v>1</v>
      </c>
      <c r="G24" s="117">
        <v>0</v>
      </c>
    </row>
    <row r="25" spans="1:7" x14ac:dyDescent="0.35">
      <c r="A25" s="113">
        <v>12</v>
      </c>
      <c r="B25" s="113" t="s">
        <v>408</v>
      </c>
      <c r="C25" s="116">
        <f t="shared" si="0"/>
        <v>9</v>
      </c>
      <c r="D25" s="117">
        <v>1</v>
      </c>
      <c r="E25" s="117">
        <v>7</v>
      </c>
      <c r="F25" s="117">
        <v>0</v>
      </c>
      <c r="G25" s="117">
        <v>1</v>
      </c>
    </row>
    <row r="26" spans="1:7" x14ac:dyDescent="0.35">
      <c r="A26" s="118">
        <v>13</v>
      </c>
      <c r="B26" s="113" t="s">
        <v>408</v>
      </c>
      <c r="C26" s="116">
        <f t="shared" si="0"/>
        <v>17</v>
      </c>
      <c r="D26" s="117">
        <v>3</v>
      </c>
      <c r="E26" s="117">
        <v>11</v>
      </c>
      <c r="F26" s="117">
        <v>1</v>
      </c>
      <c r="G26" s="117">
        <v>2</v>
      </c>
    </row>
    <row r="27" spans="1:7" x14ac:dyDescent="0.35">
      <c r="A27" s="113">
        <v>14</v>
      </c>
      <c r="B27" s="113" t="s">
        <v>408</v>
      </c>
      <c r="C27" s="116">
        <f t="shared" si="0"/>
        <v>17</v>
      </c>
      <c r="D27" s="117">
        <v>3</v>
      </c>
      <c r="E27" s="117">
        <v>12</v>
      </c>
      <c r="F27" s="117">
        <v>1</v>
      </c>
      <c r="G27" s="117">
        <v>1</v>
      </c>
    </row>
    <row r="28" spans="1:7" x14ac:dyDescent="0.35">
      <c r="A28" s="118">
        <v>15</v>
      </c>
      <c r="B28" s="113" t="s">
        <v>408</v>
      </c>
      <c r="C28" s="116">
        <f t="shared" si="0"/>
        <v>22</v>
      </c>
      <c r="D28" s="117">
        <v>2</v>
      </c>
      <c r="E28" s="117">
        <v>19</v>
      </c>
      <c r="F28" s="117">
        <v>0</v>
      </c>
      <c r="G28" s="117">
        <v>1</v>
      </c>
    </row>
    <row r="29" spans="1:7" x14ac:dyDescent="0.35">
      <c r="A29" s="113">
        <v>16</v>
      </c>
      <c r="B29" s="113" t="s">
        <v>408</v>
      </c>
      <c r="C29" s="116">
        <f t="shared" si="0"/>
        <v>12</v>
      </c>
      <c r="D29" s="117">
        <v>3</v>
      </c>
      <c r="E29" s="117">
        <v>8</v>
      </c>
      <c r="F29" s="117">
        <v>0</v>
      </c>
      <c r="G29" s="117">
        <v>1</v>
      </c>
    </row>
    <row r="30" spans="1:7" x14ac:dyDescent="0.35">
      <c r="A30" s="118">
        <v>17</v>
      </c>
      <c r="B30" s="113" t="s">
        <v>408</v>
      </c>
      <c r="C30" s="116">
        <f t="shared" si="0"/>
        <v>20</v>
      </c>
      <c r="D30" s="117">
        <v>4</v>
      </c>
      <c r="E30" s="117">
        <v>15</v>
      </c>
      <c r="F30" s="117">
        <v>1</v>
      </c>
      <c r="G30" s="117">
        <v>0</v>
      </c>
    </row>
    <row r="31" spans="1:7" x14ac:dyDescent="0.35">
      <c r="A31" s="113">
        <v>18</v>
      </c>
      <c r="B31" s="113" t="s">
        <v>408</v>
      </c>
      <c r="C31" s="116">
        <f t="shared" si="0"/>
        <v>16</v>
      </c>
      <c r="D31" s="117">
        <v>4</v>
      </c>
      <c r="E31" s="117">
        <v>10</v>
      </c>
      <c r="F31" s="117">
        <v>1</v>
      </c>
      <c r="G31" s="117">
        <v>1</v>
      </c>
    </row>
    <row r="32" spans="1:7" x14ac:dyDescent="0.35">
      <c r="A32" s="118">
        <v>19</v>
      </c>
      <c r="B32" s="113" t="s">
        <v>408</v>
      </c>
      <c r="C32" s="116">
        <f t="shared" si="0"/>
        <v>19</v>
      </c>
      <c r="D32" s="117">
        <v>5</v>
      </c>
      <c r="E32" s="117">
        <v>12</v>
      </c>
      <c r="F32" s="117">
        <v>1</v>
      </c>
      <c r="G32" s="117">
        <v>1</v>
      </c>
    </row>
    <row r="33" spans="1:7" x14ac:dyDescent="0.35">
      <c r="A33" s="113">
        <v>20</v>
      </c>
      <c r="B33" s="113" t="s">
        <v>408</v>
      </c>
      <c r="C33" s="116">
        <f t="shared" si="0"/>
        <v>20</v>
      </c>
      <c r="D33" s="117">
        <v>5</v>
      </c>
      <c r="E33" s="117">
        <v>14</v>
      </c>
      <c r="F33" s="117">
        <v>0</v>
      </c>
      <c r="G33" s="117">
        <v>1</v>
      </c>
    </row>
    <row r="34" spans="1:7" x14ac:dyDescent="0.35">
      <c r="A34" s="118">
        <v>21</v>
      </c>
      <c r="B34" s="113" t="s">
        <v>408</v>
      </c>
      <c r="C34" s="116">
        <f t="shared" si="0"/>
        <v>28</v>
      </c>
      <c r="D34" s="117">
        <v>12</v>
      </c>
      <c r="E34" s="117">
        <v>15</v>
      </c>
      <c r="F34" s="117">
        <v>0</v>
      </c>
      <c r="G34" s="117">
        <v>1</v>
      </c>
    </row>
    <row r="35" spans="1:7" x14ac:dyDescent="0.35">
      <c r="A35" s="113">
        <v>22</v>
      </c>
      <c r="B35" s="113" t="s">
        <v>408</v>
      </c>
      <c r="C35" s="116">
        <f t="shared" si="0"/>
        <v>17</v>
      </c>
      <c r="D35" s="117">
        <v>5</v>
      </c>
      <c r="E35" s="117">
        <v>11</v>
      </c>
      <c r="F35" s="117">
        <v>0</v>
      </c>
      <c r="G35" s="117">
        <v>1</v>
      </c>
    </row>
    <row r="36" spans="1:7" x14ac:dyDescent="0.35">
      <c r="A36" s="118">
        <v>23</v>
      </c>
      <c r="B36" s="113" t="s">
        <v>408</v>
      </c>
      <c r="C36" s="116">
        <f t="shared" si="0"/>
        <v>23</v>
      </c>
      <c r="D36" s="117">
        <v>12</v>
      </c>
      <c r="E36" s="117">
        <v>8</v>
      </c>
      <c r="F36" s="117">
        <v>1</v>
      </c>
      <c r="G36" s="117">
        <v>2</v>
      </c>
    </row>
    <row r="37" spans="1:7" x14ac:dyDescent="0.35">
      <c r="A37" s="113">
        <v>24</v>
      </c>
      <c r="B37" s="113" t="s">
        <v>408</v>
      </c>
      <c r="C37" s="116">
        <f t="shared" si="0"/>
        <v>19</v>
      </c>
      <c r="D37" s="117">
        <v>8</v>
      </c>
      <c r="E37" s="117">
        <v>9</v>
      </c>
      <c r="F37" s="117">
        <v>1</v>
      </c>
      <c r="G37" s="117">
        <v>1</v>
      </c>
    </row>
    <row r="38" spans="1:7" x14ac:dyDescent="0.35">
      <c r="A38" s="118">
        <v>25</v>
      </c>
      <c r="B38" s="113" t="s">
        <v>408</v>
      </c>
      <c r="C38" s="116">
        <f t="shared" si="0"/>
        <v>17</v>
      </c>
      <c r="D38" s="117">
        <v>7</v>
      </c>
      <c r="E38" s="117">
        <v>10</v>
      </c>
      <c r="F38" s="117">
        <v>0</v>
      </c>
      <c r="G38" s="117">
        <v>0</v>
      </c>
    </row>
    <row r="39" spans="1:7" x14ac:dyDescent="0.35">
      <c r="A39" s="113">
        <v>26</v>
      </c>
      <c r="B39" s="113" t="s">
        <v>408</v>
      </c>
      <c r="C39" s="116">
        <f t="shared" si="0"/>
        <v>20</v>
      </c>
      <c r="D39" s="117">
        <v>11</v>
      </c>
      <c r="E39" s="117">
        <v>7</v>
      </c>
      <c r="F39" s="117">
        <v>1</v>
      </c>
      <c r="G39" s="117">
        <v>1</v>
      </c>
    </row>
    <row r="40" spans="1:7" x14ac:dyDescent="0.35">
      <c r="A40" s="118">
        <v>27</v>
      </c>
      <c r="B40" s="113" t="s">
        <v>408</v>
      </c>
      <c r="C40" s="116">
        <f t="shared" si="0"/>
        <v>28</v>
      </c>
      <c r="D40" s="117">
        <v>12</v>
      </c>
      <c r="E40" s="117">
        <v>15</v>
      </c>
      <c r="F40" s="117">
        <v>1</v>
      </c>
      <c r="G40" s="117">
        <v>0</v>
      </c>
    </row>
    <row r="41" spans="1:7" x14ac:dyDescent="0.35">
      <c r="A41" s="113">
        <v>28</v>
      </c>
      <c r="B41" s="113" t="s">
        <v>408</v>
      </c>
      <c r="C41" s="116">
        <f t="shared" si="0"/>
        <v>31</v>
      </c>
      <c r="D41" s="117">
        <v>13</v>
      </c>
      <c r="E41" s="117">
        <v>15</v>
      </c>
      <c r="F41" s="117">
        <v>2</v>
      </c>
      <c r="G41" s="117">
        <v>1</v>
      </c>
    </row>
    <row r="42" spans="1:7" x14ac:dyDescent="0.35">
      <c r="A42" s="118">
        <v>29</v>
      </c>
      <c r="B42" s="113" t="s">
        <v>408</v>
      </c>
      <c r="C42" s="116">
        <f t="shared" si="0"/>
        <v>25</v>
      </c>
      <c r="D42" s="117">
        <v>16</v>
      </c>
      <c r="E42" s="117">
        <v>9</v>
      </c>
      <c r="F42" s="117">
        <v>0</v>
      </c>
      <c r="G42" s="117">
        <v>0</v>
      </c>
    </row>
    <row r="43" spans="1:7" x14ac:dyDescent="0.35">
      <c r="A43" s="113">
        <v>30</v>
      </c>
      <c r="B43" s="113" t="s">
        <v>408</v>
      </c>
      <c r="C43" s="116">
        <f t="shared" si="0"/>
        <v>31</v>
      </c>
      <c r="D43" s="117">
        <v>26</v>
      </c>
      <c r="E43" s="117">
        <v>4</v>
      </c>
      <c r="F43" s="117">
        <v>0</v>
      </c>
      <c r="G43" s="117">
        <v>1</v>
      </c>
    </row>
    <row r="44" spans="1:7" x14ac:dyDescent="0.35">
      <c r="A44" s="118">
        <v>31</v>
      </c>
      <c r="B44" s="113" t="s">
        <v>408</v>
      </c>
      <c r="C44" s="116">
        <f t="shared" si="0"/>
        <v>32</v>
      </c>
      <c r="D44" s="117">
        <v>18</v>
      </c>
      <c r="E44" s="117">
        <v>14</v>
      </c>
      <c r="F44" s="117">
        <v>0</v>
      </c>
      <c r="G44" s="117">
        <v>0</v>
      </c>
    </row>
    <row r="45" spans="1:7" x14ac:dyDescent="0.35">
      <c r="A45" s="113">
        <v>32</v>
      </c>
      <c r="B45" s="113" t="s">
        <v>408</v>
      </c>
      <c r="C45" s="116">
        <f t="shared" ref="C45:C76" si="1">SUM(D45:G45)</f>
        <v>36</v>
      </c>
      <c r="D45" s="117">
        <v>19</v>
      </c>
      <c r="E45" s="117">
        <v>16</v>
      </c>
      <c r="F45" s="117">
        <v>1</v>
      </c>
      <c r="G45" s="117">
        <v>0</v>
      </c>
    </row>
    <row r="46" spans="1:7" x14ac:dyDescent="0.35">
      <c r="A46" s="118">
        <v>33</v>
      </c>
      <c r="B46" s="113" t="s">
        <v>408</v>
      </c>
      <c r="C46" s="116">
        <f t="shared" si="1"/>
        <v>34</v>
      </c>
      <c r="D46" s="117">
        <v>23</v>
      </c>
      <c r="E46" s="117">
        <v>10</v>
      </c>
      <c r="F46" s="117">
        <v>1</v>
      </c>
      <c r="G46" s="117">
        <v>0</v>
      </c>
    </row>
    <row r="47" spans="1:7" x14ac:dyDescent="0.35">
      <c r="A47" s="113">
        <v>34</v>
      </c>
      <c r="B47" s="113" t="s">
        <v>408</v>
      </c>
      <c r="C47" s="116">
        <f t="shared" si="1"/>
        <v>27</v>
      </c>
      <c r="D47" s="117">
        <v>14</v>
      </c>
      <c r="E47" s="117">
        <v>13</v>
      </c>
      <c r="F47" s="117">
        <v>0</v>
      </c>
      <c r="G47" s="117">
        <v>0</v>
      </c>
    </row>
    <row r="48" spans="1:7" x14ac:dyDescent="0.35">
      <c r="A48" s="118">
        <v>35</v>
      </c>
      <c r="B48" s="113" t="s">
        <v>408</v>
      </c>
      <c r="C48" s="116">
        <f t="shared" si="1"/>
        <v>21</v>
      </c>
      <c r="D48" s="117">
        <v>13</v>
      </c>
      <c r="E48" s="117">
        <v>8</v>
      </c>
      <c r="F48" s="117">
        <v>0</v>
      </c>
      <c r="G48" s="117">
        <v>0</v>
      </c>
    </row>
    <row r="49" spans="1:7" x14ac:dyDescent="0.35">
      <c r="A49" s="113">
        <v>36</v>
      </c>
      <c r="B49" s="113" t="s">
        <v>408</v>
      </c>
      <c r="C49" s="116">
        <f t="shared" si="1"/>
        <v>15</v>
      </c>
      <c r="D49" s="117">
        <v>11</v>
      </c>
      <c r="E49" s="117">
        <v>4</v>
      </c>
      <c r="F49" s="117">
        <v>0</v>
      </c>
      <c r="G49" s="117">
        <v>0</v>
      </c>
    </row>
    <row r="50" spans="1:7" x14ac:dyDescent="0.35">
      <c r="A50" s="118">
        <v>37</v>
      </c>
      <c r="B50" s="113" t="s">
        <v>408</v>
      </c>
      <c r="C50" s="116">
        <f t="shared" si="1"/>
        <v>18</v>
      </c>
      <c r="D50" s="117">
        <v>12</v>
      </c>
      <c r="E50" s="117">
        <v>5</v>
      </c>
      <c r="F50" s="117">
        <v>1</v>
      </c>
      <c r="G50" s="117">
        <v>0</v>
      </c>
    </row>
    <row r="51" spans="1:7" x14ac:dyDescent="0.35">
      <c r="A51" s="113">
        <v>38</v>
      </c>
      <c r="B51" s="113" t="s">
        <v>408</v>
      </c>
      <c r="C51" s="116">
        <f t="shared" si="1"/>
        <v>22</v>
      </c>
      <c r="D51" s="117">
        <v>7</v>
      </c>
      <c r="E51" s="117">
        <v>13</v>
      </c>
      <c r="F51" s="117">
        <v>2</v>
      </c>
      <c r="G51" s="117">
        <v>0</v>
      </c>
    </row>
    <row r="52" spans="1:7" x14ac:dyDescent="0.35">
      <c r="A52" s="118">
        <v>39</v>
      </c>
      <c r="B52" s="113" t="s">
        <v>408</v>
      </c>
      <c r="C52" s="116">
        <f t="shared" si="1"/>
        <v>10</v>
      </c>
      <c r="D52" s="117">
        <v>5</v>
      </c>
      <c r="E52" s="117">
        <v>5</v>
      </c>
      <c r="F52" s="117">
        <v>0</v>
      </c>
      <c r="G52" s="117">
        <v>0</v>
      </c>
    </row>
    <row r="53" spans="1:7" x14ac:dyDescent="0.35">
      <c r="A53" s="113">
        <v>40</v>
      </c>
      <c r="B53" s="113" t="s">
        <v>408</v>
      </c>
      <c r="C53" s="116">
        <f t="shared" si="1"/>
        <v>15</v>
      </c>
      <c r="D53" s="117">
        <v>3</v>
      </c>
      <c r="E53" s="117">
        <v>10</v>
      </c>
      <c r="F53" s="117">
        <v>1</v>
      </c>
      <c r="G53" s="117">
        <v>1</v>
      </c>
    </row>
    <row r="54" spans="1:7" x14ac:dyDescent="0.35">
      <c r="A54" s="118">
        <v>41</v>
      </c>
      <c r="B54" s="113" t="s">
        <v>408</v>
      </c>
      <c r="C54" s="116">
        <f t="shared" si="1"/>
        <v>8</v>
      </c>
      <c r="D54" s="117">
        <v>2</v>
      </c>
      <c r="E54" s="117">
        <v>6</v>
      </c>
      <c r="F54" s="117">
        <v>0</v>
      </c>
      <c r="G54" s="117">
        <v>0</v>
      </c>
    </row>
    <row r="55" spans="1:7" x14ac:dyDescent="0.35">
      <c r="A55" s="113">
        <v>42</v>
      </c>
      <c r="B55" s="113" t="s">
        <v>408</v>
      </c>
      <c r="C55" s="116">
        <f t="shared" si="1"/>
        <v>7</v>
      </c>
      <c r="D55" s="117">
        <v>6</v>
      </c>
      <c r="E55" s="117">
        <v>1</v>
      </c>
      <c r="F55" s="117">
        <v>0</v>
      </c>
      <c r="G55" s="117">
        <v>0</v>
      </c>
    </row>
    <row r="56" spans="1:7" x14ac:dyDescent="0.35">
      <c r="A56" s="118">
        <v>43</v>
      </c>
      <c r="B56" s="113" t="s">
        <v>408</v>
      </c>
      <c r="C56" s="116">
        <f t="shared" si="1"/>
        <v>17</v>
      </c>
      <c r="D56" s="117">
        <v>7</v>
      </c>
      <c r="E56" s="117">
        <v>8</v>
      </c>
      <c r="F56" s="117">
        <v>1</v>
      </c>
      <c r="G56" s="117">
        <v>1</v>
      </c>
    </row>
    <row r="57" spans="1:7" x14ac:dyDescent="0.35">
      <c r="A57" s="113">
        <v>44</v>
      </c>
      <c r="B57" s="113" t="s">
        <v>408</v>
      </c>
      <c r="C57" s="116">
        <f t="shared" si="1"/>
        <v>13</v>
      </c>
      <c r="D57" s="117">
        <v>3</v>
      </c>
      <c r="E57" s="117">
        <v>9</v>
      </c>
      <c r="F57" s="117">
        <v>1</v>
      </c>
      <c r="G57" s="117">
        <v>0</v>
      </c>
    </row>
    <row r="58" spans="1:7" x14ac:dyDescent="0.35">
      <c r="A58" s="118">
        <v>45</v>
      </c>
      <c r="B58" s="113" t="s">
        <v>408</v>
      </c>
      <c r="C58" s="116">
        <f t="shared" si="1"/>
        <v>7</v>
      </c>
      <c r="D58" s="117">
        <v>1</v>
      </c>
      <c r="E58" s="117">
        <v>3</v>
      </c>
      <c r="F58" s="117">
        <v>2</v>
      </c>
      <c r="G58" s="117">
        <v>1</v>
      </c>
    </row>
    <row r="59" spans="1:7" x14ac:dyDescent="0.35">
      <c r="A59" s="118">
        <v>46</v>
      </c>
      <c r="B59" s="113" t="s">
        <v>408</v>
      </c>
      <c r="C59" s="116">
        <f t="shared" si="1"/>
        <v>11</v>
      </c>
      <c r="D59" s="117">
        <v>2</v>
      </c>
      <c r="E59" s="117">
        <v>9</v>
      </c>
      <c r="F59" s="117">
        <v>0</v>
      </c>
      <c r="G59" s="117">
        <v>0</v>
      </c>
    </row>
    <row r="60" spans="1:7" x14ac:dyDescent="0.35">
      <c r="A60" s="113">
        <v>47</v>
      </c>
      <c r="B60" s="113" t="s">
        <v>408</v>
      </c>
      <c r="C60" s="116">
        <f t="shared" si="1"/>
        <v>10</v>
      </c>
      <c r="D60" s="117">
        <v>2</v>
      </c>
      <c r="E60" s="117">
        <v>8</v>
      </c>
      <c r="F60" s="117">
        <v>0</v>
      </c>
      <c r="G60" s="117">
        <v>0</v>
      </c>
    </row>
    <row r="61" spans="1:7" x14ac:dyDescent="0.35">
      <c r="A61" s="118">
        <v>48</v>
      </c>
      <c r="B61" s="113" t="s">
        <v>408</v>
      </c>
      <c r="C61" s="116">
        <f t="shared" si="1"/>
        <v>6</v>
      </c>
      <c r="D61" s="117">
        <v>3</v>
      </c>
      <c r="E61" s="117">
        <v>2</v>
      </c>
      <c r="F61" s="117">
        <v>1</v>
      </c>
      <c r="G61" s="117">
        <v>0</v>
      </c>
    </row>
    <row r="62" spans="1:7" x14ac:dyDescent="0.35">
      <c r="A62" s="113">
        <v>49</v>
      </c>
      <c r="B62" s="113" t="s">
        <v>408</v>
      </c>
      <c r="C62" s="116">
        <f t="shared" si="1"/>
        <v>5</v>
      </c>
      <c r="D62" s="117">
        <v>1</v>
      </c>
      <c r="E62" s="117">
        <v>3</v>
      </c>
      <c r="F62" s="117">
        <v>1</v>
      </c>
      <c r="G62" s="117">
        <v>0</v>
      </c>
    </row>
    <row r="63" spans="1:7" x14ac:dyDescent="0.35">
      <c r="A63" s="118">
        <v>50</v>
      </c>
      <c r="B63" s="113" t="s">
        <v>408</v>
      </c>
      <c r="C63" s="116">
        <f t="shared" si="1"/>
        <v>4</v>
      </c>
      <c r="D63" s="117">
        <v>1</v>
      </c>
      <c r="E63" s="117">
        <v>3</v>
      </c>
      <c r="F63" s="117">
        <v>0</v>
      </c>
      <c r="G63" s="117">
        <v>0</v>
      </c>
    </row>
    <row r="64" spans="1:7" x14ac:dyDescent="0.35">
      <c r="A64" s="113">
        <v>51</v>
      </c>
      <c r="B64" s="113" t="s">
        <v>408</v>
      </c>
      <c r="C64" s="116">
        <f t="shared" si="1"/>
        <v>4</v>
      </c>
      <c r="D64" s="117">
        <v>1</v>
      </c>
      <c r="E64" s="117">
        <v>3</v>
      </c>
      <c r="F64" s="117">
        <v>0</v>
      </c>
      <c r="G64" s="117">
        <v>0</v>
      </c>
    </row>
    <row r="65" spans="1:7" x14ac:dyDescent="0.35">
      <c r="A65" s="118">
        <v>52</v>
      </c>
      <c r="B65" s="113" t="s">
        <v>408</v>
      </c>
      <c r="C65" s="116">
        <f t="shared" si="1"/>
        <v>4</v>
      </c>
      <c r="D65" s="117">
        <v>1</v>
      </c>
      <c r="E65" s="117">
        <v>1</v>
      </c>
      <c r="F65" s="117">
        <v>1</v>
      </c>
      <c r="G65" s="117">
        <v>1</v>
      </c>
    </row>
    <row r="66" spans="1:7" x14ac:dyDescent="0.35">
      <c r="A66" s="113">
        <v>53</v>
      </c>
      <c r="B66" s="113" t="s">
        <v>408</v>
      </c>
      <c r="C66" s="116">
        <f t="shared" si="1"/>
        <v>7</v>
      </c>
      <c r="D66" s="117">
        <v>2</v>
      </c>
      <c r="E66" s="117">
        <v>4</v>
      </c>
      <c r="F66" s="117">
        <v>1</v>
      </c>
      <c r="G66" s="117">
        <v>0</v>
      </c>
    </row>
    <row r="67" spans="1:7" x14ac:dyDescent="0.35">
      <c r="A67" s="118">
        <v>54</v>
      </c>
      <c r="B67" s="113" t="s">
        <v>408</v>
      </c>
      <c r="C67" s="116">
        <f t="shared" si="1"/>
        <v>4</v>
      </c>
      <c r="D67" s="117">
        <v>0</v>
      </c>
      <c r="E67" s="117">
        <v>4</v>
      </c>
      <c r="F67" s="117">
        <v>0</v>
      </c>
      <c r="G67" s="117">
        <v>0</v>
      </c>
    </row>
    <row r="68" spans="1:7" x14ac:dyDescent="0.35">
      <c r="A68" s="113">
        <v>55</v>
      </c>
      <c r="B68" s="113" t="s">
        <v>408</v>
      </c>
      <c r="C68" s="116">
        <f t="shared" si="1"/>
        <v>1</v>
      </c>
      <c r="D68" s="117">
        <v>0</v>
      </c>
      <c r="E68" s="117">
        <v>1</v>
      </c>
      <c r="F68" s="117">
        <v>0</v>
      </c>
      <c r="G68" s="117">
        <v>0</v>
      </c>
    </row>
    <row r="69" spans="1:7" x14ac:dyDescent="0.35">
      <c r="A69" s="118">
        <v>61</v>
      </c>
      <c r="B69" s="113" t="s">
        <v>408</v>
      </c>
      <c r="C69" s="116">
        <f t="shared" si="1"/>
        <v>2</v>
      </c>
      <c r="D69" s="117">
        <v>1</v>
      </c>
      <c r="E69" s="117">
        <v>1</v>
      </c>
      <c r="F69" s="117">
        <v>0</v>
      </c>
      <c r="G69" s="117">
        <v>0</v>
      </c>
    </row>
    <row r="70" spans="1:7" x14ac:dyDescent="0.35">
      <c r="A70" s="113">
        <v>63</v>
      </c>
      <c r="B70" s="113" t="s">
        <v>408</v>
      </c>
      <c r="C70" s="116">
        <f t="shared" si="1"/>
        <v>1</v>
      </c>
      <c r="D70" s="117">
        <v>0</v>
      </c>
      <c r="E70" s="117">
        <v>0</v>
      </c>
      <c r="F70" s="117">
        <v>1</v>
      </c>
      <c r="G70" s="117">
        <v>0</v>
      </c>
    </row>
    <row r="71" spans="1:7" x14ac:dyDescent="0.35">
      <c r="A71" s="118">
        <v>64</v>
      </c>
      <c r="B71" s="113" t="s">
        <v>408</v>
      </c>
      <c r="C71" s="116">
        <f t="shared" si="1"/>
        <v>1</v>
      </c>
      <c r="D71" s="117">
        <v>0</v>
      </c>
      <c r="E71" s="117">
        <v>1</v>
      </c>
      <c r="F71" s="117">
        <v>0</v>
      </c>
      <c r="G71" s="117">
        <v>0</v>
      </c>
    </row>
    <row r="72" spans="1:7" x14ac:dyDescent="0.35">
      <c r="A72" s="113">
        <v>66</v>
      </c>
      <c r="B72" s="113" t="s">
        <v>408</v>
      </c>
      <c r="C72" s="116">
        <f t="shared" si="1"/>
        <v>1</v>
      </c>
      <c r="D72" s="117">
        <v>0</v>
      </c>
      <c r="E72" s="117">
        <v>1</v>
      </c>
      <c r="F72" s="117">
        <v>0</v>
      </c>
      <c r="G72" s="117">
        <v>0</v>
      </c>
    </row>
    <row r="73" spans="1:7" x14ac:dyDescent="0.35">
      <c r="A73" s="118">
        <v>67</v>
      </c>
      <c r="B73" s="113" t="s">
        <v>408</v>
      </c>
      <c r="C73" s="116">
        <f t="shared" si="1"/>
        <v>3</v>
      </c>
      <c r="D73" s="117">
        <v>1</v>
      </c>
      <c r="E73" s="117">
        <v>2</v>
      </c>
      <c r="F73" s="117">
        <v>0</v>
      </c>
      <c r="G73" s="117">
        <v>0</v>
      </c>
    </row>
    <row r="74" spans="1:7" x14ac:dyDescent="0.35">
      <c r="A74" s="113">
        <v>70</v>
      </c>
      <c r="B74" s="113" t="s">
        <v>408</v>
      </c>
      <c r="C74" s="116">
        <f t="shared" si="1"/>
        <v>1</v>
      </c>
      <c r="D74" s="117">
        <v>0</v>
      </c>
      <c r="E74" s="117">
        <v>1</v>
      </c>
      <c r="F74" s="117">
        <v>0</v>
      </c>
      <c r="G74" s="117">
        <v>0</v>
      </c>
    </row>
    <row r="75" spans="1:7" x14ac:dyDescent="0.35">
      <c r="A75" s="118">
        <v>71</v>
      </c>
      <c r="B75" s="113" t="s">
        <v>408</v>
      </c>
      <c r="C75" s="116">
        <f t="shared" si="1"/>
        <v>1</v>
      </c>
      <c r="D75" s="117">
        <v>0</v>
      </c>
      <c r="E75" s="117">
        <v>1</v>
      </c>
      <c r="F75" s="117">
        <v>0</v>
      </c>
      <c r="G75" s="117">
        <v>0</v>
      </c>
    </row>
    <row r="76" spans="1:7" x14ac:dyDescent="0.35">
      <c r="A76" s="113">
        <v>72</v>
      </c>
      <c r="B76" s="113" t="s">
        <v>408</v>
      </c>
      <c r="C76" s="116">
        <f t="shared" si="1"/>
        <v>2</v>
      </c>
      <c r="D76" s="117">
        <v>0</v>
      </c>
      <c r="E76" s="117">
        <v>2</v>
      </c>
      <c r="F76" s="117">
        <v>0</v>
      </c>
      <c r="G76" s="117">
        <v>0</v>
      </c>
    </row>
    <row r="77" spans="1:7" x14ac:dyDescent="0.35">
      <c r="A77" s="118">
        <v>73</v>
      </c>
      <c r="B77" s="113" t="s">
        <v>408</v>
      </c>
      <c r="C77" s="116">
        <f t="shared" ref="C77:C80" si="2">SUM(D77:G77)</f>
        <v>1</v>
      </c>
      <c r="D77" s="117">
        <v>0</v>
      </c>
      <c r="E77" s="117">
        <v>1</v>
      </c>
      <c r="F77" s="117">
        <v>0</v>
      </c>
      <c r="G77" s="117">
        <v>0</v>
      </c>
    </row>
    <row r="78" spans="1:7" x14ac:dyDescent="0.35">
      <c r="A78" s="113">
        <v>75</v>
      </c>
      <c r="B78" s="113" t="s">
        <v>408</v>
      </c>
      <c r="C78" s="116">
        <f t="shared" si="2"/>
        <v>1</v>
      </c>
      <c r="D78" s="117">
        <v>0</v>
      </c>
      <c r="E78" s="117">
        <v>1</v>
      </c>
      <c r="F78" s="117">
        <v>0</v>
      </c>
      <c r="G78" s="117">
        <v>0</v>
      </c>
    </row>
    <row r="79" spans="1:7" x14ac:dyDescent="0.35">
      <c r="A79" s="118">
        <v>80</v>
      </c>
      <c r="B79" s="113" t="s">
        <v>408</v>
      </c>
      <c r="C79" s="116">
        <f t="shared" si="2"/>
        <v>1</v>
      </c>
      <c r="D79" s="117">
        <v>0</v>
      </c>
      <c r="E79" s="117">
        <v>1</v>
      </c>
      <c r="F79" s="117">
        <v>0</v>
      </c>
      <c r="G79" s="117">
        <v>0</v>
      </c>
    </row>
    <row r="80" spans="1:7" x14ac:dyDescent="0.35">
      <c r="A80" s="113">
        <v>97</v>
      </c>
      <c r="B80" s="113" t="s">
        <v>408</v>
      </c>
      <c r="C80" s="116">
        <f t="shared" si="2"/>
        <v>1</v>
      </c>
      <c r="D80" s="117">
        <v>0</v>
      </c>
      <c r="E80" s="117">
        <v>1</v>
      </c>
      <c r="F80" s="117">
        <v>0</v>
      </c>
      <c r="G80" s="117">
        <v>0</v>
      </c>
    </row>
    <row r="81" spans="1:7" x14ac:dyDescent="0.35">
      <c r="A81" s="119"/>
      <c r="B81" s="119"/>
      <c r="C81" s="111"/>
      <c r="D81" s="120"/>
      <c r="E81" s="120"/>
      <c r="F81" s="120"/>
      <c r="G81" s="120"/>
    </row>
    <row r="82" spans="1:7" ht="18.75" customHeight="1" x14ac:dyDescent="0.35">
      <c r="A82" s="121" t="s">
        <v>59</v>
      </c>
      <c r="B82" s="97"/>
      <c r="C82" s="122"/>
      <c r="D82" s="122"/>
      <c r="E82" s="122"/>
      <c r="F82" s="122"/>
      <c r="G82" s="122"/>
    </row>
  </sheetData>
  <mergeCells count="8">
    <mergeCell ref="D8:G8"/>
    <mergeCell ref="A11:B11"/>
    <mergeCell ref="A3:G3"/>
    <mergeCell ref="A4:G4"/>
    <mergeCell ref="A5:G5"/>
    <mergeCell ref="A6:G6"/>
    <mergeCell ref="A8:B9"/>
    <mergeCell ref="C8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18"/>
  <sheetViews>
    <sheetView zoomScale="85" zoomScaleNormal="85" workbookViewId="0"/>
  </sheetViews>
  <sheetFormatPr baseColWidth="10" defaultColWidth="0" defaultRowHeight="15.5" zeroHeight="1" x14ac:dyDescent="0.35"/>
  <cols>
    <col min="1" max="1" width="33" style="1" customWidth="1"/>
    <col min="2" max="2" width="10.54296875" style="1" bestFit="1" customWidth="1"/>
    <col min="3" max="3" width="24.453125" style="1" customWidth="1"/>
    <col min="4" max="16384" width="11.453125" style="1" hidden="1"/>
  </cols>
  <sheetData>
    <row r="1" spans="1:3" x14ac:dyDescent="0.35">
      <c r="A1" s="19" t="s">
        <v>411</v>
      </c>
      <c r="B1" s="20"/>
      <c r="C1" s="20"/>
    </row>
    <row r="2" spans="1:3" x14ac:dyDescent="0.35">
      <c r="A2" s="206"/>
      <c r="B2" s="206"/>
      <c r="C2" s="206"/>
    </row>
    <row r="3" spans="1:3" ht="38.25" customHeight="1" x14ac:dyDescent="0.35">
      <c r="A3" s="224" t="s">
        <v>412</v>
      </c>
      <c r="B3" s="206"/>
      <c r="C3" s="206"/>
    </row>
    <row r="4" spans="1:3" x14ac:dyDescent="0.35">
      <c r="A4" s="206" t="s">
        <v>413</v>
      </c>
      <c r="B4" s="206"/>
      <c r="C4" s="206"/>
    </row>
    <row r="5" spans="1:3" x14ac:dyDescent="0.35">
      <c r="A5" s="206" t="s">
        <v>414</v>
      </c>
      <c r="B5" s="206"/>
      <c r="C5" s="206"/>
    </row>
    <row r="6" spans="1:3" x14ac:dyDescent="0.35">
      <c r="A6" s="206" t="s">
        <v>30</v>
      </c>
      <c r="B6" s="206"/>
      <c r="C6" s="206"/>
    </row>
    <row r="7" spans="1:3" x14ac:dyDescent="0.35">
      <c r="A7" s="103"/>
      <c r="B7" s="103"/>
      <c r="C7" s="103"/>
    </row>
    <row r="8" spans="1:3" ht="31.25" customHeight="1" x14ac:dyDescent="0.35">
      <c r="A8" s="244" t="s">
        <v>33</v>
      </c>
      <c r="B8" s="209" t="s">
        <v>32</v>
      </c>
      <c r="C8" s="214" t="s">
        <v>415</v>
      </c>
    </row>
    <row r="9" spans="1:3" x14ac:dyDescent="0.35">
      <c r="A9" s="245"/>
      <c r="B9" s="246"/>
      <c r="C9" s="215"/>
    </row>
    <row r="10" spans="1:3" x14ac:dyDescent="0.35">
      <c r="A10" s="124"/>
      <c r="B10" s="125"/>
      <c r="C10" s="124"/>
    </row>
    <row r="11" spans="1:3" x14ac:dyDescent="0.35">
      <c r="A11" s="46" t="s">
        <v>69</v>
      </c>
      <c r="B11" s="126">
        <f>SUM(B13:B16)</f>
        <v>822</v>
      </c>
      <c r="C11" s="127" t="s">
        <v>418</v>
      </c>
    </row>
    <row r="12" spans="1:3" x14ac:dyDescent="0.35">
      <c r="A12" s="118"/>
      <c r="B12" s="128"/>
      <c r="C12" s="127"/>
    </row>
    <row r="13" spans="1:3" x14ac:dyDescent="0.35">
      <c r="A13" s="129" t="s">
        <v>65</v>
      </c>
      <c r="B13" s="126">
        <v>336</v>
      </c>
      <c r="C13" s="114" t="s">
        <v>419</v>
      </c>
    </row>
    <row r="14" spans="1:3" x14ac:dyDescent="0.35">
      <c r="A14" s="129" t="s">
        <v>66</v>
      </c>
      <c r="B14" s="126">
        <v>433</v>
      </c>
      <c r="C14" s="114" t="s">
        <v>420</v>
      </c>
    </row>
    <row r="15" spans="1:3" x14ac:dyDescent="0.35">
      <c r="A15" s="129" t="s">
        <v>36</v>
      </c>
      <c r="B15" s="126">
        <v>27</v>
      </c>
      <c r="C15" s="114" t="s">
        <v>421</v>
      </c>
    </row>
    <row r="16" spans="1:3" x14ac:dyDescent="0.35">
      <c r="A16" s="129" t="s">
        <v>38</v>
      </c>
      <c r="B16" s="126">
        <v>26</v>
      </c>
      <c r="C16" s="114" t="s">
        <v>417</v>
      </c>
    </row>
    <row r="17" spans="1:3" x14ac:dyDescent="0.35">
      <c r="A17" s="130"/>
      <c r="B17" s="131"/>
      <c r="C17" s="132"/>
    </row>
    <row r="18" spans="1:3" x14ac:dyDescent="0.35">
      <c r="A18" s="133" t="s">
        <v>59</v>
      </c>
      <c r="B18" s="118"/>
      <c r="C18" s="118"/>
    </row>
  </sheetData>
  <mergeCells count="8">
    <mergeCell ref="A8:A9"/>
    <mergeCell ref="B8:B9"/>
    <mergeCell ref="A2:C2"/>
    <mergeCell ref="A3:C3"/>
    <mergeCell ref="A4:C4"/>
    <mergeCell ref="A5:C5"/>
    <mergeCell ref="A6:C6"/>
    <mergeCell ref="C8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53BD4-03BA-44CE-A765-8CD1949B3EF0}">
  <dimension ref="A1:N27"/>
  <sheetViews>
    <sheetView workbookViewId="0">
      <selection activeCell="B15" sqref="B7:N15"/>
    </sheetView>
  </sheetViews>
  <sheetFormatPr baseColWidth="10" defaultColWidth="0" defaultRowHeight="14.5" zeroHeight="1" x14ac:dyDescent="0.35"/>
  <cols>
    <col min="1" max="1" width="35.1796875" customWidth="1"/>
    <col min="2" max="2" width="10.90625" customWidth="1"/>
    <col min="3" max="3" width="12.453125" customWidth="1"/>
    <col min="4" max="4" width="17.08984375" customWidth="1"/>
    <col min="5" max="8" width="10.90625" customWidth="1"/>
    <col min="9" max="9" width="17.81640625" customWidth="1"/>
    <col min="10" max="12" width="10.90625" customWidth="1"/>
    <col min="13" max="13" width="12.81640625" customWidth="1"/>
    <col min="14" max="14" width="10.90625" customWidth="1"/>
    <col min="15" max="16384" width="10.90625" hidden="1"/>
  </cols>
  <sheetData>
    <row r="1" spans="1:14" ht="15.5" x14ac:dyDescent="0.35">
      <c r="A1" s="6" t="s">
        <v>27</v>
      </c>
      <c r="B1" s="7"/>
      <c r="C1" s="7"/>
      <c r="D1" s="7"/>
      <c r="E1" s="7"/>
      <c r="F1" s="7"/>
      <c r="G1" s="7"/>
      <c r="H1" s="1"/>
      <c r="I1" s="1"/>
      <c r="J1" s="1"/>
      <c r="K1" s="1"/>
      <c r="L1" s="1"/>
      <c r="M1" s="1"/>
      <c r="N1" s="1"/>
    </row>
    <row r="2" spans="1:14" ht="15.5" x14ac:dyDescent="0.35">
      <c r="A2" s="6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</row>
    <row r="3" spans="1:14" ht="15" x14ac:dyDescent="0.35">
      <c r="A3" s="201" t="s">
        <v>28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4" ht="15" x14ac:dyDescent="0.35">
      <c r="A4" s="201" t="s">
        <v>29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15" x14ac:dyDescent="0.35">
      <c r="A5" s="201" t="s">
        <v>30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</row>
    <row r="6" spans="1:14" ht="15.5" x14ac:dyDescent="0.35">
      <c r="A6" s="8"/>
      <c r="B6" s="9"/>
      <c r="C6" s="134"/>
      <c r="D6" s="134"/>
      <c r="E6" s="134"/>
      <c r="F6" s="134"/>
      <c r="G6" s="134"/>
      <c r="H6" s="1"/>
      <c r="I6" s="1"/>
      <c r="J6" s="1"/>
      <c r="K6" s="1"/>
      <c r="L6" s="1"/>
      <c r="M6" s="1"/>
      <c r="N6" s="1"/>
    </row>
    <row r="7" spans="1:14" ht="15.5" x14ac:dyDescent="0.35">
      <c r="A7" s="202" t="s">
        <v>31</v>
      </c>
      <c r="B7" s="203" t="s">
        <v>32</v>
      </c>
      <c r="C7" s="204" t="s">
        <v>33</v>
      </c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</row>
    <row r="8" spans="1:14" ht="45" x14ac:dyDescent="0.35">
      <c r="A8" s="202"/>
      <c r="B8" s="203"/>
      <c r="C8" s="136" t="s">
        <v>34</v>
      </c>
      <c r="D8" s="137" t="s">
        <v>35</v>
      </c>
      <c r="E8" s="138" t="s">
        <v>36</v>
      </c>
      <c r="F8" s="139" t="s">
        <v>37</v>
      </c>
      <c r="G8" s="139" t="s">
        <v>38</v>
      </c>
      <c r="H8" s="139" t="s">
        <v>39</v>
      </c>
      <c r="I8" s="139" t="s">
        <v>40</v>
      </c>
      <c r="J8" s="139" t="s">
        <v>41</v>
      </c>
      <c r="K8" s="139" t="s">
        <v>42</v>
      </c>
      <c r="L8" s="139" t="s">
        <v>43</v>
      </c>
      <c r="M8" s="5" t="s">
        <v>44</v>
      </c>
      <c r="N8" s="139" t="s">
        <v>45</v>
      </c>
    </row>
    <row r="9" spans="1:14" ht="15.5" x14ac:dyDescent="0.35">
      <c r="A9" s="10"/>
      <c r="B9" s="11"/>
      <c r="C9" s="12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</row>
    <row r="10" spans="1:14" ht="15.5" x14ac:dyDescent="0.35">
      <c r="A10" s="13" t="s">
        <v>46</v>
      </c>
      <c r="B10" s="185">
        <f>SUM(C10:N10)</f>
        <v>3357</v>
      </c>
      <c r="C10" s="186">
        <f>1257-5</f>
        <v>1252</v>
      </c>
      <c r="D10" s="187">
        <f>1297-3</f>
        <v>1294</v>
      </c>
      <c r="E10" s="187">
        <v>143</v>
      </c>
      <c r="F10" s="187">
        <f>28-1</f>
        <v>27</v>
      </c>
      <c r="G10" s="187">
        <v>47</v>
      </c>
      <c r="H10" s="187">
        <v>329</v>
      </c>
      <c r="I10" s="187">
        <v>1</v>
      </c>
      <c r="J10" s="187">
        <v>6</v>
      </c>
      <c r="K10" s="187">
        <v>255</v>
      </c>
      <c r="L10" s="187">
        <v>2</v>
      </c>
      <c r="M10" s="187">
        <v>1</v>
      </c>
      <c r="N10" s="187">
        <v>0</v>
      </c>
    </row>
    <row r="11" spans="1:14" ht="15.5" x14ac:dyDescent="0.35">
      <c r="A11" s="13" t="s">
        <v>47</v>
      </c>
      <c r="B11" s="185">
        <f>SUM(C11:N11)</f>
        <v>1543</v>
      </c>
      <c r="C11" s="186">
        <f>513+2</f>
        <v>515</v>
      </c>
      <c r="D11" s="187">
        <v>651</v>
      </c>
      <c r="E11" s="187">
        <v>73</v>
      </c>
      <c r="F11" s="187">
        <v>24</v>
      </c>
      <c r="G11" s="187">
        <v>32</v>
      </c>
      <c r="H11" s="187">
        <v>102</v>
      </c>
      <c r="I11" s="187">
        <v>0</v>
      </c>
      <c r="J11" s="187">
        <v>13</v>
      </c>
      <c r="K11" s="187">
        <v>129</v>
      </c>
      <c r="L11" s="187">
        <v>2</v>
      </c>
      <c r="M11" s="187">
        <v>0</v>
      </c>
      <c r="N11" s="187">
        <v>2</v>
      </c>
    </row>
    <row r="12" spans="1:14" ht="15.5" x14ac:dyDescent="0.35">
      <c r="A12" s="13" t="s">
        <v>48</v>
      </c>
      <c r="B12" s="185">
        <f>SUM(C12:N12)</f>
        <v>45</v>
      </c>
      <c r="C12" s="186">
        <v>16</v>
      </c>
      <c r="D12" s="187">
        <v>19</v>
      </c>
      <c r="E12" s="187">
        <v>3</v>
      </c>
      <c r="F12" s="187">
        <v>0</v>
      </c>
      <c r="G12" s="187">
        <v>0</v>
      </c>
      <c r="H12" s="187">
        <v>1</v>
      </c>
      <c r="I12" s="187">
        <v>0</v>
      </c>
      <c r="J12" s="187">
        <v>5</v>
      </c>
      <c r="K12" s="187">
        <v>0</v>
      </c>
      <c r="L12" s="187">
        <v>0</v>
      </c>
      <c r="M12" s="187">
        <v>1</v>
      </c>
      <c r="N12" s="187">
        <v>0</v>
      </c>
    </row>
    <row r="13" spans="1:14" ht="15.5" x14ac:dyDescent="0.35">
      <c r="A13" s="13" t="s">
        <v>49</v>
      </c>
      <c r="B13" s="185">
        <f>SUM(C13:N13)</f>
        <v>3</v>
      </c>
      <c r="C13" s="186">
        <v>2</v>
      </c>
      <c r="D13" s="187">
        <v>1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</row>
    <row r="14" spans="1:14" ht="15.5" x14ac:dyDescent="0.35">
      <c r="A14" s="13" t="s">
        <v>50</v>
      </c>
      <c r="B14" s="185">
        <f>SUM(C14:N14)</f>
        <v>2526</v>
      </c>
      <c r="C14" s="186">
        <v>921</v>
      </c>
      <c r="D14" s="187">
        <v>882</v>
      </c>
      <c r="E14" s="187">
        <v>121</v>
      </c>
      <c r="F14" s="187">
        <v>28</v>
      </c>
      <c r="G14" s="187">
        <v>33</v>
      </c>
      <c r="H14" s="187">
        <v>314</v>
      </c>
      <c r="I14" s="187">
        <v>1</v>
      </c>
      <c r="J14" s="187">
        <v>16</v>
      </c>
      <c r="K14" s="187">
        <v>206</v>
      </c>
      <c r="L14" s="187">
        <v>1</v>
      </c>
      <c r="M14" s="187">
        <v>2</v>
      </c>
      <c r="N14" s="187">
        <v>1</v>
      </c>
    </row>
    <row r="15" spans="1:14" ht="15.5" x14ac:dyDescent="0.35">
      <c r="A15" s="14" t="s">
        <v>51</v>
      </c>
      <c r="B15" s="185">
        <f>B10+B11+B12-B13-B14</f>
        <v>2416</v>
      </c>
      <c r="C15" s="188">
        <f>C10+C11+C12-C13-C14</f>
        <v>860</v>
      </c>
      <c r="D15" s="189">
        <f>D10+D11+D12-D13-D14</f>
        <v>1081</v>
      </c>
      <c r="E15" s="189">
        <f>E10+E11+E12-E13-E14</f>
        <v>98</v>
      </c>
      <c r="F15" s="189">
        <f t="shared" ref="F15:N15" si="0">F10+F11+F12-F13-F14</f>
        <v>23</v>
      </c>
      <c r="G15" s="189">
        <f>G10+G11+G12-G13-G14</f>
        <v>46</v>
      </c>
      <c r="H15" s="189">
        <f t="shared" si="0"/>
        <v>118</v>
      </c>
      <c r="I15" s="189">
        <f t="shared" si="0"/>
        <v>0</v>
      </c>
      <c r="J15" s="189">
        <f t="shared" si="0"/>
        <v>8</v>
      </c>
      <c r="K15" s="189">
        <f t="shared" si="0"/>
        <v>178</v>
      </c>
      <c r="L15" s="189">
        <f t="shared" si="0"/>
        <v>3</v>
      </c>
      <c r="M15" s="189">
        <f t="shared" si="0"/>
        <v>0</v>
      </c>
      <c r="N15" s="189">
        <f t="shared" si="0"/>
        <v>1</v>
      </c>
    </row>
    <row r="16" spans="1:14" ht="15.5" x14ac:dyDescent="0.35">
      <c r="A16" s="14"/>
      <c r="B16" s="190"/>
      <c r="C16" s="191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</row>
    <row r="17" spans="1:14" ht="15.5" x14ac:dyDescent="0.35">
      <c r="A17" s="14" t="s">
        <v>52</v>
      </c>
      <c r="B17" s="151">
        <f>SUM(B18:B19)</f>
        <v>2416</v>
      </c>
      <c r="C17" s="160">
        <f>SUM(C18:C19)</f>
        <v>860</v>
      </c>
      <c r="D17" s="164">
        <f t="shared" ref="D17:N17" si="1">SUM(D18:D19)</f>
        <v>1081</v>
      </c>
      <c r="E17" s="164">
        <f t="shared" si="1"/>
        <v>98</v>
      </c>
      <c r="F17" s="164">
        <f t="shared" si="1"/>
        <v>23</v>
      </c>
      <c r="G17" s="164">
        <f t="shared" si="1"/>
        <v>46</v>
      </c>
      <c r="H17" s="164">
        <f t="shared" si="1"/>
        <v>118</v>
      </c>
      <c r="I17" s="164">
        <f t="shared" si="1"/>
        <v>0</v>
      </c>
      <c r="J17" s="164">
        <f t="shared" si="1"/>
        <v>8</v>
      </c>
      <c r="K17" s="164">
        <f t="shared" si="1"/>
        <v>178</v>
      </c>
      <c r="L17" s="164">
        <f t="shared" si="1"/>
        <v>3</v>
      </c>
      <c r="M17" s="164">
        <f t="shared" si="1"/>
        <v>0</v>
      </c>
      <c r="N17" s="164">
        <f t="shared" si="1"/>
        <v>1</v>
      </c>
    </row>
    <row r="18" spans="1:14" ht="15.5" x14ac:dyDescent="0.35">
      <c r="A18" s="14" t="s">
        <v>53</v>
      </c>
      <c r="B18" s="151">
        <f>SUM(C18:N18)</f>
        <v>2396</v>
      </c>
      <c r="C18" s="161">
        <v>854</v>
      </c>
      <c r="D18" s="165">
        <v>1069</v>
      </c>
      <c r="E18" s="165">
        <v>97</v>
      </c>
      <c r="F18" s="165">
        <v>23</v>
      </c>
      <c r="G18" s="165">
        <v>46</v>
      </c>
      <c r="H18" s="165">
        <v>118</v>
      </c>
      <c r="I18" s="165">
        <v>0</v>
      </c>
      <c r="J18" s="165">
        <v>7</v>
      </c>
      <c r="K18" s="165">
        <v>178</v>
      </c>
      <c r="L18" s="165">
        <v>3</v>
      </c>
      <c r="M18" s="165">
        <v>0</v>
      </c>
      <c r="N18" s="165">
        <v>1</v>
      </c>
    </row>
    <row r="19" spans="1:14" ht="15.5" x14ac:dyDescent="0.35">
      <c r="A19" s="14" t="s">
        <v>54</v>
      </c>
      <c r="B19" s="151">
        <f>SUM(C19:N19)</f>
        <v>20</v>
      </c>
      <c r="C19" s="161">
        <v>6</v>
      </c>
      <c r="D19" s="165">
        <v>12</v>
      </c>
      <c r="E19" s="165">
        <v>1</v>
      </c>
      <c r="F19" s="165">
        <v>0</v>
      </c>
      <c r="G19" s="165">
        <v>0</v>
      </c>
      <c r="H19" s="165">
        <v>0</v>
      </c>
      <c r="I19" s="165">
        <v>0</v>
      </c>
      <c r="J19" s="165">
        <v>1</v>
      </c>
      <c r="K19" s="165">
        <v>0</v>
      </c>
      <c r="L19" s="165">
        <v>0</v>
      </c>
      <c r="M19" s="165">
        <v>0</v>
      </c>
      <c r="N19" s="165">
        <v>0</v>
      </c>
    </row>
    <row r="20" spans="1:14" ht="15.5" x14ac:dyDescent="0.35">
      <c r="A20" s="14"/>
      <c r="B20" s="151"/>
      <c r="C20" s="161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</row>
    <row r="21" spans="1:14" ht="15.5" x14ac:dyDescent="0.35">
      <c r="A21" s="14" t="s">
        <v>55</v>
      </c>
      <c r="B21" s="151">
        <f>(SUM(B22:B24))</f>
        <v>2416</v>
      </c>
      <c r="C21" s="160">
        <f t="shared" ref="C21:N21" si="2">(SUM(C22:C24))-C15</f>
        <v>0</v>
      </c>
      <c r="D21" s="164">
        <f t="shared" si="2"/>
        <v>0</v>
      </c>
      <c r="E21" s="164">
        <f t="shared" si="2"/>
        <v>0</v>
      </c>
      <c r="F21" s="164">
        <f t="shared" si="2"/>
        <v>0</v>
      </c>
      <c r="G21" s="164">
        <f t="shared" si="2"/>
        <v>0</v>
      </c>
      <c r="H21" s="164">
        <f t="shared" si="2"/>
        <v>0</v>
      </c>
      <c r="I21" s="164">
        <f t="shared" si="2"/>
        <v>0</v>
      </c>
      <c r="J21" s="164">
        <f t="shared" si="2"/>
        <v>0</v>
      </c>
      <c r="K21" s="164">
        <f t="shared" si="2"/>
        <v>0</v>
      </c>
      <c r="L21" s="164">
        <f t="shared" si="2"/>
        <v>0</v>
      </c>
      <c r="M21" s="164">
        <f t="shared" si="2"/>
        <v>0</v>
      </c>
      <c r="N21" s="164">
        <f t="shared" si="2"/>
        <v>0</v>
      </c>
    </row>
    <row r="22" spans="1:14" ht="15.5" x14ac:dyDescent="0.35">
      <c r="A22" s="14" t="s">
        <v>56</v>
      </c>
      <c r="B22" s="151">
        <f>SUM(C22:N22)</f>
        <v>1236</v>
      </c>
      <c r="C22" s="161">
        <v>243</v>
      </c>
      <c r="D22" s="165">
        <v>910</v>
      </c>
      <c r="E22" s="165">
        <v>29</v>
      </c>
      <c r="F22" s="165">
        <v>10</v>
      </c>
      <c r="G22" s="165">
        <v>5</v>
      </c>
      <c r="H22" s="165">
        <v>13</v>
      </c>
      <c r="I22" s="165">
        <v>0</v>
      </c>
      <c r="J22" s="165">
        <v>3</v>
      </c>
      <c r="K22" s="165">
        <v>23</v>
      </c>
      <c r="L22" s="165">
        <v>0</v>
      </c>
      <c r="M22" s="165">
        <v>0</v>
      </c>
      <c r="N22" s="165">
        <v>0</v>
      </c>
    </row>
    <row r="23" spans="1:14" ht="15.5" x14ac:dyDescent="0.35">
      <c r="A23" s="14" t="s">
        <v>57</v>
      </c>
      <c r="B23" s="151">
        <f>SUM(C23:N23)</f>
        <v>1179</v>
      </c>
      <c r="C23" s="161">
        <v>617</v>
      </c>
      <c r="D23" s="165">
        <v>171</v>
      </c>
      <c r="E23" s="165">
        <v>68</v>
      </c>
      <c r="F23" s="165">
        <v>13</v>
      </c>
      <c r="G23" s="165">
        <v>41</v>
      </c>
      <c r="H23" s="165">
        <v>105</v>
      </c>
      <c r="I23" s="165">
        <v>0</v>
      </c>
      <c r="J23" s="165">
        <v>5</v>
      </c>
      <c r="K23" s="165">
        <v>155</v>
      </c>
      <c r="L23" s="165">
        <v>3</v>
      </c>
      <c r="M23" s="165">
        <v>0</v>
      </c>
      <c r="N23" s="165">
        <v>1</v>
      </c>
    </row>
    <row r="24" spans="1:14" ht="15.5" x14ac:dyDescent="0.35">
      <c r="A24" s="14" t="s">
        <v>58</v>
      </c>
      <c r="B24" s="151">
        <f>SUM(C24:N24)</f>
        <v>1</v>
      </c>
      <c r="C24" s="161">
        <v>0</v>
      </c>
      <c r="D24" s="165">
        <v>0</v>
      </c>
      <c r="E24" s="165">
        <v>1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65">
        <v>0</v>
      </c>
      <c r="N24" s="165">
        <v>0</v>
      </c>
    </row>
    <row r="25" spans="1:14" ht="15.5" x14ac:dyDescent="0.35">
      <c r="A25" s="15"/>
      <c r="B25" s="141"/>
      <c r="C25" s="162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</row>
    <row r="26" spans="1:14" ht="15.5" x14ac:dyDescent="0.35">
      <c r="A26" s="16" t="s">
        <v>416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5" x14ac:dyDescent="0.35">
      <c r="A27" s="14" t="s">
        <v>59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">
    <mergeCell ref="A3:N3"/>
    <mergeCell ref="A4:N4"/>
    <mergeCell ref="A5:N5"/>
    <mergeCell ref="A7:A8"/>
    <mergeCell ref="B7:B8"/>
    <mergeCell ref="C7:N7"/>
  </mergeCells>
  <pageMargins left="0.7" right="0.7" top="0.75" bottom="0.75" header="0.3" footer="0.3"/>
  <ignoredErrors>
    <ignoredError sqref="C11:N15 C10:N10 C17:N24 D16:N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58CC1-01F5-4540-86DF-D6EAE10BFA8A}">
  <dimension ref="A1:L23"/>
  <sheetViews>
    <sheetView zoomScaleNormal="100" workbookViewId="0">
      <selection activeCell="D21" sqref="D21"/>
    </sheetView>
  </sheetViews>
  <sheetFormatPr baseColWidth="10" defaultColWidth="0" defaultRowHeight="15.5" zeroHeight="1" x14ac:dyDescent="0.35"/>
  <cols>
    <col min="1" max="1" width="26.453125" style="1" customWidth="1"/>
    <col min="2" max="2" width="11.453125" style="1" customWidth="1"/>
    <col min="3" max="3" width="15.54296875" style="1" bestFit="1" customWidth="1"/>
    <col min="4" max="4" width="19.1796875" style="1" customWidth="1"/>
    <col min="5" max="12" width="15.54296875" style="1" bestFit="1" customWidth="1"/>
    <col min="13" max="16384" width="11.453125" style="1" hidden="1"/>
  </cols>
  <sheetData>
    <row r="1" spans="1:12" x14ac:dyDescent="0.35">
      <c r="A1" s="19" t="s">
        <v>60</v>
      </c>
      <c r="B1" s="20"/>
      <c r="C1" s="20"/>
      <c r="D1" s="20"/>
      <c r="E1" s="20"/>
      <c r="F1" s="20"/>
      <c r="G1" s="20"/>
    </row>
    <row r="2" spans="1:12" x14ac:dyDescent="0.35">
      <c r="A2" s="19"/>
      <c r="B2" s="20"/>
      <c r="C2" s="20"/>
      <c r="D2" s="20"/>
      <c r="E2" s="20"/>
      <c r="F2" s="20"/>
      <c r="G2" s="20"/>
    </row>
    <row r="3" spans="1:12" x14ac:dyDescent="0.35">
      <c r="A3" s="206" t="s">
        <v>61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2" x14ac:dyDescent="0.35">
      <c r="A4" s="206" t="s">
        <v>62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x14ac:dyDescent="0.35">
      <c r="A5" s="206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 x14ac:dyDescent="0.35">
      <c r="A6" s="206" t="s">
        <v>30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 x14ac:dyDescent="0.35">
      <c r="A7" s="21"/>
      <c r="B7" s="21"/>
      <c r="C7" s="22"/>
      <c r="D7" s="22"/>
      <c r="E7" s="22"/>
      <c r="F7" s="22"/>
      <c r="G7" s="22"/>
    </row>
    <row r="8" spans="1:12" x14ac:dyDescent="0.35">
      <c r="A8" s="207" t="s">
        <v>64</v>
      </c>
      <c r="B8" s="209" t="s">
        <v>32</v>
      </c>
      <c r="C8" s="211" t="s">
        <v>33</v>
      </c>
      <c r="D8" s="205"/>
      <c r="E8" s="205"/>
      <c r="F8" s="205"/>
      <c r="G8" s="205"/>
      <c r="H8" s="205"/>
      <c r="I8" s="205"/>
      <c r="J8" s="205"/>
      <c r="K8" s="205"/>
      <c r="L8" s="205"/>
    </row>
    <row r="9" spans="1:12" ht="45.5" customHeight="1" x14ac:dyDescent="0.35">
      <c r="A9" s="208"/>
      <c r="B9" s="210"/>
      <c r="C9" s="23" t="s">
        <v>65</v>
      </c>
      <c r="D9" s="24" t="s">
        <v>66</v>
      </c>
      <c r="E9" s="25" t="s">
        <v>36</v>
      </c>
      <c r="F9" s="5" t="s">
        <v>67</v>
      </c>
      <c r="G9" s="5" t="s">
        <v>38</v>
      </c>
      <c r="H9" s="5" t="s">
        <v>39</v>
      </c>
      <c r="I9" s="5" t="s">
        <v>41</v>
      </c>
      <c r="J9" s="5" t="s">
        <v>42</v>
      </c>
      <c r="K9" s="5" t="s">
        <v>43</v>
      </c>
      <c r="L9" s="5" t="s">
        <v>45</v>
      </c>
    </row>
    <row r="10" spans="1:12" x14ac:dyDescent="0.35">
      <c r="A10" s="21"/>
      <c r="B10" s="26"/>
      <c r="C10" s="26"/>
      <c r="D10" s="76"/>
      <c r="E10" s="76"/>
      <c r="F10" s="76"/>
      <c r="G10" s="76"/>
      <c r="H10" s="76"/>
      <c r="I10" s="76"/>
      <c r="J10" s="76"/>
      <c r="K10" s="76"/>
      <c r="L10" s="76"/>
    </row>
    <row r="11" spans="1:12" x14ac:dyDescent="0.35">
      <c r="A11" s="21" t="s">
        <v>69</v>
      </c>
      <c r="B11" s="27">
        <f>SUM(C11:L11)</f>
        <v>1543</v>
      </c>
      <c r="C11" s="28">
        <f t="shared" ref="C11:L11" si="0">SUM(C13:C22)</f>
        <v>515</v>
      </c>
      <c r="D11" s="27">
        <f t="shared" si="0"/>
        <v>651</v>
      </c>
      <c r="E11" s="27">
        <f t="shared" si="0"/>
        <v>73</v>
      </c>
      <c r="F11" s="27">
        <f t="shared" si="0"/>
        <v>24</v>
      </c>
      <c r="G11" s="27">
        <f t="shared" si="0"/>
        <v>32</v>
      </c>
      <c r="H11" s="27">
        <f t="shared" si="0"/>
        <v>102</v>
      </c>
      <c r="I11" s="27">
        <f t="shared" si="0"/>
        <v>13</v>
      </c>
      <c r="J11" s="27">
        <f t="shared" si="0"/>
        <v>129</v>
      </c>
      <c r="K11" s="27">
        <f t="shared" si="0"/>
        <v>2</v>
      </c>
      <c r="L11" s="27">
        <f t="shared" si="0"/>
        <v>2</v>
      </c>
    </row>
    <row r="12" spans="1:12" x14ac:dyDescent="0.35">
      <c r="A12" s="30"/>
      <c r="B12" s="27"/>
      <c r="C12" s="28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35">
      <c r="A13" s="31" t="s">
        <v>70</v>
      </c>
      <c r="B13" s="29">
        <f t="shared" ref="B13:B21" si="1">SUM(C13:L13)</f>
        <v>14</v>
      </c>
      <c r="C13" s="32">
        <v>0</v>
      </c>
      <c r="D13" s="143">
        <v>1</v>
      </c>
      <c r="E13" s="143">
        <v>0</v>
      </c>
      <c r="F13" s="143">
        <v>0</v>
      </c>
      <c r="G13" s="143">
        <v>13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</row>
    <row r="14" spans="1:12" x14ac:dyDescent="0.35">
      <c r="A14" s="31" t="s">
        <v>71</v>
      </c>
      <c r="B14" s="29">
        <f t="shared" si="1"/>
        <v>22</v>
      </c>
      <c r="C14" s="32">
        <v>21</v>
      </c>
      <c r="D14" s="143">
        <v>1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</row>
    <row r="15" spans="1:12" x14ac:dyDescent="0.35">
      <c r="A15" s="31" t="s">
        <v>72</v>
      </c>
      <c r="B15" s="29">
        <f t="shared" si="1"/>
        <v>931</v>
      </c>
      <c r="C15" s="32">
        <f>338+2</f>
        <v>340</v>
      </c>
      <c r="D15" s="143">
        <v>528</v>
      </c>
      <c r="E15" s="143">
        <v>39</v>
      </c>
      <c r="F15" s="143">
        <v>8</v>
      </c>
      <c r="G15" s="143">
        <v>0</v>
      </c>
      <c r="H15" s="143">
        <v>15</v>
      </c>
      <c r="I15" s="143">
        <v>1</v>
      </c>
      <c r="J15" s="143">
        <v>0</v>
      </c>
      <c r="K15" s="143">
        <v>0</v>
      </c>
      <c r="L15" s="143">
        <v>0</v>
      </c>
    </row>
    <row r="16" spans="1:12" x14ac:dyDescent="0.35">
      <c r="A16" s="31" t="s">
        <v>73</v>
      </c>
      <c r="B16" s="29">
        <f t="shared" si="1"/>
        <v>50</v>
      </c>
      <c r="C16" s="32">
        <v>1</v>
      </c>
      <c r="D16" s="143">
        <v>29</v>
      </c>
      <c r="E16" s="143">
        <v>1</v>
      </c>
      <c r="F16" s="143">
        <v>1</v>
      </c>
      <c r="G16" s="143">
        <v>0</v>
      </c>
      <c r="H16" s="143">
        <v>2</v>
      </c>
      <c r="I16" s="143">
        <v>0</v>
      </c>
      <c r="J16" s="143">
        <v>16</v>
      </c>
      <c r="K16" s="143">
        <v>0</v>
      </c>
      <c r="L16" s="143">
        <v>0</v>
      </c>
    </row>
    <row r="17" spans="1:12" x14ac:dyDescent="0.35">
      <c r="A17" s="31" t="s">
        <v>74</v>
      </c>
      <c r="B17" s="29">
        <f t="shared" si="1"/>
        <v>418</v>
      </c>
      <c r="C17" s="32">
        <v>120</v>
      </c>
      <c r="D17" s="143">
        <v>64</v>
      </c>
      <c r="E17" s="143">
        <v>20</v>
      </c>
      <c r="F17" s="143">
        <v>8</v>
      </c>
      <c r="G17" s="143">
        <v>1</v>
      </c>
      <c r="H17" s="143">
        <v>80</v>
      </c>
      <c r="I17" s="143">
        <v>10</v>
      </c>
      <c r="J17" s="143">
        <v>112</v>
      </c>
      <c r="K17" s="143">
        <v>2</v>
      </c>
      <c r="L17" s="143">
        <v>1</v>
      </c>
    </row>
    <row r="18" spans="1:12" x14ac:dyDescent="0.35">
      <c r="A18" s="31" t="s">
        <v>75</v>
      </c>
      <c r="B18" s="29">
        <f t="shared" si="1"/>
        <v>7</v>
      </c>
      <c r="C18" s="32">
        <v>2</v>
      </c>
      <c r="D18" s="143">
        <v>0</v>
      </c>
      <c r="E18" s="143">
        <v>0</v>
      </c>
      <c r="F18" s="143">
        <v>0</v>
      </c>
      <c r="G18" s="143">
        <v>3</v>
      </c>
      <c r="H18" s="143">
        <v>0</v>
      </c>
      <c r="I18" s="143">
        <v>2</v>
      </c>
      <c r="J18" s="143">
        <v>0</v>
      </c>
      <c r="K18" s="143">
        <v>0</v>
      </c>
      <c r="L18" s="143">
        <v>0</v>
      </c>
    </row>
    <row r="19" spans="1:12" x14ac:dyDescent="0.35">
      <c r="A19" s="31" t="s">
        <v>76</v>
      </c>
      <c r="B19" s="29">
        <f t="shared" si="1"/>
        <v>14</v>
      </c>
      <c r="C19" s="32">
        <v>0</v>
      </c>
      <c r="D19" s="143">
        <v>0</v>
      </c>
      <c r="E19" s="143">
        <v>0</v>
      </c>
      <c r="F19" s="143">
        <v>0</v>
      </c>
      <c r="G19" s="143">
        <v>14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</row>
    <row r="20" spans="1:12" x14ac:dyDescent="0.35">
      <c r="A20" s="31" t="s">
        <v>77</v>
      </c>
      <c r="B20" s="29">
        <f t="shared" si="1"/>
        <v>6</v>
      </c>
      <c r="C20" s="32">
        <v>3</v>
      </c>
      <c r="D20" s="143">
        <v>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</row>
    <row r="21" spans="1:12" x14ac:dyDescent="0.35">
      <c r="A21" s="31" t="s">
        <v>78</v>
      </c>
      <c r="B21" s="29">
        <f t="shared" si="1"/>
        <v>81</v>
      </c>
      <c r="C21" s="32">
        <v>28</v>
      </c>
      <c r="D21" s="143">
        <v>25</v>
      </c>
      <c r="E21" s="143">
        <v>13</v>
      </c>
      <c r="F21" s="143">
        <v>7</v>
      </c>
      <c r="G21" s="143">
        <v>1</v>
      </c>
      <c r="H21" s="143">
        <v>5</v>
      </c>
      <c r="I21" s="143">
        <v>0</v>
      </c>
      <c r="J21" s="143">
        <v>1</v>
      </c>
      <c r="K21" s="143">
        <v>0</v>
      </c>
      <c r="L21" s="143">
        <v>1</v>
      </c>
    </row>
    <row r="22" spans="1:12" x14ac:dyDescent="0.35">
      <c r="A22" s="33"/>
      <c r="B22" s="34"/>
      <c r="C22" s="35"/>
      <c r="D22" s="144"/>
      <c r="E22" s="144"/>
      <c r="F22" s="144"/>
      <c r="G22" s="144"/>
      <c r="H22" s="144"/>
      <c r="I22" s="144"/>
      <c r="J22" s="144"/>
      <c r="K22" s="144"/>
      <c r="L22" s="144"/>
    </row>
    <row r="23" spans="1:12" x14ac:dyDescent="0.35">
      <c r="A23" s="16" t="s">
        <v>59</v>
      </c>
      <c r="B23" s="20"/>
      <c r="C23" s="20"/>
      <c r="D23" s="20"/>
      <c r="E23" s="20"/>
      <c r="F23" s="20"/>
      <c r="G23" s="20"/>
    </row>
  </sheetData>
  <mergeCells count="7">
    <mergeCell ref="A3:L3"/>
    <mergeCell ref="A4:L4"/>
    <mergeCell ref="A5:L5"/>
    <mergeCell ref="A6:L6"/>
    <mergeCell ref="A8:A9"/>
    <mergeCell ref="B8:B9"/>
    <mergeCell ref="C8:L8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C5A3-8359-44A3-BEFD-81EEDCFC8136}">
  <dimension ref="A1:L40"/>
  <sheetViews>
    <sheetView zoomScale="90" zoomScaleNormal="90" workbookViewId="0">
      <selection activeCell="E12" sqref="E12"/>
    </sheetView>
  </sheetViews>
  <sheetFormatPr baseColWidth="10" defaultColWidth="0" defaultRowHeight="15.5" zeroHeight="1" x14ac:dyDescent="0.35"/>
  <cols>
    <col min="1" max="1" width="31.54296875" style="38" customWidth="1"/>
    <col min="2" max="7" width="15.54296875" style="38" customWidth="1"/>
    <col min="8" max="12" width="15.1796875" style="38" bestFit="1" customWidth="1"/>
    <col min="13" max="16384" width="11.453125" style="38" hidden="1"/>
  </cols>
  <sheetData>
    <row r="1" spans="1:12" x14ac:dyDescent="0.35">
      <c r="A1" s="19" t="s">
        <v>79</v>
      </c>
      <c r="B1" s="20"/>
      <c r="C1" s="20"/>
      <c r="D1" s="20"/>
      <c r="E1" s="20"/>
      <c r="F1" s="20"/>
      <c r="G1" s="20"/>
    </row>
    <row r="2" spans="1:12" x14ac:dyDescent="0.35">
      <c r="A2" s="19"/>
      <c r="B2" s="20"/>
      <c r="C2" s="20"/>
      <c r="D2" s="20"/>
      <c r="E2" s="20"/>
      <c r="F2" s="20"/>
      <c r="G2" s="20"/>
    </row>
    <row r="3" spans="1:12" x14ac:dyDescent="0.35">
      <c r="A3" s="206" t="s">
        <v>61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2" x14ac:dyDescent="0.35">
      <c r="A4" s="206" t="s">
        <v>80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x14ac:dyDescent="0.35">
      <c r="A5" s="206" t="s">
        <v>63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</row>
    <row r="6" spans="1:12" x14ac:dyDescent="0.35">
      <c r="A6" s="206" t="s">
        <v>30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 x14ac:dyDescent="0.35">
      <c r="A7" s="21"/>
      <c r="B7" s="21"/>
      <c r="C7" s="22"/>
      <c r="D7" s="22"/>
      <c r="E7" s="22"/>
      <c r="F7" s="22"/>
      <c r="G7" s="22"/>
    </row>
    <row r="8" spans="1:12" x14ac:dyDescent="0.35">
      <c r="A8" s="212" t="s">
        <v>81</v>
      </c>
      <c r="B8" s="214" t="s">
        <v>32</v>
      </c>
      <c r="C8" s="211" t="s">
        <v>33</v>
      </c>
      <c r="D8" s="205"/>
      <c r="E8" s="205"/>
      <c r="F8" s="205"/>
      <c r="G8" s="205"/>
      <c r="H8" s="205"/>
      <c r="I8" s="205"/>
      <c r="J8" s="216"/>
      <c r="K8" s="205"/>
      <c r="L8" s="205"/>
    </row>
    <row r="9" spans="1:12" ht="30" x14ac:dyDescent="0.35">
      <c r="A9" s="213"/>
      <c r="B9" s="215"/>
      <c r="C9" s="23" t="s">
        <v>65</v>
      </c>
      <c r="D9" s="24" t="s">
        <v>66</v>
      </c>
      <c r="E9" s="25" t="s">
        <v>36</v>
      </c>
      <c r="F9" s="5" t="s">
        <v>67</v>
      </c>
      <c r="G9" s="5" t="s">
        <v>38</v>
      </c>
      <c r="H9" s="5" t="s">
        <v>39</v>
      </c>
      <c r="I9" s="23" t="s">
        <v>41</v>
      </c>
      <c r="J9" s="145" t="s">
        <v>42</v>
      </c>
      <c r="K9" s="25" t="s">
        <v>43</v>
      </c>
      <c r="L9" s="5" t="s">
        <v>45</v>
      </c>
    </row>
    <row r="10" spans="1:12" x14ac:dyDescent="0.35">
      <c r="A10" s="21"/>
      <c r="B10" s="26"/>
      <c r="C10" s="26"/>
      <c r="D10" s="76"/>
      <c r="E10" s="142"/>
      <c r="F10" s="76"/>
      <c r="G10" s="142"/>
      <c r="H10" s="26"/>
      <c r="I10" s="76"/>
      <c r="J10" s="76"/>
      <c r="K10" s="142"/>
      <c r="L10" s="76"/>
    </row>
    <row r="11" spans="1:12" x14ac:dyDescent="0.35">
      <c r="A11" s="21" t="s">
        <v>69</v>
      </c>
      <c r="B11" s="27">
        <f>+B13+B23</f>
        <v>1543</v>
      </c>
      <c r="C11" s="28">
        <f>+C13+C23</f>
        <v>515</v>
      </c>
      <c r="D11" s="27">
        <f>+D13+D23</f>
        <v>651</v>
      </c>
      <c r="E11" s="29">
        <f t="shared" ref="E11:L11" si="0">+E13+E23</f>
        <v>73</v>
      </c>
      <c r="F11" s="27">
        <f t="shared" si="0"/>
        <v>24</v>
      </c>
      <c r="G11" s="29">
        <f t="shared" si="0"/>
        <v>32</v>
      </c>
      <c r="H11" s="27">
        <f t="shared" si="0"/>
        <v>102</v>
      </c>
      <c r="I11" s="27">
        <f t="shared" si="0"/>
        <v>13</v>
      </c>
      <c r="J11" s="27">
        <f t="shared" si="0"/>
        <v>129</v>
      </c>
      <c r="K11" s="29">
        <f t="shared" si="0"/>
        <v>2</v>
      </c>
      <c r="L11" s="27">
        <f t="shared" si="0"/>
        <v>2</v>
      </c>
    </row>
    <row r="12" spans="1:12" x14ac:dyDescent="0.35">
      <c r="A12" s="21"/>
      <c r="B12" s="27"/>
      <c r="C12" s="28"/>
      <c r="D12" s="27"/>
      <c r="E12" s="29"/>
      <c r="F12" s="27"/>
      <c r="G12" s="29"/>
      <c r="H12" s="27"/>
      <c r="I12" s="27"/>
      <c r="J12" s="27"/>
      <c r="K12" s="29"/>
      <c r="L12" s="27"/>
    </row>
    <row r="13" spans="1:12" x14ac:dyDescent="0.35">
      <c r="A13" s="30" t="s">
        <v>82</v>
      </c>
      <c r="B13" s="27">
        <f t="shared" ref="B13:K13" si="1">SUM(B14:B21)</f>
        <v>1528</v>
      </c>
      <c r="C13" s="28">
        <f>SUM(C14:C21)</f>
        <v>509</v>
      </c>
      <c r="D13" s="152">
        <f t="shared" si="1"/>
        <v>651</v>
      </c>
      <c r="E13" s="153">
        <f t="shared" si="1"/>
        <v>70</v>
      </c>
      <c r="F13" s="152">
        <f t="shared" si="1"/>
        <v>24</v>
      </c>
      <c r="G13" s="153">
        <f t="shared" si="1"/>
        <v>32</v>
      </c>
      <c r="H13" s="152">
        <f t="shared" si="1"/>
        <v>96</v>
      </c>
      <c r="I13" s="152">
        <f t="shared" si="1"/>
        <v>13</v>
      </c>
      <c r="J13" s="152">
        <f t="shared" si="1"/>
        <v>129</v>
      </c>
      <c r="K13" s="153">
        <f t="shared" si="1"/>
        <v>2</v>
      </c>
      <c r="L13" s="152">
        <f>SUM(L14:L21)</f>
        <v>2</v>
      </c>
    </row>
    <row r="14" spans="1:12" x14ac:dyDescent="0.35">
      <c r="A14" s="39" t="s">
        <v>83</v>
      </c>
      <c r="B14" s="27">
        <f t="shared" ref="B14:B21" si="2">SUM(C14:L14)</f>
        <v>57</v>
      </c>
      <c r="C14" s="32">
        <v>22</v>
      </c>
      <c r="D14" s="143">
        <v>7</v>
      </c>
      <c r="E14" s="154">
        <v>7</v>
      </c>
      <c r="F14" s="143">
        <v>1</v>
      </c>
      <c r="G14" s="155">
        <v>0</v>
      </c>
      <c r="H14" s="156">
        <v>17</v>
      </c>
      <c r="I14" s="156">
        <v>0</v>
      </c>
      <c r="J14" s="156">
        <v>3</v>
      </c>
      <c r="K14" s="155">
        <v>0</v>
      </c>
      <c r="L14" s="156">
        <v>0</v>
      </c>
    </row>
    <row r="15" spans="1:12" x14ac:dyDescent="0.35">
      <c r="A15" s="39" t="s">
        <v>84</v>
      </c>
      <c r="B15" s="27">
        <f t="shared" si="2"/>
        <v>23</v>
      </c>
      <c r="C15" s="32">
        <v>9</v>
      </c>
      <c r="D15" s="143">
        <v>1</v>
      </c>
      <c r="E15" s="154">
        <v>4</v>
      </c>
      <c r="F15" s="143">
        <v>0</v>
      </c>
      <c r="G15" s="155">
        <v>0</v>
      </c>
      <c r="H15" s="156">
        <v>4</v>
      </c>
      <c r="I15" s="156">
        <v>0</v>
      </c>
      <c r="J15" s="156">
        <v>5</v>
      </c>
      <c r="K15" s="155">
        <v>0</v>
      </c>
      <c r="L15" s="156">
        <v>0</v>
      </c>
    </row>
    <row r="16" spans="1:12" x14ac:dyDescent="0.35">
      <c r="A16" s="39" t="s">
        <v>85</v>
      </c>
      <c r="B16" s="27">
        <f t="shared" si="2"/>
        <v>25</v>
      </c>
      <c r="C16" s="32">
        <v>9</v>
      </c>
      <c r="D16" s="143">
        <v>3</v>
      </c>
      <c r="E16" s="154">
        <v>2</v>
      </c>
      <c r="F16" s="143">
        <v>1</v>
      </c>
      <c r="G16" s="155">
        <v>1</v>
      </c>
      <c r="H16" s="156">
        <v>6</v>
      </c>
      <c r="I16" s="156">
        <v>0</v>
      </c>
      <c r="J16" s="156">
        <v>3</v>
      </c>
      <c r="K16" s="155">
        <v>0</v>
      </c>
      <c r="L16" s="156">
        <v>0</v>
      </c>
    </row>
    <row r="17" spans="1:12" x14ac:dyDescent="0.35">
      <c r="A17" s="39" t="s">
        <v>86</v>
      </c>
      <c r="B17" s="27">
        <f t="shared" si="2"/>
        <v>33</v>
      </c>
      <c r="C17" s="32">
        <v>25</v>
      </c>
      <c r="D17" s="143">
        <v>3</v>
      </c>
      <c r="E17" s="154">
        <v>0</v>
      </c>
      <c r="F17" s="143">
        <v>0</v>
      </c>
      <c r="G17" s="155">
        <v>0</v>
      </c>
      <c r="H17" s="156">
        <v>0</v>
      </c>
      <c r="I17" s="156">
        <v>0</v>
      </c>
      <c r="J17" s="156">
        <v>5</v>
      </c>
      <c r="K17" s="155">
        <v>0</v>
      </c>
      <c r="L17" s="156">
        <v>0</v>
      </c>
    </row>
    <row r="18" spans="1:12" x14ac:dyDescent="0.35">
      <c r="A18" s="39" t="s">
        <v>87</v>
      </c>
      <c r="B18" s="27">
        <f t="shared" si="2"/>
        <v>68</v>
      </c>
      <c r="C18" s="32">
        <v>51</v>
      </c>
      <c r="D18" s="143">
        <v>1</v>
      </c>
      <c r="E18" s="154">
        <v>4</v>
      </c>
      <c r="F18" s="143">
        <v>0</v>
      </c>
      <c r="G18" s="155">
        <v>0</v>
      </c>
      <c r="H18" s="156">
        <v>4</v>
      </c>
      <c r="I18" s="156">
        <v>0</v>
      </c>
      <c r="J18" s="156">
        <v>8</v>
      </c>
      <c r="K18" s="155">
        <v>0</v>
      </c>
      <c r="L18" s="156">
        <v>0</v>
      </c>
    </row>
    <row r="19" spans="1:12" x14ac:dyDescent="0.35">
      <c r="A19" s="39" t="s">
        <v>88</v>
      </c>
      <c r="B19" s="27">
        <f t="shared" si="2"/>
        <v>92</v>
      </c>
      <c r="C19" s="32">
        <v>50</v>
      </c>
      <c r="D19" s="143">
        <v>2</v>
      </c>
      <c r="E19" s="154">
        <v>3</v>
      </c>
      <c r="F19" s="143">
        <v>0</v>
      </c>
      <c r="G19" s="155">
        <v>0</v>
      </c>
      <c r="H19" s="156">
        <v>6</v>
      </c>
      <c r="I19" s="156">
        <v>0</v>
      </c>
      <c r="J19" s="156">
        <v>30</v>
      </c>
      <c r="K19" s="155">
        <v>0</v>
      </c>
      <c r="L19" s="156">
        <v>1</v>
      </c>
    </row>
    <row r="20" spans="1:12" x14ac:dyDescent="0.35">
      <c r="A20" s="39" t="s">
        <v>89</v>
      </c>
      <c r="B20" s="27">
        <f t="shared" si="2"/>
        <v>275</v>
      </c>
      <c r="C20" s="32">
        <v>216</v>
      </c>
      <c r="D20" s="143">
        <v>16</v>
      </c>
      <c r="E20" s="154">
        <v>13</v>
      </c>
      <c r="F20" s="143">
        <v>0</v>
      </c>
      <c r="G20" s="155">
        <v>0</v>
      </c>
      <c r="H20" s="156">
        <v>22</v>
      </c>
      <c r="I20" s="156">
        <v>2</v>
      </c>
      <c r="J20" s="156">
        <v>6</v>
      </c>
      <c r="K20" s="155">
        <v>0</v>
      </c>
      <c r="L20" s="156">
        <v>0</v>
      </c>
    </row>
    <row r="21" spans="1:12" x14ac:dyDescent="0.35">
      <c r="A21" s="39" t="s">
        <v>90</v>
      </c>
      <c r="B21" s="27">
        <f t="shared" si="2"/>
        <v>955</v>
      </c>
      <c r="C21" s="32">
        <f>125+2</f>
        <v>127</v>
      </c>
      <c r="D21" s="143">
        <v>618</v>
      </c>
      <c r="E21" s="154">
        <v>37</v>
      </c>
      <c r="F21" s="143">
        <v>22</v>
      </c>
      <c r="G21" s="155">
        <v>31</v>
      </c>
      <c r="H21" s="156">
        <v>37</v>
      </c>
      <c r="I21" s="156">
        <v>11</v>
      </c>
      <c r="J21" s="156">
        <v>69</v>
      </c>
      <c r="K21" s="155">
        <v>2</v>
      </c>
      <c r="L21" s="156">
        <v>1</v>
      </c>
    </row>
    <row r="22" spans="1:12" x14ac:dyDescent="0.35">
      <c r="A22" s="39"/>
      <c r="B22" s="27"/>
      <c r="C22" s="32"/>
      <c r="D22" s="143"/>
      <c r="E22" s="154"/>
      <c r="F22" s="143"/>
      <c r="G22" s="155"/>
      <c r="H22" s="156"/>
      <c r="I22" s="156"/>
      <c r="J22" s="156"/>
      <c r="K22" s="155"/>
      <c r="L22" s="156"/>
    </row>
    <row r="23" spans="1:12" x14ac:dyDescent="0.35">
      <c r="A23" s="30" t="s">
        <v>91</v>
      </c>
      <c r="B23" s="27">
        <f>SUM(C23:L23)</f>
        <v>15</v>
      </c>
      <c r="C23" s="157">
        <f t="shared" ref="C23:L23" si="3">SUM(C24:C26)</f>
        <v>6</v>
      </c>
      <c r="D23" s="152">
        <f t="shared" si="3"/>
        <v>0</v>
      </c>
      <c r="E23" s="153">
        <f t="shared" si="3"/>
        <v>3</v>
      </c>
      <c r="F23" s="152">
        <f t="shared" si="3"/>
        <v>0</v>
      </c>
      <c r="G23" s="158">
        <f t="shared" si="3"/>
        <v>0</v>
      </c>
      <c r="H23" s="159">
        <f t="shared" si="3"/>
        <v>6</v>
      </c>
      <c r="I23" s="159">
        <f t="shared" si="3"/>
        <v>0</v>
      </c>
      <c r="J23" s="159">
        <f t="shared" si="3"/>
        <v>0</v>
      </c>
      <c r="K23" s="158">
        <f t="shared" si="3"/>
        <v>0</v>
      </c>
      <c r="L23" s="159">
        <f t="shared" si="3"/>
        <v>0</v>
      </c>
    </row>
    <row r="24" spans="1:12" x14ac:dyDescent="0.35">
      <c r="A24" s="39" t="s">
        <v>92</v>
      </c>
      <c r="B24" s="27">
        <f>SUM(C24:L24)</f>
        <v>2</v>
      </c>
      <c r="C24" s="32">
        <v>1</v>
      </c>
      <c r="D24" s="143">
        <v>0</v>
      </c>
      <c r="E24" s="154">
        <v>0</v>
      </c>
      <c r="F24" s="143">
        <v>0</v>
      </c>
      <c r="G24" s="155">
        <v>0</v>
      </c>
      <c r="H24" s="156">
        <v>1</v>
      </c>
      <c r="I24" s="156">
        <v>0</v>
      </c>
      <c r="J24" s="156">
        <v>0</v>
      </c>
      <c r="K24" s="155">
        <v>0</v>
      </c>
      <c r="L24" s="156">
        <v>0</v>
      </c>
    </row>
    <row r="25" spans="1:12" x14ac:dyDescent="0.35">
      <c r="A25" s="39" t="s">
        <v>93</v>
      </c>
      <c r="B25" s="27">
        <f>SUM(C25:L25)</f>
        <v>5</v>
      </c>
      <c r="C25" s="32">
        <v>2</v>
      </c>
      <c r="D25" s="143">
        <v>0</v>
      </c>
      <c r="E25" s="154">
        <v>0</v>
      </c>
      <c r="F25" s="143">
        <v>0</v>
      </c>
      <c r="G25" s="155">
        <v>0</v>
      </c>
      <c r="H25" s="156">
        <v>3</v>
      </c>
      <c r="I25" s="156">
        <v>0</v>
      </c>
      <c r="J25" s="156">
        <v>0</v>
      </c>
      <c r="K25" s="155">
        <v>0</v>
      </c>
      <c r="L25" s="156">
        <v>0</v>
      </c>
    </row>
    <row r="26" spans="1:12" x14ac:dyDescent="0.35">
      <c r="A26" s="39" t="s">
        <v>94</v>
      </c>
      <c r="B26" s="27">
        <f>SUM(C26:L26)</f>
        <v>8</v>
      </c>
      <c r="C26" s="32">
        <v>3</v>
      </c>
      <c r="D26" s="143">
        <v>0</v>
      </c>
      <c r="E26" s="154">
        <v>3</v>
      </c>
      <c r="F26" s="143">
        <v>0</v>
      </c>
      <c r="G26" s="155">
        <v>0</v>
      </c>
      <c r="H26" s="156">
        <v>2</v>
      </c>
      <c r="I26" s="156">
        <v>0</v>
      </c>
      <c r="J26" s="156">
        <v>0</v>
      </c>
      <c r="K26" s="155">
        <v>0</v>
      </c>
      <c r="L26" s="156">
        <v>0</v>
      </c>
    </row>
    <row r="27" spans="1:12" x14ac:dyDescent="0.35">
      <c r="A27" s="41"/>
      <c r="B27" s="34"/>
      <c r="C27" s="35"/>
      <c r="D27" s="144"/>
      <c r="E27" s="36"/>
      <c r="F27" s="144"/>
      <c r="G27" s="37"/>
      <c r="H27" s="146"/>
      <c r="I27" s="146"/>
      <c r="J27" s="146"/>
      <c r="K27" s="37"/>
      <c r="L27" s="146"/>
    </row>
    <row r="28" spans="1:12" x14ac:dyDescent="0.35">
      <c r="A28" s="40" t="s">
        <v>59</v>
      </c>
      <c r="B28" s="20"/>
      <c r="C28" s="20"/>
      <c r="D28" s="20"/>
      <c r="E28" s="20"/>
      <c r="F28" s="20"/>
      <c r="G28" s="20"/>
    </row>
    <row r="33" s="38" customFormat="1" hidden="1" x14ac:dyDescent="0.35"/>
    <row r="34" s="38" customFormat="1" hidden="1" x14ac:dyDescent="0.35"/>
    <row r="35" s="38" customFormat="1" hidden="1" x14ac:dyDescent="0.35"/>
    <row r="36" s="38" customFormat="1" hidden="1" x14ac:dyDescent="0.35"/>
    <row r="37" s="38" customFormat="1" hidden="1" x14ac:dyDescent="0.35"/>
    <row r="38" s="38" customFormat="1" hidden="1" x14ac:dyDescent="0.35"/>
    <row r="39" s="38" customFormat="1" hidden="1" x14ac:dyDescent="0.35"/>
    <row r="40" s="38" customFormat="1" hidden="1" x14ac:dyDescent="0.35"/>
  </sheetData>
  <mergeCells count="7">
    <mergeCell ref="A8:A9"/>
    <mergeCell ref="B8:B9"/>
    <mergeCell ref="C8:L8"/>
    <mergeCell ref="A3:L3"/>
    <mergeCell ref="A4:L4"/>
    <mergeCell ref="A5:L5"/>
    <mergeCell ref="A6:L6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8B46-102D-4D45-9126-22A778602FB6}">
  <dimension ref="A1:K56"/>
  <sheetViews>
    <sheetView zoomScale="90" zoomScaleNormal="90" workbookViewId="0">
      <selection activeCell="E14" sqref="E14"/>
    </sheetView>
  </sheetViews>
  <sheetFormatPr baseColWidth="10" defaultColWidth="0" defaultRowHeight="15.5" zeroHeight="1" x14ac:dyDescent="0.35"/>
  <cols>
    <col min="1" max="1" width="57.1796875" style="47" customWidth="1"/>
    <col min="2" max="2" width="12.1796875" style="48" customWidth="1"/>
    <col min="3" max="3" width="15.1796875" style="47" bestFit="1" customWidth="1"/>
    <col min="4" max="4" width="17.453125" style="47" customWidth="1"/>
    <col min="5" max="5" width="15.1796875" style="47" bestFit="1" customWidth="1"/>
    <col min="6" max="6" width="16.1796875" style="47" customWidth="1"/>
    <col min="7" max="7" width="15.453125" style="47" customWidth="1"/>
    <col min="8" max="11" width="15.1796875" style="47" bestFit="1" customWidth="1"/>
    <col min="12" max="16384" width="13.81640625" style="64" hidden="1"/>
  </cols>
  <sheetData>
    <row r="1" spans="1:11" s="47" customFormat="1" x14ac:dyDescent="0.35">
      <c r="A1" s="221" t="s">
        <v>95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1" s="47" customFormat="1" x14ac:dyDescent="0.35">
      <c r="B2" s="48"/>
    </row>
    <row r="3" spans="1:11" s="47" customFormat="1" x14ac:dyDescent="0.35">
      <c r="A3" s="222" t="s">
        <v>61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s="47" customFormat="1" x14ac:dyDescent="0.35">
      <c r="A4" s="222" t="s">
        <v>96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11" s="47" customFormat="1" x14ac:dyDescent="0.35">
      <c r="A5" s="222" t="s">
        <v>97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1" s="47" customFormat="1" x14ac:dyDescent="0.35">
      <c r="A6" s="222" t="s">
        <v>30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 s="47" customFormat="1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47" customFormat="1" x14ac:dyDescent="0.35">
      <c r="A8" s="219" t="s">
        <v>98</v>
      </c>
      <c r="B8" s="217" t="s">
        <v>64</v>
      </c>
      <c r="C8" s="218"/>
      <c r="D8" s="218"/>
      <c r="E8" s="218"/>
      <c r="F8" s="218"/>
      <c r="G8" s="218"/>
      <c r="H8" s="218"/>
      <c r="I8" s="218"/>
      <c r="J8" s="218"/>
      <c r="K8" s="218"/>
    </row>
    <row r="9" spans="1:11" s="47" customFormat="1" ht="30" x14ac:dyDescent="0.35">
      <c r="A9" s="220"/>
      <c r="B9" s="49" t="s">
        <v>32</v>
      </c>
      <c r="C9" s="50" t="s">
        <v>70</v>
      </c>
      <c r="D9" s="50" t="s">
        <v>71</v>
      </c>
      <c r="E9" s="50" t="s">
        <v>72</v>
      </c>
      <c r="F9" s="50" t="s">
        <v>73</v>
      </c>
      <c r="G9" s="50" t="s">
        <v>74</v>
      </c>
      <c r="H9" s="50" t="s">
        <v>75</v>
      </c>
      <c r="I9" s="50" t="s">
        <v>76</v>
      </c>
      <c r="J9" s="167" t="s">
        <v>77</v>
      </c>
      <c r="K9" s="150" t="s">
        <v>78</v>
      </c>
    </row>
    <row r="10" spans="1:11" s="47" customFormat="1" x14ac:dyDescent="0.35">
      <c r="A10" s="51"/>
      <c r="B10" s="43"/>
      <c r="C10" s="43"/>
      <c r="D10" s="168"/>
      <c r="E10" s="168"/>
      <c r="F10" s="168"/>
      <c r="G10" s="168"/>
      <c r="H10" s="168"/>
      <c r="I10" s="168"/>
      <c r="J10" s="168"/>
      <c r="K10" s="44"/>
    </row>
    <row r="11" spans="1:11" s="47" customFormat="1" x14ac:dyDescent="0.35">
      <c r="A11" s="52" t="s">
        <v>69</v>
      </c>
      <c r="B11" s="53">
        <f t="shared" ref="B11:K11" si="0">SUM(B13:B54)</f>
        <v>1543</v>
      </c>
      <c r="C11" s="53">
        <f t="shared" si="0"/>
        <v>14</v>
      </c>
      <c r="D11" s="70">
        <f t="shared" si="0"/>
        <v>22</v>
      </c>
      <c r="E11" s="70">
        <f t="shared" si="0"/>
        <v>931</v>
      </c>
      <c r="F11" s="70">
        <f t="shared" si="0"/>
        <v>50</v>
      </c>
      <c r="G11" s="70">
        <f t="shared" si="0"/>
        <v>418</v>
      </c>
      <c r="H11" s="70">
        <f t="shared" si="0"/>
        <v>7</v>
      </c>
      <c r="I11" s="70">
        <f t="shared" si="0"/>
        <v>14</v>
      </c>
      <c r="J11" s="70">
        <f t="shared" si="0"/>
        <v>6</v>
      </c>
      <c r="K11" s="54">
        <f t="shared" si="0"/>
        <v>81</v>
      </c>
    </row>
    <row r="12" spans="1:11" s="47" customFormat="1" x14ac:dyDescent="0.35">
      <c r="A12" s="55"/>
      <c r="B12" s="53"/>
      <c r="C12" s="56"/>
      <c r="D12" s="169"/>
      <c r="E12" s="169"/>
      <c r="F12" s="169"/>
      <c r="G12" s="169"/>
      <c r="H12" s="169"/>
      <c r="I12" s="169"/>
      <c r="J12" s="169"/>
      <c r="K12" s="55"/>
    </row>
    <row r="13" spans="1:11" s="47" customFormat="1" x14ac:dyDescent="0.35">
      <c r="A13" s="57" t="s">
        <v>99</v>
      </c>
      <c r="B13" s="53">
        <f t="shared" ref="B13:B54" si="1">SUM(C13:K13)</f>
        <v>1</v>
      </c>
      <c r="C13" s="58">
        <v>0</v>
      </c>
      <c r="D13" s="68">
        <v>0</v>
      </c>
      <c r="E13" s="68">
        <v>0</v>
      </c>
      <c r="F13" s="68">
        <v>1</v>
      </c>
      <c r="G13" s="68">
        <v>0</v>
      </c>
      <c r="H13" s="68">
        <v>0</v>
      </c>
      <c r="I13" s="68">
        <v>0</v>
      </c>
      <c r="J13" s="68">
        <v>0</v>
      </c>
      <c r="K13" s="59">
        <v>0</v>
      </c>
    </row>
    <row r="14" spans="1:11" s="47" customFormat="1" x14ac:dyDescent="0.35">
      <c r="A14" s="57" t="s">
        <v>100</v>
      </c>
      <c r="B14" s="53">
        <f t="shared" si="1"/>
        <v>1</v>
      </c>
      <c r="C14" s="58">
        <v>0</v>
      </c>
      <c r="D14" s="68">
        <v>0</v>
      </c>
      <c r="E14" s="68">
        <v>0</v>
      </c>
      <c r="F14" s="68">
        <v>0</v>
      </c>
      <c r="G14" s="68">
        <v>1</v>
      </c>
      <c r="H14" s="68">
        <v>0</v>
      </c>
      <c r="I14" s="68">
        <v>0</v>
      </c>
      <c r="J14" s="68">
        <v>0</v>
      </c>
      <c r="K14" s="59">
        <v>0</v>
      </c>
    </row>
    <row r="15" spans="1:11" s="47" customFormat="1" x14ac:dyDescent="0.35">
      <c r="A15" s="170" t="s">
        <v>101</v>
      </c>
      <c r="B15" s="53">
        <f t="shared" si="1"/>
        <v>1</v>
      </c>
      <c r="C15" s="58">
        <v>0</v>
      </c>
      <c r="D15" s="68">
        <v>0</v>
      </c>
      <c r="E15" s="68">
        <v>0</v>
      </c>
      <c r="F15" s="68">
        <v>0</v>
      </c>
      <c r="G15" s="68">
        <v>1</v>
      </c>
      <c r="H15" s="68">
        <v>0</v>
      </c>
      <c r="I15" s="68">
        <v>0</v>
      </c>
      <c r="J15" s="68">
        <v>0</v>
      </c>
      <c r="K15" s="59">
        <v>0</v>
      </c>
    </row>
    <row r="16" spans="1:11" s="47" customFormat="1" x14ac:dyDescent="0.35">
      <c r="A16" s="57" t="s">
        <v>102</v>
      </c>
      <c r="B16" s="53">
        <f t="shared" si="1"/>
        <v>1</v>
      </c>
      <c r="C16" s="58">
        <v>0</v>
      </c>
      <c r="D16" s="68">
        <v>0</v>
      </c>
      <c r="E16" s="68">
        <v>1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59">
        <v>0</v>
      </c>
    </row>
    <row r="17" spans="1:11" s="47" customFormat="1" x14ac:dyDescent="0.35">
      <c r="A17" s="57" t="s">
        <v>38</v>
      </c>
      <c r="B17" s="53">
        <f t="shared" si="1"/>
        <v>28</v>
      </c>
      <c r="C17" s="58">
        <v>13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14</v>
      </c>
      <c r="J17" s="68">
        <v>0</v>
      </c>
      <c r="K17" s="59">
        <v>1</v>
      </c>
    </row>
    <row r="18" spans="1:11" s="47" customFormat="1" x14ac:dyDescent="0.35">
      <c r="A18" s="57" t="s">
        <v>103</v>
      </c>
      <c r="B18" s="53">
        <f t="shared" si="1"/>
        <v>1</v>
      </c>
      <c r="C18" s="58">
        <v>0</v>
      </c>
      <c r="D18" s="68">
        <v>0</v>
      </c>
      <c r="E18" s="68">
        <v>0</v>
      </c>
      <c r="F18" s="68">
        <v>0</v>
      </c>
      <c r="G18" s="68">
        <v>1</v>
      </c>
      <c r="H18" s="68">
        <v>0</v>
      </c>
      <c r="I18" s="68">
        <v>0</v>
      </c>
      <c r="J18" s="68">
        <v>0</v>
      </c>
      <c r="K18" s="59">
        <v>0</v>
      </c>
    </row>
    <row r="19" spans="1:11" s="47" customFormat="1" x14ac:dyDescent="0.35">
      <c r="A19" s="171" t="s">
        <v>104</v>
      </c>
      <c r="B19" s="53">
        <f t="shared" si="1"/>
        <v>23</v>
      </c>
      <c r="C19" s="58">
        <v>0</v>
      </c>
      <c r="D19" s="68">
        <v>22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1</v>
      </c>
      <c r="K19" s="59">
        <v>0</v>
      </c>
    </row>
    <row r="20" spans="1:11" s="47" customFormat="1" x14ac:dyDescent="0.35">
      <c r="A20" s="171" t="s">
        <v>105</v>
      </c>
      <c r="B20" s="53">
        <f t="shared" si="1"/>
        <v>511</v>
      </c>
      <c r="C20" s="58">
        <v>1</v>
      </c>
      <c r="D20" s="68">
        <v>0</v>
      </c>
      <c r="E20" s="68">
        <v>464</v>
      </c>
      <c r="F20" s="68">
        <v>22</v>
      </c>
      <c r="G20" s="68">
        <v>8</v>
      </c>
      <c r="H20" s="68">
        <v>0</v>
      </c>
      <c r="I20" s="68">
        <v>0</v>
      </c>
      <c r="J20" s="68">
        <v>3</v>
      </c>
      <c r="K20" s="59">
        <v>13</v>
      </c>
    </row>
    <row r="21" spans="1:11" s="47" customFormat="1" x14ac:dyDescent="0.35">
      <c r="A21" s="57" t="s">
        <v>106</v>
      </c>
      <c r="B21" s="53">
        <f t="shared" si="1"/>
        <v>1</v>
      </c>
      <c r="C21" s="58">
        <v>0</v>
      </c>
      <c r="D21" s="68">
        <v>0</v>
      </c>
      <c r="E21" s="68">
        <v>0</v>
      </c>
      <c r="F21" s="68">
        <v>0</v>
      </c>
      <c r="G21" s="68">
        <v>1</v>
      </c>
      <c r="H21" s="68">
        <v>0</v>
      </c>
      <c r="I21" s="68">
        <v>0</v>
      </c>
      <c r="J21" s="68">
        <v>0</v>
      </c>
      <c r="K21" s="59">
        <v>0</v>
      </c>
    </row>
    <row r="22" spans="1:11" s="47" customFormat="1" x14ac:dyDescent="0.35">
      <c r="A22" s="57" t="s">
        <v>107</v>
      </c>
      <c r="B22" s="53">
        <f t="shared" si="1"/>
        <v>1</v>
      </c>
      <c r="C22" s="58">
        <v>0</v>
      </c>
      <c r="D22" s="68">
        <v>0</v>
      </c>
      <c r="E22" s="68">
        <v>0</v>
      </c>
      <c r="F22" s="68">
        <v>0</v>
      </c>
      <c r="G22" s="68">
        <v>1</v>
      </c>
      <c r="H22" s="68">
        <v>0</v>
      </c>
      <c r="I22" s="68">
        <v>0</v>
      </c>
      <c r="J22" s="68">
        <v>0</v>
      </c>
      <c r="K22" s="59">
        <v>0</v>
      </c>
    </row>
    <row r="23" spans="1:11" s="47" customFormat="1" x14ac:dyDescent="0.35">
      <c r="A23" s="57" t="s">
        <v>108</v>
      </c>
      <c r="B23" s="53">
        <f t="shared" si="1"/>
        <v>1</v>
      </c>
      <c r="C23" s="58">
        <v>0</v>
      </c>
      <c r="D23" s="68">
        <v>0</v>
      </c>
      <c r="E23" s="68">
        <v>0</v>
      </c>
      <c r="F23" s="68">
        <v>1</v>
      </c>
      <c r="G23" s="68">
        <v>0</v>
      </c>
      <c r="H23" s="68">
        <v>0</v>
      </c>
      <c r="I23" s="68">
        <v>0</v>
      </c>
      <c r="J23" s="68">
        <v>0</v>
      </c>
      <c r="K23" s="59">
        <v>0</v>
      </c>
    </row>
    <row r="24" spans="1:11" s="47" customFormat="1" x14ac:dyDescent="0.35">
      <c r="A24" s="57" t="s">
        <v>109</v>
      </c>
      <c r="B24" s="53">
        <f t="shared" si="1"/>
        <v>17</v>
      </c>
      <c r="C24" s="58">
        <v>0</v>
      </c>
      <c r="D24" s="68">
        <v>0</v>
      </c>
      <c r="E24" s="68">
        <v>5</v>
      </c>
      <c r="F24" s="68">
        <v>0</v>
      </c>
      <c r="G24" s="68">
        <v>6</v>
      </c>
      <c r="H24" s="68">
        <v>0</v>
      </c>
      <c r="I24" s="68">
        <v>0</v>
      </c>
      <c r="J24" s="68">
        <v>0</v>
      </c>
      <c r="K24" s="59">
        <v>6</v>
      </c>
    </row>
    <row r="25" spans="1:11" s="47" customFormat="1" x14ac:dyDescent="0.35">
      <c r="A25" s="57" t="s">
        <v>110</v>
      </c>
      <c r="B25" s="53">
        <f t="shared" si="1"/>
        <v>2</v>
      </c>
      <c r="C25" s="58">
        <v>0</v>
      </c>
      <c r="D25" s="68">
        <v>0</v>
      </c>
      <c r="E25" s="68">
        <v>1</v>
      </c>
      <c r="F25" s="68">
        <v>1</v>
      </c>
      <c r="G25" s="68">
        <v>0</v>
      </c>
      <c r="H25" s="68">
        <v>0</v>
      </c>
      <c r="I25" s="68">
        <v>0</v>
      </c>
      <c r="J25" s="68">
        <v>0</v>
      </c>
      <c r="K25" s="59">
        <v>0</v>
      </c>
    </row>
    <row r="26" spans="1:11" s="47" customFormat="1" x14ac:dyDescent="0.35">
      <c r="A26" s="57" t="s">
        <v>111</v>
      </c>
      <c r="B26" s="53">
        <f t="shared" si="1"/>
        <v>34</v>
      </c>
      <c r="C26" s="58">
        <v>0</v>
      </c>
      <c r="D26" s="68">
        <v>0</v>
      </c>
      <c r="E26" s="68">
        <v>10</v>
      </c>
      <c r="F26" s="68">
        <v>0</v>
      </c>
      <c r="G26" s="68">
        <v>20</v>
      </c>
      <c r="H26" s="68">
        <v>0</v>
      </c>
      <c r="I26" s="68">
        <v>0</v>
      </c>
      <c r="J26" s="68">
        <v>0</v>
      </c>
      <c r="K26" s="59">
        <v>4</v>
      </c>
    </row>
    <row r="27" spans="1:11" s="47" customFormat="1" x14ac:dyDescent="0.35">
      <c r="A27" s="57" t="s">
        <v>112</v>
      </c>
      <c r="B27" s="53">
        <f t="shared" si="1"/>
        <v>8</v>
      </c>
      <c r="C27" s="58">
        <v>0</v>
      </c>
      <c r="D27" s="68">
        <v>0</v>
      </c>
      <c r="E27" s="68">
        <v>2</v>
      </c>
      <c r="F27" s="68">
        <v>0</v>
      </c>
      <c r="G27" s="68">
        <v>6</v>
      </c>
      <c r="H27" s="68">
        <v>0</v>
      </c>
      <c r="I27" s="68">
        <v>0</v>
      </c>
      <c r="J27" s="68">
        <v>0</v>
      </c>
      <c r="K27" s="59">
        <v>0</v>
      </c>
    </row>
    <row r="28" spans="1:11" s="47" customFormat="1" x14ac:dyDescent="0.35">
      <c r="A28" s="57" t="s">
        <v>113</v>
      </c>
      <c r="B28" s="53">
        <f t="shared" si="1"/>
        <v>74</v>
      </c>
      <c r="C28" s="58">
        <v>0</v>
      </c>
      <c r="D28" s="68">
        <v>0</v>
      </c>
      <c r="E28" s="68">
        <v>45</v>
      </c>
      <c r="F28" s="68">
        <v>1</v>
      </c>
      <c r="G28" s="68">
        <v>28</v>
      </c>
      <c r="H28" s="68">
        <v>0</v>
      </c>
      <c r="I28" s="68">
        <v>0</v>
      </c>
      <c r="J28" s="68">
        <v>0</v>
      </c>
      <c r="K28" s="59">
        <v>0</v>
      </c>
    </row>
    <row r="29" spans="1:11" s="47" customFormat="1" x14ac:dyDescent="0.35">
      <c r="A29" s="57" t="s">
        <v>114</v>
      </c>
      <c r="B29" s="53">
        <f t="shared" si="1"/>
        <v>15</v>
      </c>
      <c r="C29" s="58">
        <v>0</v>
      </c>
      <c r="D29" s="68">
        <v>0</v>
      </c>
      <c r="E29" s="68">
        <v>15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59">
        <v>0</v>
      </c>
    </row>
    <row r="30" spans="1:11" s="47" customFormat="1" x14ac:dyDescent="0.35">
      <c r="A30" s="57" t="s">
        <v>115</v>
      </c>
      <c r="B30" s="53">
        <f t="shared" si="1"/>
        <v>1</v>
      </c>
      <c r="C30" s="58">
        <v>0</v>
      </c>
      <c r="D30" s="68">
        <v>0</v>
      </c>
      <c r="E30" s="68">
        <v>0</v>
      </c>
      <c r="F30" s="68">
        <v>1</v>
      </c>
      <c r="G30" s="68">
        <v>0</v>
      </c>
      <c r="H30" s="68">
        <v>0</v>
      </c>
      <c r="I30" s="68">
        <v>0</v>
      </c>
      <c r="J30" s="68">
        <v>0</v>
      </c>
      <c r="K30" s="59">
        <v>0</v>
      </c>
    </row>
    <row r="31" spans="1:11" s="47" customFormat="1" x14ac:dyDescent="0.35">
      <c r="A31" s="57" t="s">
        <v>116</v>
      </c>
      <c r="B31" s="53">
        <f t="shared" si="1"/>
        <v>1</v>
      </c>
      <c r="C31" s="58">
        <v>0</v>
      </c>
      <c r="D31" s="68">
        <v>0</v>
      </c>
      <c r="E31" s="68">
        <v>0</v>
      </c>
      <c r="F31" s="68">
        <v>0</v>
      </c>
      <c r="G31" s="68">
        <v>1</v>
      </c>
      <c r="H31" s="68">
        <v>0</v>
      </c>
      <c r="I31" s="68">
        <v>0</v>
      </c>
      <c r="J31" s="68">
        <v>0</v>
      </c>
      <c r="K31" s="59">
        <v>0</v>
      </c>
    </row>
    <row r="32" spans="1:11" s="47" customFormat="1" x14ac:dyDescent="0.35">
      <c r="A32" s="172" t="s">
        <v>117</v>
      </c>
      <c r="B32" s="53">
        <f t="shared" si="1"/>
        <v>45</v>
      </c>
      <c r="C32" s="58">
        <v>0</v>
      </c>
      <c r="D32" s="68">
        <v>0</v>
      </c>
      <c r="E32" s="68">
        <v>0</v>
      </c>
      <c r="F32" s="68">
        <v>4</v>
      </c>
      <c r="G32" s="68">
        <v>41</v>
      </c>
      <c r="H32" s="68">
        <v>0</v>
      </c>
      <c r="I32" s="68">
        <v>0</v>
      </c>
      <c r="J32" s="68">
        <v>0</v>
      </c>
      <c r="K32" s="59">
        <v>0</v>
      </c>
    </row>
    <row r="33" spans="1:11" s="47" customFormat="1" x14ac:dyDescent="0.35">
      <c r="A33" s="173" t="s">
        <v>118</v>
      </c>
      <c r="B33" s="53">
        <f t="shared" si="1"/>
        <v>7</v>
      </c>
      <c r="C33" s="5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7</v>
      </c>
      <c r="I33" s="68">
        <v>0</v>
      </c>
      <c r="J33" s="68">
        <v>0</v>
      </c>
      <c r="K33" s="59">
        <v>0</v>
      </c>
    </row>
    <row r="34" spans="1:11" s="47" customFormat="1" x14ac:dyDescent="0.35">
      <c r="A34" s="172" t="s">
        <v>119</v>
      </c>
      <c r="B34" s="53">
        <f t="shared" si="1"/>
        <v>9</v>
      </c>
      <c r="C34" s="58">
        <v>0</v>
      </c>
      <c r="D34" s="68">
        <v>0</v>
      </c>
      <c r="E34" s="68">
        <v>1</v>
      </c>
      <c r="F34" s="68">
        <v>0</v>
      </c>
      <c r="G34" s="68">
        <v>8</v>
      </c>
      <c r="H34" s="68">
        <v>0</v>
      </c>
      <c r="I34" s="68">
        <v>0</v>
      </c>
      <c r="J34" s="68">
        <v>0</v>
      </c>
      <c r="K34" s="59">
        <v>0</v>
      </c>
    </row>
    <row r="35" spans="1:11" s="47" customFormat="1" x14ac:dyDescent="0.35">
      <c r="A35" s="172" t="s">
        <v>120</v>
      </c>
      <c r="B35" s="53">
        <f t="shared" si="1"/>
        <v>9</v>
      </c>
      <c r="C35" s="58">
        <v>0</v>
      </c>
      <c r="D35" s="68">
        <v>0</v>
      </c>
      <c r="E35" s="68">
        <v>0</v>
      </c>
      <c r="F35" s="68">
        <v>0</v>
      </c>
      <c r="G35" s="68">
        <v>9</v>
      </c>
      <c r="H35" s="68">
        <v>0</v>
      </c>
      <c r="I35" s="68">
        <v>0</v>
      </c>
      <c r="J35" s="68">
        <v>0</v>
      </c>
      <c r="K35" s="59">
        <v>0</v>
      </c>
    </row>
    <row r="36" spans="1:11" s="47" customFormat="1" x14ac:dyDescent="0.35">
      <c r="A36" s="172" t="s">
        <v>121</v>
      </c>
      <c r="B36" s="53">
        <f t="shared" si="1"/>
        <v>7</v>
      </c>
      <c r="C36" s="58">
        <v>0</v>
      </c>
      <c r="D36" s="68">
        <v>0</v>
      </c>
      <c r="E36" s="68">
        <v>0</v>
      </c>
      <c r="F36" s="68">
        <v>0</v>
      </c>
      <c r="G36" s="68">
        <v>7</v>
      </c>
      <c r="H36" s="68">
        <v>0</v>
      </c>
      <c r="I36" s="68">
        <v>0</v>
      </c>
      <c r="J36" s="68">
        <v>0</v>
      </c>
      <c r="K36" s="59">
        <v>0</v>
      </c>
    </row>
    <row r="37" spans="1:11" s="47" customFormat="1" x14ac:dyDescent="0.35">
      <c r="A37" s="172" t="s">
        <v>122</v>
      </c>
      <c r="B37" s="53">
        <f t="shared" si="1"/>
        <v>1</v>
      </c>
      <c r="C37" s="58">
        <v>0</v>
      </c>
      <c r="D37" s="68">
        <v>0</v>
      </c>
      <c r="E37" s="68">
        <v>0</v>
      </c>
      <c r="F37" s="68">
        <v>0</v>
      </c>
      <c r="G37" s="68">
        <v>1</v>
      </c>
      <c r="H37" s="68">
        <v>0</v>
      </c>
      <c r="I37" s="68">
        <v>0</v>
      </c>
      <c r="J37" s="68">
        <v>0</v>
      </c>
      <c r="K37" s="59">
        <v>0</v>
      </c>
    </row>
    <row r="38" spans="1:11" s="47" customFormat="1" x14ac:dyDescent="0.35">
      <c r="A38" s="172" t="s">
        <v>123</v>
      </c>
      <c r="B38" s="53">
        <f t="shared" si="1"/>
        <v>7</v>
      </c>
      <c r="C38" s="58">
        <v>0</v>
      </c>
      <c r="D38" s="68">
        <v>0</v>
      </c>
      <c r="E38" s="68">
        <v>0</v>
      </c>
      <c r="F38" s="68">
        <v>1</v>
      </c>
      <c r="G38" s="68">
        <v>6</v>
      </c>
      <c r="H38" s="68">
        <v>0</v>
      </c>
      <c r="I38" s="68">
        <v>0</v>
      </c>
      <c r="J38" s="68">
        <v>0</v>
      </c>
      <c r="K38" s="59">
        <v>0</v>
      </c>
    </row>
    <row r="39" spans="1:11" s="47" customFormat="1" x14ac:dyDescent="0.35">
      <c r="A39" s="172" t="s">
        <v>124</v>
      </c>
      <c r="B39" s="53">
        <f t="shared" si="1"/>
        <v>2</v>
      </c>
      <c r="C39" s="58">
        <v>0</v>
      </c>
      <c r="D39" s="68">
        <v>0</v>
      </c>
      <c r="E39" s="68">
        <v>0</v>
      </c>
      <c r="F39" s="68">
        <v>1</v>
      </c>
      <c r="G39" s="68">
        <v>1</v>
      </c>
      <c r="H39" s="68">
        <v>0</v>
      </c>
      <c r="I39" s="68">
        <v>0</v>
      </c>
      <c r="J39" s="68">
        <v>0</v>
      </c>
      <c r="K39" s="59">
        <v>0</v>
      </c>
    </row>
    <row r="40" spans="1:11" s="47" customFormat="1" x14ac:dyDescent="0.35">
      <c r="A40" s="172" t="s">
        <v>125</v>
      </c>
      <c r="B40" s="53">
        <f t="shared" si="1"/>
        <v>7</v>
      </c>
      <c r="C40" s="58">
        <v>0</v>
      </c>
      <c r="D40" s="68">
        <v>0</v>
      </c>
      <c r="E40" s="68">
        <v>1</v>
      </c>
      <c r="F40" s="68">
        <v>0</v>
      </c>
      <c r="G40" s="68">
        <v>6</v>
      </c>
      <c r="H40" s="68">
        <v>0</v>
      </c>
      <c r="I40" s="68">
        <v>0</v>
      </c>
      <c r="J40" s="68">
        <v>0</v>
      </c>
      <c r="K40" s="59">
        <v>0</v>
      </c>
    </row>
    <row r="41" spans="1:11" s="47" customFormat="1" x14ac:dyDescent="0.35">
      <c r="A41" s="57" t="s">
        <v>126</v>
      </c>
      <c r="B41" s="53">
        <f t="shared" si="1"/>
        <v>1</v>
      </c>
      <c r="C41" s="58">
        <v>0</v>
      </c>
      <c r="D41" s="68">
        <v>0</v>
      </c>
      <c r="E41" s="68">
        <v>0</v>
      </c>
      <c r="F41" s="68">
        <v>0</v>
      </c>
      <c r="G41" s="68">
        <v>1</v>
      </c>
      <c r="H41" s="68">
        <v>0</v>
      </c>
      <c r="I41" s="68">
        <v>0</v>
      </c>
      <c r="J41" s="68">
        <v>0</v>
      </c>
      <c r="K41" s="59">
        <v>0</v>
      </c>
    </row>
    <row r="42" spans="1:11" s="47" customFormat="1" x14ac:dyDescent="0.35">
      <c r="A42" s="57" t="s">
        <v>127</v>
      </c>
      <c r="B42" s="53">
        <f t="shared" si="1"/>
        <v>54</v>
      </c>
      <c r="C42" s="58">
        <v>0</v>
      </c>
      <c r="D42" s="68">
        <v>0</v>
      </c>
      <c r="E42" s="68">
        <v>5</v>
      </c>
      <c r="F42" s="68">
        <v>1</v>
      </c>
      <c r="G42" s="68">
        <v>48</v>
      </c>
      <c r="H42" s="68">
        <v>0</v>
      </c>
      <c r="I42" s="68">
        <v>0</v>
      </c>
      <c r="J42" s="68">
        <v>0</v>
      </c>
      <c r="K42" s="59">
        <v>0</v>
      </c>
    </row>
    <row r="43" spans="1:11" s="47" customFormat="1" x14ac:dyDescent="0.35">
      <c r="A43" s="57" t="s">
        <v>128</v>
      </c>
      <c r="B43" s="53">
        <f t="shared" si="1"/>
        <v>3</v>
      </c>
      <c r="C43" s="58">
        <v>0</v>
      </c>
      <c r="D43" s="68">
        <v>0</v>
      </c>
      <c r="E43" s="68">
        <v>0</v>
      </c>
      <c r="F43" s="68">
        <v>0</v>
      </c>
      <c r="G43" s="68">
        <v>3</v>
      </c>
      <c r="H43" s="68">
        <v>0</v>
      </c>
      <c r="I43" s="68">
        <v>0</v>
      </c>
      <c r="J43" s="68">
        <v>0</v>
      </c>
      <c r="K43" s="59">
        <v>0</v>
      </c>
    </row>
    <row r="44" spans="1:11" s="47" customFormat="1" x14ac:dyDescent="0.35">
      <c r="A44" s="57" t="s">
        <v>129</v>
      </c>
      <c r="B44" s="53">
        <f t="shared" si="1"/>
        <v>648</v>
      </c>
      <c r="C44" s="58">
        <v>0</v>
      </c>
      <c r="D44" s="68">
        <v>0</v>
      </c>
      <c r="E44" s="68">
        <v>378</v>
      </c>
      <c r="F44" s="68">
        <v>16</v>
      </c>
      <c r="G44" s="68">
        <v>197</v>
      </c>
      <c r="H44" s="68">
        <v>0</v>
      </c>
      <c r="I44" s="68">
        <v>0</v>
      </c>
      <c r="J44" s="68">
        <v>2</v>
      </c>
      <c r="K44" s="59">
        <v>55</v>
      </c>
    </row>
    <row r="45" spans="1:11" s="47" customFormat="1" x14ac:dyDescent="0.35">
      <c r="A45" s="171" t="s">
        <v>130</v>
      </c>
      <c r="B45" s="53">
        <f t="shared" si="1"/>
        <v>1</v>
      </c>
      <c r="C45" s="58">
        <v>0</v>
      </c>
      <c r="D45" s="68">
        <v>0</v>
      </c>
      <c r="E45" s="68">
        <v>0</v>
      </c>
      <c r="F45" s="68">
        <v>0</v>
      </c>
      <c r="G45" s="68">
        <v>1</v>
      </c>
      <c r="H45" s="68">
        <v>0</v>
      </c>
      <c r="I45" s="68">
        <v>0</v>
      </c>
      <c r="J45" s="68">
        <v>0</v>
      </c>
      <c r="K45" s="59">
        <v>0</v>
      </c>
    </row>
    <row r="46" spans="1:11" s="47" customFormat="1" x14ac:dyDescent="0.35">
      <c r="A46" s="57" t="s">
        <v>131</v>
      </c>
      <c r="B46" s="53">
        <f t="shared" si="1"/>
        <v>1</v>
      </c>
      <c r="C46" s="58">
        <v>0</v>
      </c>
      <c r="D46" s="68">
        <v>0</v>
      </c>
      <c r="E46" s="68">
        <v>0</v>
      </c>
      <c r="F46" s="68">
        <v>0</v>
      </c>
      <c r="G46" s="68">
        <v>1</v>
      </c>
      <c r="H46" s="68">
        <v>0</v>
      </c>
      <c r="I46" s="68">
        <v>0</v>
      </c>
      <c r="J46" s="68">
        <v>0</v>
      </c>
      <c r="K46" s="59">
        <v>0</v>
      </c>
    </row>
    <row r="47" spans="1:11" s="47" customFormat="1" x14ac:dyDescent="0.35">
      <c r="A47" s="57" t="s">
        <v>132</v>
      </c>
      <c r="B47" s="53">
        <f t="shared" si="1"/>
        <v>1</v>
      </c>
      <c r="C47" s="58">
        <v>0</v>
      </c>
      <c r="D47" s="68">
        <v>0</v>
      </c>
      <c r="E47" s="68">
        <v>0</v>
      </c>
      <c r="F47" s="68">
        <v>0</v>
      </c>
      <c r="G47" s="68">
        <v>1</v>
      </c>
      <c r="H47" s="68">
        <v>0</v>
      </c>
      <c r="I47" s="68">
        <v>0</v>
      </c>
      <c r="J47" s="68">
        <v>0</v>
      </c>
      <c r="K47" s="59">
        <v>0</v>
      </c>
    </row>
    <row r="48" spans="1:11" s="47" customFormat="1" x14ac:dyDescent="0.35">
      <c r="A48" s="57" t="s">
        <v>133</v>
      </c>
      <c r="B48" s="53">
        <f t="shared" si="1"/>
        <v>1</v>
      </c>
      <c r="C48" s="58">
        <v>0</v>
      </c>
      <c r="D48" s="68">
        <v>0</v>
      </c>
      <c r="E48" s="68">
        <v>0</v>
      </c>
      <c r="F48" s="68">
        <v>0</v>
      </c>
      <c r="G48" s="68">
        <v>1</v>
      </c>
      <c r="H48" s="68">
        <v>0</v>
      </c>
      <c r="I48" s="68">
        <v>0</v>
      </c>
      <c r="J48" s="68">
        <v>0</v>
      </c>
      <c r="K48" s="59">
        <v>0</v>
      </c>
    </row>
    <row r="49" spans="1:11" s="47" customFormat="1" x14ac:dyDescent="0.35">
      <c r="A49" s="57" t="s">
        <v>134</v>
      </c>
      <c r="B49" s="53">
        <f t="shared" si="1"/>
        <v>2</v>
      </c>
      <c r="C49" s="58">
        <v>0</v>
      </c>
      <c r="D49" s="68">
        <v>0</v>
      </c>
      <c r="E49" s="68">
        <v>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59">
        <v>0</v>
      </c>
    </row>
    <row r="50" spans="1:11" s="47" customFormat="1" x14ac:dyDescent="0.35">
      <c r="A50" s="57" t="s">
        <v>135</v>
      </c>
      <c r="B50" s="53">
        <f t="shared" si="1"/>
        <v>3</v>
      </c>
      <c r="C50" s="58">
        <v>0</v>
      </c>
      <c r="D50" s="68">
        <v>0</v>
      </c>
      <c r="E50" s="68">
        <v>1</v>
      </c>
      <c r="F50" s="68">
        <v>0</v>
      </c>
      <c r="G50" s="68">
        <v>2</v>
      </c>
      <c r="H50" s="68">
        <v>0</v>
      </c>
      <c r="I50" s="68">
        <v>0</v>
      </c>
      <c r="J50" s="68">
        <v>0</v>
      </c>
      <c r="K50" s="59">
        <v>0</v>
      </c>
    </row>
    <row r="51" spans="1:11" s="47" customFormat="1" x14ac:dyDescent="0.35">
      <c r="A51" s="57" t="s">
        <v>136</v>
      </c>
      <c r="B51" s="53">
        <f t="shared" si="1"/>
        <v>1</v>
      </c>
      <c r="C51" s="5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59">
        <v>1</v>
      </c>
    </row>
    <row r="52" spans="1:11" s="47" customFormat="1" x14ac:dyDescent="0.35">
      <c r="A52" s="57" t="s">
        <v>137</v>
      </c>
      <c r="B52" s="53">
        <f t="shared" si="1"/>
        <v>1</v>
      </c>
      <c r="C52" s="58">
        <v>0</v>
      </c>
      <c r="D52" s="68">
        <v>0</v>
      </c>
      <c r="E52" s="68">
        <v>0</v>
      </c>
      <c r="F52" s="68">
        <v>0</v>
      </c>
      <c r="G52" s="68">
        <v>1</v>
      </c>
      <c r="H52" s="68">
        <v>0</v>
      </c>
      <c r="I52" s="68">
        <v>0</v>
      </c>
      <c r="J52" s="68">
        <v>0</v>
      </c>
      <c r="K52" s="59">
        <v>0</v>
      </c>
    </row>
    <row r="53" spans="1:11" s="47" customFormat="1" x14ac:dyDescent="0.35">
      <c r="A53" s="57" t="s">
        <v>138</v>
      </c>
      <c r="B53" s="53">
        <f t="shared" si="1"/>
        <v>5</v>
      </c>
      <c r="C53" s="58">
        <v>0</v>
      </c>
      <c r="D53" s="68">
        <v>0</v>
      </c>
      <c r="E53" s="68">
        <v>0</v>
      </c>
      <c r="F53" s="68">
        <v>0</v>
      </c>
      <c r="G53" s="68">
        <v>4</v>
      </c>
      <c r="H53" s="68">
        <v>0</v>
      </c>
      <c r="I53" s="68">
        <v>0</v>
      </c>
      <c r="J53" s="68">
        <v>0</v>
      </c>
      <c r="K53" s="59">
        <v>1</v>
      </c>
    </row>
    <row r="54" spans="1:11" s="47" customFormat="1" x14ac:dyDescent="0.35">
      <c r="A54" s="57" t="s">
        <v>139</v>
      </c>
      <c r="B54" s="53">
        <f t="shared" si="1"/>
        <v>5</v>
      </c>
      <c r="C54" s="58">
        <v>0</v>
      </c>
      <c r="D54" s="68">
        <v>0</v>
      </c>
      <c r="E54" s="68">
        <v>0</v>
      </c>
      <c r="F54" s="68">
        <v>0</v>
      </c>
      <c r="G54" s="68">
        <v>5</v>
      </c>
      <c r="H54" s="68">
        <v>0</v>
      </c>
      <c r="I54" s="68">
        <v>0</v>
      </c>
      <c r="J54" s="68">
        <v>0</v>
      </c>
      <c r="K54" s="59">
        <v>0</v>
      </c>
    </row>
    <row r="55" spans="1:11" s="61" customFormat="1" x14ac:dyDescent="0.35">
      <c r="A55" s="60"/>
      <c r="B55" s="45"/>
      <c r="C55" s="35"/>
      <c r="D55" s="144"/>
      <c r="E55" s="144"/>
      <c r="F55" s="144"/>
      <c r="G55" s="144"/>
      <c r="H55" s="144"/>
      <c r="I55" s="144"/>
      <c r="J55" s="144"/>
      <c r="K55" s="37"/>
    </row>
    <row r="56" spans="1:11" s="47" customFormat="1" x14ac:dyDescent="0.35">
      <c r="A56" s="62" t="s">
        <v>59</v>
      </c>
      <c r="B56" s="63"/>
      <c r="C56" s="63"/>
      <c r="D56" s="63"/>
      <c r="E56" s="63"/>
      <c r="F56" s="63"/>
      <c r="G56" s="18"/>
      <c r="H56" s="18"/>
      <c r="I56" s="18"/>
      <c r="J56" s="18"/>
      <c r="K56" s="18"/>
    </row>
  </sheetData>
  <mergeCells count="7">
    <mergeCell ref="B8:K8"/>
    <mergeCell ref="A8:A9"/>
    <mergeCell ref="A1:K1"/>
    <mergeCell ref="A3:K3"/>
    <mergeCell ref="A4:K4"/>
    <mergeCell ref="A5:K5"/>
    <mergeCell ref="A6:K6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78"/>
  <sheetViews>
    <sheetView zoomScale="85" zoomScaleNormal="85" workbookViewId="0"/>
  </sheetViews>
  <sheetFormatPr baseColWidth="10" defaultColWidth="0" defaultRowHeight="15.5" zeroHeight="1" x14ac:dyDescent="0.35"/>
  <cols>
    <col min="1" max="1" width="83.54296875" style="47" customWidth="1"/>
    <col min="2" max="2" width="14.1796875" style="48" customWidth="1"/>
    <col min="3" max="3" width="15" style="47" bestFit="1" customWidth="1"/>
    <col min="4" max="10" width="15.81640625" style="47" bestFit="1" customWidth="1"/>
    <col min="11" max="11" width="16.453125" style="47" customWidth="1"/>
    <col min="12" max="16384" width="14.1796875" style="64" hidden="1"/>
  </cols>
  <sheetData>
    <row r="1" spans="1:11" s="47" customFormat="1" x14ac:dyDescent="0.35">
      <c r="A1" s="65" t="s">
        <v>140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47" customFormat="1" x14ac:dyDescent="0.35">
      <c r="B2" s="48"/>
    </row>
    <row r="3" spans="1:11" s="47" customFormat="1" x14ac:dyDescent="0.35">
      <c r="A3" s="222" t="s">
        <v>61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s="47" customFormat="1" x14ac:dyDescent="0.35">
      <c r="A4" s="222" t="s">
        <v>141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spans="1:11" s="47" customFormat="1" x14ac:dyDescent="0.35">
      <c r="A5" s="222" t="s">
        <v>97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1" s="47" customFormat="1" x14ac:dyDescent="0.35">
      <c r="A6" s="222" t="s">
        <v>30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 s="47" customFormat="1" x14ac:dyDescent="0.3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47" customFormat="1" x14ac:dyDescent="0.35">
      <c r="A8" s="219" t="s">
        <v>142</v>
      </c>
      <c r="B8" s="217" t="s">
        <v>64</v>
      </c>
      <c r="C8" s="218"/>
      <c r="D8" s="218"/>
      <c r="E8" s="218"/>
      <c r="F8" s="218"/>
      <c r="G8" s="218"/>
      <c r="H8" s="218"/>
      <c r="I8" s="218"/>
      <c r="J8" s="218"/>
      <c r="K8" s="218"/>
    </row>
    <row r="9" spans="1:11" s="47" customFormat="1" x14ac:dyDescent="0.35">
      <c r="A9" s="223"/>
      <c r="B9" s="148"/>
      <c r="C9" s="149"/>
      <c r="D9" s="149"/>
      <c r="E9" s="149"/>
      <c r="F9" s="149"/>
      <c r="G9" s="149"/>
      <c r="H9" s="149"/>
      <c r="I9" s="149"/>
      <c r="J9" s="149"/>
      <c r="K9" s="149"/>
    </row>
    <row r="10" spans="1:11" s="47" customFormat="1" ht="54" customHeight="1" x14ac:dyDescent="0.35">
      <c r="A10" s="220"/>
      <c r="B10" s="49" t="s">
        <v>32</v>
      </c>
      <c r="C10" s="49" t="s">
        <v>70</v>
      </c>
      <c r="D10" s="49" t="s">
        <v>71</v>
      </c>
      <c r="E10" s="49" t="s">
        <v>72</v>
      </c>
      <c r="F10" s="49" t="s">
        <v>73</v>
      </c>
      <c r="G10" s="49" t="s">
        <v>74</v>
      </c>
      <c r="H10" s="49" t="s">
        <v>75</v>
      </c>
      <c r="I10" s="49" t="s">
        <v>76</v>
      </c>
      <c r="J10" s="49" t="s">
        <v>77</v>
      </c>
      <c r="K10" s="49" t="s">
        <v>78</v>
      </c>
    </row>
    <row r="11" spans="1:11" s="47" customFormat="1" x14ac:dyDescent="0.35">
      <c r="A11" s="51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47" customFormat="1" x14ac:dyDescent="0.35">
      <c r="A12" s="52" t="s">
        <v>69</v>
      </c>
      <c r="B12" s="53">
        <f>+B14+B15+B17+B40+B55+B63+B74+B84+B93+B106+B118+B126+B134+B144+B153+B162+B170</f>
        <v>1543</v>
      </c>
      <c r="C12" s="53">
        <f>+C14+C15+C17+C40+C55+C63+C74+C84+C93+C106+C118+C126+C134+C144+C153+C162+C170</f>
        <v>14</v>
      </c>
      <c r="D12" s="53">
        <f t="shared" ref="D12:K12" si="0">+D14+D15+D17+D40+D55+D63+D74+D84+D93+D106+D118+D126+D134+D144+D153+D162+D170</f>
        <v>22</v>
      </c>
      <c r="E12" s="53">
        <f t="shared" si="0"/>
        <v>931</v>
      </c>
      <c r="F12" s="53">
        <f t="shared" si="0"/>
        <v>50</v>
      </c>
      <c r="G12" s="53">
        <f>+G14+G15+G17+G40+G55+G63+G74+G84+G93+G106+G118+G126+G134+G144+G153+G162+G170</f>
        <v>418</v>
      </c>
      <c r="H12" s="53">
        <f t="shared" si="0"/>
        <v>7</v>
      </c>
      <c r="I12" s="53">
        <f t="shared" si="0"/>
        <v>14</v>
      </c>
      <c r="J12" s="53">
        <f t="shared" si="0"/>
        <v>6</v>
      </c>
      <c r="K12" s="53">
        <f t="shared" si="0"/>
        <v>81</v>
      </c>
    </row>
    <row r="13" spans="1:11" s="47" customFormat="1" x14ac:dyDescent="0.35">
      <c r="A13" s="55"/>
      <c r="B13" s="193"/>
      <c r="C13" s="53"/>
      <c r="D13" s="53"/>
      <c r="E13" s="53"/>
      <c r="F13" s="53"/>
      <c r="G13" s="53"/>
      <c r="H13" s="53"/>
      <c r="I13" s="53"/>
      <c r="J13" s="53"/>
      <c r="K13" s="53"/>
    </row>
    <row r="14" spans="1:11" s="47" customFormat="1" x14ac:dyDescent="0.35">
      <c r="A14" s="59" t="s">
        <v>68</v>
      </c>
      <c r="B14" s="193">
        <f>SUM(C14:K14)</f>
        <v>163</v>
      </c>
      <c r="C14" s="176">
        <v>13</v>
      </c>
      <c r="D14" s="176">
        <v>22</v>
      </c>
      <c r="E14" s="176">
        <v>23</v>
      </c>
      <c r="F14" s="176">
        <v>1</v>
      </c>
      <c r="G14" s="176">
        <v>2</v>
      </c>
      <c r="H14" s="176">
        <v>5</v>
      </c>
      <c r="I14" s="176">
        <v>14</v>
      </c>
      <c r="J14" s="176">
        <v>3</v>
      </c>
      <c r="K14" s="176">
        <v>80</v>
      </c>
    </row>
    <row r="15" spans="1:11" s="47" customFormat="1" x14ac:dyDescent="0.35">
      <c r="A15" s="59" t="s">
        <v>143</v>
      </c>
      <c r="B15" s="193">
        <f>SUM(C15:K15)</f>
        <v>2</v>
      </c>
      <c r="C15" s="176">
        <v>0</v>
      </c>
      <c r="D15" s="176">
        <v>0</v>
      </c>
      <c r="E15" s="176">
        <v>0</v>
      </c>
      <c r="F15" s="176">
        <v>0</v>
      </c>
      <c r="G15" s="176">
        <v>2</v>
      </c>
      <c r="H15" s="176">
        <v>0</v>
      </c>
      <c r="I15" s="176">
        <v>0</v>
      </c>
      <c r="J15" s="176">
        <v>0</v>
      </c>
      <c r="K15" s="176">
        <v>0</v>
      </c>
    </row>
    <row r="16" spans="1:11" s="47" customFormat="1" x14ac:dyDescent="0.35">
      <c r="B16" s="193"/>
      <c r="C16" s="53"/>
      <c r="D16" s="53"/>
      <c r="E16" s="53"/>
      <c r="F16" s="53"/>
      <c r="G16" s="53"/>
      <c r="H16" s="53"/>
      <c r="I16" s="53"/>
      <c r="J16" s="53"/>
      <c r="K16" s="53"/>
    </row>
    <row r="17" spans="1:11" s="47" customFormat="1" x14ac:dyDescent="0.35">
      <c r="A17" s="54" t="s">
        <v>144</v>
      </c>
      <c r="B17" s="193">
        <f>SUM(B19:B38)</f>
        <v>271</v>
      </c>
      <c r="C17" s="53">
        <f t="shared" ref="C17:K17" si="1">SUM(C19:C38)</f>
        <v>0</v>
      </c>
      <c r="D17" s="53">
        <f t="shared" si="1"/>
        <v>0</v>
      </c>
      <c r="E17" s="53">
        <f t="shared" si="1"/>
        <v>130</v>
      </c>
      <c r="F17" s="53">
        <f t="shared" si="1"/>
        <v>10</v>
      </c>
      <c r="G17" s="53">
        <f t="shared" si="1"/>
        <v>131</v>
      </c>
      <c r="H17" s="53">
        <f t="shared" si="1"/>
        <v>0</v>
      </c>
      <c r="I17" s="53">
        <f t="shared" si="1"/>
        <v>0</v>
      </c>
      <c r="J17" s="53">
        <f t="shared" si="1"/>
        <v>0</v>
      </c>
      <c r="K17" s="53">
        <f t="shared" si="1"/>
        <v>0</v>
      </c>
    </row>
    <row r="18" spans="1:11" s="47" customFormat="1" x14ac:dyDescent="0.35">
      <c r="A18" s="66" t="s">
        <v>145</v>
      </c>
      <c r="B18" s="193"/>
      <c r="C18" s="53"/>
      <c r="D18" s="53"/>
      <c r="E18" s="53"/>
      <c r="F18" s="53"/>
      <c r="G18" s="53"/>
      <c r="H18" s="53"/>
      <c r="I18" s="53"/>
      <c r="J18" s="53"/>
      <c r="K18" s="53"/>
    </row>
    <row r="19" spans="1:11" s="47" customFormat="1" x14ac:dyDescent="0.35">
      <c r="A19" s="55" t="s">
        <v>146</v>
      </c>
      <c r="B19" s="193">
        <f>SUM(C19:K19)</f>
        <v>4</v>
      </c>
      <c r="C19" s="176">
        <v>0</v>
      </c>
      <c r="D19" s="176">
        <v>0</v>
      </c>
      <c r="E19" s="176">
        <v>3</v>
      </c>
      <c r="F19" s="176">
        <v>0</v>
      </c>
      <c r="G19" s="176">
        <v>1</v>
      </c>
      <c r="H19" s="176">
        <v>0</v>
      </c>
      <c r="I19" s="176">
        <v>0</v>
      </c>
      <c r="J19" s="176">
        <v>0</v>
      </c>
      <c r="K19" s="176">
        <v>0</v>
      </c>
    </row>
    <row r="20" spans="1:11" s="47" customFormat="1" x14ac:dyDescent="0.35">
      <c r="A20" s="55" t="s">
        <v>147</v>
      </c>
      <c r="B20" s="193">
        <f>SUM(C20:K20)</f>
        <v>7</v>
      </c>
      <c r="C20" s="176">
        <v>0</v>
      </c>
      <c r="D20" s="176">
        <v>0</v>
      </c>
      <c r="E20" s="176">
        <v>7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</row>
    <row r="21" spans="1:11" s="47" customFormat="1" x14ac:dyDescent="0.35">
      <c r="A21" s="55" t="s">
        <v>148</v>
      </c>
      <c r="B21" s="193">
        <f>SUM(C21:K21)</f>
        <v>7</v>
      </c>
      <c r="C21" s="176">
        <v>0</v>
      </c>
      <c r="D21" s="176">
        <v>0</v>
      </c>
      <c r="E21" s="176">
        <v>6</v>
      </c>
      <c r="F21" s="176">
        <v>0</v>
      </c>
      <c r="G21" s="176">
        <v>1</v>
      </c>
      <c r="H21" s="176">
        <v>0</v>
      </c>
      <c r="I21" s="176">
        <v>0</v>
      </c>
      <c r="J21" s="176">
        <v>0</v>
      </c>
      <c r="K21" s="176">
        <v>0</v>
      </c>
    </row>
    <row r="22" spans="1:11" s="47" customFormat="1" x14ac:dyDescent="0.35">
      <c r="A22" s="66" t="s">
        <v>149</v>
      </c>
      <c r="B22" s="193"/>
      <c r="C22" s="53"/>
      <c r="D22" s="53"/>
      <c r="E22" s="53"/>
      <c r="F22" s="53"/>
      <c r="G22" s="53"/>
      <c r="H22" s="53"/>
      <c r="I22" s="53"/>
      <c r="J22" s="53"/>
      <c r="K22" s="53"/>
    </row>
    <row r="23" spans="1:11" s="47" customFormat="1" x14ac:dyDescent="0.35">
      <c r="A23" s="55" t="s">
        <v>150</v>
      </c>
      <c r="B23" s="193">
        <f>SUM(C23:K23)</f>
        <v>56</v>
      </c>
      <c r="C23" s="176">
        <v>0</v>
      </c>
      <c r="D23" s="176">
        <v>0</v>
      </c>
      <c r="E23" s="176">
        <v>46</v>
      </c>
      <c r="F23" s="176">
        <v>0</v>
      </c>
      <c r="G23" s="176">
        <v>10</v>
      </c>
      <c r="H23" s="176">
        <v>0</v>
      </c>
      <c r="I23" s="176">
        <v>0</v>
      </c>
      <c r="J23" s="176">
        <v>0</v>
      </c>
      <c r="K23" s="176">
        <v>0</v>
      </c>
    </row>
    <row r="24" spans="1:11" s="47" customFormat="1" x14ac:dyDescent="0.35">
      <c r="A24" s="55" t="s">
        <v>151</v>
      </c>
      <c r="B24" s="193">
        <f>SUM(C24:K24)</f>
        <v>72</v>
      </c>
      <c r="C24" s="176">
        <v>0</v>
      </c>
      <c r="D24" s="176">
        <v>0</v>
      </c>
      <c r="E24" s="176">
        <v>58</v>
      </c>
      <c r="F24" s="176">
        <v>0</v>
      </c>
      <c r="G24" s="176">
        <v>14</v>
      </c>
      <c r="H24" s="176">
        <v>0</v>
      </c>
      <c r="I24" s="176">
        <v>0</v>
      </c>
      <c r="J24" s="176">
        <v>0</v>
      </c>
      <c r="K24" s="176">
        <v>0</v>
      </c>
    </row>
    <row r="25" spans="1:11" s="47" customFormat="1" x14ac:dyDescent="0.35">
      <c r="A25" s="66" t="s">
        <v>152</v>
      </c>
      <c r="B25" s="193"/>
      <c r="C25" s="53"/>
      <c r="D25" s="53"/>
      <c r="E25" s="53"/>
      <c r="F25" s="53"/>
      <c r="G25" s="53"/>
      <c r="H25" s="53"/>
      <c r="I25" s="53"/>
      <c r="J25" s="53"/>
      <c r="K25" s="53"/>
    </row>
    <row r="26" spans="1:11" s="47" customFormat="1" x14ac:dyDescent="0.35">
      <c r="A26" s="47" t="s">
        <v>153</v>
      </c>
      <c r="B26" s="193">
        <f t="shared" ref="B26:B38" si="2">SUM(C26:K26)</f>
        <v>1</v>
      </c>
      <c r="C26" s="176">
        <v>0</v>
      </c>
      <c r="D26" s="176">
        <v>0</v>
      </c>
      <c r="E26" s="176">
        <v>0</v>
      </c>
      <c r="F26" s="176">
        <v>0</v>
      </c>
      <c r="G26" s="176">
        <v>1</v>
      </c>
      <c r="H26" s="176">
        <v>0</v>
      </c>
      <c r="I26" s="176">
        <v>0</v>
      </c>
      <c r="J26" s="176">
        <v>0</v>
      </c>
      <c r="K26" s="176">
        <v>0</v>
      </c>
    </row>
    <row r="27" spans="1:11" s="47" customFormat="1" x14ac:dyDescent="0.35">
      <c r="A27" s="55" t="s">
        <v>154</v>
      </c>
      <c r="B27" s="193">
        <f t="shared" si="2"/>
        <v>1</v>
      </c>
      <c r="C27" s="176">
        <v>0</v>
      </c>
      <c r="D27" s="176">
        <v>0</v>
      </c>
      <c r="E27" s="176">
        <v>0</v>
      </c>
      <c r="F27" s="176">
        <v>0</v>
      </c>
      <c r="G27" s="176">
        <v>1</v>
      </c>
      <c r="H27" s="176">
        <v>0</v>
      </c>
      <c r="I27" s="176">
        <v>0</v>
      </c>
      <c r="J27" s="176">
        <v>0</v>
      </c>
      <c r="K27" s="176">
        <v>0</v>
      </c>
    </row>
    <row r="28" spans="1:11" s="47" customFormat="1" x14ac:dyDescent="0.35">
      <c r="A28" s="55" t="s">
        <v>155</v>
      </c>
      <c r="B28" s="193">
        <f t="shared" si="2"/>
        <v>8</v>
      </c>
      <c r="C28" s="176">
        <v>0</v>
      </c>
      <c r="D28" s="176">
        <v>0</v>
      </c>
      <c r="E28" s="176">
        <v>0</v>
      </c>
      <c r="F28" s="176">
        <v>1</v>
      </c>
      <c r="G28" s="176">
        <v>7</v>
      </c>
      <c r="H28" s="176">
        <v>0</v>
      </c>
      <c r="I28" s="176">
        <v>0</v>
      </c>
      <c r="J28" s="176">
        <v>0</v>
      </c>
      <c r="K28" s="176">
        <v>0</v>
      </c>
    </row>
    <row r="29" spans="1:11" s="47" customFormat="1" x14ac:dyDescent="0.35">
      <c r="A29" s="55" t="s">
        <v>156</v>
      </c>
      <c r="B29" s="193">
        <f t="shared" si="2"/>
        <v>47</v>
      </c>
      <c r="C29" s="176">
        <v>0</v>
      </c>
      <c r="D29" s="176">
        <v>0</v>
      </c>
      <c r="E29" s="176">
        <v>0</v>
      </c>
      <c r="F29" s="176">
        <v>6</v>
      </c>
      <c r="G29" s="176">
        <v>41</v>
      </c>
      <c r="H29" s="176">
        <v>0</v>
      </c>
      <c r="I29" s="176">
        <v>0</v>
      </c>
      <c r="J29" s="176">
        <v>0</v>
      </c>
      <c r="K29" s="176">
        <v>0</v>
      </c>
    </row>
    <row r="30" spans="1:11" s="47" customFormat="1" x14ac:dyDescent="0.35">
      <c r="A30" s="55" t="s">
        <v>157</v>
      </c>
      <c r="B30" s="193">
        <f t="shared" si="2"/>
        <v>18</v>
      </c>
      <c r="C30" s="176">
        <v>0</v>
      </c>
      <c r="D30" s="176">
        <v>0</v>
      </c>
      <c r="E30" s="176">
        <v>0</v>
      </c>
      <c r="F30" s="176">
        <v>2</v>
      </c>
      <c r="G30" s="176">
        <v>16</v>
      </c>
      <c r="H30" s="176">
        <v>0</v>
      </c>
      <c r="I30" s="176">
        <v>0</v>
      </c>
      <c r="J30" s="176">
        <v>0</v>
      </c>
      <c r="K30" s="176">
        <v>0</v>
      </c>
    </row>
    <row r="31" spans="1:11" s="47" customFormat="1" x14ac:dyDescent="0.35">
      <c r="A31" s="55" t="s">
        <v>158</v>
      </c>
      <c r="B31" s="193">
        <f t="shared" si="2"/>
        <v>2</v>
      </c>
      <c r="C31" s="176">
        <v>0</v>
      </c>
      <c r="D31" s="176">
        <v>0</v>
      </c>
      <c r="E31" s="176">
        <v>1</v>
      </c>
      <c r="F31" s="176">
        <v>0</v>
      </c>
      <c r="G31" s="176">
        <v>1</v>
      </c>
      <c r="H31" s="176">
        <v>0</v>
      </c>
      <c r="I31" s="176">
        <v>0</v>
      </c>
      <c r="J31" s="176">
        <v>0</v>
      </c>
      <c r="K31" s="176">
        <v>0</v>
      </c>
    </row>
    <row r="32" spans="1:11" s="47" customFormat="1" x14ac:dyDescent="0.35">
      <c r="A32" s="55" t="s">
        <v>159</v>
      </c>
      <c r="B32" s="193">
        <f t="shared" si="2"/>
        <v>9</v>
      </c>
      <c r="C32" s="176">
        <v>0</v>
      </c>
      <c r="D32" s="176">
        <v>0</v>
      </c>
      <c r="E32" s="176">
        <v>2</v>
      </c>
      <c r="F32" s="176">
        <v>1</v>
      </c>
      <c r="G32" s="176">
        <v>6</v>
      </c>
      <c r="H32" s="176">
        <v>0</v>
      </c>
      <c r="I32" s="176">
        <v>0</v>
      </c>
      <c r="J32" s="176">
        <v>0</v>
      </c>
      <c r="K32" s="176">
        <v>0</v>
      </c>
    </row>
    <row r="33" spans="1:11" s="47" customFormat="1" x14ac:dyDescent="0.35">
      <c r="A33" s="55" t="s">
        <v>160</v>
      </c>
      <c r="B33" s="193">
        <f t="shared" si="2"/>
        <v>7</v>
      </c>
      <c r="C33" s="176">
        <v>0</v>
      </c>
      <c r="D33" s="176">
        <v>0</v>
      </c>
      <c r="E33" s="176">
        <f>3+2</f>
        <v>5</v>
      </c>
      <c r="F33" s="176">
        <v>0</v>
      </c>
      <c r="G33" s="176">
        <v>2</v>
      </c>
      <c r="H33" s="176">
        <v>0</v>
      </c>
      <c r="I33" s="176">
        <v>0</v>
      </c>
      <c r="J33" s="176">
        <v>0</v>
      </c>
      <c r="K33" s="176">
        <v>0</v>
      </c>
    </row>
    <row r="34" spans="1:11" s="47" customFormat="1" x14ac:dyDescent="0.35">
      <c r="A34" s="55" t="s">
        <v>161</v>
      </c>
      <c r="B34" s="193">
        <f t="shared" si="2"/>
        <v>2</v>
      </c>
      <c r="C34" s="176">
        <v>0</v>
      </c>
      <c r="D34" s="176">
        <v>0</v>
      </c>
      <c r="E34" s="176">
        <v>0</v>
      </c>
      <c r="F34" s="176">
        <v>0</v>
      </c>
      <c r="G34" s="176">
        <v>2</v>
      </c>
      <c r="H34" s="176">
        <v>0</v>
      </c>
      <c r="I34" s="176">
        <v>0</v>
      </c>
      <c r="J34" s="176">
        <v>0</v>
      </c>
      <c r="K34" s="176">
        <v>0</v>
      </c>
    </row>
    <row r="35" spans="1:11" s="47" customFormat="1" x14ac:dyDescent="0.35">
      <c r="A35" s="55" t="s">
        <v>162</v>
      </c>
      <c r="B35" s="193">
        <f t="shared" si="2"/>
        <v>10</v>
      </c>
      <c r="C35" s="176">
        <v>0</v>
      </c>
      <c r="D35" s="176">
        <v>0</v>
      </c>
      <c r="E35" s="176">
        <v>0</v>
      </c>
      <c r="F35" s="176">
        <v>0</v>
      </c>
      <c r="G35" s="176">
        <v>10</v>
      </c>
      <c r="H35" s="176">
        <v>0</v>
      </c>
      <c r="I35" s="176">
        <v>0</v>
      </c>
      <c r="J35" s="176">
        <v>0</v>
      </c>
      <c r="K35" s="176">
        <v>0</v>
      </c>
    </row>
    <row r="36" spans="1:11" s="47" customFormat="1" x14ac:dyDescent="0.35">
      <c r="A36" s="55" t="s">
        <v>163</v>
      </c>
      <c r="B36" s="193">
        <f t="shared" si="2"/>
        <v>4</v>
      </c>
      <c r="C36" s="176">
        <v>0</v>
      </c>
      <c r="D36" s="176">
        <v>0</v>
      </c>
      <c r="E36" s="176">
        <v>0</v>
      </c>
      <c r="F36" s="176">
        <v>0</v>
      </c>
      <c r="G36" s="176">
        <v>4</v>
      </c>
      <c r="H36" s="176">
        <v>0</v>
      </c>
      <c r="I36" s="176">
        <v>0</v>
      </c>
      <c r="J36" s="176">
        <v>0</v>
      </c>
      <c r="K36" s="176">
        <v>0</v>
      </c>
    </row>
    <row r="37" spans="1:11" s="47" customFormat="1" x14ac:dyDescent="0.35">
      <c r="A37" s="55" t="s">
        <v>164</v>
      </c>
      <c r="B37" s="193">
        <f t="shared" si="2"/>
        <v>10</v>
      </c>
      <c r="C37" s="176">
        <v>0</v>
      </c>
      <c r="D37" s="176">
        <v>0</v>
      </c>
      <c r="E37" s="176">
        <v>2</v>
      </c>
      <c r="F37" s="176">
        <v>0</v>
      </c>
      <c r="G37" s="176">
        <v>8</v>
      </c>
      <c r="H37" s="176">
        <v>0</v>
      </c>
      <c r="I37" s="176">
        <v>0</v>
      </c>
      <c r="J37" s="176">
        <v>0</v>
      </c>
      <c r="K37" s="176">
        <v>0</v>
      </c>
    </row>
    <row r="38" spans="1:11" s="47" customFormat="1" x14ac:dyDescent="0.35">
      <c r="A38" s="55" t="s">
        <v>165</v>
      </c>
      <c r="B38" s="193">
        <f t="shared" si="2"/>
        <v>6</v>
      </c>
      <c r="C38" s="176">
        <v>0</v>
      </c>
      <c r="D38" s="176">
        <v>0</v>
      </c>
      <c r="E38" s="176">
        <v>0</v>
      </c>
      <c r="F38" s="176">
        <v>0</v>
      </c>
      <c r="G38" s="176">
        <v>6</v>
      </c>
      <c r="H38" s="176">
        <v>0</v>
      </c>
      <c r="I38" s="176">
        <v>0</v>
      </c>
      <c r="J38" s="176">
        <v>0</v>
      </c>
      <c r="K38" s="176">
        <v>0</v>
      </c>
    </row>
    <row r="39" spans="1:11" s="47" customFormat="1" x14ac:dyDescent="0.35">
      <c r="B39" s="193"/>
      <c r="C39" s="53"/>
      <c r="D39" s="53"/>
      <c r="E39" s="53"/>
      <c r="F39" s="53"/>
      <c r="G39" s="53"/>
      <c r="H39" s="53"/>
      <c r="I39" s="53"/>
      <c r="J39" s="53"/>
      <c r="K39" s="53"/>
    </row>
    <row r="40" spans="1:11" s="47" customFormat="1" x14ac:dyDescent="0.3">
      <c r="A40" s="67" t="s">
        <v>166</v>
      </c>
      <c r="B40" s="193">
        <f t="shared" ref="B40:K40" si="3">SUM(B42:B53)</f>
        <v>684</v>
      </c>
      <c r="C40" s="53">
        <f t="shared" si="3"/>
        <v>1</v>
      </c>
      <c r="D40" s="53">
        <f t="shared" si="3"/>
        <v>0</v>
      </c>
      <c r="E40" s="53">
        <f t="shared" si="3"/>
        <v>536</v>
      </c>
      <c r="F40" s="53">
        <f t="shared" si="3"/>
        <v>30</v>
      </c>
      <c r="G40" s="53">
        <f t="shared" si="3"/>
        <v>114</v>
      </c>
      <c r="H40" s="53">
        <f t="shared" si="3"/>
        <v>1</v>
      </c>
      <c r="I40" s="53">
        <f t="shared" si="3"/>
        <v>0</v>
      </c>
      <c r="J40" s="53">
        <f t="shared" si="3"/>
        <v>1</v>
      </c>
      <c r="K40" s="53">
        <f t="shared" si="3"/>
        <v>1</v>
      </c>
    </row>
    <row r="41" spans="1:11" s="47" customFormat="1" x14ac:dyDescent="0.35">
      <c r="A41" s="66" t="s">
        <v>145</v>
      </c>
      <c r="B41" s="193"/>
      <c r="C41" s="53"/>
      <c r="D41" s="53"/>
      <c r="E41" s="53"/>
      <c r="F41" s="53"/>
      <c r="G41" s="53"/>
      <c r="H41" s="53"/>
      <c r="I41" s="53"/>
      <c r="J41" s="53"/>
      <c r="K41" s="53"/>
    </row>
    <row r="42" spans="1:11" s="47" customFormat="1" x14ac:dyDescent="0.35">
      <c r="A42" s="55" t="s">
        <v>167</v>
      </c>
      <c r="B42" s="193">
        <f t="shared" ref="B42:B53" si="4">SUM(C42:K42)</f>
        <v>72</v>
      </c>
      <c r="C42" s="176">
        <v>0</v>
      </c>
      <c r="D42" s="176">
        <v>0</v>
      </c>
      <c r="E42" s="176">
        <v>33</v>
      </c>
      <c r="F42" s="176">
        <v>2</v>
      </c>
      <c r="G42" s="176">
        <v>37</v>
      </c>
      <c r="H42" s="176">
        <v>0</v>
      </c>
      <c r="I42" s="176">
        <v>0</v>
      </c>
      <c r="J42" s="176">
        <v>0</v>
      </c>
      <c r="K42" s="176">
        <v>0</v>
      </c>
    </row>
    <row r="43" spans="1:11" s="47" customFormat="1" ht="31" x14ac:dyDescent="0.35">
      <c r="A43" s="55" t="s">
        <v>168</v>
      </c>
      <c r="B43" s="193">
        <f t="shared" si="4"/>
        <v>0</v>
      </c>
      <c r="C43" s="176">
        <v>0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</row>
    <row r="44" spans="1:11" s="47" customFormat="1" x14ac:dyDescent="0.35">
      <c r="A44" s="55" t="s">
        <v>169</v>
      </c>
      <c r="B44" s="193">
        <f t="shared" si="4"/>
        <v>0</v>
      </c>
      <c r="C44" s="176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</row>
    <row r="45" spans="1:11" s="47" customFormat="1" x14ac:dyDescent="0.35">
      <c r="A45" s="55" t="s">
        <v>170</v>
      </c>
      <c r="B45" s="193">
        <f t="shared" si="4"/>
        <v>488</v>
      </c>
      <c r="C45" s="176">
        <v>1</v>
      </c>
      <c r="D45" s="176">
        <v>0</v>
      </c>
      <c r="E45" s="176">
        <v>419</v>
      </c>
      <c r="F45" s="176">
        <v>27</v>
      </c>
      <c r="G45" s="176">
        <v>39</v>
      </c>
      <c r="H45" s="176">
        <v>0</v>
      </c>
      <c r="I45" s="176">
        <v>0</v>
      </c>
      <c r="J45" s="176">
        <v>1</v>
      </c>
      <c r="K45" s="176">
        <v>1</v>
      </c>
    </row>
    <row r="46" spans="1:11" s="47" customFormat="1" x14ac:dyDescent="0.35">
      <c r="A46" s="47" t="s">
        <v>171</v>
      </c>
      <c r="B46" s="193">
        <f t="shared" si="4"/>
        <v>93</v>
      </c>
      <c r="C46" s="176">
        <v>0</v>
      </c>
      <c r="D46" s="176">
        <v>0</v>
      </c>
      <c r="E46" s="176">
        <v>82</v>
      </c>
      <c r="F46" s="176">
        <v>1</v>
      </c>
      <c r="G46" s="176">
        <v>10</v>
      </c>
      <c r="H46" s="176">
        <v>0</v>
      </c>
      <c r="I46" s="176">
        <v>0</v>
      </c>
      <c r="J46" s="176">
        <v>0</v>
      </c>
      <c r="K46" s="176">
        <v>0</v>
      </c>
    </row>
    <row r="47" spans="1:11" s="47" customFormat="1" x14ac:dyDescent="0.35">
      <c r="A47" s="55" t="s">
        <v>172</v>
      </c>
      <c r="B47" s="193">
        <f t="shared" si="4"/>
        <v>1</v>
      </c>
      <c r="C47" s="176"/>
      <c r="D47" s="176"/>
      <c r="E47" s="176"/>
      <c r="F47" s="176"/>
      <c r="G47" s="176">
        <v>1</v>
      </c>
      <c r="H47" s="176"/>
      <c r="I47" s="176"/>
      <c r="J47" s="176"/>
      <c r="K47" s="176"/>
    </row>
    <row r="48" spans="1:11" s="47" customFormat="1" x14ac:dyDescent="0.35">
      <c r="A48" s="55" t="s">
        <v>173</v>
      </c>
      <c r="B48" s="193">
        <f t="shared" si="4"/>
        <v>1</v>
      </c>
      <c r="C48" s="176">
        <v>0</v>
      </c>
      <c r="D48" s="176">
        <v>0</v>
      </c>
      <c r="E48" s="176">
        <v>0</v>
      </c>
      <c r="F48" s="176">
        <v>0</v>
      </c>
      <c r="G48" s="176">
        <v>0</v>
      </c>
      <c r="H48" s="176">
        <v>1</v>
      </c>
      <c r="I48" s="176">
        <v>0</v>
      </c>
      <c r="J48" s="176">
        <v>0</v>
      </c>
      <c r="K48" s="176">
        <v>0</v>
      </c>
    </row>
    <row r="49" spans="1:11" s="47" customFormat="1" x14ac:dyDescent="0.35">
      <c r="A49" s="55" t="s">
        <v>174</v>
      </c>
      <c r="B49" s="193">
        <f t="shared" si="4"/>
        <v>8</v>
      </c>
      <c r="C49" s="176">
        <v>0</v>
      </c>
      <c r="D49" s="176">
        <v>0</v>
      </c>
      <c r="E49" s="176">
        <v>0</v>
      </c>
      <c r="F49" s="176">
        <v>0</v>
      </c>
      <c r="G49" s="176">
        <v>8</v>
      </c>
      <c r="H49" s="176">
        <v>0</v>
      </c>
      <c r="I49" s="176">
        <v>0</v>
      </c>
      <c r="J49" s="176">
        <v>0</v>
      </c>
      <c r="K49" s="176">
        <v>0</v>
      </c>
    </row>
    <row r="50" spans="1:11" s="47" customFormat="1" x14ac:dyDescent="0.35">
      <c r="A50" s="55" t="s">
        <v>175</v>
      </c>
      <c r="B50" s="193">
        <f t="shared" si="4"/>
        <v>3</v>
      </c>
      <c r="C50" s="176">
        <v>0</v>
      </c>
      <c r="D50" s="176">
        <v>0</v>
      </c>
      <c r="E50" s="176">
        <v>0</v>
      </c>
      <c r="F50" s="176">
        <v>0</v>
      </c>
      <c r="G50" s="176">
        <v>3</v>
      </c>
      <c r="H50" s="176">
        <v>0</v>
      </c>
      <c r="I50" s="176">
        <v>0</v>
      </c>
      <c r="J50" s="176">
        <v>0</v>
      </c>
      <c r="K50" s="176">
        <v>0</v>
      </c>
    </row>
    <row r="51" spans="1:11" s="47" customFormat="1" x14ac:dyDescent="0.35">
      <c r="A51" s="55" t="s">
        <v>176</v>
      </c>
      <c r="B51" s="193">
        <f t="shared" si="4"/>
        <v>3</v>
      </c>
      <c r="C51" s="176">
        <v>0</v>
      </c>
      <c r="D51" s="176">
        <v>0</v>
      </c>
      <c r="E51" s="176">
        <v>0</v>
      </c>
      <c r="F51" s="176">
        <v>0</v>
      </c>
      <c r="G51" s="176">
        <v>3</v>
      </c>
      <c r="H51" s="176">
        <v>0</v>
      </c>
      <c r="I51" s="176">
        <v>0</v>
      </c>
      <c r="J51" s="176">
        <v>0</v>
      </c>
      <c r="K51" s="176">
        <v>0</v>
      </c>
    </row>
    <row r="52" spans="1:11" s="47" customFormat="1" x14ac:dyDescent="0.35">
      <c r="A52" s="55" t="s">
        <v>177</v>
      </c>
      <c r="B52" s="193">
        <f t="shared" si="4"/>
        <v>6</v>
      </c>
      <c r="C52" s="176">
        <v>0</v>
      </c>
      <c r="D52" s="176">
        <v>0</v>
      </c>
      <c r="E52" s="176">
        <v>2</v>
      </c>
      <c r="F52" s="176">
        <v>0</v>
      </c>
      <c r="G52" s="176">
        <v>4</v>
      </c>
      <c r="H52" s="176">
        <v>0</v>
      </c>
      <c r="I52" s="176">
        <v>0</v>
      </c>
      <c r="J52" s="176">
        <v>0</v>
      </c>
      <c r="K52" s="176">
        <v>0</v>
      </c>
    </row>
    <row r="53" spans="1:11" s="47" customFormat="1" x14ac:dyDescent="0.35">
      <c r="A53" s="55" t="s">
        <v>178</v>
      </c>
      <c r="B53" s="193">
        <f t="shared" si="4"/>
        <v>9</v>
      </c>
      <c r="C53" s="176">
        <v>0</v>
      </c>
      <c r="D53" s="176">
        <v>0</v>
      </c>
      <c r="E53" s="176">
        <v>0</v>
      </c>
      <c r="F53" s="176">
        <v>0</v>
      </c>
      <c r="G53" s="176">
        <v>9</v>
      </c>
      <c r="H53" s="176">
        <v>0</v>
      </c>
      <c r="I53" s="176">
        <v>0</v>
      </c>
      <c r="J53" s="176">
        <v>0</v>
      </c>
      <c r="K53" s="176">
        <v>0</v>
      </c>
    </row>
    <row r="54" spans="1:11" s="47" customFormat="1" x14ac:dyDescent="0.35">
      <c r="B54" s="193"/>
      <c r="C54" s="53"/>
      <c r="D54" s="53"/>
      <c r="E54" s="53"/>
      <c r="F54" s="53"/>
      <c r="G54" s="53"/>
      <c r="H54" s="53"/>
      <c r="I54" s="53"/>
      <c r="J54" s="53"/>
      <c r="K54" s="53"/>
    </row>
    <row r="55" spans="1:11" s="47" customFormat="1" x14ac:dyDescent="0.3">
      <c r="A55" s="67" t="s">
        <v>179</v>
      </c>
      <c r="B55" s="193">
        <f t="shared" ref="B55:K55" si="5">SUM(B57:B61)</f>
        <v>24</v>
      </c>
      <c r="C55" s="53">
        <f t="shared" si="5"/>
        <v>0</v>
      </c>
      <c r="D55" s="53">
        <f t="shared" si="5"/>
        <v>0</v>
      </c>
      <c r="E55" s="53">
        <f t="shared" si="5"/>
        <v>17</v>
      </c>
      <c r="F55" s="53">
        <f t="shared" si="5"/>
        <v>1</v>
      </c>
      <c r="G55" s="53">
        <f t="shared" si="5"/>
        <v>6</v>
      </c>
      <c r="H55" s="53">
        <f t="shared" si="5"/>
        <v>0</v>
      </c>
      <c r="I55" s="53">
        <f t="shared" si="5"/>
        <v>0</v>
      </c>
      <c r="J55" s="53">
        <f t="shared" si="5"/>
        <v>0</v>
      </c>
      <c r="K55" s="53">
        <f t="shared" si="5"/>
        <v>0</v>
      </c>
    </row>
    <row r="56" spans="1:11" s="47" customFormat="1" x14ac:dyDescent="0.35">
      <c r="A56" s="66" t="s">
        <v>149</v>
      </c>
      <c r="B56" s="193"/>
      <c r="C56" s="53"/>
      <c r="D56" s="53"/>
      <c r="E56" s="53"/>
      <c r="F56" s="53"/>
      <c r="G56" s="53"/>
      <c r="H56" s="53"/>
      <c r="I56" s="53"/>
      <c r="J56" s="53"/>
      <c r="K56" s="53"/>
    </row>
    <row r="57" spans="1:11" s="47" customFormat="1" x14ac:dyDescent="0.35">
      <c r="A57" s="55" t="s">
        <v>180</v>
      </c>
      <c r="B57" s="193">
        <f>SUM(C57:K57)</f>
        <v>19</v>
      </c>
      <c r="C57" s="176">
        <v>0</v>
      </c>
      <c r="D57" s="176">
        <v>0</v>
      </c>
      <c r="E57" s="176">
        <v>17</v>
      </c>
      <c r="F57" s="176">
        <v>0</v>
      </c>
      <c r="G57" s="176">
        <v>2</v>
      </c>
      <c r="H57" s="176">
        <v>0</v>
      </c>
      <c r="I57" s="176">
        <v>0</v>
      </c>
      <c r="J57" s="176">
        <v>0</v>
      </c>
      <c r="K57" s="176">
        <v>0</v>
      </c>
    </row>
    <row r="58" spans="1:11" s="47" customFormat="1" x14ac:dyDescent="0.35">
      <c r="A58" s="66" t="s">
        <v>152</v>
      </c>
      <c r="B58" s="193"/>
      <c r="C58" s="53"/>
      <c r="D58" s="53"/>
      <c r="E58" s="53"/>
      <c r="F58" s="53"/>
      <c r="G58" s="53"/>
      <c r="H58" s="53"/>
      <c r="I58" s="53"/>
      <c r="J58" s="53"/>
      <c r="K58" s="53"/>
    </row>
    <row r="59" spans="1:11" s="47" customFormat="1" x14ac:dyDescent="0.35">
      <c r="A59" s="55" t="s">
        <v>181</v>
      </c>
      <c r="B59" s="193">
        <f>SUM(C59:K59)</f>
        <v>2</v>
      </c>
      <c r="C59" s="176">
        <v>0</v>
      </c>
      <c r="D59" s="176">
        <v>0</v>
      </c>
      <c r="E59" s="176">
        <v>0</v>
      </c>
      <c r="F59" s="176">
        <v>0</v>
      </c>
      <c r="G59" s="176">
        <v>2</v>
      </c>
      <c r="H59" s="176">
        <v>0</v>
      </c>
      <c r="I59" s="176">
        <v>0</v>
      </c>
      <c r="J59" s="176">
        <v>0</v>
      </c>
      <c r="K59" s="176">
        <v>0</v>
      </c>
    </row>
    <row r="60" spans="1:11" s="47" customFormat="1" x14ac:dyDescent="0.35">
      <c r="A60" s="55" t="s">
        <v>182</v>
      </c>
      <c r="B60" s="193">
        <f>SUM(C60:K60)</f>
        <v>2</v>
      </c>
      <c r="C60" s="176">
        <v>0</v>
      </c>
      <c r="D60" s="176">
        <v>0</v>
      </c>
      <c r="E60" s="176">
        <v>0</v>
      </c>
      <c r="F60" s="176">
        <v>1</v>
      </c>
      <c r="G60" s="176">
        <v>1</v>
      </c>
      <c r="H60" s="176">
        <v>0</v>
      </c>
      <c r="I60" s="176">
        <v>0</v>
      </c>
      <c r="J60" s="176">
        <v>0</v>
      </c>
      <c r="K60" s="176">
        <v>0</v>
      </c>
    </row>
    <row r="61" spans="1:11" s="47" customFormat="1" x14ac:dyDescent="0.35">
      <c r="A61" s="55" t="s">
        <v>183</v>
      </c>
      <c r="B61" s="193">
        <f>SUM(C61:K61)</f>
        <v>1</v>
      </c>
      <c r="C61" s="176">
        <v>0</v>
      </c>
      <c r="D61" s="176">
        <v>0</v>
      </c>
      <c r="E61" s="176">
        <v>0</v>
      </c>
      <c r="F61" s="176">
        <v>0</v>
      </c>
      <c r="G61" s="176">
        <v>1</v>
      </c>
      <c r="H61" s="176">
        <v>0</v>
      </c>
      <c r="I61" s="176">
        <v>0</v>
      </c>
      <c r="J61" s="176">
        <v>0</v>
      </c>
      <c r="K61" s="176">
        <v>0</v>
      </c>
    </row>
    <row r="62" spans="1:11" s="47" customFormat="1" x14ac:dyDescent="0.35">
      <c r="B62" s="193"/>
      <c r="C62" s="53"/>
      <c r="D62" s="53"/>
      <c r="E62" s="53"/>
      <c r="F62" s="53"/>
      <c r="G62" s="53"/>
      <c r="H62" s="53"/>
      <c r="I62" s="53"/>
      <c r="J62" s="53"/>
      <c r="K62" s="53"/>
    </row>
    <row r="63" spans="1:11" s="47" customFormat="1" x14ac:dyDescent="0.3">
      <c r="A63" s="67" t="s">
        <v>184</v>
      </c>
      <c r="B63" s="193">
        <f t="shared" ref="B63:K63" si="6">SUM(B64:B72)</f>
        <v>44</v>
      </c>
      <c r="C63" s="53">
        <f t="shared" si="6"/>
        <v>0</v>
      </c>
      <c r="D63" s="53">
        <f t="shared" si="6"/>
        <v>0</v>
      </c>
      <c r="E63" s="53">
        <f t="shared" si="6"/>
        <v>20</v>
      </c>
      <c r="F63" s="53">
        <f t="shared" si="6"/>
        <v>3</v>
      </c>
      <c r="G63" s="53">
        <f t="shared" si="6"/>
        <v>19</v>
      </c>
      <c r="H63" s="53">
        <f t="shared" si="6"/>
        <v>0</v>
      </c>
      <c r="I63" s="53">
        <f t="shared" si="6"/>
        <v>0</v>
      </c>
      <c r="J63" s="53">
        <f t="shared" si="6"/>
        <v>2</v>
      </c>
      <c r="K63" s="53">
        <f t="shared" si="6"/>
        <v>0</v>
      </c>
    </row>
    <row r="64" spans="1:11" s="47" customFormat="1" x14ac:dyDescent="0.35">
      <c r="A64" s="66" t="s">
        <v>145</v>
      </c>
      <c r="B64" s="193"/>
      <c r="C64" s="53"/>
      <c r="D64" s="53"/>
      <c r="E64" s="53"/>
      <c r="F64" s="53"/>
      <c r="G64" s="53"/>
      <c r="H64" s="53"/>
      <c r="I64" s="53"/>
      <c r="J64" s="53"/>
      <c r="K64" s="53"/>
    </row>
    <row r="65" spans="1:11" s="47" customFormat="1" x14ac:dyDescent="0.35">
      <c r="A65" s="55" t="s">
        <v>185</v>
      </c>
      <c r="B65" s="193">
        <f>SUM(C65:K65)</f>
        <v>6</v>
      </c>
      <c r="C65" s="176">
        <v>0</v>
      </c>
      <c r="D65" s="176">
        <v>0</v>
      </c>
      <c r="E65" s="176">
        <v>5</v>
      </c>
      <c r="F65" s="176">
        <v>0</v>
      </c>
      <c r="G65" s="176">
        <v>1</v>
      </c>
      <c r="H65" s="176">
        <v>0</v>
      </c>
      <c r="I65" s="176">
        <v>0</v>
      </c>
      <c r="J65" s="176">
        <v>0</v>
      </c>
      <c r="K65" s="176">
        <v>0</v>
      </c>
    </row>
    <row r="66" spans="1:11" s="47" customFormat="1" x14ac:dyDescent="0.35">
      <c r="A66" s="66" t="s">
        <v>149</v>
      </c>
      <c r="B66" s="193"/>
      <c r="C66" s="53"/>
      <c r="D66" s="53"/>
      <c r="E66" s="53"/>
      <c r="F66" s="53"/>
      <c r="G66" s="53"/>
      <c r="H66" s="53"/>
      <c r="I66" s="53"/>
      <c r="J66" s="53"/>
      <c r="K66" s="53"/>
    </row>
    <row r="67" spans="1:11" s="47" customFormat="1" x14ac:dyDescent="0.35">
      <c r="A67" s="55" t="s">
        <v>186</v>
      </c>
      <c r="B67" s="193">
        <f>SUM(C67:K67)</f>
        <v>16</v>
      </c>
      <c r="C67" s="176">
        <v>0</v>
      </c>
      <c r="D67" s="176">
        <v>0</v>
      </c>
      <c r="E67" s="176">
        <v>12</v>
      </c>
      <c r="F67" s="176">
        <v>0</v>
      </c>
      <c r="G67" s="176">
        <v>3</v>
      </c>
      <c r="H67" s="176">
        <v>0</v>
      </c>
      <c r="I67" s="176">
        <v>0</v>
      </c>
      <c r="J67" s="176">
        <v>1</v>
      </c>
      <c r="K67" s="176">
        <v>0</v>
      </c>
    </row>
    <row r="68" spans="1:11" s="47" customFormat="1" x14ac:dyDescent="0.35">
      <c r="A68" s="66" t="s">
        <v>152</v>
      </c>
      <c r="B68" s="193"/>
      <c r="C68" s="176"/>
      <c r="D68" s="176"/>
      <c r="E68" s="176"/>
      <c r="F68" s="176"/>
      <c r="G68" s="176"/>
      <c r="H68" s="176"/>
      <c r="I68" s="176"/>
      <c r="J68" s="176"/>
      <c r="K68" s="176"/>
    </row>
    <row r="69" spans="1:11" s="47" customFormat="1" x14ac:dyDescent="0.35">
      <c r="A69" s="55" t="s">
        <v>187</v>
      </c>
      <c r="B69" s="193">
        <f>SUM(C69:K69)</f>
        <v>4</v>
      </c>
      <c r="C69" s="176">
        <v>0</v>
      </c>
      <c r="D69" s="176">
        <v>0</v>
      </c>
      <c r="E69" s="176">
        <v>2</v>
      </c>
      <c r="F69" s="176">
        <v>0</v>
      </c>
      <c r="G69" s="176">
        <v>1</v>
      </c>
      <c r="H69" s="176">
        <v>0</v>
      </c>
      <c r="I69" s="176">
        <v>0</v>
      </c>
      <c r="J69" s="176">
        <v>1</v>
      </c>
      <c r="K69" s="176">
        <v>0</v>
      </c>
    </row>
    <row r="70" spans="1:11" s="47" customFormat="1" x14ac:dyDescent="0.35">
      <c r="A70" s="55" t="s">
        <v>188</v>
      </c>
      <c r="B70" s="193">
        <f>SUM(C70:K70)</f>
        <v>11</v>
      </c>
      <c r="C70" s="176">
        <v>0</v>
      </c>
      <c r="D70" s="176">
        <v>0</v>
      </c>
      <c r="E70" s="176">
        <v>1</v>
      </c>
      <c r="F70" s="176">
        <v>1</v>
      </c>
      <c r="G70" s="176">
        <v>9</v>
      </c>
      <c r="H70" s="176">
        <v>0</v>
      </c>
      <c r="I70" s="176">
        <v>0</v>
      </c>
      <c r="J70" s="176">
        <v>0</v>
      </c>
      <c r="K70" s="176">
        <v>0</v>
      </c>
    </row>
    <row r="71" spans="1:11" s="47" customFormat="1" x14ac:dyDescent="0.35">
      <c r="A71" s="55" t="s">
        <v>189</v>
      </c>
      <c r="B71" s="193">
        <f>SUM(C71:K71)</f>
        <v>2</v>
      </c>
      <c r="C71" s="176">
        <v>0</v>
      </c>
      <c r="D71" s="176">
        <v>0</v>
      </c>
      <c r="E71" s="176">
        <v>0</v>
      </c>
      <c r="F71" s="176">
        <v>1</v>
      </c>
      <c r="G71" s="176">
        <v>1</v>
      </c>
      <c r="H71" s="176">
        <v>0</v>
      </c>
      <c r="I71" s="176">
        <v>0</v>
      </c>
      <c r="J71" s="176">
        <v>0</v>
      </c>
      <c r="K71" s="176">
        <v>0</v>
      </c>
    </row>
    <row r="72" spans="1:11" s="47" customFormat="1" x14ac:dyDescent="0.35">
      <c r="A72" s="55" t="s">
        <v>190</v>
      </c>
      <c r="B72" s="193">
        <f>SUM(C72:K72)</f>
        <v>5</v>
      </c>
      <c r="C72" s="176">
        <v>0</v>
      </c>
      <c r="D72" s="176">
        <v>0</v>
      </c>
      <c r="E72" s="176">
        <v>0</v>
      </c>
      <c r="F72" s="176">
        <v>1</v>
      </c>
      <c r="G72" s="176">
        <v>4</v>
      </c>
      <c r="H72" s="176">
        <v>0</v>
      </c>
      <c r="I72" s="176">
        <v>0</v>
      </c>
      <c r="J72" s="176">
        <v>0</v>
      </c>
      <c r="K72" s="176">
        <v>0</v>
      </c>
    </row>
    <row r="73" spans="1:11" s="47" customFormat="1" x14ac:dyDescent="0.35">
      <c r="B73" s="193"/>
      <c r="C73" s="53"/>
      <c r="D73" s="53"/>
      <c r="E73" s="53"/>
      <c r="F73" s="53"/>
      <c r="G73" s="53"/>
      <c r="H73" s="53"/>
      <c r="I73" s="53"/>
      <c r="J73" s="53"/>
      <c r="K73" s="53"/>
    </row>
    <row r="74" spans="1:11" s="47" customFormat="1" x14ac:dyDescent="0.3">
      <c r="A74" s="67" t="s">
        <v>191</v>
      </c>
      <c r="B74" s="193">
        <f t="shared" ref="B74:K74" si="7">SUM(B75:B82)</f>
        <v>10</v>
      </c>
      <c r="C74" s="53">
        <f t="shared" si="7"/>
        <v>0</v>
      </c>
      <c r="D74" s="53">
        <f t="shared" si="7"/>
        <v>0</v>
      </c>
      <c r="E74" s="53">
        <f t="shared" si="7"/>
        <v>5</v>
      </c>
      <c r="F74" s="53">
        <f t="shared" si="7"/>
        <v>0</v>
      </c>
      <c r="G74" s="53">
        <f t="shared" si="7"/>
        <v>5</v>
      </c>
      <c r="H74" s="53">
        <f t="shared" si="7"/>
        <v>0</v>
      </c>
      <c r="I74" s="53">
        <f t="shared" si="7"/>
        <v>0</v>
      </c>
      <c r="J74" s="53">
        <f t="shared" si="7"/>
        <v>0</v>
      </c>
      <c r="K74" s="53">
        <f t="shared" si="7"/>
        <v>0</v>
      </c>
    </row>
    <row r="75" spans="1:11" s="47" customFormat="1" x14ac:dyDescent="0.35">
      <c r="A75" s="66" t="s">
        <v>152</v>
      </c>
      <c r="B75" s="193"/>
      <c r="C75" s="53"/>
      <c r="D75" s="53"/>
      <c r="E75" s="53"/>
      <c r="F75" s="53"/>
      <c r="G75" s="53"/>
      <c r="H75" s="53"/>
      <c r="I75" s="53"/>
      <c r="J75" s="53"/>
      <c r="K75" s="53"/>
    </row>
    <row r="76" spans="1:11" s="47" customFormat="1" x14ac:dyDescent="0.35">
      <c r="A76" s="55" t="s">
        <v>192</v>
      </c>
      <c r="B76" s="193">
        <f>SUM(C76:K76)</f>
        <v>1</v>
      </c>
      <c r="C76" s="176">
        <v>0</v>
      </c>
      <c r="D76" s="176">
        <v>0</v>
      </c>
      <c r="E76" s="176">
        <v>1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</row>
    <row r="77" spans="1:11" s="47" customFormat="1" x14ac:dyDescent="0.35">
      <c r="A77" s="55" t="s">
        <v>193</v>
      </c>
      <c r="B77" s="193">
        <f t="shared" ref="B77" si="8">SUM(C77:K77)</f>
        <v>3</v>
      </c>
      <c r="C77" s="176">
        <v>0</v>
      </c>
      <c r="D77" s="176">
        <v>0</v>
      </c>
      <c r="E77" s="176">
        <v>1</v>
      </c>
      <c r="F77" s="176">
        <v>0</v>
      </c>
      <c r="G77" s="176">
        <v>2</v>
      </c>
      <c r="H77" s="176">
        <v>0</v>
      </c>
      <c r="I77" s="176">
        <v>0</v>
      </c>
      <c r="J77" s="176">
        <v>0</v>
      </c>
      <c r="K77" s="176">
        <v>0</v>
      </c>
    </row>
    <row r="78" spans="1:11" s="47" customFormat="1" x14ac:dyDescent="0.35">
      <c r="A78" s="55" t="s">
        <v>194</v>
      </c>
      <c r="B78" s="193">
        <f>SUM(C78:K78)</f>
        <v>1</v>
      </c>
      <c r="C78" s="176">
        <v>0</v>
      </c>
      <c r="D78" s="176">
        <v>0</v>
      </c>
      <c r="E78" s="176">
        <v>1</v>
      </c>
      <c r="F78" s="176">
        <v>0</v>
      </c>
      <c r="G78" s="176">
        <v>0</v>
      </c>
      <c r="H78" s="176">
        <v>0</v>
      </c>
      <c r="I78" s="176">
        <v>0</v>
      </c>
      <c r="J78" s="176">
        <v>0</v>
      </c>
      <c r="K78" s="176">
        <v>0</v>
      </c>
    </row>
    <row r="79" spans="1:11" s="47" customFormat="1" x14ac:dyDescent="0.35">
      <c r="A79" s="55" t="s">
        <v>195</v>
      </c>
      <c r="B79" s="193">
        <f>SUM(C79:K79)</f>
        <v>2</v>
      </c>
      <c r="C79" s="176">
        <v>0</v>
      </c>
      <c r="D79" s="176">
        <v>0</v>
      </c>
      <c r="E79" s="176">
        <v>1</v>
      </c>
      <c r="F79" s="176">
        <v>0</v>
      </c>
      <c r="G79" s="176">
        <v>1</v>
      </c>
      <c r="H79" s="176">
        <v>0</v>
      </c>
      <c r="I79" s="176">
        <v>0</v>
      </c>
      <c r="J79" s="176">
        <v>0</v>
      </c>
      <c r="K79" s="176">
        <v>0</v>
      </c>
    </row>
    <row r="80" spans="1:11" s="47" customFormat="1" x14ac:dyDescent="0.35">
      <c r="A80" s="55" t="s">
        <v>196</v>
      </c>
      <c r="B80" s="193">
        <f>SUM(C80:K80)</f>
        <v>1</v>
      </c>
      <c r="C80" s="176">
        <v>0</v>
      </c>
      <c r="D80" s="176">
        <v>0</v>
      </c>
      <c r="E80" s="176">
        <v>1</v>
      </c>
      <c r="F80" s="176">
        <v>0</v>
      </c>
      <c r="G80" s="176">
        <v>0</v>
      </c>
      <c r="H80" s="176">
        <v>0</v>
      </c>
      <c r="I80" s="176">
        <v>0</v>
      </c>
      <c r="J80" s="176">
        <v>0</v>
      </c>
      <c r="K80" s="176">
        <v>0</v>
      </c>
    </row>
    <row r="81" spans="1:11" s="47" customFormat="1" x14ac:dyDescent="0.35">
      <c r="A81" s="55" t="s">
        <v>197</v>
      </c>
      <c r="B81" s="193">
        <f>SUM(C81:K81)</f>
        <v>1</v>
      </c>
      <c r="C81" s="176">
        <v>0</v>
      </c>
      <c r="D81" s="176">
        <v>0</v>
      </c>
      <c r="E81" s="176">
        <v>0</v>
      </c>
      <c r="F81" s="176">
        <v>0</v>
      </c>
      <c r="G81" s="176">
        <v>1</v>
      </c>
      <c r="H81" s="176">
        <v>0</v>
      </c>
      <c r="I81" s="176">
        <v>0</v>
      </c>
      <c r="J81" s="176">
        <v>0</v>
      </c>
      <c r="K81" s="176">
        <v>0</v>
      </c>
    </row>
    <row r="82" spans="1:11" s="47" customFormat="1" x14ac:dyDescent="0.35">
      <c r="A82" s="55" t="s">
        <v>198</v>
      </c>
      <c r="B82" s="193">
        <f>SUM(C82:K82)</f>
        <v>1</v>
      </c>
      <c r="C82" s="176">
        <v>0</v>
      </c>
      <c r="D82" s="176">
        <v>0</v>
      </c>
      <c r="E82" s="176">
        <v>0</v>
      </c>
      <c r="F82" s="176">
        <v>0</v>
      </c>
      <c r="G82" s="176">
        <v>1</v>
      </c>
      <c r="H82" s="176">
        <v>0</v>
      </c>
      <c r="I82" s="176">
        <v>0</v>
      </c>
      <c r="J82" s="176">
        <v>0</v>
      </c>
      <c r="K82" s="176">
        <v>0</v>
      </c>
    </row>
    <row r="83" spans="1:11" s="47" customFormat="1" x14ac:dyDescent="0.35">
      <c r="B83" s="193"/>
      <c r="C83" s="53"/>
      <c r="D83" s="53"/>
      <c r="E83" s="53"/>
      <c r="F83" s="53"/>
      <c r="G83" s="53"/>
      <c r="H83" s="53"/>
      <c r="I83" s="53"/>
      <c r="J83" s="53"/>
      <c r="K83" s="53"/>
    </row>
    <row r="84" spans="1:11" s="47" customFormat="1" x14ac:dyDescent="0.3">
      <c r="A84" s="67" t="s">
        <v>199</v>
      </c>
      <c r="B84" s="193">
        <f t="shared" ref="B84:K84" si="9">SUM(B85:B91)</f>
        <v>56</v>
      </c>
      <c r="C84" s="53">
        <f t="shared" si="9"/>
        <v>0</v>
      </c>
      <c r="D84" s="53">
        <f t="shared" si="9"/>
        <v>0</v>
      </c>
      <c r="E84" s="53">
        <f t="shared" si="9"/>
        <v>38</v>
      </c>
      <c r="F84" s="53">
        <f t="shared" si="9"/>
        <v>0</v>
      </c>
      <c r="G84" s="53">
        <f t="shared" si="9"/>
        <v>18</v>
      </c>
      <c r="H84" s="53">
        <f t="shared" si="9"/>
        <v>0</v>
      </c>
      <c r="I84" s="53">
        <f t="shared" si="9"/>
        <v>0</v>
      </c>
      <c r="J84" s="53">
        <f t="shared" si="9"/>
        <v>0</v>
      </c>
      <c r="K84" s="53">
        <f t="shared" si="9"/>
        <v>0</v>
      </c>
    </row>
    <row r="85" spans="1:11" s="47" customFormat="1" x14ac:dyDescent="0.35">
      <c r="A85" s="66" t="s">
        <v>149</v>
      </c>
      <c r="B85" s="193"/>
      <c r="C85" s="53"/>
      <c r="D85" s="53"/>
      <c r="E85" s="53"/>
      <c r="F85" s="53"/>
      <c r="G85" s="53"/>
      <c r="H85" s="53"/>
      <c r="I85" s="53"/>
      <c r="J85" s="53"/>
      <c r="K85" s="53"/>
    </row>
    <row r="86" spans="1:11" s="47" customFormat="1" x14ac:dyDescent="0.35">
      <c r="A86" s="55" t="s">
        <v>200</v>
      </c>
      <c r="B86" s="193">
        <f>SUM(C86:K86)</f>
        <v>36</v>
      </c>
      <c r="C86" s="176">
        <v>0</v>
      </c>
      <c r="D86" s="176">
        <v>0</v>
      </c>
      <c r="E86" s="176">
        <v>35</v>
      </c>
      <c r="F86" s="176">
        <v>0</v>
      </c>
      <c r="G86" s="176">
        <v>1</v>
      </c>
      <c r="H86" s="176">
        <v>0</v>
      </c>
      <c r="I86" s="176">
        <v>0</v>
      </c>
      <c r="J86" s="176">
        <v>0</v>
      </c>
      <c r="K86" s="176">
        <v>0</v>
      </c>
    </row>
    <row r="87" spans="1:11" s="47" customFormat="1" x14ac:dyDescent="0.35">
      <c r="A87" s="66" t="s">
        <v>152</v>
      </c>
      <c r="B87" s="193"/>
      <c r="C87" s="53"/>
      <c r="D87" s="53"/>
      <c r="E87" s="53"/>
      <c r="F87" s="53"/>
      <c r="G87" s="53"/>
      <c r="H87" s="53"/>
      <c r="I87" s="53"/>
      <c r="J87" s="53"/>
      <c r="K87" s="53"/>
    </row>
    <row r="88" spans="1:11" s="47" customFormat="1" x14ac:dyDescent="0.35">
      <c r="A88" s="55" t="s">
        <v>201</v>
      </c>
      <c r="B88" s="193">
        <f>SUM(C88:K88)</f>
        <v>6</v>
      </c>
      <c r="C88" s="176">
        <v>0</v>
      </c>
      <c r="D88" s="176">
        <v>0</v>
      </c>
      <c r="E88" s="176">
        <v>2</v>
      </c>
      <c r="F88" s="176">
        <v>0</v>
      </c>
      <c r="G88" s="176">
        <v>4</v>
      </c>
      <c r="H88" s="176">
        <v>0</v>
      </c>
      <c r="I88" s="176">
        <v>0</v>
      </c>
      <c r="J88" s="176">
        <v>0</v>
      </c>
      <c r="K88" s="176">
        <v>0</v>
      </c>
    </row>
    <row r="89" spans="1:11" s="47" customFormat="1" x14ac:dyDescent="0.35">
      <c r="A89" s="55" t="s">
        <v>202</v>
      </c>
      <c r="B89" s="193">
        <f>SUM(C89:K89)</f>
        <v>8</v>
      </c>
      <c r="C89" s="176">
        <v>0</v>
      </c>
      <c r="D89" s="176">
        <v>0</v>
      </c>
      <c r="E89" s="176">
        <v>1</v>
      </c>
      <c r="F89" s="176">
        <v>0</v>
      </c>
      <c r="G89" s="176">
        <v>7</v>
      </c>
      <c r="H89" s="176">
        <v>0</v>
      </c>
      <c r="I89" s="176">
        <v>0</v>
      </c>
      <c r="J89" s="176">
        <v>0</v>
      </c>
      <c r="K89" s="176">
        <v>0</v>
      </c>
    </row>
    <row r="90" spans="1:11" s="47" customFormat="1" x14ac:dyDescent="0.35">
      <c r="A90" s="55" t="s">
        <v>203</v>
      </c>
      <c r="B90" s="193">
        <f>SUM(C90:K90)</f>
        <v>5</v>
      </c>
      <c r="C90" s="176">
        <v>0</v>
      </c>
      <c r="D90" s="176">
        <v>0</v>
      </c>
      <c r="E90" s="176">
        <v>0</v>
      </c>
      <c r="F90" s="176">
        <v>0</v>
      </c>
      <c r="G90" s="176">
        <v>5</v>
      </c>
      <c r="H90" s="176">
        <v>0</v>
      </c>
      <c r="I90" s="176">
        <v>0</v>
      </c>
      <c r="J90" s="176">
        <v>0</v>
      </c>
      <c r="K90" s="176">
        <v>0</v>
      </c>
    </row>
    <row r="91" spans="1:11" s="47" customFormat="1" x14ac:dyDescent="0.35">
      <c r="A91" s="47" t="s">
        <v>204</v>
      </c>
      <c r="B91" s="193">
        <f>SUM(C91:K91)</f>
        <v>1</v>
      </c>
      <c r="C91" s="176">
        <v>0</v>
      </c>
      <c r="D91" s="176">
        <v>0</v>
      </c>
      <c r="E91" s="176">
        <v>0</v>
      </c>
      <c r="F91" s="176">
        <v>0</v>
      </c>
      <c r="G91" s="176">
        <v>1</v>
      </c>
      <c r="H91" s="176">
        <v>0</v>
      </c>
      <c r="I91" s="176">
        <v>0</v>
      </c>
      <c r="J91" s="176">
        <v>0</v>
      </c>
      <c r="K91" s="176">
        <v>0</v>
      </c>
    </row>
    <row r="92" spans="1:11" s="47" customFormat="1" x14ac:dyDescent="0.35">
      <c r="B92" s="193"/>
      <c r="C92" s="53"/>
      <c r="D92" s="53"/>
      <c r="E92" s="53"/>
      <c r="F92" s="53"/>
      <c r="G92" s="53"/>
      <c r="H92" s="53"/>
      <c r="I92" s="53"/>
      <c r="J92" s="53"/>
      <c r="K92" s="53"/>
    </row>
    <row r="93" spans="1:11" s="47" customFormat="1" x14ac:dyDescent="0.35">
      <c r="A93" s="54" t="s">
        <v>205</v>
      </c>
      <c r="B93" s="193">
        <f>SUM(B95:B104)</f>
        <v>64</v>
      </c>
      <c r="C93" s="53">
        <f t="shared" ref="C93:K93" si="10">SUM(C95:C104)</f>
        <v>0</v>
      </c>
      <c r="D93" s="53">
        <f t="shared" si="10"/>
        <v>0</v>
      </c>
      <c r="E93" s="53">
        <f t="shared" si="10"/>
        <v>48</v>
      </c>
      <c r="F93" s="53">
        <f t="shared" si="10"/>
        <v>1</v>
      </c>
      <c r="G93" s="53">
        <f t="shared" si="10"/>
        <v>15</v>
      </c>
      <c r="H93" s="53">
        <f t="shared" si="10"/>
        <v>0</v>
      </c>
      <c r="I93" s="53">
        <f t="shared" si="10"/>
        <v>0</v>
      </c>
      <c r="J93" s="53">
        <f t="shared" si="10"/>
        <v>0</v>
      </c>
      <c r="K93" s="53">
        <f t="shared" si="10"/>
        <v>0</v>
      </c>
    </row>
    <row r="94" spans="1:11" s="47" customFormat="1" x14ac:dyDescent="0.35">
      <c r="A94" s="66" t="s">
        <v>145</v>
      </c>
      <c r="B94" s="193"/>
      <c r="C94" s="53"/>
      <c r="D94" s="53"/>
      <c r="E94" s="53"/>
      <c r="F94" s="53"/>
      <c r="G94" s="53"/>
      <c r="H94" s="53"/>
      <c r="I94" s="53"/>
      <c r="J94" s="53"/>
      <c r="K94" s="53"/>
    </row>
    <row r="95" spans="1:11" s="47" customFormat="1" x14ac:dyDescent="0.35">
      <c r="A95" s="55" t="s">
        <v>206</v>
      </c>
      <c r="B95" s="193">
        <f>SUM(C95:K95)</f>
        <v>3</v>
      </c>
      <c r="C95" s="176">
        <v>0</v>
      </c>
      <c r="D95" s="176">
        <v>0</v>
      </c>
      <c r="E95" s="176">
        <v>3</v>
      </c>
      <c r="F95" s="176">
        <v>0</v>
      </c>
      <c r="G95" s="176">
        <v>0</v>
      </c>
      <c r="H95" s="176">
        <v>0</v>
      </c>
      <c r="I95" s="176">
        <v>0</v>
      </c>
      <c r="J95" s="176">
        <v>0</v>
      </c>
      <c r="K95" s="176">
        <v>0</v>
      </c>
    </row>
    <row r="96" spans="1:11" s="47" customFormat="1" x14ac:dyDescent="0.35">
      <c r="A96" s="66" t="s">
        <v>149</v>
      </c>
      <c r="B96" s="193"/>
      <c r="C96" s="53"/>
      <c r="D96" s="53"/>
      <c r="E96" s="53"/>
      <c r="F96" s="53"/>
      <c r="G96" s="53"/>
      <c r="H96" s="53"/>
      <c r="I96" s="53"/>
      <c r="J96" s="53"/>
      <c r="K96" s="53"/>
    </row>
    <row r="97" spans="1:11" s="47" customFormat="1" x14ac:dyDescent="0.35">
      <c r="A97" s="55" t="s">
        <v>207</v>
      </c>
      <c r="B97" s="193">
        <f>SUM(C97:K97)</f>
        <v>41</v>
      </c>
      <c r="C97" s="176">
        <v>0</v>
      </c>
      <c r="D97" s="176">
        <v>0</v>
      </c>
      <c r="E97" s="176">
        <v>40</v>
      </c>
      <c r="F97" s="176">
        <v>0</v>
      </c>
      <c r="G97" s="176">
        <v>1</v>
      </c>
      <c r="H97" s="176">
        <v>0</v>
      </c>
      <c r="I97" s="176">
        <v>0</v>
      </c>
      <c r="J97" s="176">
        <v>0</v>
      </c>
      <c r="K97" s="176">
        <v>0</v>
      </c>
    </row>
    <row r="98" spans="1:11" s="47" customFormat="1" x14ac:dyDescent="0.35">
      <c r="A98" s="66" t="s">
        <v>152</v>
      </c>
      <c r="B98" s="193"/>
      <c r="C98" s="176"/>
      <c r="D98" s="176"/>
      <c r="E98" s="176"/>
      <c r="F98" s="176"/>
      <c r="G98" s="176"/>
      <c r="H98" s="176"/>
      <c r="I98" s="176"/>
      <c r="J98" s="176"/>
      <c r="K98" s="176"/>
    </row>
    <row r="99" spans="1:11" s="47" customFormat="1" x14ac:dyDescent="0.35">
      <c r="A99" s="47" t="s">
        <v>208</v>
      </c>
      <c r="B99" s="193">
        <f>SUM(C99:K99)</f>
        <v>1</v>
      </c>
      <c r="C99" s="176">
        <v>0</v>
      </c>
      <c r="D99" s="176">
        <v>0</v>
      </c>
      <c r="E99" s="176">
        <v>1</v>
      </c>
      <c r="F99" s="176">
        <v>0</v>
      </c>
      <c r="G99" s="176">
        <v>0</v>
      </c>
      <c r="H99" s="176">
        <v>0</v>
      </c>
      <c r="I99" s="176">
        <v>0</v>
      </c>
      <c r="J99" s="176">
        <v>0</v>
      </c>
      <c r="K99" s="176">
        <v>0</v>
      </c>
    </row>
    <row r="100" spans="1:11" s="47" customFormat="1" x14ac:dyDescent="0.35">
      <c r="A100" s="47" t="s">
        <v>209</v>
      </c>
      <c r="B100" s="193">
        <f t="shared" ref="B100:B104" si="11">SUM(C100:K100)</f>
        <v>4</v>
      </c>
      <c r="C100" s="176">
        <v>0</v>
      </c>
      <c r="D100" s="176">
        <v>0</v>
      </c>
      <c r="E100" s="176">
        <v>1</v>
      </c>
      <c r="F100" s="176">
        <v>0</v>
      </c>
      <c r="G100" s="176">
        <v>3</v>
      </c>
      <c r="H100" s="176">
        <v>0</v>
      </c>
      <c r="I100" s="176">
        <v>0</v>
      </c>
      <c r="J100" s="176">
        <v>0</v>
      </c>
      <c r="K100" s="176">
        <v>0</v>
      </c>
    </row>
    <row r="101" spans="1:11" s="47" customFormat="1" x14ac:dyDescent="0.35">
      <c r="A101" s="55" t="s">
        <v>210</v>
      </c>
      <c r="B101" s="193">
        <f t="shared" si="11"/>
        <v>1</v>
      </c>
      <c r="C101" s="176">
        <v>0</v>
      </c>
      <c r="D101" s="176">
        <v>0</v>
      </c>
      <c r="E101" s="176">
        <v>0</v>
      </c>
      <c r="F101" s="176">
        <v>0</v>
      </c>
      <c r="G101" s="176">
        <v>1</v>
      </c>
      <c r="H101" s="176">
        <v>0</v>
      </c>
      <c r="I101" s="176">
        <v>0</v>
      </c>
      <c r="J101" s="176">
        <v>0</v>
      </c>
      <c r="K101" s="176">
        <v>0</v>
      </c>
    </row>
    <row r="102" spans="1:11" s="47" customFormat="1" x14ac:dyDescent="0.35">
      <c r="A102" s="55" t="s">
        <v>211</v>
      </c>
      <c r="B102" s="193">
        <f t="shared" si="11"/>
        <v>7</v>
      </c>
      <c r="C102" s="176">
        <v>0</v>
      </c>
      <c r="D102" s="176">
        <v>0</v>
      </c>
      <c r="E102" s="176">
        <v>0</v>
      </c>
      <c r="F102" s="176">
        <v>1</v>
      </c>
      <c r="G102" s="176">
        <v>6</v>
      </c>
      <c r="H102" s="176">
        <v>0</v>
      </c>
      <c r="I102" s="176">
        <v>0</v>
      </c>
      <c r="J102" s="176">
        <v>0</v>
      </c>
      <c r="K102" s="176">
        <v>0</v>
      </c>
    </row>
    <row r="103" spans="1:11" s="47" customFormat="1" x14ac:dyDescent="0.35">
      <c r="A103" s="55" t="s">
        <v>212</v>
      </c>
      <c r="B103" s="193">
        <f t="shared" si="11"/>
        <v>6</v>
      </c>
      <c r="C103" s="176">
        <v>0</v>
      </c>
      <c r="D103" s="176">
        <v>0</v>
      </c>
      <c r="E103" s="176">
        <v>2</v>
      </c>
      <c r="F103" s="176">
        <v>0</v>
      </c>
      <c r="G103" s="176">
        <v>4</v>
      </c>
      <c r="H103" s="176">
        <v>0</v>
      </c>
      <c r="I103" s="176">
        <v>0</v>
      </c>
      <c r="J103" s="176">
        <v>0</v>
      </c>
      <c r="K103" s="176">
        <v>0</v>
      </c>
    </row>
    <row r="104" spans="1:11" s="47" customFormat="1" x14ac:dyDescent="0.35">
      <c r="A104" s="55" t="s">
        <v>213</v>
      </c>
      <c r="B104" s="193">
        <f t="shared" si="11"/>
        <v>1</v>
      </c>
      <c r="C104" s="176">
        <v>0</v>
      </c>
      <c r="D104" s="176">
        <v>0</v>
      </c>
      <c r="E104" s="176">
        <v>1</v>
      </c>
      <c r="F104" s="176">
        <v>0</v>
      </c>
      <c r="G104" s="176">
        <v>0</v>
      </c>
      <c r="H104" s="176">
        <v>0</v>
      </c>
      <c r="I104" s="176">
        <v>0</v>
      </c>
      <c r="J104" s="176">
        <v>0</v>
      </c>
      <c r="K104" s="176">
        <v>0</v>
      </c>
    </row>
    <row r="105" spans="1:11" s="47" customFormat="1" x14ac:dyDescent="0.35">
      <c r="B105" s="193"/>
      <c r="C105" s="53"/>
      <c r="D105" s="53"/>
      <c r="E105" s="53"/>
      <c r="F105" s="53"/>
      <c r="G105" s="53"/>
      <c r="H105" s="53"/>
      <c r="I105" s="53"/>
      <c r="J105" s="53"/>
      <c r="K105" s="53"/>
    </row>
    <row r="106" spans="1:11" s="47" customFormat="1" x14ac:dyDescent="0.35">
      <c r="A106" s="54" t="s">
        <v>214</v>
      </c>
      <c r="B106" s="193">
        <f t="shared" ref="B106:K106" si="12">SUM(B108:B116)</f>
        <v>60</v>
      </c>
      <c r="C106" s="53">
        <f t="shared" si="12"/>
        <v>0</v>
      </c>
      <c r="D106" s="53">
        <f t="shared" si="12"/>
        <v>0</v>
      </c>
      <c r="E106" s="53">
        <f t="shared" si="12"/>
        <v>31</v>
      </c>
      <c r="F106" s="53">
        <f t="shared" si="12"/>
        <v>0</v>
      </c>
      <c r="G106" s="53">
        <f t="shared" si="12"/>
        <v>29</v>
      </c>
      <c r="H106" s="53">
        <f t="shared" si="12"/>
        <v>0</v>
      </c>
      <c r="I106" s="53">
        <f t="shared" si="12"/>
        <v>0</v>
      </c>
      <c r="J106" s="53">
        <f t="shared" si="12"/>
        <v>0</v>
      </c>
      <c r="K106" s="53">
        <f t="shared" si="12"/>
        <v>0</v>
      </c>
    </row>
    <row r="107" spans="1:11" s="47" customFormat="1" x14ac:dyDescent="0.35">
      <c r="A107" s="66" t="s">
        <v>145</v>
      </c>
      <c r="B107" s="193"/>
      <c r="C107" s="53"/>
      <c r="D107" s="53"/>
      <c r="E107" s="53"/>
      <c r="F107" s="53"/>
      <c r="G107" s="53"/>
      <c r="H107" s="53"/>
      <c r="I107" s="53"/>
      <c r="J107" s="53"/>
      <c r="K107" s="53"/>
    </row>
    <row r="108" spans="1:11" s="47" customFormat="1" x14ac:dyDescent="0.35">
      <c r="A108" s="55" t="s">
        <v>215</v>
      </c>
      <c r="B108" s="193">
        <f>SUM(C108:K108)</f>
        <v>4</v>
      </c>
      <c r="C108" s="176">
        <v>0</v>
      </c>
      <c r="D108" s="176">
        <v>0</v>
      </c>
      <c r="E108" s="176">
        <v>4</v>
      </c>
      <c r="F108" s="176">
        <v>0</v>
      </c>
      <c r="G108" s="176">
        <v>0</v>
      </c>
      <c r="H108" s="176">
        <v>0</v>
      </c>
      <c r="I108" s="176">
        <v>0</v>
      </c>
      <c r="J108" s="176">
        <v>0</v>
      </c>
      <c r="K108" s="176">
        <v>0</v>
      </c>
    </row>
    <row r="109" spans="1:11" s="47" customFormat="1" x14ac:dyDescent="0.35">
      <c r="A109" s="66" t="s">
        <v>149</v>
      </c>
      <c r="B109" s="193"/>
      <c r="C109" s="176"/>
      <c r="D109" s="176"/>
      <c r="E109" s="176"/>
      <c r="F109" s="176"/>
      <c r="G109" s="176"/>
      <c r="H109" s="176"/>
      <c r="I109" s="176"/>
      <c r="J109" s="176"/>
      <c r="K109" s="176"/>
    </row>
    <row r="110" spans="1:11" s="47" customFormat="1" x14ac:dyDescent="0.35">
      <c r="A110" s="55" t="s">
        <v>216</v>
      </c>
      <c r="B110" s="193">
        <f>SUM(C110:K110)</f>
        <v>28</v>
      </c>
      <c r="C110" s="176">
        <v>0</v>
      </c>
      <c r="D110" s="176">
        <v>0</v>
      </c>
      <c r="E110" s="176">
        <v>24</v>
      </c>
      <c r="F110" s="176">
        <v>0</v>
      </c>
      <c r="G110" s="176">
        <v>4</v>
      </c>
      <c r="H110" s="176">
        <v>0</v>
      </c>
      <c r="I110" s="176">
        <v>0</v>
      </c>
      <c r="J110" s="176">
        <v>0</v>
      </c>
      <c r="K110" s="176">
        <v>0</v>
      </c>
    </row>
    <row r="111" spans="1:11" s="47" customFormat="1" x14ac:dyDescent="0.35">
      <c r="A111" s="66" t="s">
        <v>152</v>
      </c>
      <c r="B111" s="193"/>
      <c r="C111" s="176"/>
      <c r="D111" s="176"/>
      <c r="E111" s="176"/>
      <c r="F111" s="176"/>
      <c r="G111" s="176"/>
      <c r="H111" s="176"/>
      <c r="I111" s="176"/>
      <c r="J111" s="176"/>
      <c r="K111" s="176"/>
    </row>
    <row r="112" spans="1:11" s="47" customFormat="1" x14ac:dyDescent="0.35">
      <c r="A112" s="47" t="s">
        <v>217</v>
      </c>
      <c r="B112" s="193">
        <f>SUM(C112:K112)</f>
        <v>9</v>
      </c>
      <c r="C112" s="176">
        <v>0</v>
      </c>
      <c r="D112" s="176">
        <v>0</v>
      </c>
      <c r="E112" s="176">
        <v>3</v>
      </c>
      <c r="F112" s="176">
        <v>0</v>
      </c>
      <c r="G112" s="176">
        <v>6</v>
      </c>
      <c r="H112" s="176">
        <v>0</v>
      </c>
      <c r="I112" s="176">
        <v>0</v>
      </c>
      <c r="J112" s="176">
        <v>0</v>
      </c>
      <c r="K112" s="176">
        <v>0</v>
      </c>
    </row>
    <row r="113" spans="1:11" s="47" customFormat="1" x14ac:dyDescent="0.35">
      <c r="A113" s="55" t="s">
        <v>218</v>
      </c>
      <c r="B113" s="193">
        <f>SUM(C113:K113)</f>
        <v>8</v>
      </c>
      <c r="C113" s="176">
        <v>0</v>
      </c>
      <c r="D113" s="176">
        <v>0</v>
      </c>
      <c r="E113" s="176">
        <v>0</v>
      </c>
      <c r="F113" s="176">
        <v>0</v>
      </c>
      <c r="G113" s="176">
        <v>8</v>
      </c>
      <c r="H113" s="176">
        <v>0</v>
      </c>
      <c r="I113" s="176">
        <v>0</v>
      </c>
      <c r="J113" s="176">
        <v>0</v>
      </c>
      <c r="K113" s="176">
        <v>0</v>
      </c>
    </row>
    <row r="114" spans="1:11" s="47" customFormat="1" x14ac:dyDescent="0.35">
      <c r="A114" s="55" t="s">
        <v>219</v>
      </c>
      <c r="B114" s="193">
        <f>SUM(C114:K114)</f>
        <v>9</v>
      </c>
      <c r="C114" s="176">
        <v>0</v>
      </c>
      <c r="D114" s="176">
        <v>0</v>
      </c>
      <c r="E114" s="176">
        <v>0</v>
      </c>
      <c r="F114" s="176">
        <v>0</v>
      </c>
      <c r="G114" s="176">
        <v>9</v>
      </c>
      <c r="H114" s="176">
        <v>0</v>
      </c>
      <c r="I114" s="176">
        <v>0</v>
      </c>
      <c r="J114" s="176">
        <v>0</v>
      </c>
      <c r="K114" s="176">
        <v>0</v>
      </c>
    </row>
    <row r="115" spans="1:11" s="47" customFormat="1" x14ac:dyDescent="0.35">
      <c r="A115" s="55" t="s">
        <v>220</v>
      </c>
      <c r="B115" s="193">
        <f>SUM(C115:K115)</f>
        <v>1</v>
      </c>
      <c r="C115" s="176">
        <v>0</v>
      </c>
      <c r="D115" s="176">
        <v>0</v>
      </c>
      <c r="E115" s="176">
        <v>0</v>
      </c>
      <c r="F115" s="176">
        <v>0</v>
      </c>
      <c r="G115" s="176">
        <v>1</v>
      </c>
      <c r="H115" s="176">
        <v>0</v>
      </c>
      <c r="I115" s="176">
        <v>0</v>
      </c>
      <c r="J115" s="176">
        <v>0</v>
      </c>
      <c r="K115" s="176">
        <v>0</v>
      </c>
    </row>
    <row r="116" spans="1:11" s="47" customFormat="1" x14ac:dyDescent="0.35">
      <c r="A116" s="55" t="s">
        <v>221</v>
      </c>
      <c r="B116" s="193">
        <f>SUM(C116:K116)</f>
        <v>1</v>
      </c>
      <c r="C116" s="176">
        <v>0</v>
      </c>
      <c r="D116" s="176">
        <v>0</v>
      </c>
      <c r="E116" s="176">
        <v>0</v>
      </c>
      <c r="F116" s="176">
        <v>0</v>
      </c>
      <c r="G116" s="176">
        <v>1</v>
      </c>
      <c r="H116" s="176">
        <v>0</v>
      </c>
      <c r="I116" s="176">
        <v>0</v>
      </c>
      <c r="J116" s="176">
        <v>0</v>
      </c>
      <c r="K116" s="176">
        <v>0</v>
      </c>
    </row>
    <row r="117" spans="1:11" s="47" customFormat="1" x14ac:dyDescent="0.35">
      <c r="B117" s="193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1:11" s="47" customFormat="1" x14ac:dyDescent="0.3">
      <c r="A118" s="67" t="s">
        <v>222</v>
      </c>
      <c r="B118" s="193">
        <f t="shared" ref="B118:K118" si="13">SUM(B119:B124)</f>
        <v>25</v>
      </c>
      <c r="C118" s="53">
        <f t="shared" si="13"/>
        <v>0</v>
      </c>
      <c r="D118" s="53">
        <f t="shared" si="13"/>
        <v>0</v>
      </c>
      <c r="E118" s="53">
        <f t="shared" si="13"/>
        <v>12</v>
      </c>
      <c r="F118" s="53">
        <f t="shared" si="13"/>
        <v>1</v>
      </c>
      <c r="G118" s="53">
        <f t="shared" si="13"/>
        <v>12</v>
      </c>
      <c r="H118" s="53">
        <f t="shared" si="13"/>
        <v>0</v>
      </c>
      <c r="I118" s="53">
        <f t="shared" si="13"/>
        <v>0</v>
      </c>
      <c r="J118" s="53">
        <f t="shared" si="13"/>
        <v>0</v>
      </c>
      <c r="K118" s="53">
        <f t="shared" si="13"/>
        <v>0</v>
      </c>
    </row>
    <row r="119" spans="1:11" s="47" customFormat="1" x14ac:dyDescent="0.35">
      <c r="A119" s="66" t="s">
        <v>149</v>
      </c>
      <c r="B119" s="193"/>
      <c r="C119" s="53"/>
      <c r="D119" s="53"/>
      <c r="E119" s="53"/>
      <c r="F119" s="53"/>
      <c r="G119" s="53"/>
      <c r="H119" s="53"/>
      <c r="I119" s="53"/>
      <c r="J119" s="53"/>
      <c r="K119" s="53"/>
    </row>
    <row r="120" spans="1:11" s="47" customFormat="1" x14ac:dyDescent="0.35">
      <c r="A120" s="55" t="s">
        <v>223</v>
      </c>
      <c r="B120" s="193">
        <f>SUM(C120:K120)</f>
        <v>15</v>
      </c>
      <c r="C120" s="176">
        <v>0</v>
      </c>
      <c r="D120" s="176">
        <v>0</v>
      </c>
      <c r="E120" s="176">
        <v>11</v>
      </c>
      <c r="F120" s="176">
        <v>0</v>
      </c>
      <c r="G120" s="176">
        <v>4</v>
      </c>
      <c r="H120" s="176">
        <v>0</v>
      </c>
      <c r="I120" s="176">
        <v>0</v>
      </c>
      <c r="J120" s="176">
        <v>0</v>
      </c>
      <c r="K120" s="176">
        <v>0</v>
      </c>
    </row>
    <row r="121" spans="1:11" s="47" customFormat="1" x14ac:dyDescent="0.35">
      <c r="A121" s="66" t="s">
        <v>152</v>
      </c>
      <c r="B121" s="193"/>
      <c r="C121" s="53"/>
      <c r="D121" s="53"/>
      <c r="E121" s="53"/>
      <c r="F121" s="53"/>
      <c r="G121" s="53"/>
      <c r="H121" s="53"/>
      <c r="I121" s="53"/>
      <c r="J121" s="53"/>
      <c r="K121" s="53"/>
    </row>
    <row r="122" spans="1:11" s="48" customFormat="1" x14ac:dyDescent="0.35">
      <c r="A122" s="57" t="s">
        <v>224</v>
      </c>
      <c r="B122" s="193">
        <f>SUM(C122:K122)</f>
        <v>1</v>
      </c>
      <c r="C122" s="176">
        <v>0</v>
      </c>
      <c r="D122" s="176">
        <v>0</v>
      </c>
      <c r="E122" s="176">
        <v>0</v>
      </c>
      <c r="F122" s="176">
        <v>0</v>
      </c>
      <c r="G122" s="176">
        <v>1</v>
      </c>
      <c r="H122" s="176">
        <v>0</v>
      </c>
      <c r="I122" s="176">
        <v>0</v>
      </c>
      <c r="J122" s="176">
        <v>0</v>
      </c>
      <c r="K122" s="176">
        <v>0</v>
      </c>
    </row>
    <row r="123" spans="1:11" s="47" customFormat="1" x14ac:dyDescent="0.35">
      <c r="A123" s="55" t="s">
        <v>225</v>
      </c>
      <c r="B123" s="193">
        <f>SUM(C123:K123)</f>
        <v>8</v>
      </c>
      <c r="C123" s="176">
        <v>0</v>
      </c>
      <c r="D123" s="176">
        <v>0</v>
      </c>
      <c r="E123" s="176">
        <v>0</v>
      </c>
      <c r="F123" s="176">
        <v>1</v>
      </c>
      <c r="G123" s="176">
        <v>7</v>
      </c>
      <c r="H123" s="176">
        <v>0</v>
      </c>
      <c r="I123" s="176">
        <v>0</v>
      </c>
      <c r="J123" s="176">
        <v>0</v>
      </c>
      <c r="K123" s="176">
        <v>0</v>
      </c>
    </row>
    <row r="124" spans="1:11" s="47" customFormat="1" x14ac:dyDescent="0.35">
      <c r="A124" s="55" t="s">
        <v>226</v>
      </c>
      <c r="B124" s="193">
        <f>SUM(C124:K124)</f>
        <v>1</v>
      </c>
      <c r="C124" s="176">
        <v>0</v>
      </c>
      <c r="D124" s="176">
        <v>0</v>
      </c>
      <c r="E124" s="176">
        <v>1</v>
      </c>
      <c r="F124" s="176">
        <v>0</v>
      </c>
      <c r="G124" s="176">
        <v>0</v>
      </c>
      <c r="H124" s="176">
        <v>0</v>
      </c>
      <c r="I124" s="176">
        <v>0</v>
      </c>
      <c r="J124" s="176">
        <v>0</v>
      </c>
      <c r="K124" s="176">
        <v>0</v>
      </c>
    </row>
    <row r="125" spans="1:11" s="47" customFormat="1" x14ac:dyDescent="0.35">
      <c r="B125" s="193"/>
      <c r="C125" s="53"/>
      <c r="D125" s="53"/>
      <c r="E125" s="53"/>
      <c r="F125" s="53"/>
      <c r="G125" s="53"/>
      <c r="H125" s="53"/>
      <c r="I125" s="53"/>
      <c r="J125" s="53"/>
      <c r="K125" s="53"/>
    </row>
    <row r="126" spans="1:11" s="47" customFormat="1" x14ac:dyDescent="0.3">
      <c r="A126" s="67" t="s">
        <v>227</v>
      </c>
      <c r="B126" s="193">
        <f>SUM(B127:B132)</f>
        <v>26</v>
      </c>
      <c r="C126" s="53">
        <f t="shared" ref="C126:K126" si="14">SUM(C127:C132)</f>
        <v>0</v>
      </c>
      <c r="D126" s="53">
        <f t="shared" si="14"/>
        <v>0</v>
      </c>
      <c r="E126" s="53">
        <f t="shared" si="14"/>
        <v>15</v>
      </c>
      <c r="F126" s="53">
        <f t="shared" si="14"/>
        <v>0</v>
      </c>
      <c r="G126" s="53">
        <f t="shared" si="14"/>
        <v>11</v>
      </c>
      <c r="H126" s="53">
        <f t="shared" si="14"/>
        <v>0</v>
      </c>
      <c r="I126" s="53">
        <f t="shared" si="14"/>
        <v>0</v>
      </c>
      <c r="J126" s="53">
        <f t="shared" si="14"/>
        <v>0</v>
      </c>
      <c r="K126" s="53">
        <f t="shared" si="14"/>
        <v>0</v>
      </c>
    </row>
    <row r="127" spans="1:11" s="47" customFormat="1" x14ac:dyDescent="0.35">
      <c r="A127" s="66" t="s">
        <v>149</v>
      </c>
      <c r="B127" s="193"/>
      <c r="C127" s="53"/>
      <c r="D127" s="53"/>
      <c r="E127" s="53"/>
      <c r="F127" s="53"/>
      <c r="G127" s="53"/>
      <c r="H127" s="53"/>
      <c r="I127" s="53"/>
      <c r="J127" s="53"/>
      <c r="K127" s="53"/>
    </row>
    <row r="128" spans="1:11" s="47" customFormat="1" x14ac:dyDescent="0.35">
      <c r="A128" s="55" t="s">
        <v>228</v>
      </c>
      <c r="B128" s="193">
        <f>SUM(C128:K128)</f>
        <v>16</v>
      </c>
      <c r="C128" s="176">
        <v>0</v>
      </c>
      <c r="D128" s="176">
        <v>0</v>
      </c>
      <c r="E128" s="176">
        <v>13</v>
      </c>
      <c r="F128" s="176">
        <v>0</v>
      </c>
      <c r="G128" s="176">
        <v>3</v>
      </c>
      <c r="H128" s="176">
        <v>0</v>
      </c>
      <c r="I128" s="176">
        <v>0</v>
      </c>
      <c r="J128" s="176">
        <v>0</v>
      </c>
      <c r="K128" s="176">
        <v>0</v>
      </c>
    </row>
    <row r="129" spans="1:11" s="47" customFormat="1" x14ac:dyDescent="0.35">
      <c r="A129" s="66" t="s">
        <v>152</v>
      </c>
      <c r="B129" s="193"/>
      <c r="C129" s="176"/>
      <c r="D129" s="176"/>
      <c r="E129" s="176"/>
      <c r="F129" s="176"/>
      <c r="G129" s="176"/>
      <c r="H129" s="176"/>
      <c r="I129" s="176"/>
      <c r="J129" s="176"/>
      <c r="K129" s="176"/>
    </row>
    <row r="130" spans="1:11" s="47" customFormat="1" x14ac:dyDescent="0.35">
      <c r="A130" s="55" t="s">
        <v>229</v>
      </c>
      <c r="B130" s="193">
        <f>SUM(C130:K130)</f>
        <v>2</v>
      </c>
      <c r="C130" s="176">
        <v>0</v>
      </c>
      <c r="D130" s="176">
        <v>0</v>
      </c>
      <c r="E130" s="176">
        <v>1</v>
      </c>
      <c r="F130" s="176">
        <v>0</v>
      </c>
      <c r="G130" s="176">
        <v>1</v>
      </c>
      <c r="H130" s="176">
        <v>0</v>
      </c>
      <c r="I130" s="176">
        <v>0</v>
      </c>
      <c r="J130" s="176">
        <v>0</v>
      </c>
      <c r="K130" s="176">
        <v>0</v>
      </c>
    </row>
    <row r="131" spans="1:11" s="47" customFormat="1" x14ac:dyDescent="0.35">
      <c r="A131" s="47" t="s">
        <v>230</v>
      </c>
      <c r="B131" s="193">
        <f>SUM(C131:K131)</f>
        <v>6</v>
      </c>
      <c r="C131" s="176">
        <v>0</v>
      </c>
      <c r="D131" s="176">
        <v>0</v>
      </c>
      <c r="E131" s="176">
        <v>1</v>
      </c>
      <c r="F131" s="176">
        <v>0</v>
      </c>
      <c r="G131" s="176">
        <v>5</v>
      </c>
      <c r="H131" s="176">
        <v>0</v>
      </c>
      <c r="I131" s="176">
        <v>0</v>
      </c>
      <c r="J131" s="176">
        <v>0</v>
      </c>
      <c r="K131" s="176">
        <v>0</v>
      </c>
    </row>
    <row r="132" spans="1:11" s="47" customFormat="1" x14ac:dyDescent="0.35">
      <c r="A132" s="55" t="s">
        <v>231</v>
      </c>
      <c r="B132" s="193">
        <f>SUM(C132:K132)</f>
        <v>2</v>
      </c>
      <c r="C132" s="176">
        <v>0</v>
      </c>
      <c r="D132" s="176">
        <v>0</v>
      </c>
      <c r="E132" s="176">
        <v>0</v>
      </c>
      <c r="F132" s="176">
        <v>0</v>
      </c>
      <c r="G132" s="176">
        <v>2</v>
      </c>
      <c r="H132" s="176">
        <v>0</v>
      </c>
      <c r="I132" s="176">
        <v>0</v>
      </c>
      <c r="J132" s="176">
        <v>0</v>
      </c>
      <c r="K132" s="176">
        <v>0</v>
      </c>
    </row>
    <row r="133" spans="1:11" s="47" customFormat="1" x14ac:dyDescent="0.35">
      <c r="B133" s="193"/>
      <c r="C133" s="53"/>
      <c r="D133" s="53"/>
      <c r="E133" s="53"/>
      <c r="F133" s="53"/>
      <c r="G133" s="53"/>
      <c r="H133" s="53"/>
      <c r="I133" s="53"/>
      <c r="J133" s="53"/>
      <c r="K133" s="53"/>
    </row>
    <row r="134" spans="1:11" s="47" customFormat="1" x14ac:dyDescent="0.35">
      <c r="A134" s="54" t="s">
        <v>232</v>
      </c>
      <c r="B134" s="193">
        <f>SUM(B136:B142)</f>
        <v>49</v>
      </c>
      <c r="C134" s="53">
        <f t="shared" ref="C134:K134" si="15">SUM(C136:C142)</f>
        <v>0</v>
      </c>
      <c r="D134" s="53">
        <f t="shared" si="15"/>
        <v>0</v>
      </c>
      <c r="E134" s="53">
        <f t="shared" si="15"/>
        <v>26</v>
      </c>
      <c r="F134" s="53">
        <f t="shared" si="15"/>
        <v>2</v>
      </c>
      <c r="G134" s="53">
        <f t="shared" si="15"/>
        <v>21</v>
      </c>
      <c r="H134" s="53">
        <f t="shared" si="15"/>
        <v>0</v>
      </c>
      <c r="I134" s="53">
        <f t="shared" si="15"/>
        <v>0</v>
      </c>
      <c r="J134" s="53">
        <f t="shared" si="15"/>
        <v>0</v>
      </c>
      <c r="K134" s="53">
        <f t="shared" si="15"/>
        <v>0</v>
      </c>
    </row>
    <row r="135" spans="1:11" s="47" customFormat="1" x14ac:dyDescent="0.35">
      <c r="A135" s="66" t="s">
        <v>145</v>
      </c>
      <c r="B135" s="193"/>
      <c r="C135" s="53"/>
      <c r="D135" s="53"/>
      <c r="E135" s="53"/>
      <c r="F135" s="53"/>
      <c r="G135" s="53"/>
      <c r="H135" s="53"/>
      <c r="I135" s="53"/>
      <c r="J135" s="53"/>
      <c r="K135" s="53"/>
    </row>
    <row r="136" spans="1:11" s="47" customFormat="1" x14ac:dyDescent="0.35">
      <c r="A136" s="55" t="s">
        <v>233</v>
      </c>
      <c r="B136" s="193">
        <f>SUM(C136:K136)</f>
        <v>2</v>
      </c>
      <c r="C136" s="176">
        <v>0</v>
      </c>
      <c r="D136" s="176">
        <v>0</v>
      </c>
      <c r="E136" s="176">
        <v>2</v>
      </c>
      <c r="F136" s="176">
        <v>0</v>
      </c>
      <c r="G136" s="176">
        <v>0</v>
      </c>
      <c r="H136" s="176">
        <v>0</v>
      </c>
      <c r="I136" s="176">
        <v>0</v>
      </c>
      <c r="J136" s="176">
        <v>0</v>
      </c>
      <c r="K136" s="176">
        <v>0</v>
      </c>
    </row>
    <row r="137" spans="1:11" s="47" customFormat="1" x14ac:dyDescent="0.35">
      <c r="A137" s="66" t="s">
        <v>149</v>
      </c>
      <c r="B137" s="193"/>
      <c r="C137" s="176"/>
      <c r="D137" s="176"/>
      <c r="E137" s="176"/>
      <c r="F137" s="176"/>
      <c r="G137" s="176"/>
      <c r="H137" s="176"/>
      <c r="I137" s="176"/>
      <c r="J137" s="176"/>
      <c r="K137" s="176"/>
    </row>
    <row r="138" spans="1:11" s="47" customFormat="1" x14ac:dyDescent="0.35">
      <c r="A138" s="55" t="s">
        <v>234</v>
      </c>
      <c r="B138" s="193">
        <f>SUM(C138:K138)</f>
        <v>27</v>
      </c>
      <c r="C138" s="176">
        <v>0</v>
      </c>
      <c r="D138" s="176">
        <v>0</v>
      </c>
      <c r="E138" s="176">
        <v>23</v>
      </c>
      <c r="F138" s="176">
        <v>0</v>
      </c>
      <c r="G138" s="176">
        <v>4</v>
      </c>
      <c r="H138" s="176">
        <v>0</v>
      </c>
      <c r="I138" s="176">
        <v>0</v>
      </c>
      <c r="J138" s="176">
        <v>0</v>
      </c>
      <c r="K138" s="176">
        <v>0</v>
      </c>
    </row>
    <row r="139" spans="1:11" s="47" customFormat="1" x14ac:dyDescent="0.35">
      <c r="A139" s="66" t="s">
        <v>152</v>
      </c>
      <c r="B139" s="193"/>
      <c r="C139" s="176"/>
      <c r="D139" s="176"/>
      <c r="E139" s="176"/>
      <c r="F139" s="176"/>
      <c r="G139" s="176"/>
      <c r="H139" s="176"/>
      <c r="I139" s="176"/>
      <c r="J139" s="176"/>
      <c r="K139" s="176"/>
    </row>
    <row r="140" spans="1:11" s="47" customFormat="1" x14ac:dyDescent="0.35">
      <c r="A140" s="55" t="s">
        <v>235</v>
      </c>
      <c r="B140" s="193">
        <f>SUM(C140:K140)</f>
        <v>5</v>
      </c>
      <c r="C140" s="176">
        <v>0</v>
      </c>
      <c r="D140" s="176">
        <v>0</v>
      </c>
      <c r="E140" s="176">
        <v>1</v>
      </c>
      <c r="F140" s="176">
        <v>0</v>
      </c>
      <c r="G140" s="176">
        <v>4</v>
      </c>
      <c r="H140" s="176">
        <v>0</v>
      </c>
      <c r="I140" s="176">
        <v>0</v>
      </c>
      <c r="J140" s="176">
        <v>0</v>
      </c>
      <c r="K140" s="176">
        <v>0</v>
      </c>
    </row>
    <row r="141" spans="1:11" s="47" customFormat="1" x14ac:dyDescent="0.35">
      <c r="A141" s="55" t="s">
        <v>236</v>
      </c>
      <c r="B141" s="193">
        <f>SUM(C141:K141)</f>
        <v>10</v>
      </c>
      <c r="C141" s="176">
        <v>0</v>
      </c>
      <c r="D141" s="176">
        <v>0</v>
      </c>
      <c r="E141" s="176">
        <v>0</v>
      </c>
      <c r="F141" s="176">
        <v>0</v>
      </c>
      <c r="G141" s="176">
        <v>10</v>
      </c>
      <c r="H141" s="176">
        <v>0</v>
      </c>
      <c r="I141" s="176">
        <v>0</v>
      </c>
      <c r="J141" s="176">
        <v>0</v>
      </c>
      <c r="K141" s="176">
        <v>0</v>
      </c>
    </row>
    <row r="142" spans="1:11" s="47" customFormat="1" x14ac:dyDescent="0.35">
      <c r="A142" s="55" t="s">
        <v>237</v>
      </c>
      <c r="B142" s="193">
        <f>SUM(C142:K142)</f>
        <v>5</v>
      </c>
      <c r="C142" s="176">
        <v>0</v>
      </c>
      <c r="D142" s="176">
        <v>0</v>
      </c>
      <c r="E142" s="176">
        <v>0</v>
      </c>
      <c r="F142" s="176">
        <v>2</v>
      </c>
      <c r="G142" s="176">
        <v>3</v>
      </c>
      <c r="H142" s="176">
        <v>0</v>
      </c>
      <c r="I142" s="176">
        <v>0</v>
      </c>
      <c r="J142" s="176">
        <v>0</v>
      </c>
      <c r="K142" s="176">
        <v>0</v>
      </c>
    </row>
    <row r="143" spans="1:11" s="47" customFormat="1" x14ac:dyDescent="0.35">
      <c r="A143" s="55"/>
      <c r="B143" s="193"/>
      <c r="C143" s="53"/>
      <c r="D143" s="53"/>
      <c r="E143" s="53"/>
      <c r="F143" s="53"/>
      <c r="G143" s="53"/>
      <c r="H143" s="53"/>
      <c r="I143" s="53"/>
      <c r="J143" s="53"/>
      <c r="K143" s="53"/>
    </row>
    <row r="144" spans="1:11" s="47" customFormat="1" x14ac:dyDescent="0.3">
      <c r="A144" s="67" t="s">
        <v>238</v>
      </c>
      <c r="B144" s="193">
        <f>SUM(B145:B150)</f>
        <v>29</v>
      </c>
      <c r="C144" s="53">
        <f t="shared" ref="C144" si="16">SUM(C145:C146)</f>
        <v>0</v>
      </c>
      <c r="D144" s="53">
        <f t="shared" ref="D144:K144" si="17">SUM(D145:D150)</f>
        <v>0</v>
      </c>
      <c r="E144" s="53">
        <f t="shared" si="17"/>
        <v>18</v>
      </c>
      <c r="F144" s="53">
        <f t="shared" si="17"/>
        <v>0</v>
      </c>
      <c r="G144" s="53">
        <f t="shared" si="17"/>
        <v>10</v>
      </c>
      <c r="H144" s="53">
        <f t="shared" si="17"/>
        <v>1</v>
      </c>
      <c r="I144" s="53">
        <f t="shared" si="17"/>
        <v>0</v>
      </c>
      <c r="J144" s="53">
        <f t="shared" si="17"/>
        <v>0</v>
      </c>
      <c r="K144" s="53">
        <f t="shared" si="17"/>
        <v>0</v>
      </c>
    </row>
    <row r="145" spans="1:11" s="47" customFormat="1" x14ac:dyDescent="0.35">
      <c r="A145" s="66" t="s">
        <v>149</v>
      </c>
      <c r="B145" s="193"/>
      <c r="C145" s="53"/>
      <c r="D145" s="53"/>
      <c r="E145" s="53"/>
      <c r="F145" s="53"/>
      <c r="G145" s="53"/>
      <c r="H145" s="53"/>
      <c r="I145" s="53"/>
      <c r="J145" s="53"/>
      <c r="K145" s="53"/>
    </row>
    <row r="146" spans="1:11" s="47" customFormat="1" x14ac:dyDescent="0.35">
      <c r="A146" s="55" t="s">
        <v>239</v>
      </c>
      <c r="B146" s="193">
        <f>SUM(C146:K146)</f>
        <v>21</v>
      </c>
      <c r="C146" s="176">
        <v>0</v>
      </c>
      <c r="D146" s="176">
        <v>0</v>
      </c>
      <c r="E146" s="176">
        <v>17</v>
      </c>
      <c r="F146" s="176">
        <v>0</v>
      </c>
      <c r="G146" s="176">
        <v>4</v>
      </c>
      <c r="H146" s="176">
        <v>0</v>
      </c>
      <c r="I146" s="176">
        <v>0</v>
      </c>
      <c r="J146" s="176">
        <v>0</v>
      </c>
      <c r="K146" s="176">
        <v>0</v>
      </c>
    </row>
    <row r="147" spans="1:11" s="47" customFormat="1" x14ac:dyDescent="0.35">
      <c r="A147" s="66" t="s">
        <v>152</v>
      </c>
      <c r="B147" s="193"/>
      <c r="C147" s="176"/>
      <c r="D147" s="176"/>
      <c r="E147" s="176"/>
      <c r="F147" s="176"/>
      <c r="G147" s="176"/>
      <c r="H147" s="176"/>
      <c r="I147" s="176"/>
      <c r="J147" s="176"/>
      <c r="K147" s="176"/>
    </row>
    <row r="148" spans="1:11" s="47" customFormat="1" x14ac:dyDescent="0.35">
      <c r="A148" s="55" t="s">
        <v>240</v>
      </c>
      <c r="B148" s="193">
        <f>SUM(C148:K148)</f>
        <v>4</v>
      </c>
      <c r="C148" s="176">
        <v>0</v>
      </c>
      <c r="D148" s="176">
        <v>0</v>
      </c>
      <c r="E148" s="176">
        <v>1</v>
      </c>
      <c r="F148" s="176">
        <v>0</v>
      </c>
      <c r="G148" s="176">
        <v>3</v>
      </c>
      <c r="H148" s="176">
        <v>0</v>
      </c>
      <c r="I148" s="176">
        <v>0</v>
      </c>
      <c r="J148" s="176">
        <v>0</v>
      </c>
      <c r="K148" s="176">
        <v>0</v>
      </c>
    </row>
    <row r="149" spans="1:11" s="47" customFormat="1" x14ac:dyDescent="0.35">
      <c r="A149" s="55" t="s">
        <v>241</v>
      </c>
      <c r="B149" s="193">
        <f>SUM(C149:K149)</f>
        <v>3</v>
      </c>
      <c r="C149" s="176">
        <v>0</v>
      </c>
      <c r="D149" s="176">
        <v>0</v>
      </c>
      <c r="E149" s="176">
        <v>0</v>
      </c>
      <c r="F149" s="176">
        <v>0</v>
      </c>
      <c r="G149" s="176">
        <v>3</v>
      </c>
      <c r="H149" s="176">
        <v>0</v>
      </c>
      <c r="I149" s="176">
        <v>0</v>
      </c>
      <c r="J149" s="176">
        <v>0</v>
      </c>
      <c r="K149" s="176">
        <v>0</v>
      </c>
    </row>
    <row r="150" spans="1:11" s="47" customFormat="1" x14ac:dyDescent="0.35">
      <c r="A150" s="55" t="s">
        <v>242</v>
      </c>
      <c r="B150" s="193">
        <f>SUM(C150:K150)</f>
        <v>1</v>
      </c>
      <c r="C150" s="176">
        <v>0</v>
      </c>
      <c r="D150" s="176">
        <v>0</v>
      </c>
      <c r="E150" s="176">
        <v>0</v>
      </c>
      <c r="F150" s="176">
        <v>0</v>
      </c>
      <c r="G150" s="176">
        <v>0</v>
      </c>
      <c r="H150" s="176">
        <v>1</v>
      </c>
      <c r="I150" s="176">
        <v>0</v>
      </c>
      <c r="J150" s="176">
        <v>0</v>
      </c>
      <c r="K150" s="176">
        <v>0</v>
      </c>
    </row>
    <row r="151" spans="1:11" s="47" customFormat="1" x14ac:dyDescent="0.35">
      <c r="B151" s="193"/>
      <c r="C151" s="53"/>
      <c r="D151" s="53"/>
      <c r="E151" s="53"/>
      <c r="F151" s="53"/>
      <c r="G151" s="53"/>
      <c r="H151" s="53"/>
      <c r="I151" s="53"/>
      <c r="J151" s="53"/>
      <c r="K151" s="53"/>
    </row>
    <row r="152" spans="1:11" s="47" customFormat="1" x14ac:dyDescent="0.35">
      <c r="B152" s="193"/>
      <c r="C152" s="53"/>
      <c r="D152" s="53"/>
      <c r="E152" s="53"/>
      <c r="F152" s="53"/>
      <c r="G152" s="53"/>
      <c r="H152" s="53"/>
      <c r="I152" s="53"/>
      <c r="J152" s="53"/>
      <c r="K152" s="53"/>
    </row>
    <row r="153" spans="1:11" s="47" customFormat="1" x14ac:dyDescent="0.3">
      <c r="A153" s="67" t="s">
        <v>243</v>
      </c>
      <c r="B153" s="193">
        <f>SUM(B155:B160)</f>
        <v>13</v>
      </c>
      <c r="C153" s="53">
        <f t="shared" ref="C153:K153" si="18">SUM(C155:C160)</f>
        <v>0</v>
      </c>
      <c r="D153" s="53">
        <f t="shared" si="18"/>
        <v>0</v>
      </c>
      <c r="E153" s="53">
        <f t="shared" si="18"/>
        <v>0</v>
      </c>
      <c r="F153" s="53">
        <f t="shared" si="18"/>
        <v>1</v>
      </c>
      <c r="G153" s="53">
        <f t="shared" si="18"/>
        <v>12</v>
      </c>
      <c r="H153" s="53">
        <f t="shared" si="18"/>
        <v>0</v>
      </c>
      <c r="I153" s="53">
        <f t="shared" si="18"/>
        <v>0</v>
      </c>
      <c r="J153" s="53">
        <f t="shared" si="18"/>
        <v>0</v>
      </c>
      <c r="K153" s="53">
        <f t="shared" si="18"/>
        <v>0</v>
      </c>
    </row>
    <row r="154" spans="1:11" s="47" customFormat="1" x14ac:dyDescent="0.35">
      <c r="A154" s="66" t="s">
        <v>149</v>
      </c>
      <c r="B154" s="193"/>
      <c r="C154" s="53"/>
      <c r="D154" s="53"/>
      <c r="E154" s="53"/>
      <c r="F154" s="53"/>
      <c r="G154" s="53"/>
      <c r="H154" s="53"/>
      <c r="I154" s="53"/>
      <c r="J154" s="53"/>
      <c r="K154" s="53"/>
    </row>
    <row r="155" spans="1:11" s="47" customFormat="1" x14ac:dyDescent="0.35">
      <c r="A155" s="55" t="s">
        <v>244</v>
      </c>
      <c r="B155" s="193">
        <f>SUM(C155:K155)</f>
        <v>0</v>
      </c>
      <c r="C155" s="176">
        <v>0</v>
      </c>
      <c r="D155" s="176">
        <v>0</v>
      </c>
      <c r="E155" s="176">
        <v>0</v>
      </c>
      <c r="F155" s="176">
        <v>0</v>
      </c>
      <c r="G155" s="176">
        <v>0</v>
      </c>
      <c r="H155" s="176">
        <v>0</v>
      </c>
      <c r="I155" s="176">
        <v>0</v>
      </c>
      <c r="J155" s="176">
        <v>0</v>
      </c>
      <c r="K155" s="176">
        <v>0</v>
      </c>
    </row>
    <row r="156" spans="1:11" s="47" customFormat="1" x14ac:dyDescent="0.35">
      <c r="A156" s="66" t="s">
        <v>152</v>
      </c>
      <c r="B156" s="193"/>
      <c r="C156" s="176"/>
      <c r="D156" s="176"/>
      <c r="E156" s="176"/>
      <c r="F156" s="176"/>
      <c r="G156" s="176"/>
      <c r="H156" s="176"/>
      <c r="I156" s="176"/>
      <c r="J156" s="176"/>
      <c r="K156" s="176"/>
    </row>
    <row r="157" spans="1:11" s="47" customFormat="1" x14ac:dyDescent="0.35">
      <c r="A157" s="55" t="s">
        <v>245</v>
      </c>
      <c r="B157" s="193">
        <f>SUM(C157:K157)</f>
        <v>1</v>
      </c>
      <c r="C157" s="176">
        <v>0</v>
      </c>
      <c r="D157" s="176">
        <v>0</v>
      </c>
      <c r="E157" s="176">
        <v>0</v>
      </c>
      <c r="F157" s="176">
        <v>1</v>
      </c>
      <c r="G157" s="176">
        <v>0</v>
      </c>
      <c r="H157" s="176">
        <v>0</v>
      </c>
      <c r="I157" s="176">
        <v>0</v>
      </c>
      <c r="J157" s="176">
        <v>0</v>
      </c>
      <c r="K157" s="176">
        <v>0</v>
      </c>
    </row>
    <row r="158" spans="1:11" s="47" customFormat="1" x14ac:dyDescent="0.35">
      <c r="A158" s="55" t="s">
        <v>246</v>
      </c>
      <c r="B158" s="193">
        <f>SUM(C158:K158)</f>
        <v>9</v>
      </c>
      <c r="C158" s="176">
        <v>0</v>
      </c>
      <c r="D158" s="176">
        <v>0</v>
      </c>
      <c r="E158" s="176">
        <v>0</v>
      </c>
      <c r="F158" s="176">
        <v>0</v>
      </c>
      <c r="G158" s="176">
        <v>9</v>
      </c>
      <c r="H158" s="176">
        <v>0</v>
      </c>
      <c r="I158" s="176">
        <v>0</v>
      </c>
      <c r="J158" s="176">
        <v>0</v>
      </c>
      <c r="K158" s="176">
        <v>0</v>
      </c>
    </row>
    <row r="159" spans="1:11" s="47" customFormat="1" x14ac:dyDescent="0.35">
      <c r="A159" s="55" t="s">
        <v>247</v>
      </c>
      <c r="B159" s="193">
        <f>SUM(C159:K159)</f>
        <v>2</v>
      </c>
      <c r="C159" s="176">
        <v>0</v>
      </c>
      <c r="D159" s="176">
        <v>0</v>
      </c>
      <c r="E159" s="176">
        <v>0</v>
      </c>
      <c r="F159" s="176">
        <v>0</v>
      </c>
      <c r="G159" s="176">
        <v>2</v>
      </c>
      <c r="H159" s="176">
        <v>0</v>
      </c>
      <c r="I159" s="176">
        <v>0</v>
      </c>
      <c r="J159" s="176">
        <v>0</v>
      </c>
      <c r="K159" s="176">
        <v>0</v>
      </c>
    </row>
    <row r="160" spans="1:11" s="47" customFormat="1" x14ac:dyDescent="0.35">
      <c r="A160" s="47" t="s">
        <v>248</v>
      </c>
      <c r="B160" s="193">
        <f>SUM(C160:K160)</f>
        <v>1</v>
      </c>
      <c r="C160" s="176">
        <v>0</v>
      </c>
      <c r="D160" s="176">
        <v>0</v>
      </c>
      <c r="E160" s="176">
        <v>0</v>
      </c>
      <c r="F160" s="176">
        <v>0</v>
      </c>
      <c r="G160" s="176">
        <v>1</v>
      </c>
      <c r="H160" s="176">
        <v>0</v>
      </c>
      <c r="I160" s="176">
        <v>0</v>
      </c>
      <c r="J160" s="176">
        <v>0</v>
      </c>
      <c r="K160" s="176">
        <v>0</v>
      </c>
    </row>
    <row r="161" spans="1:11" s="47" customFormat="1" x14ac:dyDescent="0.35">
      <c r="B161" s="193"/>
      <c r="C161" s="53"/>
      <c r="D161" s="53"/>
      <c r="E161" s="53"/>
      <c r="F161" s="53"/>
      <c r="G161" s="53"/>
      <c r="H161" s="53"/>
      <c r="I161" s="53"/>
      <c r="J161" s="53"/>
      <c r="K161" s="53"/>
    </row>
    <row r="162" spans="1:11" s="47" customFormat="1" x14ac:dyDescent="0.3">
      <c r="A162" s="67" t="s">
        <v>249</v>
      </c>
      <c r="B162" s="193">
        <f t="shared" ref="B162:K162" si="19">SUM(B163:B168)</f>
        <v>15</v>
      </c>
      <c r="C162" s="53">
        <f t="shared" si="19"/>
        <v>0</v>
      </c>
      <c r="D162" s="53">
        <f t="shared" si="19"/>
        <v>0</v>
      </c>
      <c r="E162" s="53">
        <f t="shared" si="19"/>
        <v>9</v>
      </c>
      <c r="F162" s="53">
        <f t="shared" si="19"/>
        <v>0</v>
      </c>
      <c r="G162" s="53">
        <f t="shared" si="19"/>
        <v>6</v>
      </c>
      <c r="H162" s="53">
        <f t="shared" si="19"/>
        <v>0</v>
      </c>
      <c r="I162" s="53">
        <f t="shared" si="19"/>
        <v>0</v>
      </c>
      <c r="J162" s="53">
        <f t="shared" si="19"/>
        <v>0</v>
      </c>
      <c r="K162" s="53">
        <f t="shared" si="19"/>
        <v>0</v>
      </c>
    </row>
    <row r="163" spans="1:11" s="47" customFormat="1" x14ac:dyDescent="0.35">
      <c r="A163" s="66" t="s">
        <v>149</v>
      </c>
      <c r="B163" s="193"/>
      <c r="C163" s="53"/>
      <c r="D163" s="53"/>
      <c r="E163" s="53"/>
      <c r="F163" s="53"/>
      <c r="G163" s="53"/>
      <c r="H163" s="53"/>
      <c r="I163" s="53"/>
      <c r="J163" s="53"/>
      <c r="K163" s="53"/>
    </row>
    <row r="164" spans="1:11" s="47" customFormat="1" x14ac:dyDescent="0.35">
      <c r="A164" s="55" t="s">
        <v>250</v>
      </c>
      <c r="B164" s="193">
        <f>SUM(C164:K164)</f>
        <v>8</v>
      </c>
      <c r="C164" s="176">
        <v>0</v>
      </c>
      <c r="D164" s="176">
        <v>0</v>
      </c>
      <c r="E164" s="176">
        <v>8</v>
      </c>
      <c r="F164" s="176">
        <v>0</v>
      </c>
      <c r="G164" s="176">
        <v>0</v>
      </c>
      <c r="H164" s="176">
        <v>0</v>
      </c>
      <c r="I164" s="176">
        <v>0</v>
      </c>
      <c r="J164" s="176">
        <v>0</v>
      </c>
      <c r="K164" s="176">
        <v>0</v>
      </c>
    </row>
    <row r="165" spans="1:11" s="47" customFormat="1" x14ac:dyDescent="0.35">
      <c r="A165" s="66" t="s">
        <v>152</v>
      </c>
      <c r="B165" s="193"/>
      <c r="C165" s="176"/>
      <c r="D165" s="176"/>
      <c r="E165" s="176"/>
      <c r="F165" s="176"/>
      <c r="G165" s="176"/>
      <c r="H165" s="176"/>
      <c r="I165" s="176"/>
      <c r="J165" s="176"/>
      <c r="K165" s="176"/>
    </row>
    <row r="166" spans="1:11" s="47" customFormat="1" x14ac:dyDescent="0.35">
      <c r="A166" s="55" t="s">
        <v>251</v>
      </c>
      <c r="B166" s="193">
        <f>SUM(C166:K166)</f>
        <v>1</v>
      </c>
      <c r="C166" s="176">
        <v>0</v>
      </c>
      <c r="D166" s="176">
        <v>0</v>
      </c>
      <c r="E166" s="176">
        <v>1</v>
      </c>
      <c r="F166" s="176">
        <v>0</v>
      </c>
      <c r="G166" s="176">
        <v>0</v>
      </c>
      <c r="H166" s="176">
        <v>0</v>
      </c>
      <c r="I166" s="176">
        <v>0</v>
      </c>
      <c r="J166" s="176">
        <v>0</v>
      </c>
      <c r="K166" s="176">
        <v>0</v>
      </c>
    </row>
    <row r="167" spans="1:11" s="47" customFormat="1" x14ac:dyDescent="0.35">
      <c r="A167" s="69" t="s">
        <v>252</v>
      </c>
      <c r="B167" s="193">
        <f>SUM(C167:K167)</f>
        <v>4</v>
      </c>
      <c r="C167" s="176">
        <v>0</v>
      </c>
      <c r="D167" s="176">
        <v>0</v>
      </c>
      <c r="E167" s="176">
        <v>0</v>
      </c>
      <c r="F167" s="176">
        <v>0</v>
      </c>
      <c r="G167" s="176">
        <v>4</v>
      </c>
      <c r="H167" s="176">
        <v>0</v>
      </c>
      <c r="I167" s="176">
        <v>0</v>
      </c>
      <c r="J167" s="176">
        <v>0</v>
      </c>
      <c r="K167" s="176">
        <v>0</v>
      </c>
    </row>
    <row r="168" spans="1:11" s="47" customFormat="1" x14ac:dyDescent="0.35">
      <c r="A168" s="55" t="s">
        <v>253</v>
      </c>
      <c r="B168" s="193">
        <f>SUM(C168:K168)</f>
        <v>2</v>
      </c>
      <c r="C168" s="176">
        <v>0</v>
      </c>
      <c r="D168" s="176">
        <v>0</v>
      </c>
      <c r="E168" s="176">
        <v>0</v>
      </c>
      <c r="F168" s="176">
        <v>0</v>
      </c>
      <c r="G168" s="176">
        <v>2</v>
      </c>
      <c r="H168" s="176">
        <v>0</v>
      </c>
      <c r="I168" s="176">
        <v>0</v>
      </c>
      <c r="J168" s="176">
        <v>0</v>
      </c>
      <c r="K168" s="176">
        <v>0</v>
      </c>
    </row>
    <row r="169" spans="1:11" s="47" customFormat="1" x14ac:dyDescent="0.35">
      <c r="B169" s="193"/>
      <c r="C169" s="53"/>
      <c r="D169" s="53"/>
      <c r="E169" s="53"/>
      <c r="F169" s="53"/>
      <c r="G169" s="53"/>
      <c r="H169" s="53"/>
      <c r="I169" s="53"/>
      <c r="J169" s="53"/>
      <c r="K169" s="53"/>
    </row>
    <row r="170" spans="1:11" s="47" customFormat="1" x14ac:dyDescent="0.3">
      <c r="A170" s="67" t="s">
        <v>254</v>
      </c>
      <c r="B170" s="53">
        <f t="shared" ref="B170:K170" si="20">SUM(B171:B176)</f>
        <v>8</v>
      </c>
      <c r="C170" s="53">
        <f t="shared" si="20"/>
        <v>0</v>
      </c>
      <c r="D170" s="53">
        <f t="shared" si="20"/>
        <v>0</v>
      </c>
      <c r="E170" s="53">
        <f t="shared" si="20"/>
        <v>3</v>
      </c>
      <c r="F170" s="53">
        <f t="shared" si="20"/>
        <v>0</v>
      </c>
      <c r="G170" s="53">
        <f t="shared" si="20"/>
        <v>5</v>
      </c>
      <c r="H170" s="53">
        <f t="shared" si="20"/>
        <v>0</v>
      </c>
      <c r="I170" s="53">
        <f t="shared" si="20"/>
        <v>0</v>
      </c>
      <c r="J170" s="53">
        <f t="shared" si="20"/>
        <v>0</v>
      </c>
      <c r="K170" s="53">
        <f t="shared" si="20"/>
        <v>0</v>
      </c>
    </row>
    <row r="171" spans="1:11" s="47" customFormat="1" x14ac:dyDescent="0.35">
      <c r="A171" s="66" t="s">
        <v>152</v>
      </c>
      <c r="B171" s="53"/>
      <c r="C171" s="53"/>
      <c r="D171" s="53"/>
      <c r="E171" s="53"/>
      <c r="F171" s="53"/>
      <c r="G171" s="53"/>
      <c r="H171" s="53"/>
      <c r="I171" s="53"/>
      <c r="J171" s="53"/>
      <c r="K171" s="53"/>
    </row>
    <row r="172" spans="1:11" s="47" customFormat="1" x14ac:dyDescent="0.35">
      <c r="A172" s="55" t="s">
        <v>255</v>
      </c>
      <c r="B172" s="53">
        <f>SUM(C172:K172)</f>
        <v>1</v>
      </c>
      <c r="C172" s="176">
        <v>0</v>
      </c>
      <c r="D172" s="176">
        <v>0</v>
      </c>
      <c r="E172" s="176">
        <v>1</v>
      </c>
      <c r="F172" s="176">
        <v>0</v>
      </c>
      <c r="G172" s="176">
        <v>0</v>
      </c>
      <c r="H172" s="176">
        <v>0</v>
      </c>
      <c r="I172" s="176">
        <v>0</v>
      </c>
      <c r="J172" s="176">
        <v>0</v>
      </c>
      <c r="K172" s="176">
        <v>0</v>
      </c>
    </row>
    <row r="173" spans="1:11" s="47" customFormat="1" x14ac:dyDescent="0.35">
      <c r="A173" s="55" t="s">
        <v>256</v>
      </c>
      <c r="B173" s="53">
        <f>SUM(C173:K173)</f>
        <v>2</v>
      </c>
      <c r="C173" s="176">
        <v>0</v>
      </c>
      <c r="D173" s="176">
        <v>0</v>
      </c>
      <c r="E173" s="176">
        <v>1</v>
      </c>
      <c r="F173" s="176">
        <v>0</v>
      </c>
      <c r="G173" s="176">
        <v>1</v>
      </c>
      <c r="H173" s="176">
        <v>0</v>
      </c>
      <c r="I173" s="176">
        <v>0</v>
      </c>
      <c r="J173" s="176">
        <v>0</v>
      </c>
      <c r="K173" s="176">
        <v>0</v>
      </c>
    </row>
    <row r="174" spans="1:11" s="47" customFormat="1" x14ac:dyDescent="0.35">
      <c r="A174" s="55" t="s">
        <v>257</v>
      </c>
      <c r="B174" s="53">
        <f>SUM(C174:K174)</f>
        <v>2</v>
      </c>
      <c r="C174" s="176">
        <v>0</v>
      </c>
      <c r="D174" s="176">
        <v>0</v>
      </c>
      <c r="E174" s="176">
        <v>1</v>
      </c>
      <c r="F174" s="176">
        <v>0</v>
      </c>
      <c r="G174" s="176">
        <v>1</v>
      </c>
      <c r="H174" s="176">
        <v>0</v>
      </c>
      <c r="I174" s="176">
        <v>0</v>
      </c>
      <c r="J174" s="176">
        <v>0</v>
      </c>
      <c r="K174" s="176">
        <v>0</v>
      </c>
    </row>
    <row r="175" spans="1:11" s="47" customFormat="1" x14ac:dyDescent="0.35">
      <c r="A175" s="69" t="s">
        <v>258</v>
      </c>
      <c r="B175" s="53">
        <f>SUM(C175:K175)</f>
        <v>1</v>
      </c>
      <c r="C175" s="176">
        <v>0</v>
      </c>
      <c r="D175" s="176">
        <v>0</v>
      </c>
      <c r="E175" s="176">
        <v>0</v>
      </c>
      <c r="F175" s="176">
        <v>0</v>
      </c>
      <c r="G175" s="176">
        <v>1</v>
      </c>
      <c r="H175" s="176">
        <v>0</v>
      </c>
      <c r="I175" s="176">
        <v>0</v>
      </c>
      <c r="J175" s="176">
        <v>0</v>
      </c>
      <c r="K175" s="176">
        <v>0</v>
      </c>
    </row>
    <row r="176" spans="1:11" s="47" customFormat="1" x14ac:dyDescent="0.35">
      <c r="A176" s="69" t="s">
        <v>259</v>
      </c>
      <c r="B176" s="53">
        <f>SUM(C176:K176)</f>
        <v>2</v>
      </c>
      <c r="C176" s="176">
        <v>0</v>
      </c>
      <c r="D176" s="176">
        <v>0</v>
      </c>
      <c r="E176" s="176">
        <v>0</v>
      </c>
      <c r="F176" s="176">
        <v>0</v>
      </c>
      <c r="G176" s="176">
        <v>2</v>
      </c>
      <c r="H176" s="176">
        <v>0</v>
      </c>
      <c r="I176" s="176">
        <v>0</v>
      </c>
      <c r="J176" s="176">
        <v>0</v>
      </c>
      <c r="K176" s="176">
        <v>0</v>
      </c>
    </row>
    <row r="177" spans="1:11" s="47" customFormat="1" x14ac:dyDescent="0.35">
      <c r="A177" s="71"/>
      <c r="B177" s="72"/>
      <c r="C177" s="72"/>
      <c r="D177" s="72"/>
      <c r="E177" s="72"/>
      <c r="F177" s="72"/>
      <c r="G177" s="72"/>
      <c r="H177" s="72"/>
      <c r="I177" s="72"/>
      <c r="J177" s="72"/>
      <c r="K177" s="72"/>
    </row>
    <row r="178" spans="1:11" s="47" customFormat="1" x14ac:dyDescent="0.35">
      <c r="A178" s="62" t="s">
        <v>59</v>
      </c>
      <c r="B178" s="48"/>
    </row>
  </sheetData>
  <mergeCells count="6">
    <mergeCell ref="A3:K3"/>
    <mergeCell ref="A4:K4"/>
    <mergeCell ref="A5:K5"/>
    <mergeCell ref="A6:K6"/>
    <mergeCell ref="A8:A10"/>
    <mergeCell ref="B8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zoomScale="85" zoomScaleNormal="85" workbookViewId="0"/>
  </sheetViews>
  <sheetFormatPr baseColWidth="10" defaultColWidth="0" defaultRowHeight="15.5" zeroHeight="1" x14ac:dyDescent="0.35"/>
  <cols>
    <col min="1" max="1" width="41.1796875" style="96" customWidth="1"/>
    <col min="2" max="2" width="14.54296875" style="75" customWidth="1"/>
    <col min="3" max="3" width="15.81640625" style="75" bestFit="1" customWidth="1"/>
    <col min="4" max="4" width="18" style="75" customWidth="1"/>
    <col min="5" max="8" width="15.81640625" style="75" bestFit="1" customWidth="1"/>
    <col min="9" max="9" width="18.1796875" style="75" customWidth="1"/>
    <col min="10" max="14" width="15.81640625" style="75" bestFit="1" customWidth="1"/>
    <col min="15" max="16384" width="25.81640625" style="75" hidden="1"/>
  </cols>
  <sheetData>
    <row r="1" spans="1:14" x14ac:dyDescent="0.35">
      <c r="A1" s="73" t="s">
        <v>260</v>
      </c>
      <c r="B1" s="74"/>
      <c r="C1" s="74"/>
      <c r="D1" s="74"/>
      <c r="E1" s="74"/>
      <c r="F1" s="74"/>
      <c r="G1" s="74"/>
    </row>
    <row r="2" spans="1:14" x14ac:dyDescent="0.35">
      <c r="A2" s="73"/>
      <c r="B2" s="74"/>
      <c r="C2" s="74"/>
      <c r="D2" s="74"/>
      <c r="E2" s="74"/>
      <c r="F2" s="74"/>
      <c r="G2" s="74"/>
    </row>
    <row r="3" spans="1:14" x14ac:dyDescent="0.35">
      <c r="A3" s="224" t="s">
        <v>261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1:14" x14ac:dyDescent="0.35">
      <c r="A4" s="224" t="s">
        <v>262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1:14" x14ac:dyDescent="0.35">
      <c r="A5" s="224" t="s">
        <v>63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1:14" x14ac:dyDescent="0.35">
      <c r="A6" s="224" t="s">
        <v>30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x14ac:dyDescent="0.35">
      <c r="A7" s="73"/>
      <c r="B7" s="21"/>
      <c r="C7" s="21"/>
      <c r="D7" s="21"/>
      <c r="E7" s="21"/>
      <c r="F7" s="21"/>
      <c r="G7" s="21"/>
    </row>
    <row r="8" spans="1:14" x14ac:dyDescent="0.35">
      <c r="A8" s="207" t="s">
        <v>263</v>
      </c>
      <c r="B8" s="209" t="s">
        <v>32</v>
      </c>
      <c r="C8" s="226" t="s">
        <v>33</v>
      </c>
      <c r="D8" s="227"/>
      <c r="E8" s="227"/>
      <c r="F8" s="228"/>
      <c r="G8" s="229" t="s">
        <v>264</v>
      </c>
      <c r="H8" s="230"/>
      <c r="I8" s="230"/>
      <c r="J8" s="230"/>
      <c r="K8" s="230"/>
      <c r="L8" s="230"/>
      <c r="M8" s="230"/>
      <c r="N8" s="230"/>
    </row>
    <row r="9" spans="1:14" ht="30" x14ac:dyDescent="0.35">
      <c r="A9" s="208"/>
      <c r="B9" s="210"/>
      <c r="C9" s="23" t="s">
        <v>65</v>
      </c>
      <c r="D9" s="24" t="s">
        <v>66</v>
      </c>
      <c r="E9" s="25" t="s">
        <v>36</v>
      </c>
      <c r="F9" s="5" t="s">
        <v>67</v>
      </c>
      <c r="G9" s="5" t="s">
        <v>38</v>
      </c>
      <c r="H9" s="5" t="s">
        <v>39</v>
      </c>
      <c r="I9" s="5" t="s">
        <v>40</v>
      </c>
      <c r="J9" s="5" t="s">
        <v>41</v>
      </c>
      <c r="K9" s="5" t="s">
        <v>42</v>
      </c>
      <c r="L9" s="5" t="s">
        <v>43</v>
      </c>
      <c r="M9" s="5" t="s">
        <v>44</v>
      </c>
      <c r="N9" s="23" t="s">
        <v>45</v>
      </c>
    </row>
    <row r="10" spans="1:14" x14ac:dyDescent="0.35">
      <c r="A10" s="73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26"/>
    </row>
    <row r="11" spans="1:14" x14ac:dyDescent="0.35">
      <c r="A11" s="21" t="s">
        <v>69</v>
      </c>
      <c r="B11" s="27">
        <f t="shared" ref="B11:N11" si="0">SUM(B13,B23)</f>
        <v>2526</v>
      </c>
      <c r="C11" s="194">
        <f t="shared" si="0"/>
        <v>921</v>
      </c>
      <c r="D11" s="195">
        <f t="shared" si="0"/>
        <v>882</v>
      </c>
      <c r="E11" s="194">
        <f t="shared" si="0"/>
        <v>121</v>
      </c>
      <c r="F11" s="195">
        <f t="shared" si="0"/>
        <v>28</v>
      </c>
      <c r="G11" s="194">
        <f t="shared" si="0"/>
        <v>33</v>
      </c>
      <c r="H11" s="194">
        <f t="shared" si="0"/>
        <v>314</v>
      </c>
      <c r="I11" s="194">
        <f t="shared" si="0"/>
        <v>1</v>
      </c>
      <c r="J11" s="194">
        <f t="shared" si="0"/>
        <v>16</v>
      </c>
      <c r="K11" s="194">
        <f t="shared" si="0"/>
        <v>206</v>
      </c>
      <c r="L11" s="194">
        <f t="shared" si="0"/>
        <v>1</v>
      </c>
      <c r="M11" s="194">
        <f t="shared" si="0"/>
        <v>2</v>
      </c>
      <c r="N11" s="196">
        <f t="shared" si="0"/>
        <v>1</v>
      </c>
    </row>
    <row r="12" spans="1:14" x14ac:dyDescent="0.35">
      <c r="A12" s="73"/>
      <c r="B12" s="77"/>
      <c r="C12" s="77"/>
      <c r="D12" s="78"/>
      <c r="E12" s="77"/>
      <c r="F12" s="78"/>
      <c r="G12" s="77"/>
      <c r="H12" s="79"/>
      <c r="I12" s="79"/>
      <c r="J12" s="79"/>
      <c r="K12" s="79"/>
      <c r="L12" s="79"/>
      <c r="M12" s="79"/>
      <c r="N12" s="80"/>
    </row>
    <row r="13" spans="1:14" x14ac:dyDescent="0.35">
      <c r="A13" s="73" t="s">
        <v>265</v>
      </c>
      <c r="B13" s="81">
        <f t="shared" ref="B13:N13" si="1">SUM(B15:B21)</f>
        <v>822</v>
      </c>
      <c r="C13" s="81">
        <f t="shared" si="1"/>
        <v>336</v>
      </c>
      <c r="D13" s="82">
        <f t="shared" si="1"/>
        <v>433</v>
      </c>
      <c r="E13" s="81">
        <f t="shared" si="1"/>
        <v>27</v>
      </c>
      <c r="F13" s="82">
        <f t="shared" si="1"/>
        <v>0</v>
      </c>
      <c r="G13" s="81">
        <f t="shared" si="1"/>
        <v>26</v>
      </c>
      <c r="H13" s="81">
        <f t="shared" si="1"/>
        <v>0</v>
      </c>
      <c r="I13" s="81">
        <f t="shared" si="1"/>
        <v>0</v>
      </c>
      <c r="J13" s="81">
        <f t="shared" si="1"/>
        <v>0</v>
      </c>
      <c r="K13" s="81">
        <f t="shared" si="1"/>
        <v>0</v>
      </c>
      <c r="L13" s="81">
        <f t="shared" si="1"/>
        <v>0</v>
      </c>
      <c r="M13" s="81">
        <f t="shared" si="1"/>
        <v>0</v>
      </c>
      <c r="N13" s="83">
        <f t="shared" si="1"/>
        <v>0</v>
      </c>
    </row>
    <row r="14" spans="1:14" x14ac:dyDescent="0.35">
      <c r="A14" s="73"/>
      <c r="B14" s="81"/>
      <c r="C14" s="81"/>
      <c r="D14" s="82"/>
      <c r="E14" s="81"/>
      <c r="F14" s="78"/>
      <c r="G14" s="81"/>
      <c r="H14" s="79"/>
      <c r="I14" s="79"/>
      <c r="J14" s="79"/>
      <c r="K14" s="79"/>
      <c r="L14" s="79"/>
      <c r="M14" s="79"/>
      <c r="N14" s="80"/>
    </row>
    <row r="15" spans="1:14" x14ac:dyDescent="0.35">
      <c r="A15" s="84" t="s">
        <v>266</v>
      </c>
      <c r="B15" s="85">
        <f t="shared" ref="B15:B21" si="2">SUM(C15:N15)</f>
        <v>520</v>
      </c>
      <c r="C15" s="86">
        <v>224</v>
      </c>
      <c r="D15" s="87">
        <v>262</v>
      </c>
      <c r="E15" s="86">
        <v>14</v>
      </c>
      <c r="F15" s="88">
        <v>0</v>
      </c>
      <c r="G15" s="86">
        <v>20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80">
        <v>0</v>
      </c>
    </row>
    <row r="16" spans="1:14" x14ac:dyDescent="0.35">
      <c r="A16" s="84" t="s">
        <v>267</v>
      </c>
      <c r="B16" s="85">
        <f t="shared" si="2"/>
        <v>191</v>
      </c>
      <c r="C16" s="86">
        <v>76</v>
      </c>
      <c r="D16" s="87">
        <v>105</v>
      </c>
      <c r="E16" s="86">
        <v>6</v>
      </c>
      <c r="F16" s="88">
        <v>0</v>
      </c>
      <c r="G16" s="86">
        <v>4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80">
        <v>0</v>
      </c>
    </row>
    <row r="17" spans="1:14" x14ac:dyDescent="0.35">
      <c r="A17" s="84" t="s">
        <v>268</v>
      </c>
      <c r="B17" s="85">
        <f t="shared" si="2"/>
        <v>62</v>
      </c>
      <c r="C17" s="86">
        <v>24</v>
      </c>
      <c r="D17" s="87">
        <v>35</v>
      </c>
      <c r="E17" s="86">
        <v>2</v>
      </c>
      <c r="F17" s="88">
        <v>0</v>
      </c>
      <c r="G17" s="86">
        <v>1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80">
        <v>0</v>
      </c>
    </row>
    <row r="18" spans="1:14" x14ac:dyDescent="0.35">
      <c r="A18" s="84" t="s">
        <v>269</v>
      </c>
      <c r="B18" s="85">
        <f t="shared" si="2"/>
        <v>8</v>
      </c>
      <c r="C18" s="86">
        <v>1</v>
      </c>
      <c r="D18" s="87">
        <v>2</v>
      </c>
      <c r="E18" s="86">
        <v>5</v>
      </c>
      <c r="F18" s="88">
        <v>0</v>
      </c>
      <c r="G18" s="86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80">
        <v>0</v>
      </c>
    </row>
    <row r="19" spans="1:14" x14ac:dyDescent="0.35">
      <c r="A19" s="84" t="s">
        <v>270</v>
      </c>
      <c r="B19" s="85">
        <f t="shared" si="2"/>
        <v>11</v>
      </c>
      <c r="C19" s="86">
        <v>7</v>
      </c>
      <c r="D19" s="87">
        <v>3</v>
      </c>
      <c r="E19" s="86">
        <v>0</v>
      </c>
      <c r="F19" s="88">
        <v>0</v>
      </c>
      <c r="G19" s="86">
        <v>1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80">
        <v>0</v>
      </c>
    </row>
    <row r="20" spans="1:14" x14ac:dyDescent="0.35">
      <c r="A20" s="84" t="s">
        <v>271</v>
      </c>
      <c r="B20" s="85">
        <f t="shared" si="2"/>
        <v>1</v>
      </c>
      <c r="C20" s="86">
        <v>1</v>
      </c>
      <c r="D20" s="87">
        <v>0</v>
      </c>
      <c r="E20" s="86">
        <v>0</v>
      </c>
      <c r="F20" s="88">
        <v>0</v>
      </c>
      <c r="G20" s="86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80">
        <v>0</v>
      </c>
    </row>
    <row r="21" spans="1:14" x14ac:dyDescent="0.35">
      <c r="A21" s="84" t="s">
        <v>272</v>
      </c>
      <c r="B21" s="85">
        <f t="shared" si="2"/>
        <v>29</v>
      </c>
      <c r="C21" s="86">
        <v>3</v>
      </c>
      <c r="D21" s="87">
        <v>26</v>
      </c>
      <c r="E21" s="86">
        <v>0</v>
      </c>
      <c r="F21" s="88">
        <v>0</v>
      </c>
      <c r="G21" s="86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80">
        <v>0</v>
      </c>
    </row>
    <row r="22" spans="1:14" x14ac:dyDescent="0.35">
      <c r="A22" s="84"/>
      <c r="B22" s="85"/>
      <c r="C22" s="86"/>
      <c r="D22" s="87"/>
      <c r="E22" s="86"/>
      <c r="F22" s="78"/>
      <c r="G22" s="86"/>
      <c r="H22" s="79"/>
      <c r="I22" s="79"/>
      <c r="J22" s="79"/>
      <c r="K22" s="79"/>
      <c r="L22" s="79"/>
      <c r="M22" s="79"/>
      <c r="N22" s="80"/>
    </row>
    <row r="23" spans="1:14" x14ac:dyDescent="0.35">
      <c r="A23" s="89" t="s">
        <v>273</v>
      </c>
      <c r="B23" s="81">
        <f t="shared" ref="B23:N23" si="3">SUM(B25:B31)</f>
        <v>1704</v>
      </c>
      <c r="C23" s="81">
        <f t="shared" si="3"/>
        <v>585</v>
      </c>
      <c r="D23" s="82">
        <f t="shared" si="3"/>
        <v>449</v>
      </c>
      <c r="E23" s="81">
        <f t="shared" si="3"/>
        <v>94</v>
      </c>
      <c r="F23" s="82">
        <f t="shared" si="3"/>
        <v>28</v>
      </c>
      <c r="G23" s="81">
        <f t="shared" si="3"/>
        <v>7</v>
      </c>
      <c r="H23" s="81">
        <f t="shared" si="3"/>
        <v>314</v>
      </c>
      <c r="I23" s="81">
        <f t="shared" si="3"/>
        <v>1</v>
      </c>
      <c r="J23" s="81">
        <f t="shared" si="3"/>
        <v>16</v>
      </c>
      <c r="K23" s="81">
        <f t="shared" si="3"/>
        <v>206</v>
      </c>
      <c r="L23" s="81">
        <f t="shared" si="3"/>
        <v>1</v>
      </c>
      <c r="M23" s="81">
        <f t="shared" si="3"/>
        <v>2</v>
      </c>
      <c r="N23" s="83">
        <f t="shared" si="3"/>
        <v>1</v>
      </c>
    </row>
    <row r="24" spans="1:14" x14ac:dyDescent="0.35">
      <c r="A24" s="90"/>
      <c r="B24" s="81"/>
      <c r="C24" s="81"/>
      <c r="D24" s="91"/>
      <c r="E24" s="92"/>
      <c r="F24" s="78"/>
      <c r="G24" s="92"/>
      <c r="H24" s="79"/>
      <c r="I24" s="79"/>
      <c r="J24" s="79"/>
      <c r="K24" s="79"/>
      <c r="L24" s="79"/>
      <c r="M24" s="79"/>
      <c r="N24" s="80"/>
    </row>
    <row r="25" spans="1:14" x14ac:dyDescent="0.35">
      <c r="A25" s="84" t="s">
        <v>274</v>
      </c>
      <c r="B25" s="85">
        <f t="shared" ref="B25:B31" si="4">SUM(C25:N25)</f>
        <v>857</v>
      </c>
      <c r="C25" s="86">
        <v>211</v>
      </c>
      <c r="D25" s="87">
        <v>131</v>
      </c>
      <c r="E25" s="86">
        <v>28</v>
      </c>
      <c r="F25" s="88">
        <v>13</v>
      </c>
      <c r="G25" s="86">
        <v>6</v>
      </c>
      <c r="H25" s="79">
        <v>284</v>
      </c>
      <c r="I25" s="79">
        <v>0</v>
      </c>
      <c r="J25" s="79">
        <v>0</v>
      </c>
      <c r="K25" s="79">
        <v>183</v>
      </c>
      <c r="L25" s="79">
        <v>1</v>
      </c>
      <c r="M25" s="79">
        <v>0</v>
      </c>
      <c r="N25" s="80">
        <v>0</v>
      </c>
    </row>
    <row r="26" spans="1:14" x14ac:dyDescent="0.35">
      <c r="A26" s="84" t="s">
        <v>275</v>
      </c>
      <c r="B26" s="85">
        <f t="shared" si="4"/>
        <v>495</v>
      </c>
      <c r="C26" s="86">
        <v>276</v>
      </c>
      <c r="D26" s="87">
        <v>147</v>
      </c>
      <c r="E26" s="86">
        <v>43</v>
      </c>
      <c r="F26" s="88">
        <v>7</v>
      </c>
      <c r="G26" s="86">
        <v>0</v>
      </c>
      <c r="H26" s="79">
        <v>19</v>
      </c>
      <c r="I26" s="79">
        <v>0</v>
      </c>
      <c r="J26" s="79">
        <v>0</v>
      </c>
      <c r="K26" s="79">
        <v>3</v>
      </c>
      <c r="L26" s="79">
        <v>0</v>
      </c>
      <c r="M26" s="79">
        <v>0</v>
      </c>
      <c r="N26" s="80">
        <v>0</v>
      </c>
    </row>
    <row r="27" spans="1:14" x14ac:dyDescent="0.35">
      <c r="A27" s="84" t="s">
        <v>276</v>
      </c>
      <c r="B27" s="85">
        <f t="shared" si="4"/>
        <v>202</v>
      </c>
      <c r="C27" s="86">
        <v>64</v>
      </c>
      <c r="D27" s="87">
        <v>86</v>
      </c>
      <c r="E27" s="86">
        <v>5</v>
      </c>
      <c r="F27" s="88">
        <v>0</v>
      </c>
      <c r="G27" s="86">
        <v>0</v>
      </c>
      <c r="H27" s="79">
        <v>9</v>
      </c>
      <c r="I27" s="79">
        <v>1</v>
      </c>
      <c r="J27" s="79">
        <v>15</v>
      </c>
      <c r="K27" s="79">
        <v>19</v>
      </c>
      <c r="L27" s="79">
        <v>0</v>
      </c>
      <c r="M27" s="79">
        <v>2</v>
      </c>
      <c r="N27" s="80">
        <v>1</v>
      </c>
    </row>
    <row r="28" spans="1:14" x14ac:dyDescent="0.35">
      <c r="A28" s="84" t="s">
        <v>277</v>
      </c>
      <c r="B28" s="85">
        <f t="shared" si="4"/>
        <v>71</v>
      </c>
      <c r="C28" s="86">
        <v>15</v>
      </c>
      <c r="D28" s="87">
        <v>38</v>
      </c>
      <c r="E28" s="86">
        <v>15</v>
      </c>
      <c r="F28" s="88">
        <v>0</v>
      </c>
      <c r="G28" s="86">
        <v>0</v>
      </c>
      <c r="H28" s="79">
        <v>2</v>
      </c>
      <c r="I28" s="79">
        <v>0</v>
      </c>
      <c r="J28" s="79">
        <v>0</v>
      </c>
      <c r="K28" s="79">
        <v>1</v>
      </c>
      <c r="L28" s="79">
        <v>0</v>
      </c>
      <c r="M28" s="79">
        <v>0</v>
      </c>
      <c r="N28" s="80">
        <v>0</v>
      </c>
    </row>
    <row r="29" spans="1:14" x14ac:dyDescent="0.35">
      <c r="A29" s="84" t="s">
        <v>278</v>
      </c>
      <c r="B29" s="85">
        <f t="shared" si="4"/>
        <v>30</v>
      </c>
      <c r="C29" s="86">
        <v>17</v>
      </c>
      <c r="D29" s="87">
        <v>10</v>
      </c>
      <c r="E29" s="86">
        <v>1</v>
      </c>
      <c r="F29" s="88">
        <v>0</v>
      </c>
      <c r="G29" s="86">
        <v>1</v>
      </c>
      <c r="H29" s="79">
        <v>0</v>
      </c>
      <c r="I29" s="79">
        <v>0</v>
      </c>
      <c r="J29" s="79">
        <v>1</v>
      </c>
      <c r="K29" s="79">
        <v>0</v>
      </c>
      <c r="L29" s="79">
        <v>0</v>
      </c>
      <c r="M29" s="79">
        <v>0</v>
      </c>
      <c r="N29" s="80">
        <v>0</v>
      </c>
    </row>
    <row r="30" spans="1:14" x14ac:dyDescent="0.35">
      <c r="A30" s="84" t="s">
        <v>279</v>
      </c>
      <c r="B30" s="85">
        <f t="shared" si="4"/>
        <v>26</v>
      </c>
      <c r="C30" s="86">
        <v>2</v>
      </c>
      <c r="D30" s="87">
        <v>15</v>
      </c>
      <c r="E30" s="86">
        <v>1</v>
      </c>
      <c r="F30" s="88">
        <v>8</v>
      </c>
      <c r="G30" s="86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80">
        <v>0</v>
      </c>
    </row>
    <row r="31" spans="1:14" x14ac:dyDescent="0.35">
      <c r="A31" s="84" t="s">
        <v>280</v>
      </c>
      <c r="B31" s="85">
        <f t="shared" si="4"/>
        <v>23</v>
      </c>
      <c r="C31" s="86">
        <v>0</v>
      </c>
      <c r="D31" s="87">
        <v>22</v>
      </c>
      <c r="E31" s="86">
        <v>1</v>
      </c>
      <c r="F31" s="88">
        <v>0</v>
      </c>
      <c r="G31" s="86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80">
        <v>0</v>
      </c>
    </row>
    <row r="32" spans="1:14" x14ac:dyDescent="0.35">
      <c r="A32" s="98"/>
      <c r="B32" s="99"/>
      <c r="C32" s="100"/>
      <c r="D32" s="101"/>
      <c r="E32" s="100"/>
      <c r="F32" s="102"/>
      <c r="G32" s="100"/>
      <c r="H32" s="93"/>
      <c r="I32" s="93"/>
      <c r="J32" s="93"/>
      <c r="K32" s="93"/>
      <c r="L32" s="93"/>
      <c r="M32" s="93"/>
      <c r="N32" s="94"/>
    </row>
    <row r="33" spans="1:7" x14ac:dyDescent="0.35">
      <c r="A33" s="225" t="s">
        <v>59</v>
      </c>
      <c r="B33" s="225"/>
      <c r="C33" s="225"/>
      <c r="D33" s="225"/>
      <c r="E33" s="225"/>
      <c r="F33" s="225"/>
      <c r="G33" s="225"/>
    </row>
  </sheetData>
  <mergeCells count="9">
    <mergeCell ref="A3:N3"/>
    <mergeCell ref="A4:N4"/>
    <mergeCell ref="A5:N5"/>
    <mergeCell ref="A6:N6"/>
    <mergeCell ref="A33:G33"/>
    <mergeCell ref="A8:A9"/>
    <mergeCell ref="B8:B9"/>
    <mergeCell ref="C8:F8"/>
    <mergeCell ref="G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4537-6CAB-44DF-8857-9B7AA0922BEA}">
  <dimension ref="A1:P68"/>
  <sheetViews>
    <sheetView zoomScale="90" zoomScaleNormal="90" workbookViewId="0"/>
  </sheetViews>
  <sheetFormatPr baseColWidth="10" defaultColWidth="0" defaultRowHeight="15.5" zeroHeight="1" x14ac:dyDescent="0.35"/>
  <cols>
    <col min="1" max="1" width="51.08984375" style="103" bestFit="1" customWidth="1"/>
    <col min="2" max="2" width="16.1796875" style="104" customWidth="1"/>
    <col min="3" max="9" width="15.1796875" style="1" bestFit="1" customWidth="1"/>
    <col min="10" max="10" width="13.1796875" style="1" bestFit="1" customWidth="1"/>
    <col min="11" max="16" width="15.1796875" style="1" bestFit="1" customWidth="1"/>
    <col min="17" max="16384" width="14.1796875" style="1" hidden="1"/>
  </cols>
  <sheetData>
    <row r="1" spans="1:16" x14ac:dyDescent="0.35">
      <c r="A1" s="73" t="s">
        <v>281</v>
      </c>
      <c r="B1" s="21"/>
      <c r="C1" s="74"/>
      <c r="D1" s="74"/>
      <c r="E1" s="74"/>
      <c r="F1" s="74"/>
      <c r="G1" s="74"/>
      <c r="H1" s="74"/>
      <c r="I1" s="75"/>
      <c r="J1" s="75"/>
      <c r="K1" s="75"/>
      <c r="L1" s="75"/>
      <c r="M1" s="75"/>
      <c r="N1" s="75"/>
      <c r="O1" s="75"/>
      <c r="P1" s="75"/>
    </row>
    <row r="2" spans="1:16" x14ac:dyDescent="0.35">
      <c r="A2" s="73"/>
      <c r="B2" s="21"/>
      <c r="C2" s="74"/>
      <c r="D2" s="74"/>
      <c r="E2" s="74"/>
      <c r="F2" s="74"/>
      <c r="G2" s="74"/>
      <c r="H2" s="74"/>
      <c r="I2" s="75"/>
      <c r="J2" s="75"/>
      <c r="K2" s="75"/>
      <c r="L2" s="75"/>
      <c r="M2" s="75"/>
      <c r="N2" s="75"/>
      <c r="O2" s="75"/>
      <c r="P2" s="75"/>
    </row>
    <row r="3" spans="1:16" x14ac:dyDescent="0.35">
      <c r="A3" s="224" t="s">
        <v>282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x14ac:dyDescent="0.35">
      <c r="A4" s="224" t="s">
        <v>96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</row>
    <row r="5" spans="1:16" x14ac:dyDescent="0.35">
      <c r="A5" s="224" t="s">
        <v>283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</row>
    <row r="6" spans="1:16" x14ac:dyDescent="0.35">
      <c r="A6" s="224" t="s">
        <v>30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</row>
    <row r="7" spans="1:16" x14ac:dyDescent="0.35">
      <c r="A7" s="73"/>
      <c r="B7" s="21"/>
      <c r="C7" s="21"/>
      <c r="D7" s="21"/>
      <c r="E7" s="21"/>
      <c r="F7" s="21"/>
      <c r="G7" s="21"/>
      <c r="H7" s="21"/>
      <c r="I7" s="75"/>
      <c r="J7" s="75"/>
      <c r="K7" s="75"/>
      <c r="L7" s="75"/>
      <c r="M7" s="75"/>
      <c r="N7" s="75"/>
      <c r="O7" s="75"/>
      <c r="P7" s="75"/>
    </row>
    <row r="8" spans="1:16" x14ac:dyDescent="0.35">
      <c r="A8" s="207" t="s">
        <v>98</v>
      </c>
      <c r="B8" s="209" t="s">
        <v>32</v>
      </c>
      <c r="C8" s="232" t="s">
        <v>263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</row>
    <row r="9" spans="1:16" x14ac:dyDescent="0.35">
      <c r="A9" s="224"/>
      <c r="B9" s="231"/>
      <c r="C9" s="233" t="s">
        <v>265</v>
      </c>
      <c r="D9" s="232"/>
      <c r="E9" s="232"/>
      <c r="F9" s="232"/>
      <c r="G9" s="232"/>
      <c r="H9" s="232"/>
      <c r="I9" s="232"/>
      <c r="J9" s="233" t="s">
        <v>273</v>
      </c>
      <c r="K9" s="232"/>
      <c r="L9" s="232"/>
      <c r="M9" s="232"/>
      <c r="N9" s="232"/>
      <c r="O9" s="232"/>
      <c r="P9" s="232"/>
    </row>
    <row r="10" spans="1:16" ht="45" x14ac:dyDescent="0.35">
      <c r="A10" s="208"/>
      <c r="B10" s="210"/>
      <c r="C10" s="42" t="s">
        <v>266</v>
      </c>
      <c r="D10" s="42" t="s">
        <v>267</v>
      </c>
      <c r="E10" s="42" t="s">
        <v>268</v>
      </c>
      <c r="F10" s="42" t="s">
        <v>269</v>
      </c>
      <c r="G10" s="42" t="s">
        <v>270</v>
      </c>
      <c r="H10" s="42" t="s">
        <v>271</v>
      </c>
      <c r="I10" s="42" t="s">
        <v>272</v>
      </c>
      <c r="J10" s="42" t="s">
        <v>274</v>
      </c>
      <c r="K10" s="42" t="s">
        <v>275</v>
      </c>
      <c r="L10" s="42" t="s">
        <v>276</v>
      </c>
      <c r="M10" s="42" t="s">
        <v>277</v>
      </c>
      <c r="N10" s="42" t="s">
        <v>278</v>
      </c>
      <c r="O10" s="42" t="s">
        <v>279</v>
      </c>
      <c r="P10" s="42" t="s">
        <v>280</v>
      </c>
    </row>
    <row r="11" spans="1:16" x14ac:dyDescent="0.35">
      <c r="A11" s="73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 x14ac:dyDescent="0.35">
      <c r="A12" s="21" t="s">
        <v>69</v>
      </c>
      <c r="B12" s="81">
        <f t="shared" ref="B12:P12" si="0">SUM(B14:B67)</f>
        <v>2526</v>
      </c>
      <c r="C12" s="81">
        <f t="shared" si="0"/>
        <v>520</v>
      </c>
      <c r="D12" s="82">
        <f t="shared" si="0"/>
        <v>191</v>
      </c>
      <c r="E12" s="81">
        <f t="shared" si="0"/>
        <v>62</v>
      </c>
      <c r="F12" s="82">
        <f t="shared" si="0"/>
        <v>8</v>
      </c>
      <c r="G12" s="81">
        <f t="shared" si="0"/>
        <v>11</v>
      </c>
      <c r="H12" s="81">
        <f t="shared" si="0"/>
        <v>1</v>
      </c>
      <c r="I12" s="81">
        <f t="shared" si="0"/>
        <v>29</v>
      </c>
      <c r="J12" s="81">
        <f t="shared" si="0"/>
        <v>857</v>
      </c>
      <c r="K12" s="81">
        <f t="shared" si="0"/>
        <v>495</v>
      </c>
      <c r="L12" s="81">
        <f t="shared" si="0"/>
        <v>202</v>
      </c>
      <c r="M12" s="81">
        <f t="shared" si="0"/>
        <v>71</v>
      </c>
      <c r="N12" s="81">
        <f t="shared" si="0"/>
        <v>30</v>
      </c>
      <c r="O12" s="81">
        <f t="shared" si="0"/>
        <v>26</v>
      </c>
      <c r="P12" s="81">
        <f t="shared" si="0"/>
        <v>23</v>
      </c>
    </row>
    <row r="13" spans="1:16" x14ac:dyDescent="0.35">
      <c r="A13" s="73"/>
      <c r="B13" s="81"/>
      <c r="C13" s="81"/>
      <c r="D13" s="82"/>
      <c r="E13" s="81"/>
      <c r="F13" s="78"/>
      <c r="G13" s="81"/>
      <c r="H13" s="81"/>
      <c r="I13" s="79"/>
      <c r="J13" s="79"/>
      <c r="K13" s="79"/>
      <c r="L13" s="79"/>
      <c r="M13" s="79"/>
      <c r="N13" s="79"/>
      <c r="O13" s="79"/>
      <c r="P13" s="79"/>
    </row>
    <row r="14" spans="1:16" x14ac:dyDescent="0.35">
      <c r="A14" s="84" t="s">
        <v>284</v>
      </c>
      <c r="B14" s="27">
        <f t="shared" ref="B14:B45" si="1">SUM(C14:P14)</f>
        <v>2</v>
      </c>
      <c r="C14" s="86">
        <v>1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1</v>
      </c>
      <c r="M14" s="86">
        <v>0</v>
      </c>
      <c r="N14" s="86">
        <v>0</v>
      </c>
      <c r="O14" s="86">
        <v>0</v>
      </c>
      <c r="P14" s="86">
        <v>0</v>
      </c>
    </row>
    <row r="15" spans="1:16" x14ac:dyDescent="0.35">
      <c r="A15" s="84" t="s">
        <v>99</v>
      </c>
      <c r="B15" s="27">
        <f t="shared" si="1"/>
        <v>1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1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6">
        <v>0</v>
      </c>
    </row>
    <row r="16" spans="1:16" ht="16.399999999999999" customHeight="1" x14ac:dyDescent="0.35">
      <c r="A16" s="84" t="s">
        <v>285</v>
      </c>
      <c r="B16" s="27">
        <f t="shared" si="1"/>
        <v>1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1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</row>
    <row r="17" spans="1:16" x14ac:dyDescent="0.35">
      <c r="A17" s="84" t="s">
        <v>286</v>
      </c>
      <c r="B17" s="27">
        <f t="shared" si="1"/>
        <v>1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1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</row>
    <row r="18" spans="1:16" x14ac:dyDescent="0.35">
      <c r="A18" s="84" t="s">
        <v>38</v>
      </c>
      <c r="B18" s="27">
        <f t="shared" si="1"/>
        <v>32</v>
      </c>
      <c r="C18" s="86">
        <v>20</v>
      </c>
      <c r="D18" s="86">
        <v>3</v>
      </c>
      <c r="E18" s="86">
        <v>1</v>
      </c>
      <c r="F18" s="86">
        <v>0</v>
      </c>
      <c r="G18" s="86">
        <v>1</v>
      </c>
      <c r="H18" s="86">
        <v>0</v>
      </c>
      <c r="I18" s="86">
        <v>0</v>
      </c>
      <c r="J18" s="86">
        <v>6</v>
      </c>
      <c r="K18" s="86">
        <v>0</v>
      </c>
      <c r="L18" s="86">
        <v>0</v>
      </c>
      <c r="M18" s="86">
        <v>0</v>
      </c>
      <c r="N18" s="86">
        <v>1</v>
      </c>
      <c r="O18" s="86">
        <v>0</v>
      </c>
      <c r="P18" s="86">
        <v>0</v>
      </c>
    </row>
    <row r="19" spans="1:16" s="103" customFormat="1" x14ac:dyDescent="0.35">
      <c r="A19" s="84" t="s">
        <v>104</v>
      </c>
      <c r="B19" s="27">
        <f t="shared" si="1"/>
        <v>20</v>
      </c>
      <c r="C19" s="86">
        <v>1</v>
      </c>
      <c r="D19" s="86">
        <v>14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1</v>
      </c>
      <c r="K19" s="86">
        <v>0</v>
      </c>
      <c r="L19" s="86">
        <v>4</v>
      </c>
      <c r="M19" s="86">
        <v>0</v>
      </c>
      <c r="N19" s="86">
        <v>0</v>
      </c>
      <c r="O19" s="86">
        <v>0</v>
      </c>
      <c r="P19" s="86">
        <v>0</v>
      </c>
    </row>
    <row r="20" spans="1:16" x14ac:dyDescent="0.35">
      <c r="A20" s="84" t="s">
        <v>287</v>
      </c>
      <c r="B20" s="27">
        <f t="shared" si="1"/>
        <v>1</v>
      </c>
      <c r="C20" s="86">
        <v>0</v>
      </c>
      <c r="D20" s="86">
        <v>1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</row>
    <row r="21" spans="1:16" x14ac:dyDescent="0.35">
      <c r="A21" s="84" t="s">
        <v>105</v>
      </c>
      <c r="B21" s="27">
        <f t="shared" si="1"/>
        <v>676</v>
      </c>
      <c r="C21" s="86">
        <v>219</v>
      </c>
      <c r="D21" s="86">
        <v>73</v>
      </c>
      <c r="E21" s="86">
        <v>26</v>
      </c>
      <c r="F21" s="86">
        <v>0</v>
      </c>
      <c r="G21" s="86">
        <v>3</v>
      </c>
      <c r="H21" s="86">
        <v>0</v>
      </c>
      <c r="I21" s="86">
        <v>25</v>
      </c>
      <c r="J21" s="86">
        <v>84</v>
      </c>
      <c r="K21" s="86">
        <v>116</v>
      </c>
      <c r="L21" s="86">
        <v>67</v>
      </c>
      <c r="M21" s="86">
        <v>31</v>
      </c>
      <c r="N21" s="86">
        <v>9</v>
      </c>
      <c r="O21" s="86">
        <v>8</v>
      </c>
      <c r="P21" s="86">
        <v>15</v>
      </c>
    </row>
    <row r="22" spans="1:16" x14ac:dyDescent="0.35">
      <c r="A22" s="84" t="s">
        <v>288</v>
      </c>
      <c r="B22" s="27">
        <f t="shared" si="1"/>
        <v>2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2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</row>
    <row r="23" spans="1:16" x14ac:dyDescent="0.35">
      <c r="A23" s="84" t="s">
        <v>289</v>
      </c>
      <c r="B23" s="27">
        <f t="shared" si="1"/>
        <v>1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1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</row>
    <row r="24" spans="1:16" x14ac:dyDescent="0.35">
      <c r="A24" s="84" t="s">
        <v>290</v>
      </c>
      <c r="B24" s="27">
        <f t="shared" si="1"/>
        <v>2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2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</row>
    <row r="25" spans="1:16" x14ac:dyDescent="0.35">
      <c r="A25" s="84" t="s">
        <v>109</v>
      </c>
      <c r="B25" s="27">
        <f t="shared" si="1"/>
        <v>27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14</v>
      </c>
      <c r="K25" s="86">
        <v>7</v>
      </c>
      <c r="L25" s="86">
        <v>0</v>
      </c>
      <c r="M25" s="86">
        <v>0</v>
      </c>
      <c r="N25" s="86">
        <v>0</v>
      </c>
      <c r="O25" s="86">
        <v>6</v>
      </c>
      <c r="P25" s="86">
        <v>0</v>
      </c>
    </row>
    <row r="26" spans="1:16" s="17" customFormat="1" x14ac:dyDescent="0.35">
      <c r="A26" s="84" t="s">
        <v>291</v>
      </c>
      <c r="B26" s="27">
        <f t="shared" si="1"/>
        <v>2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1</v>
      </c>
      <c r="K26" s="86">
        <v>0</v>
      </c>
      <c r="L26" s="86">
        <v>1</v>
      </c>
      <c r="M26" s="86">
        <v>0</v>
      </c>
      <c r="N26" s="86">
        <v>0</v>
      </c>
      <c r="O26" s="86">
        <v>0</v>
      </c>
      <c r="P26" s="86">
        <v>0</v>
      </c>
    </row>
    <row r="27" spans="1:16" x14ac:dyDescent="0.35">
      <c r="A27" s="84" t="s">
        <v>292</v>
      </c>
      <c r="B27" s="27">
        <f t="shared" si="1"/>
        <v>3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2</v>
      </c>
      <c r="L27" s="86">
        <v>0</v>
      </c>
      <c r="M27" s="86">
        <v>1</v>
      </c>
      <c r="N27" s="86">
        <v>0</v>
      </c>
      <c r="O27" s="86">
        <v>0</v>
      </c>
      <c r="P27" s="86">
        <v>0</v>
      </c>
    </row>
    <row r="28" spans="1:16" x14ac:dyDescent="0.35">
      <c r="A28" s="84" t="s">
        <v>293</v>
      </c>
      <c r="B28" s="27">
        <f t="shared" si="1"/>
        <v>2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2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</row>
    <row r="29" spans="1:16" x14ac:dyDescent="0.35">
      <c r="A29" s="84" t="s">
        <v>111</v>
      </c>
      <c r="B29" s="27">
        <f t="shared" si="1"/>
        <v>50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34</v>
      </c>
      <c r="K29" s="86">
        <v>13</v>
      </c>
      <c r="L29" s="86">
        <v>2</v>
      </c>
      <c r="M29" s="86">
        <v>1</v>
      </c>
      <c r="N29" s="86">
        <v>0</v>
      </c>
      <c r="O29" s="86">
        <v>0</v>
      </c>
      <c r="P29" s="86">
        <v>0</v>
      </c>
    </row>
    <row r="30" spans="1:16" x14ac:dyDescent="0.35">
      <c r="A30" s="84" t="s">
        <v>112</v>
      </c>
      <c r="B30" s="27">
        <f t="shared" si="1"/>
        <v>12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10</v>
      </c>
      <c r="K30" s="86">
        <v>2</v>
      </c>
      <c r="L30" s="86">
        <v>0</v>
      </c>
      <c r="M30" s="86">
        <v>0</v>
      </c>
      <c r="N30" s="86">
        <v>0</v>
      </c>
      <c r="O30" s="86">
        <v>0</v>
      </c>
      <c r="P30" s="86">
        <v>0</v>
      </c>
    </row>
    <row r="31" spans="1:16" x14ac:dyDescent="0.35">
      <c r="A31" s="84" t="s">
        <v>113</v>
      </c>
      <c r="B31" s="27">
        <f t="shared" si="1"/>
        <v>131</v>
      </c>
      <c r="C31" s="86">
        <v>25</v>
      </c>
      <c r="D31" s="86">
        <v>18</v>
      </c>
      <c r="E31" s="86">
        <v>4</v>
      </c>
      <c r="F31" s="86">
        <v>0</v>
      </c>
      <c r="G31" s="86">
        <v>0</v>
      </c>
      <c r="H31" s="86">
        <v>0</v>
      </c>
      <c r="I31" s="86">
        <v>1</v>
      </c>
      <c r="J31" s="86">
        <v>42</v>
      </c>
      <c r="K31" s="86">
        <v>21</v>
      </c>
      <c r="L31" s="86">
        <v>9</v>
      </c>
      <c r="M31" s="86">
        <v>3</v>
      </c>
      <c r="N31" s="86">
        <v>1</v>
      </c>
      <c r="O31" s="86">
        <v>5</v>
      </c>
      <c r="P31" s="86">
        <v>2</v>
      </c>
    </row>
    <row r="32" spans="1:16" x14ac:dyDescent="0.35">
      <c r="A32" s="84" t="s">
        <v>114</v>
      </c>
      <c r="B32" s="27">
        <f t="shared" si="1"/>
        <v>34</v>
      </c>
      <c r="C32" s="86">
        <v>7</v>
      </c>
      <c r="D32" s="86">
        <v>13</v>
      </c>
      <c r="E32" s="86">
        <v>3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6</v>
      </c>
      <c r="M32" s="86">
        <v>1</v>
      </c>
      <c r="N32" s="86">
        <v>0</v>
      </c>
      <c r="O32" s="86">
        <v>1</v>
      </c>
      <c r="P32" s="86">
        <v>3</v>
      </c>
    </row>
    <row r="33" spans="1:16" x14ac:dyDescent="0.35">
      <c r="A33" s="84" t="s">
        <v>294</v>
      </c>
      <c r="B33" s="27">
        <f t="shared" si="1"/>
        <v>1</v>
      </c>
      <c r="C33" s="86">
        <v>1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</row>
    <row r="34" spans="1:16" x14ac:dyDescent="0.35">
      <c r="A34" s="84" t="s">
        <v>295</v>
      </c>
      <c r="B34" s="27">
        <f t="shared" si="1"/>
        <v>2</v>
      </c>
      <c r="C34" s="86">
        <v>0</v>
      </c>
      <c r="D34" s="86">
        <v>0</v>
      </c>
      <c r="E34" s="86">
        <v>1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1</v>
      </c>
      <c r="N34" s="86">
        <v>0</v>
      </c>
      <c r="O34" s="86">
        <v>0</v>
      </c>
      <c r="P34" s="86">
        <v>0</v>
      </c>
    </row>
    <row r="35" spans="1:16" x14ac:dyDescent="0.35">
      <c r="A35" s="84" t="s">
        <v>116</v>
      </c>
      <c r="B35" s="27">
        <f t="shared" si="1"/>
        <v>8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6</v>
      </c>
      <c r="K35" s="86">
        <v>0</v>
      </c>
      <c r="L35" s="86">
        <v>2</v>
      </c>
      <c r="M35" s="86">
        <v>0</v>
      </c>
      <c r="N35" s="86">
        <v>0</v>
      </c>
      <c r="O35" s="86">
        <v>0</v>
      </c>
      <c r="P35" s="86">
        <v>0</v>
      </c>
    </row>
    <row r="36" spans="1:16" x14ac:dyDescent="0.35">
      <c r="A36" s="84" t="s">
        <v>117</v>
      </c>
      <c r="B36" s="27">
        <f t="shared" si="1"/>
        <v>60</v>
      </c>
      <c r="C36" s="86">
        <v>1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57</v>
      </c>
      <c r="K36" s="86">
        <v>0</v>
      </c>
      <c r="L36" s="86">
        <v>2</v>
      </c>
      <c r="M36" s="86">
        <v>0</v>
      </c>
      <c r="N36" s="86">
        <v>0</v>
      </c>
      <c r="O36" s="86">
        <v>0</v>
      </c>
      <c r="P36" s="86">
        <v>0</v>
      </c>
    </row>
    <row r="37" spans="1:16" x14ac:dyDescent="0.35">
      <c r="A37" s="84" t="s">
        <v>118</v>
      </c>
      <c r="B37" s="27">
        <f t="shared" si="1"/>
        <v>9</v>
      </c>
      <c r="C37" s="86">
        <v>0</v>
      </c>
      <c r="D37" s="86">
        <v>0</v>
      </c>
      <c r="E37" s="86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>
        <v>7</v>
      </c>
      <c r="M37" s="86">
        <v>0</v>
      </c>
      <c r="N37" s="86">
        <v>2</v>
      </c>
      <c r="O37" s="86">
        <v>0</v>
      </c>
      <c r="P37" s="86">
        <v>0</v>
      </c>
    </row>
    <row r="38" spans="1:16" x14ac:dyDescent="0.35">
      <c r="A38" s="84" t="s">
        <v>296</v>
      </c>
      <c r="B38" s="27">
        <f t="shared" si="1"/>
        <v>2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2</v>
      </c>
      <c r="M38" s="86">
        <v>0</v>
      </c>
      <c r="N38" s="86">
        <v>0</v>
      </c>
      <c r="O38" s="86">
        <v>0</v>
      </c>
      <c r="P38" s="86">
        <v>0</v>
      </c>
    </row>
    <row r="39" spans="1:16" x14ac:dyDescent="0.35">
      <c r="A39" s="84" t="s">
        <v>297</v>
      </c>
      <c r="B39" s="27">
        <f t="shared" si="1"/>
        <v>1</v>
      </c>
      <c r="C39" s="86">
        <v>0</v>
      </c>
      <c r="D39" s="86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1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</row>
    <row r="40" spans="1:16" x14ac:dyDescent="0.35">
      <c r="A40" s="84" t="s">
        <v>298</v>
      </c>
      <c r="B40" s="27">
        <f t="shared" si="1"/>
        <v>1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1</v>
      </c>
      <c r="K40" s="86">
        <v>0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</row>
    <row r="41" spans="1:16" x14ac:dyDescent="0.35">
      <c r="A41" s="84" t="s">
        <v>299</v>
      </c>
      <c r="B41" s="27">
        <f t="shared" si="1"/>
        <v>5</v>
      </c>
      <c r="C41" s="86">
        <v>2</v>
      </c>
      <c r="D41" s="86">
        <v>0</v>
      </c>
      <c r="E41" s="86">
        <v>0</v>
      </c>
      <c r="F41" s="86">
        <v>1</v>
      </c>
      <c r="G41" s="86">
        <v>0</v>
      </c>
      <c r="H41" s="86">
        <v>0</v>
      </c>
      <c r="I41" s="86">
        <v>0</v>
      </c>
      <c r="J41" s="86">
        <v>1</v>
      </c>
      <c r="K41" s="86">
        <v>1</v>
      </c>
      <c r="L41" s="86">
        <v>0</v>
      </c>
      <c r="M41" s="86">
        <v>0</v>
      </c>
      <c r="N41" s="86">
        <v>0</v>
      </c>
      <c r="O41" s="86">
        <v>0</v>
      </c>
      <c r="P41" s="86">
        <v>0</v>
      </c>
    </row>
    <row r="42" spans="1:16" s="103" customFormat="1" x14ac:dyDescent="0.35">
      <c r="A42" s="84" t="s">
        <v>119</v>
      </c>
      <c r="B42" s="27">
        <f t="shared" si="1"/>
        <v>7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7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</row>
    <row r="43" spans="1:16" x14ac:dyDescent="0.35">
      <c r="A43" s="84" t="s">
        <v>120</v>
      </c>
      <c r="B43" s="27">
        <f t="shared" si="1"/>
        <v>4</v>
      </c>
      <c r="C43" s="86">
        <v>0</v>
      </c>
      <c r="D43" s="86">
        <v>0</v>
      </c>
      <c r="E43" s="86">
        <v>0</v>
      </c>
      <c r="F43" s="86">
        <v>0</v>
      </c>
      <c r="G43" s="86">
        <v>0</v>
      </c>
      <c r="H43" s="86">
        <v>0</v>
      </c>
      <c r="I43" s="86">
        <v>0</v>
      </c>
      <c r="J43" s="86">
        <v>3</v>
      </c>
      <c r="K43" s="86">
        <v>1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</row>
    <row r="44" spans="1:16" x14ac:dyDescent="0.35">
      <c r="A44" s="84" t="s">
        <v>300</v>
      </c>
      <c r="B44" s="27">
        <f t="shared" si="1"/>
        <v>5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3</v>
      </c>
      <c r="K44" s="86">
        <v>0</v>
      </c>
      <c r="L44" s="86">
        <v>2</v>
      </c>
      <c r="M44" s="86">
        <v>0</v>
      </c>
      <c r="N44" s="86">
        <v>0</v>
      </c>
      <c r="O44" s="86">
        <v>0</v>
      </c>
      <c r="P44" s="86">
        <v>0</v>
      </c>
    </row>
    <row r="45" spans="1:16" x14ac:dyDescent="0.35">
      <c r="A45" s="84" t="s">
        <v>301</v>
      </c>
      <c r="B45" s="27">
        <f t="shared" si="1"/>
        <v>1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v>1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6">
        <v>0</v>
      </c>
    </row>
    <row r="46" spans="1:16" s="103" customFormat="1" x14ac:dyDescent="0.35">
      <c r="A46" s="84" t="s">
        <v>302</v>
      </c>
      <c r="B46" s="27">
        <f t="shared" ref="B46:B66" si="2">SUM(C46:P46)</f>
        <v>3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2</v>
      </c>
      <c r="K46" s="86">
        <v>0</v>
      </c>
      <c r="L46" s="86">
        <v>1</v>
      </c>
      <c r="M46" s="86">
        <v>0</v>
      </c>
      <c r="N46" s="86">
        <v>0</v>
      </c>
      <c r="O46" s="86">
        <v>0</v>
      </c>
      <c r="P46" s="86">
        <v>0</v>
      </c>
    </row>
    <row r="47" spans="1:16" x14ac:dyDescent="0.35">
      <c r="A47" s="84" t="s">
        <v>303</v>
      </c>
      <c r="B47" s="27">
        <f t="shared" si="2"/>
        <v>24</v>
      </c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23</v>
      </c>
      <c r="K47" s="86">
        <v>0</v>
      </c>
      <c r="L47" s="86">
        <v>1</v>
      </c>
      <c r="M47" s="86">
        <v>0</v>
      </c>
      <c r="N47" s="86">
        <v>0</v>
      </c>
      <c r="O47" s="86">
        <v>0</v>
      </c>
      <c r="P47" s="86">
        <v>0</v>
      </c>
    </row>
    <row r="48" spans="1:16" x14ac:dyDescent="0.35">
      <c r="A48" s="84" t="s">
        <v>304</v>
      </c>
      <c r="B48" s="27">
        <f t="shared" si="2"/>
        <v>10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6</v>
      </c>
      <c r="K48" s="86">
        <v>0</v>
      </c>
      <c r="L48" s="86">
        <v>3</v>
      </c>
      <c r="M48" s="86">
        <v>0</v>
      </c>
      <c r="N48" s="86">
        <v>0</v>
      </c>
      <c r="O48" s="86">
        <v>0</v>
      </c>
      <c r="P48" s="86">
        <v>1</v>
      </c>
    </row>
    <row r="49" spans="1:16" x14ac:dyDescent="0.35">
      <c r="A49" s="84" t="s">
        <v>125</v>
      </c>
      <c r="B49" s="27">
        <f t="shared" si="2"/>
        <v>12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  <c r="H49" s="86">
        <v>0</v>
      </c>
      <c r="I49" s="86">
        <v>0</v>
      </c>
      <c r="J49" s="86">
        <v>10</v>
      </c>
      <c r="K49" s="86">
        <v>2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</row>
    <row r="50" spans="1:16" x14ac:dyDescent="0.35">
      <c r="A50" s="84" t="s">
        <v>126</v>
      </c>
      <c r="B50" s="27">
        <f t="shared" si="2"/>
        <v>6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4</v>
      </c>
      <c r="K50" s="86">
        <v>0</v>
      </c>
      <c r="L50" s="86">
        <v>2</v>
      </c>
      <c r="M50" s="86">
        <v>0</v>
      </c>
      <c r="N50" s="86">
        <v>0</v>
      </c>
      <c r="O50" s="86">
        <v>0</v>
      </c>
      <c r="P50" s="86">
        <v>0</v>
      </c>
    </row>
    <row r="51" spans="1:16" x14ac:dyDescent="0.35">
      <c r="A51" s="84" t="s">
        <v>127</v>
      </c>
      <c r="B51" s="27">
        <f t="shared" si="2"/>
        <v>234</v>
      </c>
      <c r="C51" s="86">
        <v>0</v>
      </c>
      <c r="D51" s="86">
        <v>0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  <c r="J51" s="86">
        <v>222</v>
      </c>
      <c r="K51" s="86">
        <v>6</v>
      </c>
      <c r="L51" s="86">
        <v>5</v>
      </c>
      <c r="M51" s="86">
        <v>1</v>
      </c>
      <c r="N51" s="86">
        <v>0</v>
      </c>
      <c r="O51" s="86">
        <v>0</v>
      </c>
      <c r="P51" s="86">
        <v>0</v>
      </c>
    </row>
    <row r="52" spans="1:16" x14ac:dyDescent="0.35">
      <c r="A52" s="84" t="s">
        <v>305</v>
      </c>
      <c r="B52" s="27">
        <f t="shared" si="2"/>
        <v>3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86">
        <v>0</v>
      </c>
      <c r="J52" s="86">
        <v>2</v>
      </c>
      <c r="K52" s="86">
        <v>0</v>
      </c>
      <c r="L52" s="86">
        <v>1</v>
      </c>
      <c r="M52" s="86">
        <v>0</v>
      </c>
      <c r="N52" s="86">
        <v>0</v>
      </c>
      <c r="O52" s="86">
        <v>0</v>
      </c>
      <c r="P52" s="86">
        <v>0</v>
      </c>
    </row>
    <row r="53" spans="1:16" x14ac:dyDescent="0.35">
      <c r="A53" s="84" t="s">
        <v>306</v>
      </c>
      <c r="B53" s="27">
        <f t="shared" si="2"/>
        <v>12</v>
      </c>
      <c r="C53" s="86">
        <v>0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v>5</v>
      </c>
      <c r="K53" s="86">
        <v>1</v>
      </c>
      <c r="L53" s="86">
        <v>6</v>
      </c>
      <c r="M53" s="86">
        <v>0</v>
      </c>
      <c r="N53" s="86">
        <v>0</v>
      </c>
      <c r="O53" s="86">
        <v>0</v>
      </c>
      <c r="P53" s="86">
        <v>0</v>
      </c>
    </row>
    <row r="54" spans="1:16" s="179" customFormat="1" x14ac:dyDescent="0.35">
      <c r="A54" s="84" t="s">
        <v>129</v>
      </c>
      <c r="B54" s="27">
        <f t="shared" si="2"/>
        <v>1060</v>
      </c>
      <c r="C54" s="86">
        <v>243</v>
      </c>
      <c r="D54" s="86">
        <v>69</v>
      </c>
      <c r="E54" s="86">
        <v>27</v>
      </c>
      <c r="F54" s="86">
        <v>7</v>
      </c>
      <c r="G54" s="86">
        <v>7</v>
      </c>
      <c r="H54" s="86">
        <v>1</v>
      </c>
      <c r="I54" s="86">
        <v>3</v>
      </c>
      <c r="J54" s="86">
        <v>269</v>
      </c>
      <c r="K54" s="86">
        <v>315</v>
      </c>
      <c r="L54" s="86">
        <v>64</v>
      </c>
      <c r="M54" s="86">
        <v>32</v>
      </c>
      <c r="N54" s="86">
        <v>17</v>
      </c>
      <c r="O54" s="86">
        <v>4</v>
      </c>
      <c r="P54" s="86">
        <v>2</v>
      </c>
    </row>
    <row r="55" spans="1:16" x14ac:dyDescent="0.35">
      <c r="A55" s="84" t="s">
        <v>307</v>
      </c>
      <c r="B55" s="27">
        <f t="shared" si="2"/>
        <v>2</v>
      </c>
      <c r="C55" s="86">
        <v>0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2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</row>
    <row r="56" spans="1:16" x14ac:dyDescent="0.35">
      <c r="A56" s="84" t="s">
        <v>308</v>
      </c>
      <c r="B56" s="27">
        <f t="shared" si="2"/>
        <v>7</v>
      </c>
      <c r="C56" s="86">
        <v>0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6</v>
      </c>
      <c r="K56" s="86">
        <v>0</v>
      </c>
      <c r="L56" s="86">
        <v>1</v>
      </c>
      <c r="M56" s="86">
        <v>0</v>
      </c>
      <c r="N56" s="86">
        <v>0</v>
      </c>
      <c r="O56" s="86">
        <v>0</v>
      </c>
      <c r="P56" s="86">
        <v>0</v>
      </c>
    </row>
    <row r="57" spans="1:16" x14ac:dyDescent="0.35">
      <c r="A57" s="84" t="s">
        <v>309</v>
      </c>
      <c r="B57" s="27">
        <f t="shared" si="2"/>
        <v>2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2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</row>
    <row r="58" spans="1:16" x14ac:dyDescent="0.35">
      <c r="A58" s="84" t="s">
        <v>310</v>
      </c>
      <c r="B58" s="27">
        <f t="shared" si="2"/>
        <v>1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1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</row>
    <row r="59" spans="1:16" x14ac:dyDescent="0.35">
      <c r="A59" s="84" t="s">
        <v>78</v>
      </c>
      <c r="B59" s="27">
        <f t="shared" si="2"/>
        <v>4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2</v>
      </c>
      <c r="L59" s="86">
        <v>0</v>
      </c>
      <c r="M59" s="86">
        <v>0</v>
      </c>
      <c r="N59" s="86">
        <v>0</v>
      </c>
      <c r="O59" s="86">
        <v>2</v>
      </c>
      <c r="P59" s="86">
        <v>0</v>
      </c>
    </row>
    <row r="60" spans="1:16" x14ac:dyDescent="0.35">
      <c r="A60" s="84" t="s">
        <v>134</v>
      </c>
      <c r="B60" s="27">
        <f t="shared" si="2"/>
        <v>6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6</v>
      </c>
      <c r="M60" s="86">
        <v>0</v>
      </c>
      <c r="N60" s="86">
        <v>0</v>
      </c>
      <c r="O60" s="86">
        <v>0</v>
      </c>
      <c r="P60" s="86">
        <v>0</v>
      </c>
    </row>
    <row r="61" spans="1:16" ht="15.5" customHeight="1" x14ac:dyDescent="0.35">
      <c r="A61" s="84" t="s">
        <v>311</v>
      </c>
      <c r="B61" s="27">
        <f t="shared" si="2"/>
        <v>11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6">
        <v>7</v>
      </c>
      <c r="K61" s="86">
        <v>1</v>
      </c>
      <c r="L61" s="86">
        <v>3</v>
      </c>
      <c r="M61" s="86">
        <v>0</v>
      </c>
      <c r="N61" s="86">
        <v>0</v>
      </c>
      <c r="O61" s="86">
        <v>0</v>
      </c>
      <c r="P61" s="86">
        <v>0</v>
      </c>
    </row>
    <row r="62" spans="1:16" ht="16" customHeight="1" x14ac:dyDescent="0.35">
      <c r="A62" s="84" t="s">
        <v>312</v>
      </c>
      <c r="B62" s="27">
        <f t="shared" si="2"/>
        <v>2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v>1</v>
      </c>
      <c r="K62" s="86">
        <v>1</v>
      </c>
      <c r="L62" s="86">
        <v>0</v>
      </c>
      <c r="M62" s="86">
        <v>0</v>
      </c>
      <c r="N62" s="86">
        <v>0</v>
      </c>
      <c r="O62" s="86">
        <v>0</v>
      </c>
      <c r="P62" s="86">
        <v>0</v>
      </c>
    </row>
    <row r="63" spans="1:16" x14ac:dyDescent="0.35">
      <c r="A63" s="84" t="s">
        <v>313</v>
      </c>
      <c r="B63" s="27">
        <f t="shared" si="2"/>
        <v>3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3</v>
      </c>
      <c r="M63" s="86">
        <v>0</v>
      </c>
      <c r="N63" s="86">
        <v>0</v>
      </c>
      <c r="O63" s="86">
        <v>0</v>
      </c>
      <c r="P63" s="86">
        <v>0</v>
      </c>
    </row>
    <row r="64" spans="1:16" x14ac:dyDescent="0.35">
      <c r="A64" s="84" t="s">
        <v>314</v>
      </c>
      <c r="B64" s="27">
        <f t="shared" si="2"/>
        <v>1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1</v>
      </c>
      <c r="K64" s="86">
        <v>0</v>
      </c>
      <c r="L64" s="86">
        <v>0</v>
      </c>
      <c r="M64" s="86">
        <v>0</v>
      </c>
      <c r="N64" s="86">
        <v>0</v>
      </c>
      <c r="O64" s="86">
        <v>0</v>
      </c>
      <c r="P64" s="86">
        <v>0</v>
      </c>
    </row>
    <row r="65" spans="1:16" x14ac:dyDescent="0.35">
      <c r="A65" s="84" t="s">
        <v>315</v>
      </c>
      <c r="B65" s="27">
        <f t="shared" si="2"/>
        <v>6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5</v>
      </c>
      <c r="K65" s="86">
        <v>1</v>
      </c>
      <c r="L65" s="86">
        <v>0</v>
      </c>
      <c r="M65" s="86">
        <v>0</v>
      </c>
      <c r="N65" s="86">
        <v>0</v>
      </c>
      <c r="O65" s="86">
        <v>0</v>
      </c>
      <c r="P65" s="86">
        <v>0</v>
      </c>
    </row>
    <row r="66" spans="1:16" s="103" customFormat="1" x14ac:dyDescent="0.35">
      <c r="A66" s="84" t="s">
        <v>316</v>
      </c>
      <c r="B66" s="27">
        <f t="shared" si="2"/>
        <v>11</v>
      </c>
      <c r="C66" s="86">
        <v>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9</v>
      </c>
      <c r="K66" s="86">
        <v>1</v>
      </c>
      <c r="L66" s="86">
        <v>1</v>
      </c>
      <c r="M66" s="86">
        <v>0</v>
      </c>
      <c r="N66" s="86">
        <v>0</v>
      </c>
      <c r="O66" s="86">
        <v>0</v>
      </c>
      <c r="P66" s="86">
        <v>0</v>
      </c>
    </row>
    <row r="67" spans="1:16" x14ac:dyDescent="0.35">
      <c r="A67" s="33"/>
      <c r="B67" s="34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</row>
    <row r="68" spans="1:16" x14ac:dyDescent="0.35">
      <c r="A68" s="225" t="s">
        <v>59</v>
      </c>
      <c r="B68" s="225"/>
      <c r="C68" s="225"/>
      <c r="D68" s="225"/>
      <c r="E68" s="225"/>
      <c r="F68" s="225"/>
      <c r="G68" s="225"/>
      <c r="H68" s="84"/>
      <c r="I68" s="87"/>
      <c r="J68" s="87"/>
      <c r="K68" s="87"/>
      <c r="L68" s="87"/>
      <c r="M68" s="87"/>
      <c r="N68" s="87"/>
      <c r="O68" s="87"/>
      <c r="P68" s="87"/>
    </row>
  </sheetData>
  <mergeCells count="10">
    <mergeCell ref="A68:G68"/>
    <mergeCell ref="A3:P3"/>
    <mergeCell ref="A4:P4"/>
    <mergeCell ref="A6:P6"/>
    <mergeCell ref="A8:A10"/>
    <mergeCell ref="B8:B10"/>
    <mergeCell ref="C8:P8"/>
    <mergeCell ref="C9:I9"/>
    <mergeCell ref="J9:P9"/>
    <mergeCell ref="A5:P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9C44-453B-4F51-BE34-78DA9B64DA27}">
  <dimension ref="A1:XFC33"/>
  <sheetViews>
    <sheetView zoomScale="85" zoomScaleNormal="85" workbookViewId="0"/>
  </sheetViews>
  <sheetFormatPr baseColWidth="10" defaultColWidth="0" defaultRowHeight="15.5" zeroHeight="1" x14ac:dyDescent="0.35"/>
  <cols>
    <col min="1" max="1" width="27.453125" style="1" customWidth="1"/>
    <col min="2" max="2" width="14.1796875" style="1" customWidth="1"/>
    <col min="3" max="3" width="15.1796875" style="1" customWidth="1"/>
    <col min="4" max="4" width="15" style="1" customWidth="1"/>
    <col min="5" max="5" width="14.1796875" style="1" customWidth="1"/>
    <col min="6" max="6" width="19.54296875" style="1" customWidth="1"/>
    <col min="7" max="7" width="17" style="1" customWidth="1"/>
    <col min="8" max="9" width="12.81640625" style="1" customWidth="1"/>
    <col min="10" max="11" width="14.1796875" style="1" customWidth="1"/>
    <col min="12" max="12" width="18.81640625" style="1" customWidth="1"/>
    <col min="13" max="16383" width="14.1796875" style="1" hidden="1"/>
    <col min="16384" max="16384" width="6.81640625" style="1" hidden="1"/>
  </cols>
  <sheetData>
    <row r="1" spans="1:12" x14ac:dyDescent="0.35">
      <c r="A1" s="73" t="s">
        <v>317</v>
      </c>
      <c r="B1" s="74"/>
      <c r="C1" s="74"/>
      <c r="D1" s="74"/>
      <c r="E1" s="74"/>
      <c r="F1" s="74"/>
      <c r="G1" s="75"/>
      <c r="H1" s="75"/>
      <c r="I1" s="75"/>
      <c r="J1" s="75"/>
      <c r="K1" s="75"/>
      <c r="L1" s="75"/>
    </row>
    <row r="2" spans="1:12" x14ac:dyDescent="0.35">
      <c r="A2" s="73"/>
      <c r="B2" s="74"/>
      <c r="C2" s="74"/>
      <c r="D2" s="74"/>
      <c r="E2" s="74"/>
      <c r="F2" s="74"/>
      <c r="G2" s="75"/>
      <c r="H2" s="75"/>
      <c r="I2" s="75"/>
      <c r="J2" s="75"/>
      <c r="K2" s="75"/>
      <c r="L2" s="75"/>
    </row>
    <row r="3" spans="1:12" x14ac:dyDescent="0.35">
      <c r="A3" s="224" t="s">
        <v>318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x14ac:dyDescent="0.35">
      <c r="A4" s="224" t="s">
        <v>262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2" x14ac:dyDescent="0.35">
      <c r="A5" s="224" t="s">
        <v>97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</row>
    <row r="6" spans="1:12" x14ac:dyDescent="0.35">
      <c r="A6" s="224" t="s">
        <v>30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</row>
    <row r="7" spans="1:12" x14ac:dyDescent="0.35">
      <c r="A7" s="73"/>
      <c r="B7" s="21"/>
      <c r="C7" s="21"/>
      <c r="D7" s="21"/>
      <c r="E7" s="21"/>
      <c r="F7" s="21"/>
      <c r="G7" s="75"/>
      <c r="H7" s="75"/>
      <c r="I7" s="75"/>
      <c r="J7" s="75"/>
      <c r="K7" s="75"/>
      <c r="L7" s="75"/>
    </row>
    <row r="8" spans="1:12" x14ac:dyDescent="0.35">
      <c r="A8" s="207" t="s">
        <v>263</v>
      </c>
      <c r="B8" s="209" t="s">
        <v>32</v>
      </c>
      <c r="C8" s="232" t="s">
        <v>64</v>
      </c>
      <c r="D8" s="232"/>
      <c r="E8" s="232"/>
      <c r="F8" s="232"/>
      <c r="G8" s="232"/>
      <c r="H8" s="232"/>
      <c r="I8" s="232"/>
      <c r="J8" s="232"/>
      <c r="K8" s="232"/>
      <c r="L8" s="232"/>
    </row>
    <row r="9" spans="1:12" ht="63.75" customHeight="1" x14ac:dyDescent="0.35">
      <c r="A9" s="208"/>
      <c r="B9" s="210"/>
      <c r="C9" s="42" t="s">
        <v>70</v>
      </c>
      <c r="D9" s="42" t="s">
        <v>71</v>
      </c>
      <c r="E9" s="42" t="s">
        <v>72</v>
      </c>
      <c r="F9" s="42" t="s">
        <v>73</v>
      </c>
      <c r="G9" s="42" t="s">
        <v>74</v>
      </c>
      <c r="H9" s="42" t="s">
        <v>75</v>
      </c>
      <c r="I9" s="42" t="s">
        <v>76</v>
      </c>
      <c r="J9" s="42" t="s">
        <v>77</v>
      </c>
      <c r="K9" s="42" t="s">
        <v>319</v>
      </c>
      <c r="L9" s="42" t="s">
        <v>78</v>
      </c>
    </row>
    <row r="10" spans="1:12" x14ac:dyDescent="0.35">
      <c r="A10" s="73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26"/>
    </row>
    <row r="11" spans="1:12" x14ac:dyDescent="0.35">
      <c r="A11" s="21" t="s">
        <v>69</v>
      </c>
      <c r="B11" s="27">
        <f t="shared" ref="B11:L11" si="0">SUM(B13,B23)</f>
        <v>2526</v>
      </c>
      <c r="C11" s="194">
        <f t="shared" si="0"/>
        <v>11</v>
      </c>
      <c r="D11" s="195">
        <f t="shared" si="0"/>
        <v>20</v>
      </c>
      <c r="E11" s="194">
        <f t="shared" si="0"/>
        <v>1426</v>
      </c>
      <c r="F11" s="194">
        <f t="shared" si="0"/>
        <v>118</v>
      </c>
      <c r="G11" s="195">
        <f t="shared" si="0"/>
        <v>822</v>
      </c>
      <c r="H11" s="194">
        <f t="shared" si="0"/>
        <v>9</v>
      </c>
      <c r="I11" s="194">
        <f t="shared" ref="I11" si="1">SUM(I13,I23)</f>
        <v>21</v>
      </c>
      <c r="J11" s="195">
        <f t="shared" si="0"/>
        <v>7</v>
      </c>
      <c r="K11" s="27">
        <f t="shared" si="0"/>
        <v>1</v>
      </c>
      <c r="L11" s="196">
        <f t="shared" si="0"/>
        <v>91</v>
      </c>
    </row>
    <row r="12" spans="1:12" x14ac:dyDescent="0.35">
      <c r="A12" s="73"/>
      <c r="B12" s="77"/>
      <c r="C12" s="77"/>
      <c r="D12" s="78"/>
      <c r="E12" s="77"/>
      <c r="F12" s="77"/>
      <c r="G12" s="75"/>
      <c r="H12" s="79"/>
      <c r="I12" s="79"/>
      <c r="J12" s="75"/>
      <c r="K12" s="79"/>
      <c r="L12" s="80"/>
    </row>
    <row r="13" spans="1:12" x14ac:dyDescent="0.35">
      <c r="A13" s="73" t="s">
        <v>265</v>
      </c>
      <c r="B13" s="81">
        <f t="shared" ref="B13:L13" si="2">SUM(B15:B21)</f>
        <v>822</v>
      </c>
      <c r="C13" s="81">
        <f t="shared" si="2"/>
        <v>4</v>
      </c>
      <c r="D13" s="82">
        <f t="shared" si="2"/>
        <v>15</v>
      </c>
      <c r="E13" s="81">
        <f t="shared" si="2"/>
        <v>779</v>
      </c>
      <c r="F13" s="81">
        <f t="shared" si="2"/>
        <v>0</v>
      </c>
      <c r="G13" s="82">
        <f t="shared" si="2"/>
        <v>1</v>
      </c>
      <c r="H13" s="81">
        <f t="shared" si="2"/>
        <v>0</v>
      </c>
      <c r="I13" s="81">
        <f t="shared" ref="I13" si="3">SUM(I15:I21)</f>
        <v>21</v>
      </c>
      <c r="J13" s="82">
        <f t="shared" si="2"/>
        <v>1</v>
      </c>
      <c r="K13" s="81">
        <f t="shared" si="2"/>
        <v>0</v>
      </c>
      <c r="L13" s="83">
        <f t="shared" si="2"/>
        <v>1</v>
      </c>
    </row>
    <row r="14" spans="1:12" x14ac:dyDescent="0.35">
      <c r="A14" s="73"/>
      <c r="B14" s="81"/>
      <c r="C14" s="81"/>
      <c r="D14" s="82"/>
      <c r="E14" s="81"/>
      <c r="F14" s="81"/>
      <c r="G14" s="75"/>
      <c r="H14" s="79"/>
      <c r="I14" s="75"/>
      <c r="J14" s="75"/>
      <c r="K14" s="79"/>
      <c r="L14" s="80"/>
    </row>
    <row r="15" spans="1:12" x14ac:dyDescent="0.35">
      <c r="A15" s="84" t="s">
        <v>266</v>
      </c>
      <c r="B15" s="85">
        <f t="shared" ref="B15:B21" si="4">SUM(C15:L15)</f>
        <v>520</v>
      </c>
      <c r="C15" s="86">
        <v>1</v>
      </c>
      <c r="D15" s="86">
        <v>1</v>
      </c>
      <c r="E15" s="86">
        <v>498</v>
      </c>
      <c r="F15" s="86">
        <v>0</v>
      </c>
      <c r="G15" s="86">
        <v>0</v>
      </c>
      <c r="H15" s="86">
        <v>0</v>
      </c>
      <c r="I15" s="86">
        <v>19</v>
      </c>
      <c r="J15" s="86">
        <v>0</v>
      </c>
      <c r="K15" s="86">
        <v>0</v>
      </c>
      <c r="L15" s="140">
        <v>1</v>
      </c>
    </row>
    <row r="16" spans="1:12" x14ac:dyDescent="0.35">
      <c r="A16" s="84" t="s">
        <v>267</v>
      </c>
      <c r="B16" s="85">
        <f t="shared" si="4"/>
        <v>191</v>
      </c>
      <c r="C16" s="86">
        <v>3</v>
      </c>
      <c r="D16" s="86">
        <v>14</v>
      </c>
      <c r="E16" s="86">
        <v>172</v>
      </c>
      <c r="F16" s="86">
        <v>0</v>
      </c>
      <c r="G16" s="86">
        <v>1</v>
      </c>
      <c r="H16" s="86">
        <v>0</v>
      </c>
      <c r="I16" s="86">
        <v>0</v>
      </c>
      <c r="J16" s="86">
        <v>1</v>
      </c>
      <c r="K16" s="86">
        <v>0</v>
      </c>
      <c r="L16" s="140">
        <v>0</v>
      </c>
    </row>
    <row r="17" spans="1:12" x14ac:dyDescent="0.35">
      <c r="A17" s="84" t="s">
        <v>268</v>
      </c>
      <c r="B17" s="85">
        <f t="shared" si="4"/>
        <v>62</v>
      </c>
      <c r="C17" s="86">
        <v>0</v>
      </c>
      <c r="D17" s="86">
        <v>0</v>
      </c>
      <c r="E17" s="86">
        <v>61</v>
      </c>
      <c r="F17" s="86">
        <v>0</v>
      </c>
      <c r="G17" s="86">
        <v>0</v>
      </c>
      <c r="H17" s="86">
        <v>0</v>
      </c>
      <c r="I17" s="86">
        <v>1</v>
      </c>
      <c r="J17" s="86">
        <v>0</v>
      </c>
      <c r="K17" s="86">
        <v>0</v>
      </c>
      <c r="L17" s="140">
        <v>0</v>
      </c>
    </row>
    <row r="18" spans="1:12" x14ac:dyDescent="0.35">
      <c r="A18" s="84" t="s">
        <v>269</v>
      </c>
      <c r="B18" s="85">
        <f t="shared" si="4"/>
        <v>8</v>
      </c>
      <c r="C18" s="86">
        <v>0</v>
      </c>
      <c r="D18" s="86">
        <v>0</v>
      </c>
      <c r="E18" s="86">
        <v>8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140">
        <v>0</v>
      </c>
    </row>
    <row r="19" spans="1:12" x14ac:dyDescent="0.35">
      <c r="A19" s="84" t="s">
        <v>270</v>
      </c>
      <c r="B19" s="85">
        <f t="shared" si="4"/>
        <v>11</v>
      </c>
      <c r="C19" s="86">
        <v>0</v>
      </c>
      <c r="D19" s="86">
        <v>0</v>
      </c>
      <c r="E19" s="86">
        <v>10</v>
      </c>
      <c r="F19" s="86">
        <v>0</v>
      </c>
      <c r="G19" s="86">
        <v>0</v>
      </c>
      <c r="H19" s="86">
        <v>0</v>
      </c>
      <c r="I19" s="86">
        <v>1</v>
      </c>
      <c r="J19" s="86">
        <v>0</v>
      </c>
      <c r="K19" s="86">
        <v>0</v>
      </c>
      <c r="L19" s="140">
        <v>0</v>
      </c>
    </row>
    <row r="20" spans="1:12" x14ac:dyDescent="0.35">
      <c r="A20" s="84" t="s">
        <v>271</v>
      </c>
      <c r="B20" s="85">
        <f t="shared" si="4"/>
        <v>1</v>
      </c>
      <c r="C20" s="86">
        <v>0</v>
      </c>
      <c r="D20" s="86">
        <v>0</v>
      </c>
      <c r="E20" s="86">
        <v>1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140">
        <v>0</v>
      </c>
    </row>
    <row r="21" spans="1:12" x14ac:dyDescent="0.35">
      <c r="A21" s="84" t="s">
        <v>272</v>
      </c>
      <c r="B21" s="85">
        <f t="shared" si="4"/>
        <v>29</v>
      </c>
      <c r="C21" s="86">
        <v>0</v>
      </c>
      <c r="D21" s="86">
        <v>0</v>
      </c>
      <c r="E21" s="86">
        <v>29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140">
        <v>0</v>
      </c>
    </row>
    <row r="22" spans="1:12" x14ac:dyDescent="0.35">
      <c r="B22" s="85"/>
      <c r="C22" s="86"/>
      <c r="D22" s="87"/>
      <c r="E22" s="86"/>
      <c r="F22" s="86"/>
      <c r="G22" s="75"/>
      <c r="H22" s="79"/>
      <c r="I22" s="75"/>
      <c r="J22" s="75"/>
      <c r="K22" s="79"/>
      <c r="L22" s="80"/>
    </row>
    <row r="23" spans="1:12" x14ac:dyDescent="0.35">
      <c r="A23" s="89" t="s">
        <v>273</v>
      </c>
      <c r="B23" s="81">
        <f t="shared" ref="B23:L23" si="5">SUM(B25:B32)</f>
        <v>1704</v>
      </c>
      <c r="C23" s="81">
        <f t="shared" si="5"/>
        <v>7</v>
      </c>
      <c r="D23" s="82">
        <f t="shared" si="5"/>
        <v>5</v>
      </c>
      <c r="E23" s="81">
        <f t="shared" si="5"/>
        <v>647</v>
      </c>
      <c r="F23" s="81">
        <f t="shared" si="5"/>
        <v>118</v>
      </c>
      <c r="G23" s="82">
        <f t="shared" si="5"/>
        <v>821</v>
      </c>
      <c r="H23" s="81">
        <f t="shared" si="5"/>
        <v>9</v>
      </c>
      <c r="I23" s="81">
        <f t="shared" si="5"/>
        <v>0</v>
      </c>
      <c r="J23" s="82">
        <f t="shared" si="5"/>
        <v>6</v>
      </c>
      <c r="K23" s="81">
        <f t="shared" si="5"/>
        <v>1</v>
      </c>
      <c r="L23" s="83">
        <f t="shared" si="5"/>
        <v>90</v>
      </c>
    </row>
    <row r="24" spans="1:12" x14ac:dyDescent="0.35">
      <c r="A24" s="90"/>
      <c r="B24" s="81"/>
      <c r="C24" s="81"/>
      <c r="D24" s="91"/>
      <c r="E24" s="92"/>
      <c r="F24" s="92"/>
      <c r="G24" s="75"/>
      <c r="H24" s="79"/>
      <c r="I24" s="75"/>
      <c r="J24" s="75"/>
      <c r="K24" s="79"/>
      <c r="L24" s="80"/>
    </row>
    <row r="25" spans="1:12" x14ac:dyDescent="0.35">
      <c r="A25" s="84" t="s">
        <v>274</v>
      </c>
      <c r="B25" s="85">
        <f t="shared" ref="B25:B31" si="6">SUM(C25:L25)</f>
        <v>857</v>
      </c>
      <c r="C25" s="86">
        <v>6</v>
      </c>
      <c r="D25" s="86">
        <v>1</v>
      </c>
      <c r="E25" s="86">
        <v>1</v>
      </c>
      <c r="F25" s="86">
        <v>107</v>
      </c>
      <c r="G25" s="86">
        <v>741</v>
      </c>
      <c r="H25" s="86">
        <v>0</v>
      </c>
      <c r="I25" s="86">
        <v>0</v>
      </c>
      <c r="J25" s="86">
        <v>1</v>
      </c>
      <c r="K25" s="86">
        <v>0</v>
      </c>
      <c r="L25" s="140">
        <v>0</v>
      </c>
    </row>
    <row r="26" spans="1:12" x14ac:dyDescent="0.35">
      <c r="A26" s="84" t="s">
        <v>275</v>
      </c>
      <c r="B26" s="85">
        <f t="shared" si="6"/>
        <v>495</v>
      </c>
      <c r="C26" s="86">
        <v>0</v>
      </c>
      <c r="D26" s="86">
        <v>0</v>
      </c>
      <c r="E26" s="86">
        <v>421</v>
      </c>
      <c r="F26" s="86">
        <v>0</v>
      </c>
      <c r="G26" s="86">
        <v>0</v>
      </c>
      <c r="H26" s="86">
        <v>0</v>
      </c>
      <c r="I26" s="86">
        <v>0</v>
      </c>
      <c r="J26" s="86">
        <v>3</v>
      </c>
      <c r="K26" s="86">
        <v>0</v>
      </c>
      <c r="L26" s="140">
        <v>71</v>
      </c>
    </row>
    <row r="27" spans="1:12" x14ac:dyDescent="0.35">
      <c r="A27" s="84" t="s">
        <v>276</v>
      </c>
      <c r="B27" s="85">
        <f t="shared" si="6"/>
        <v>202</v>
      </c>
      <c r="C27" s="86">
        <v>0</v>
      </c>
      <c r="D27" s="86">
        <v>4</v>
      </c>
      <c r="E27" s="86">
        <v>97</v>
      </c>
      <c r="F27" s="86">
        <v>9</v>
      </c>
      <c r="G27" s="86">
        <v>78</v>
      </c>
      <c r="H27" s="86">
        <v>7</v>
      </c>
      <c r="I27" s="86">
        <v>0</v>
      </c>
      <c r="J27" s="86">
        <v>1</v>
      </c>
      <c r="K27" s="86">
        <v>1</v>
      </c>
      <c r="L27" s="140">
        <v>5</v>
      </c>
    </row>
    <row r="28" spans="1:12" ht="31" x14ac:dyDescent="0.35">
      <c r="A28" s="84" t="s">
        <v>277</v>
      </c>
      <c r="B28" s="85">
        <f t="shared" si="6"/>
        <v>71</v>
      </c>
      <c r="C28" s="86">
        <v>0</v>
      </c>
      <c r="D28" s="86">
        <v>0</v>
      </c>
      <c r="E28" s="86">
        <v>62</v>
      </c>
      <c r="F28" s="86">
        <v>0</v>
      </c>
      <c r="G28" s="86">
        <v>1</v>
      </c>
      <c r="H28" s="86">
        <v>0</v>
      </c>
      <c r="I28" s="86">
        <v>0</v>
      </c>
      <c r="J28" s="86">
        <v>1</v>
      </c>
      <c r="K28" s="86">
        <v>0</v>
      </c>
      <c r="L28" s="140">
        <v>7</v>
      </c>
    </row>
    <row r="29" spans="1:12" x14ac:dyDescent="0.35">
      <c r="A29" s="84" t="s">
        <v>278</v>
      </c>
      <c r="B29" s="85">
        <f t="shared" si="6"/>
        <v>30</v>
      </c>
      <c r="C29" s="86">
        <v>1</v>
      </c>
      <c r="D29" s="86">
        <v>0</v>
      </c>
      <c r="E29" s="86">
        <v>23</v>
      </c>
      <c r="F29" s="86">
        <v>1</v>
      </c>
      <c r="G29" s="86">
        <v>1</v>
      </c>
      <c r="H29" s="86">
        <v>2</v>
      </c>
      <c r="I29" s="86">
        <v>0</v>
      </c>
      <c r="J29" s="86">
        <v>0</v>
      </c>
      <c r="K29" s="86">
        <v>0</v>
      </c>
      <c r="L29" s="140">
        <v>2</v>
      </c>
    </row>
    <row r="30" spans="1:12" x14ac:dyDescent="0.35">
      <c r="A30" s="84" t="s">
        <v>279</v>
      </c>
      <c r="B30" s="85">
        <f t="shared" si="6"/>
        <v>26</v>
      </c>
      <c r="C30" s="86">
        <v>0</v>
      </c>
      <c r="D30" s="86">
        <v>0</v>
      </c>
      <c r="E30" s="86">
        <v>23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140">
        <v>3</v>
      </c>
    </row>
    <row r="31" spans="1:12" x14ac:dyDescent="0.35">
      <c r="A31" s="84" t="s">
        <v>280</v>
      </c>
      <c r="B31" s="85">
        <f t="shared" si="6"/>
        <v>23</v>
      </c>
      <c r="C31" s="86">
        <v>0</v>
      </c>
      <c r="D31" s="86">
        <v>0</v>
      </c>
      <c r="E31" s="86">
        <v>20</v>
      </c>
      <c r="F31" s="86">
        <v>1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140">
        <v>2</v>
      </c>
    </row>
    <row r="32" spans="1:12" x14ac:dyDescent="0.35">
      <c r="A32" s="84"/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140"/>
    </row>
    <row r="33" spans="1:12" x14ac:dyDescent="0.35">
      <c r="A33" s="234" t="s">
        <v>59</v>
      </c>
      <c r="B33" s="234"/>
      <c r="C33" s="234"/>
      <c r="D33" s="234"/>
      <c r="E33" s="234"/>
      <c r="F33" s="234"/>
      <c r="G33" s="95"/>
      <c r="H33" s="95"/>
      <c r="I33" s="95"/>
      <c r="J33" s="95"/>
      <c r="K33" s="95"/>
      <c r="L33" s="95"/>
    </row>
  </sheetData>
  <mergeCells count="8">
    <mergeCell ref="A3:L3"/>
    <mergeCell ref="A4:L4"/>
    <mergeCell ref="A5:L5"/>
    <mergeCell ref="A33:F33"/>
    <mergeCell ref="A6:L6"/>
    <mergeCell ref="A8:A9"/>
    <mergeCell ref="B8:B9"/>
    <mergeCell ref="C8:L8"/>
  </mergeCells>
  <pageMargins left="0.7" right="0.7" top="0.75" bottom="0.75" header="0.3" footer="0.3"/>
  <pageSetup orientation="portrait" horizontalDpi="4294967293" verticalDpi="4294967293" r:id="rId1"/>
  <ignoredErrors>
    <ignoredError sqref="I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ksegurah</dc:creator>
  <cp:keywords/>
  <dc:description/>
  <cp:lastModifiedBy>María Gómez Rodríguez</cp:lastModifiedBy>
  <cp:revision/>
  <dcterms:created xsi:type="dcterms:W3CDTF">2016-05-30T20:31:41Z</dcterms:created>
  <dcterms:modified xsi:type="dcterms:W3CDTF">2023-09-08T17:00:07Z</dcterms:modified>
  <cp:category/>
  <cp:contentStatus/>
</cp:coreProperties>
</file>