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xr:revisionPtr revIDLastSave="0" documentId="8_{CEC0B971-8338-4644-B18A-7DEDBC08B035}" xr6:coauthVersionLast="47" xr6:coauthVersionMax="47" xr10:uidLastSave="{00000000-0000-0000-0000-000000000000}"/>
  <bookViews>
    <workbookView xWindow="28690" yWindow="-110" windowWidth="29020" windowHeight="15700" tabRatio="756" xr2:uid="{00000000-000D-0000-FFFF-FFFF00000000}"/>
  </bookViews>
  <sheets>
    <sheet name="Índice " sheetId="34" r:id="rId1"/>
    <sheet name="C-1" sheetId="36" r:id="rId2"/>
    <sheet name="C-2" sheetId="37" r:id="rId3"/>
    <sheet name="C-3" sheetId="38" r:id="rId4"/>
    <sheet name="C-4" sheetId="39" r:id="rId5"/>
    <sheet name="C-5" sheetId="14" r:id="rId6"/>
    <sheet name="C-6" sheetId="30" r:id="rId7"/>
  </sheets>
  <externalReferences>
    <externalReference r:id="rId8"/>
  </externalReferences>
  <definedNames>
    <definedName name="CDOS">#REF!</definedName>
    <definedName name="civil">[1]C4!#REF!</definedName>
    <definedName name="ddd" localSheetId="6">#REF!</definedName>
    <definedName name="ddd" localSheetId="0">#REF!</definedName>
    <definedName name="ddd">#REF!</definedName>
    <definedName name="EDER2">#REF!</definedName>
    <definedName name="Excel_BuiltIn__FilterDatabase_1" localSheetId="6">#REF!</definedName>
    <definedName name="Excel_BuiltIn__FilterDatabase_1" localSheetId="0">#REF!</definedName>
    <definedName name="Excel_BuiltIn__FilterDatabase_1">#REF!</definedName>
    <definedName name="Excel_BuiltIn__FilterDatabase_3" localSheetId="6">#REF!</definedName>
    <definedName name="Excel_BuiltIn__FilterDatabase_3" localSheetId="0">#REF!</definedName>
    <definedName name="Excel_BuiltIn__FilterDatabase_3">#REF!</definedName>
    <definedName name="Excel_BuiltIn__FilterDatabase_4" localSheetId="6">[1]C4!#REF!</definedName>
    <definedName name="Excel_BuiltIn__FilterDatabase_4" localSheetId="0">[1]C4!#REF!</definedName>
    <definedName name="Excel_BuiltIn__FilterDatabase_4">[1]C4!#REF!</definedName>
    <definedName name="Excel_BuiltIn_Print_Area_1" localSheetId="6">#REF!</definedName>
    <definedName name="Excel_BuiltIn_Print_Area_1" localSheetId="0">#REF!</definedName>
    <definedName name="Excel_BuiltIn_Print_Area_1">#REF!</definedName>
    <definedName name="Excel_BuiltIn_Print_Area_1_1">"$C_81.$#REF!$#REF!:$#REF!$#REF!"</definedName>
    <definedName name="Excel_BuiltIn_Print_Area_4">"$c_84.$#REF!$#REF!:$#REF!$#REF!"</definedName>
    <definedName name="Excel_BuiltIn_Print_Area_7">"$c_86.$#REF!$#REF!:$#REF!$#REF!"</definedName>
    <definedName name="FOFO1" localSheetId="6">#REF!</definedName>
    <definedName name="FOFO1" localSheetId="0">#REF!</definedName>
    <definedName name="FOFO1">#REF!</definedName>
    <definedName name="FOFO2">#REF!</definedName>
    <definedName name="Nuevo" localSheetId="6">#REF!</definedName>
    <definedName name="Nuevo" localSheetId="0">#REF!</definedName>
    <definedName name="Nue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30" l="1"/>
  <c r="B10" i="30"/>
  <c r="B114" i="14"/>
  <c r="B113" i="14"/>
  <c r="B112" i="14"/>
  <c r="F111" i="14"/>
  <c r="E111" i="14"/>
  <c r="D111" i="14"/>
  <c r="C111" i="14"/>
  <c r="B111" i="14"/>
  <c r="B109" i="14"/>
  <c r="B108" i="14"/>
  <c r="B107" i="14"/>
  <c r="F106" i="14"/>
  <c r="E106" i="14"/>
  <c r="D106" i="14"/>
  <c r="C106" i="14"/>
  <c r="B106" i="14"/>
  <c r="B104" i="14"/>
  <c r="B103" i="14"/>
  <c r="B102" i="14"/>
  <c r="B99" i="14" s="1"/>
  <c r="B101" i="14"/>
  <c r="B100" i="14"/>
  <c r="F99" i="14"/>
  <c r="E99" i="14"/>
  <c r="D99" i="14"/>
  <c r="C99" i="14"/>
  <c r="B97" i="14"/>
  <c r="B96" i="14"/>
  <c r="B95" i="14" s="1"/>
  <c r="F95" i="14"/>
  <c r="E95" i="14"/>
  <c r="D95" i="14"/>
  <c r="C95" i="14"/>
  <c r="B93" i="14"/>
  <c r="B92" i="14"/>
  <c r="B91" i="14"/>
  <c r="B90" i="14"/>
  <c r="B89" i="14"/>
  <c r="B88" i="14"/>
  <c r="B87" i="14"/>
  <c r="B86" i="14"/>
  <c r="B85" i="14" s="1"/>
  <c r="F85" i="14"/>
  <c r="E85" i="14"/>
  <c r="D85" i="14"/>
  <c r="C85" i="14"/>
  <c r="B83" i="14"/>
  <c r="B82" i="14"/>
  <c r="B81" i="14"/>
  <c r="B80" i="14"/>
  <c r="B79" i="14"/>
  <c r="B77" i="14" s="1"/>
  <c r="B78" i="14"/>
  <c r="F77" i="14"/>
  <c r="E77" i="14"/>
  <c r="D77" i="14"/>
  <c r="C77" i="14"/>
  <c r="B75" i="14"/>
  <c r="B74" i="14"/>
  <c r="B73" i="14"/>
  <c r="B72" i="14"/>
  <c r="B71" i="14"/>
  <c r="B70" i="14"/>
  <c r="B69" i="14" s="1"/>
  <c r="F69" i="14"/>
  <c r="E69" i="14"/>
  <c r="D69" i="14"/>
  <c r="C69" i="14"/>
  <c r="B67" i="14"/>
  <c r="B66" i="14"/>
  <c r="B65" i="14"/>
  <c r="B64" i="14"/>
  <c r="B61" i="14" s="1"/>
  <c r="B63" i="14"/>
  <c r="B62" i="14"/>
  <c r="F61" i="14"/>
  <c r="E61" i="14"/>
  <c r="D61" i="14"/>
  <c r="C61" i="14"/>
  <c r="B59" i="14"/>
  <c r="B52" i="14" s="1"/>
  <c r="B58" i="14"/>
  <c r="B57" i="14"/>
  <c r="B56" i="14"/>
  <c r="B55" i="14"/>
  <c r="B54" i="14"/>
  <c r="B53" i="14"/>
  <c r="F52" i="14"/>
  <c r="E52" i="14"/>
  <c r="D52" i="14"/>
  <c r="C52" i="14"/>
  <c r="B50" i="14"/>
  <c r="B49" i="14"/>
  <c r="B48" i="14"/>
  <c r="B47" i="14"/>
  <c r="B46" i="14"/>
  <c r="B45" i="14"/>
  <c r="B44" i="14" s="1"/>
  <c r="F44" i="14"/>
  <c r="E44" i="14"/>
  <c r="D44" i="14"/>
  <c r="C44" i="14"/>
  <c r="B42" i="14"/>
  <c r="B41" i="14"/>
  <c r="B40" i="14"/>
  <c r="B39" i="14"/>
  <c r="B38" i="14"/>
  <c r="F37" i="14"/>
  <c r="E37" i="14"/>
  <c r="D37" i="14"/>
  <c r="C37" i="14"/>
  <c r="B37" i="14"/>
  <c r="B35" i="14"/>
  <c r="B34" i="14"/>
  <c r="B33" i="14"/>
  <c r="B30" i="14" s="1"/>
  <c r="B32" i="14"/>
  <c r="B31" i="14"/>
  <c r="F30" i="14"/>
  <c r="E30" i="14"/>
  <c r="D30" i="14"/>
  <c r="C30" i="14"/>
  <c r="B28" i="14"/>
  <c r="B27" i="14"/>
  <c r="B26" i="14"/>
  <c r="B25" i="14"/>
  <c r="B24" i="14"/>
  <c r="B23" i="14" s="1"/>
  <c r="F23" i="14"/>
  <c r="E23" i="14"/>
  <c r="D23" i="14"/>
  <c r="C23" i="14"/>
  <c r="B21" i="14"/>
  <c r="F20" i="14"/>
  <c r="E20" i="14"/>
  <c r="D20" i="14"/>
  <c r="C20" i="14"/>
  <c r="B20" i="14"/>
  <c r="B18" i="14"/>
  <c r="B17" i="14"/>
  <c r="B16" i="14"/>
  <c r="B15" i="14"/>
  <c r="B14" i="14"/>
  <c r="B13" i="14"/>
  <c r="B12" i="14" s="1"/>
  <c r="B10" i="14" s="1"/>
  <c r="F12" i="14"/>
  <c r="E12" i="14"/>
  <c r="D12" i="14"/>
  <c r="C12" i="14"/>
  <c r="F10" i="14"/>
  <c r="E10" i="14"/>
  <c r="D10" i="14"/>
  <c r="C10" i="14"/>
  <c r="C53" i="39"/>
  <c r="C52" i="39"/>
  <c r="C51" i="39"/>
  <c r="C50" i="39"/>
  <c r="C49" i="39"/>
  <c r="C48" i="39"/>
  <c r="C47" i="39"/>
  <c r="C46" i="39"/>
  <c r="C45" i="39"/>
  <c r="C44" i="39"/>
  <c r="C43" i="39"/>
  <c r="C42" i="39"/>
  <c r="C41" i="39"/>
  <c r="C40" i="39"/>
  <c r="C39" i="39"/>
  <c r="C38" i="39"/>
  <c r="C37" i="39"/>
  <c r="C36" i="39"/>
  <c r="C35" i="39"/>
  <c r="C34" i="39"/>
  <c r="C33" i="39"/>
  <c r="C32" i="39"/>
  <c r="C31" i="39"/>
  <c r="C30" i="39"/>
  <c r="C29" i="39"/>
  <c r="C28" i="39"/>
  <c r="C27" i="39"/>
  <c r="C26" i="39"/>
  <c r="C11" i="39" s="1"/>
  <c r="C25" i="39"/>
  <c r="C24" i="39"/>
  <c r="C23" i="39"/>
  <c r="C22" i="39"/>
  <c r="C21" i="39"/>
  <c r="C20" i="39"/>
  <c r="C19" i="39"/>
  <c r="C18" i="39"/>
  <c r="C17" i="39"/>
  <c r="C16" i="39"/>
  <c r="C15" i="39"/>
  <c r="C14" i="39"/>
  <c r="C13" i="39"/>
  <c r="M11" i="39"/>
  <c r="L11" i="39"/>
  <c r="K11" i="39"/>
  <c r="J11" i="39"/>
  <c r="I11" i="39"/>
  <c r="H11" i="39"/>
  <c r="G11" i="39"/>
  <c r="F11" i="39"/>
  <c r="E11" i="39"/>
  <c r="D11" i="39"/>
  <c r="B110" i="38"/>
  <c r="B109" i="38"/>
  <c r="W108" i="38"/>
  <c r="V108" i="38"/>
  <c r="U108" i="38"/>
  <c r="T108" i="38"/>
  <c r="S108" i="38"/>
  <c r="R108" i="38"/>
  <c r="Q108" i="38"/>
  <c r="P108" i="38"/>
  <c r="O108" i="38"/>
  <c r="N108" i="38"/>
  <c r="M108" i="38"/>
  <c r="L108" i="38"/>
  <c r="K108" i="38"/>
  <c r="J108" i="38"/>
  <c r="I108" i="38"/>
  <c r="H108" i="38"/>
  <c r="G108" i="38"/>
  <c r="F108" i="38"/>
  <c r="E108" i="38"/>
  <c r="D108" i="38"/>
  <c r="C108" i="38"/>
  <c r="B108" i="38"/>
  <c r="B106" i="38"/>
  <c r="B105" i="38"/>
  <c r="B104" i="38"/>
  <c r="B103" i="38" s="1"/>
  <c r="W103" i="38"/>
  <c r="V103" i="38"/>
  <c r="U103" i="38"/>
  <c r="T103" i="38"/>
  <c r="S103" i="38"/>
  <c r="R103" i="38"/>
  <c r="Q103" i="38"/>
  <c r="P103" i="38"/>
  <c r="O103" i="38"/>
  <c r="N103" i="38"/>
  <c r="M103" i="38"/>
  <c r="L103" i="38"/>
  <c r="K103" i="38"/>
  <c r="J103" i="38"/>
  <c r="I103" i="38"/>
  <c r="H103" i="38"/>
  <c r="G103" i="38"/>
  <c r="F103" i="38"/>
  <c r="E103" i="38"/>
  <c r="D103" i="38"/>
  <c r="C103" i="38"/>
  <c r="B101" i="38"/>
  <c r="B100" i="38"/>
  <c r="B96" i="38" s="1"/>
  <c r="B99" i="38"/>
  <c r="B98" i="38"/>
  <c r="B97" i="38"/>
  <c r="W96" i="38"/>
  <c r="V96" i="38"/>
  <c r="U96" i="38"/>
  <c r="T96" i="38"/>
  <c r="S96" i="38"/>
  <c r="R96" i="38"/>
  <c r="Q96" i="38"/>
  <c r="P96" i="38"/>
  <c r="O96" i="38"/>
  <c r="N96" i="38"/>
  <c r="M96" i="38"/>
  <c r="L96" i="38"/>
  <c r="K96" i="38"/>
  <c r="J96" i="38"/>
  <c r="I96" i="38"/>
  <c r="H96" i="38"/>
  <c r="G96" i="38"/>
  <c r="F96" i="38"/>
  <c r="E96" i="38"/>
  <c r="D96" i="38"/>
  <c r="C96" i="38"/>
  <c r="B94" i="38"/>
  <c r="B93" i="38"/>
  <c r="W92" i="38"/>
  <c r="V92" i="38"/>
  <c r="U92" i="38"/>
  <c r="T92" i="38"/>
  <c r="S92" i="38"/>
  <c r="R92" i="38"/>
  <c r="Q92" i="38"/>
  <c r="P92" i="38"/>
  <c r="O92" i="38"/>
  <c r="N92" i="38"/>
  <c r="M92" i="38"/>
  <c r="L92" i="38"/>
  <c r="K92" i="38"/>
  <c r="J92" i="38"/>
  <c r="I92" i="38"/>
  <c r="H92" i="38"/>
  <c r="G92" i="38"/>
  <c r="F92" i="38"/>
  <c r="E92" i="38"/>
  <c r="D92" i="38"/>
  <c r="C92" i="38"/>
  <c r="B92" i="38"/>
  <c r="B90" i="38"/>
  <c r="B89" i="38"/>
  <c r="B88" i="38"/>
  <c r="B87" i="38"/>
  <c r="B86" i="38"/>
  <c r="B85" i="38"/>
  <c r="B84" i="38"/>
  <c r="B82" i="38" s="1"/>
  <c r="B83" i="38"/>
  <c r="W82" i="38"/>
  <c r="V82" i="38"/>
  <c r="U82" i="38"/>
  <c r="T82" i="38"/>
  <c r="S82" i="38"/>
  <c r="R82" i="38"/>
  <c r="Q82" i="38"/>
  <c r="P82" i="38"/>
  <c r="O82" i="38"/>
  <c r="N82" i="38"/>
  <c r="M82" i="38"/>
  <c r="L82" i="38"/>
  <c r="K82" i="38"/>
  <c r="J82" i="38"/>
  <c r="I82" i="38"/>
  <c r="H82" i="38"/>
  <c r="G82" i="38"/>
  <c r="F82" i="38"/>
  <c r="E82" i="38"/>
  <c r="D82" i="38"/>
  <c r="C82" i="38"/>
  <c r="B80" i="38"/>
  <c r="B79" i="38"/>
  <c r="B78" i="38"/>
  <c r="B77" i="38"/>
  <c r="B76" i="38"/>
  <c r="B75" i="38"/>
  <c r="B74" i="38" s="1"/>
  <c r="W74" i="38"/>
  <c r="V74" i="38"/>
  <c r="U74" i="38"/>
  <c r="T74" i="38"/>
  <c r="S74" i="38"/>
  <c r="R74" i="38"/>
  <c r="Q74" i="38"/>
  <c r="P74" i="38"/>
  <c r="O74" i="38"/>
  <c r="N74" i="38"/>
  <c r="M74" i="38"/>
  <c r="L74" i="38"/>
  <c r="K74" i="38"/>
  <c r="J74" i="38"/>
  <c r="I74" i="38"/>
  <c r="H74" i="38"/>
  <c r="G74" i="38"/>
  <c r="F74" i="38"/>
  <c r="E74" i="38"/>
  <c r="D74" i="38"/>
  <c r="C74" i="38"/>
  <c r="B72" i="38"/>
  <c r="B71" i="38"/>
  <c r="B70" i="38"/>
  <c r="B69" i="38"/>
  <c r="B68" i="38"/>
  <c r="B66" i="38" s="1"/>
  <c r="B67" i="38"/>
  <c r="W66" i="38"/>
  <c r="V66" i="38"/>
  <c r="U66" i="38"/>
  <c r="T66" i="38"/>
  <c r="S66" i="38"/>
  <c r="R66" i="38"/>
  <c r="Q66" i="38"/>
  <c r="P66" i="38"/>
  <c r="O66" i="38"/>
  <c r="N66" i="38"/>
  <c r="M66" i="38"/>
  <c r="L66" i="38"/>
  <c r="K66" i="38"/>
  <c r="J66" i="38"/>
  <c r="I66" i="38"/>
  <c r="H66" i="38"/>
  <c r="G66" i="38"/>
  <c r="F66" i="38"/>
  <c r="E66" i="38"/>
  <c r="D66" i="38"/>
  <c r="C66" i="38"/>
  <c r="B64" i="38"/>
  <c r="B63" i="38"/>
  <c r="B59" i="38" s="1"/>
  <c r="B62" i="38"/>
  <c r="B61" i="38"/>
  <c r="B60" i="38"/>
  <c r="W59" i="38"/>
  <c r="V59" i="38"/>
  <c r="U59" i="38"/>
  <c r="T59" i="38"/>
  <c r="S59" i="38"/>
  <c r="R59" i="38"/>
  <c r="Q59" i="38"/>
  <c r="P59" i="38"/>
  <c r="O59" i="38"/>
  <c r="N59" i="38"/>
  <c r="M59" i="38"/>
  <c r="L59" i="38"/>
  <c r="K59" i="38"/>
  <c r="J59" i="38"/>
  <c r="I59" i="38"/>
  <c r="H59" i="38"/>
  <c r="G59" i="38"/>
  <c r="F59" i="38"/>
  <c r="E59" i="38"/>
  <c r="D59" i="38"/>
  <c r="C59" i="38"/>
  <c r="B57" i="38"/>
  <c r="B56" i="38"/>
  <c r="B55" i="38"/>
  <c r="B54" i="38"/>
  <c r="B52" i="38" s="1"/>
  <c r="B53" i="38"/>
  <c r="W52" i="38"/>
  <c r="V52" i="38"/>
  <c r="U52" i="38"/>
  <c r="T52" i="38"/>
  <c r="S52" i="38"/>
  <c r="R52" i="38"/>
  <c r="Q52" i="38"/>
  <c r="P52" i="38"/>
  <c r="O52" i="38"/>
  <c r="N52" i="38"/>
  <c r="M52" i="38"/>
  <c r="L52" i="38"/>
  <c r="K52" i="38"/>
  <c r="J52" i="38"/>
  <c r="I52" i="38"/>
  <c r="H52" i="38"/>
  <c r="G52" i="38"/>
  <c r="F52" i="38"/>
  <c r="E52" i="38"/>
  <c r="D52" i="38"/>
  <c r="C52" i="38"/>
  <c r="B50" i="38"/>
  <c r="B49" i="38"/>
  <c r="B48" i="38"/>
  <c r="B44" i="38" s="1"/>
  <c r="B47" i="38"/>
  <c r="B46" i="38"/>
  <c r="B45" i="38"/>
  <c r="W44" i="38"/>
  <c r="V44" i="38"/>
  <c r="U44" i="38"/>
  <c r="T44" i="38"/>
  <c r="S44" i="38"/>
  <c r="R44" i="38"/>
  <c r="Q44" i="38"/>
  <c r="P44" i="38"/>
  <c r="O44" i="38"/>
  <c r="N44" i="38"/>
  <c r="M44" i="38"/>
  <c r="L44" i="38"/>
  <c r="K44" i="38"/>
  <c r="J44" i="38"/>
  <c r="I44" i="38"/>
  <c r="H44" i="38"/>
  <c r="G44" i="38"/>
  <c r="F44" i="38"/>
  <c r="E44" i="38"/>
  <c r="D44" i="38"/>
  <c r="C44" i="38"/>
  <c r="B42" i="38"/>
  <c r="B41" i="38"/>
  <c r="B40" i="38"/>
  <c r="B39" i="38"/>
  <c r="B38" i="38"/>
  <c r="B37" i="38" s="1"/>
  <c r="W37" i="38"/>
  <c r="V37" i="38"/>
  <c r="U37" i="38"/>
  <c r="T37" i="38"/>
  <c r="S37" i="38"/>
  <c r="R37" i="38"/>
  <c r="Q37" i="38"/>
  <c r="P37" i="38"/>
  <c r="O37" i="38"/>
  <c r="N37" i="38"/>
  <c r="M37" i="38"/>
  <c r="L37" i="38"/>
  <c r="K37" i="38"/>
  <c r="J37" i="38"/>
  <c r="I37" i="38"/>
  <c r="H37" i="38"/>
  <c r="G37" i="38"/>
  <c r="F37" i="38"/>
  <c r="E37" i="38"/>
  <c r="D37" i="38"/>
  <c r="C37" i="38"/>
  <c r="B35" i="38"/>
  <c r="B34" i="38"/>
  <c r="B33" i="38"/>
  <c r="B32" i="38"/>
  <c r="W31" i="38"/>
  <c r="V31" i="38"/>
  <c r="U31" i="38"/>
  <c r="T31" i="38"/>
  <c r="S31" i="38"/>
  <c r="R31" i="38"/>
  <c r="Q31" i="38"/>
  <c r="P31" i="38"/>
  <c r="O31" i="38"/>
  <c r="N31" i="38"/>
  <c r="M31" i="38"/>
  <c r="L31" i="38"/>
  <c r="K31" i="38"/>
  <c r="J31" i="38"/>
  <c r="I31" i="38"/>
  <c r="H31" i="38"/>
  <c r="G31" i="38"/>
  <c r="F31" i="38"/>
  <c r="E31" i="38"/>
  <c r="D31" i="38"/>
  <c r="C31" i="38"/>
  <c r="B31" i="38"/>
  <c r="B29" i="38"/>
  <c r="B28" i="38"/>
  <c r="B24" i="38" s="1"/>
  <c r="B27" i="38"/>
  <c r="B26" i="38"/>
  <c r="B25" i="38"/>
  <c r="W24" i="38"/>
  <c r="V24" i="38"/>
  <c r="U24" i="38"/>
  <c r="U11" i="38" s="1"/>
  <c r="T24" i="38"/>
  <c r="S24" i="38"/>
  <c r="R24" i="38"/>
  <c r="Q24" i="38"/>
  <c r="P24" i="38"/>
  <c r="O24" i="38"/>
  <c r="N24" i="38"/>
  <c r="M24" i="38"/>
  <c r="M11" i="38" s="1"/>
  <c r="L24" i="38"/>
  <c r="K24" i="38"/>
  <c r="J24" i="38"/>
  <c r="I24" i="38"/>
  <c r="H24" i="38"/>
  <c r="G24" i="38"/>
  <c r="F24" i="38"/>
  <c r="E24" i="38"/>
  <c r="E11" i="38" s="1"/>
  <c r="D24" i="38"/>
  <c r="C24" i="38"/>
  <c r="B22" i="38"/>
  <c r="W21" i="38"/>
  <c r="V21" i="38"/>
  <c r="U21" i="38"/>
  <c r="T21" i="38"/>
  <c r="S21" i="38"/>
  <c r="S11" i="38" s="1"/>
  <c r="R21" i="38"/>
  <c r="R11" i="38" s="1"/>
  <c r="Q21" i="38"/>
  <c r="P21" i="38"/>
  <c r="O21" i="38"/>
  <c r="N21" i="38"/>
  <c r="M21" i="38"/>
  <c r="L21" i="38"/>
  <c r="K21" i="38"/>
  <c r="K11" i="38" s="1"/>
  <c r="J21" i="38"/>
  <c r="J11" i="38" s="1"/>
  <c r="I21" i="38"/>
  <c r="H21" i="38"/>
  <c r="G21" i="38"/>
  <c r="F21" i="38"/>
  <c r="E21" i="38"/>
  <c r="D21" i="38"/>
  <c r="C21" i="38"/>
  <c r="C11" i="38" s="1"/>
  <c r="B21" i="38"/>
  <c r="B19" i="38"/>
  <c r="B18" i="38"/>
  <c r="B17" i="38"/>
  <c r="B16" i="38"/>
  <c r="B15" i="38"/>
  <c r="B14" i="38"/>
  <c r="B13" i="38" s="1"/>
  <c r="B11" i="38" s="1"/>
  <c r="W13" i="38"/>
  <c r="W11" i="38" s="1"/>
  <c r="V13" i="38"/>
  <c r="U13" i="38"/>
  <c r="T13" i="38"/>
  <c r="S13" i="38"/>
  <c r="R13" i="38"/>
  <c r="Q13" i="38"/>
  <c r="Q11" i="38" s="1"/>
  <c r="P13" i="38"/>
  <c r="P11" i="38" s="1"/>
  <c r="O13" i="38"/>
  <c r="O11" i="38" s="1"/>
  <c r="N13" i="38"/>
  <c r="M13" i="38"/>
  <c r="L13" i="38"/>
  <c r="K13" i="38"/>
  <c r="J13" i="38"/>
  <c r="I13" i="38"/>
  <c r="I11" i="38" s="1"/>
  <c r="H13" i="38"/>
  <c r="H11" i="38" s="1"/>
  <c r="G13" i="38"/>
  <c r="G11" i="38" s="1"/>
  <c r="F13" i="38"/>
  <c r="E13" i="38"/>
  <c r="D13" i="38"/>
  <c r="C13" i="38"/>
  <c r="V11" i="38"/>
  <c r="T11" i="38"/>
  <c r="N11" i="38"/>
  <c r="L11" i="38"/>
  <c r="F11" i="38"/>
  <c r="D11" i="38"/>
  <c r="B115" i="37"/>
  <c r="B114" i="37"/>
  <c r="B113" i="37"/>
  <c r="J112" i="37"/>
  <c r="I112" i="37"/>
  <c r="H112" i="37"/>
  <c r="G112" i="37"/>
  <c r="F112" i="37"/>
  <c r="E112" i="37"/>
  <c r="D112" i="37"/>
  <c r="C112" i="37"/>
  <c r="B112" i="37"/>
  <c r="B110" i="37"/>
  <c r="B109" i="37"/>
  <c r="B107" i="37" s="1"/>
  <c r="B108" i="37"/>
  <c r="J107" i="37"/>
  <c r="I107" i="37"/>
  <c r="H107" i="37"/>
  <c r="G107" i="37"/>
  <c r="F107" i="37"/>
  <c r="E107" i="37"/>
  <c r="D107" i="37"/>
  <c r="C107" i="37"/>
  <c r="B105" i="37"/>
  <c r="B104" i="37"/>
  <c r="B103" i="37"/>
  <c r="B102" i="37"/>
  <c r="B101" i="37"/>
  <c r="J100" i="37"/>
  <c r="I100" i="37"/>
  <c r="H100" i="37"/>
  <c r="G100" i="37"/>
  <c r="F100" i="37"/>
  <c r="E100" i="37"/>
  <c r="D100" i="37"/>
  <c r="C100" i="37"/>
  <c r="B100" i="37"/>
  <c r="B98" i="37"/>
  <c r="B97" i="37"/>
  <c r="B96" i="37" s="1"/>
  <c r="J96" i="37"/>
  <c r="I96" i="37"/>
  <c r="H96" i="37"/>
  <c r="G96" i="37"/>
  <c r="F96" i="37"/>
  <c r="E96" i="37"/>
  <c r="D96" i="37"/>
  <c r="C96" i="37"/>
  <c r="B94" i="37"/>
  <c r="B93" i="37"/>
  <c r="B92" i="37"/>
  <c r="B91" i="37"/>
  <c r="B90" i="37"/>
  <c r="B89" i="37"/>
  <c r="B88" i="37"/>
  <c r="B86" i="37" s="1"/>
  <c r="B87" i="37"/>
  <c r="J86" i="37"/>
  <c r="I86" i="37"/>
  <c r="H86" i="37"/>
  <c r="G86" i="37"/>
  <c r="F86" i="37"/>
  <c r="E86" i="37"/>
  <c r="D86" i="37"/>
  <c r="C86" i="37"/>
  <c r="B84" i="37"/>
  <c r="B83" i="37"/>
  <c r="B82" i="37"/>
  <c r="B81" i="37"/>
  <c r="B80" i="37"/>
  <c r="B79" i="37"/>
  <c r="B78" i="37" s="1"/>
  <c r="J78" i="37"/>
  <c r="I78" i="37"/>
  <c r="H78" i="37"/>
  <c r="G78" i="37"/>
  <c r="F78" i="37"/>
  <c r="E78" i="37"/>
  <c r="D78" i="37"/>
  <c r="C78" i="37"/>
  <c r="B76" i="37"/>
  <c r="B75" i="37"/>
  <c r="B74" i="37"/>
  <c r="B73" i="37"/>
  <c r="B72" i="37"/>
  <c r="B70" i="37" s="1"/>
  <c r="B71" i="37"/>
  <c r="J70" i="37"/>
  <c r="I70" i="37"/>
  <c r="H70" i="37"/>
  <c r="G70" i="37"/>
  <c r="F70" i="37"/>
  <c r="E70" i="37"/>
  <c r="D70" i="37"/>
  <c r="C70" i="37"/>
  <c r="B68" i="37"/>
  <c r="B67" i="37"/>
  <c r="B66" i="37"/>
  <c r="B65" i="37"/>
  <c r="B64" i="37"/>
  <c r="B63" i="37"/>
  <c r="B62" i="37" s="1"/>
  <c r="J62" i="37"/>
  <c r="I62" i="37"/>
  <c r="H62" i="37"/>
  <c r="G62" i="37"/>
  <c r="F62" i="37"/>
  <c r="E62" i="37"/>
  <c r="D62" i="37"/>
  <c r="C62" i="37"/>
  <c r="B60" i="37"/>
  <c r="B59" i="37"/>
  <c r="B58" i="37"/>
  <c r="B57" i="37"/>
  <c r="B56" i="37"/>
  <c r="B55" i="37"/>
  <c r="B54" i="37"/>
  <c r="B53" i="37" s="1"/>
  <c r="J53" i="37"/>
  <c r="I53" i="37"/>
  <c r="H53" i="37"/>
  <c r="G53" i="37"/>
  <c r="F53" i="37"/>
  <c r="E53" i="37"/>
  <c r="D53" i="37"/>
  <c r="C53" i="37"/>
  <c r="B51" i="37"/>
  <c r="B50" i="37"/>
  <c r="B49" i="37"/>
  <c r="B48" i="37"/>
  <c r="B47" i="37"/>
  <c r="B46" i="37"/>
  <c r="J45" i="37"/>
  <c r="I45" i="37"/>
  <c r="H45" i="37"/>
  <c r="G45" i="37"/>
  <c r="F45" i="37"/>
  <c r="E45" i="37"/>
  <c r="D45" i="37"/>
  <c r="C45" i="37"/>
  <c r="B45" i="37"/>
  <c r="B43" i="37"/>
  <c r="B42" i="37"/>
  <c r="B41" i="37"/>
  <c r="B40" i="37"/>
  <c r="B39" i="37"/>
  <c r="J38" i="37"/>
  <c r="I38" i="37"/>
  <c r="I11" i="37" s="1"/>
  <c r="H38" i="37"/>
  <c r="G38" i="37"/>
  <c r="F38" i="37"/>
  <c r="E38" i="37"/>
  <c r="D38" i="37"/>
  <c r="C38" i="37"/>
  <c r="B38" i="37"/>
  <c r="B36" i="37"/>
  <c r="B35" i="37"/>
  <c r="B34" i="37"/>
  <c r="B33" i="37"/>
  <c r="B31" i="37" s="1"/>
  <c r="B32" i="37"/>
  <c r="J31" i="37"/>
  <c r="I31" i="37"/>
  <c r="H31" i="37"/>
  <c r="G31" i="37"/>
  <c r="F31" i="37"/>
  <c r="E31" i="37"/>
  <c r="D31" i="37"/>
  <c r="C31" i="37"/>
  <c r="B29" i="37"/>
  <c r="B28" i="37"/>
  <c r="B27" i="37"/>
  <c r="B26" i="37"/>
  <c r="B24" i="37" s="1"/>
  <c r="B25" i="37"/>
  <c r="J24" i="37"/>
  <c r="J11" i="37" s="1"/>
  <c r="I24" i="37"/>
  <c r="H24" i="37"/>
  <c r="G24" i="37"/>
  <c r="F24" i="37"/>
  <c r="E24" i="37"/>
  <c r="D24" i="37"/>
  <c r="D11" i="37" s="1"/>
  <c r="C24" i="37"/>
  <c r="B22" i="37"/>
  <c r="J21" i="37"/>
  <c r="I21" i="37"/>
  <c r="H21" i="37"/>
  <c r="H11" i="37" s="1"/>
  <c r="G21" i="37"/>
  <c r="F21" i="37"/>
  <c r="E21" i="37"/>
  <c r="D21" i="37"/>
  <c r="C21" i="37"/>
  <c r="B21" i="37"/>
  <c r="B19" i="37"/>
  <c r="B18" i="37"/>
  <c r="B17" i="37"/>
  <c r="B16" i="37"/>
  <c r="B15" i="37"/>
  <c r="B14" i="37"/>
  <c r="B13" i="37" s="1"/>
  <c r="J13" i="37"/>
  <c r="I13" i="37"/>
  <c r="H13" i="37"/>
  <c r="G13" i="37"/>
  <c r="G11" i="37" s="1"/>
  <c r="F13" i="37"/>
  <c r="E13" i="37"/>
  <c r="E11" i="37" s="1"/>
  <c r="D13" i="37"/>
  <c r="C13" i="37"/>
  <c r="C11" i="37" s="1"/>
  <c r="F11" i="37"/>
  <c r="B116" i="36"/>
  <c r="K115" i="36"/>
  <c r="B115" i="36" s="1"/>
  <c r="B114" i="36"/>
  <c r="B113" i="36" s="1"/>
  <c r="L113" i="36"/>
  <c r="J113" i="36"/>
  <c r="I113" i="36"/>
  <c r="H113" i="36"/>
  <c r="G113" i="36"/>
  <c r="F113" i="36"/>
  <c r="E113" i="36"/>
  <c r="D113" i="36"/>
  <c r="C113" i="36"/>
  <c r="B111" i="36"/>
  <c r="B110" i="36"/>
  <c r="B109" i="36"/>
  <c r="B108" i="36" s="1"/>
  <c r="L108" i="36"/>
  <c r="K108" i="36"/>
  <c r="J108" i="36"/>
  <c r="I108" i="36"/>
  <c r="H108" i="36"/>
  <c r="G108" i="36"/>
  <c r="F108" i="36"/>
  <c r="E108" i="36"/>
  <c r="D108" i="36"/>
  <c r="C108" i="36"/>
  <c r="B106" i="36"/>
  <c r="B105" i="36"/>
  <c r="B104" i="36"/>
  <c r="B103" i="36"/>
  <c r="B102" i="36"/>
  <c r="B101" i="36" s="1"/>
  <c r="L101" i="36"/>
  <c r="K101" i="36"/>
  <c r="J101" i="36"/>
  <c r="I101" i="36"/>
  <c r="H101" i="36"/>
  <c r="G101" i="36"/>
  <c r="F101" i="36"/>
  <c r="E101" i="36"/>
  <c r="D101" i="36"/>
  <c r="C101" i="36"/>
  <c r="B99" i="36"/>
  <c r="B98" i="36"/>
  <c r="L97" i="36"/>
  <c r="K97" i="36"/>
  <c r="J97" i="36"/>
  <c r="I97" i="36"/>
  <c r="H97" i="36"/>
  <c r="G97" i="36"/>
  <c r="F97" i="36"/>
  <c r="E97" i="36"/>
  <c r="D97" i="36"/>
  <c r="C97" i="36"/>
  <c r="B97" i="36"/>
  <c r="B95" i="36"/>
  <c r="B94" i="36"/>
  <c r="B93" i="36"/>
  <c r="B92" i="36"/>
  <c r="B91" i="36"/>
  <c r="B90" i="36"/>
  <c r="B89" i="36"/>
  <c r="B88" i="36"/>
  <c r="B87" i="36" s="1"/>
  <c r="L87" i="36"/>
  <c r="K87" i="36"/>
  <c r="J87" i="36"/>
  <c r="I87" i="36"/>
  <c r="H87" i="36"/>
  <c r="G87" i="36"/>
  <c r="F87" i="36"/>
  <c r="E87" i="36"/>
  <c r="D87" i="36"/>
  <c r="C87" i="36"/>
  <c r="C12" i="36" s="1"/>
  <c r="B85" i="36"/>
  <c r="B84" i="36"/>
  <c r="B83" i="36"/>
  <c r="B82" i="36"/>
  <c r="B81" i="36"/>
  <c r="B80" i="36"/>
  <c r="B79" i="36" s="1"/>
  <c r="L79" i="36"/>
  <c r="L12" i="36" s="1"/>
  <c r="K79" i="36"/>
  <c r="J79" i="36"/>
  <c r="I79" i="36"/>
  <c r="H79" i="36"/>
  <c r="G79" i="36"/>
  <c r="F79" i="36"/>
  <c r="E79" i="36"/>
  <c r="D79" i="36"/>
  <c r="D12" i="36" s="1"/>
  <c r="C79" i="36"/>
  <c r="B77" i="36"/>
  <c r="B76" i="36"/>
  <c r="B75" i="36"/>
  <c r="B74" i="36"/>
  <c r="B73" i="36"/>
  <c r="B72" i="36"/>
  <c r="B71" i="36" s="1"/>
  <c r="L71" i="36"/>
  <c r="K71" i="36"/>
  <c r="J71" i="36"/>
  <c r="I71" i="36"/>
  <c r="H71" i="36"/>
  <c r="G71" i="36"/>
  <c r="F71" i="36"/>
  <c r="E71" i="36"/>
  <c r="E12" i="36" s="1"/>
  <c r="D71" i="36"/>
  <c r="C71" i="36"/>
  <c r="B69" i="36"/>
  <c r="B68" i="36"/>
  <c r="B67" i="36"/>
  <c r="B66" i="36"/>
  <c r="B65" i="36"/>
  <c r="B63" i="36" s="1"/>
  <c r="B64" i="36"/>
  <c r="L63" i="36"/>
  <c r="K63" i="36"/>
  <c r="J63" i="36"/>
  <c r="I63" i="36"/>
  <c r="H63" i="36"/>
  <c r="G63" i="36"/>
  <c r="F63" i="36"/>
  <c r="E63" i="36"/>
  <c r="D63" i="36"/>
  <c r="C63" i="36"/>
  <c r="B61" i="36"/>
  <c r="B60" i="36"/>
  <c r="B59" i="36"/>
  <c r="B58" i="36"/>
  <c r="B54" i="36" s="1"/>
  <c r="B57" i="36"/>
  <c r="B56" i="36"/>
  <c r="B55" i="36"/>
  <c r="L54" i="36"/>
  <c r="K54" i="36"/>
  <c r="J54" i="36"/>
  <c r="I54" i="36"/>
  <c r="H54" i="36"/>
  <c r="G54" i="36"/>
  <c r="F54" i="36"/>
  <c r="E54" i="36"/>
  <c r="D54" i="36"/>
  <c r="C54" i="36"/>
  <c r="B52" i="36"/>
  <c r="B51" i="36"/>
  <c r="B46" i="36" s="1"/>
  <c r="B50" i="36"/>
  <c r="B49" i="36"/>
  <c r="B48" i="36"/>
  <c r="B47" i="36"/>
  <c r="L46" i="36"/>
  <c r="K46" i="36"/>
  <c r="J46" i="36"/>
  <c r="I46" i="36"/>
  <c r="H46" i="36"/>
  <c r="G46" i="36"/>
  <c r="F46" i="36"/>
  <c r="E46" i="36"/>
  <c r="D46" i="36"/>
  <c r="C46" i="36"/>
  <c r="K44" i="36"/>
  <c r="K39" i="36" s="1"/>
  <c r="B43" i="36"/>
  <c r="B42" i="36"/>
  <c r="B41" i="36"/>
  <c r="B40" i="36"/>
  <c r="L39" i="36"/>
  <c r="J39" i="36"/>
  <c r="I39" i="36"/>
  <c r="H39" i="36"/>
  <c r="G39" i="36"/>
  <c r="F39" i="36"/>
  <c r="E39" i="36"/>
  <c r="D39" i="36"/>
  <c r="C39" i="36"/>
  <c r="B37" i="36"/>
  <c r="B36" i="36"/>
  <c r="B35" i="36"/>
  <c r="B34" i="36"/>
  <c r="B33" i="36"/>
  <c r="L32" i="36"/>
  <c r="K32" i="36"/>
  <c r="J32" i="36"/>
  <c r="I32" i="36"/>
  <c r="H32" i="36"/>
  <c r="G32" i="36"/>
  <c r="F32" i="36"/>
  <c r="E32" i="36"/>
  <c r="D32" i="36"/>
  <c r="C32" i="36"/>
  <c r="B32" i="36"/>
  <c r="B30" i="36"/>
  <c r="B29" i="36"/>
  <c r="B28" i="36"/>
  <c r="B27" i="36"/>
  <c r="B26" i="36"/>
  <c r="L25" i="36"/>
  <c r="K25" i="36"/>
  <c r="J25" i="36"/>
  <c r="J12" i="36" s="1"/>
  <c r="I25" i="36"/>
  <c r="H25" i="36"/>
  <c r="G25" i="36"/>
  <c r="F25" i="36"/>
  <c r="E25" i="36"/>
  <c r="D25" i="36"/>
  <c r="C25" i="36"/>
  <c r="B25" i="36"/>
  <c r="B23" i="36"/>
  <c r="B22" i="36" s="1"/>
  <c r="L22" i="36"/>
  <c r="K22" i="36"/>
  <c r="J22" i="36"/>
  <c r="I22" i="36"/>
  <c r="H22" i="36"/>
  <c r="G22" i="36"/>
  <c r="F22" i="36"/>
  <c r="E22" i="36"/>
  <c r="D22" i="36"/>
  <c r="C22" i="36"/>
  <c r="B20" i="36"/>
  <c r="B19" i="36"/>
  <c r="B18" i="36"/>
  <c r="B17" i="36"/>
  <c r="B14" i="36" s="1"/>
  <c r="B16" i="36"/>
  <c r="B15" i="36"/>
  <c r="L14" i="36"/>
  <c r="K14" i="36"/>
  <c r="J14" i="36"/>
  <c r="I14" i="36"/>
  <c r="I12" i="36" s="1"/>
  <c r="H14" i="36"/>
  <c r="H12" i="36" s="1"/>
  <c r="G14" i="36"/>
  <c r="G12" i="36" s="1"/>
  <c r="F14" i="36"/>
  <c r="F12" i="36" s="1"/>
  <c r="E14" i="36"/>
  <c r="D14" i="36"/>
  <c r="C14" i="36"/>
  <c r="K12" i="36" l="1"/>
  <c r="B11" i="37"/>
  <c r="K113" i="36"/>
  <c r="B44" i="36"/>
  <c r="B39" i="36" s="1"/>
  <c r="B12" i="36" s="1"/>
</calcChain>
</file>

<file path=xl/sharedStrings.xml><?xml version="1.0" encoding="utf-8"?>
<sst xmlns="http://schemas.openxmlformats.org/spreadsheetml/2006/main" count="574" uniqueCount="286">
  <si>
    <t xml:space="preserve">Índice de Cuadros Estadísticos </t>
  </si>
  <si>
    <t xml:space="preserve">Materia de Violencia Doméstica </t>
  </si>
  <si>
    <t>Número</t>
  </si>
  <si>
    <t>Nombre del Cuadro</t>
  </si>
  <si>
    <r>
      <t xml:space="preserve">Materia Violencia Doméstica: </t>
    </r>
    <r>
      <rPr>
        <sz val="12"/>
        <color rgb="FF000000"/>
        <rFont val="Times New Roman"/>
        <family val="1"/>
      </rPr>
      <t>Resoluciones dictadas</t>
    </r>
  </si>
  <si>
    <r>
      <t>Según:</t>
    </r>
    <r>
      <rPr>
        <sz val="12"/>
        <color rgb="FF000000"/>
        <rFont val="Times New Roman"/>
        <family val="1"/>
      </rPr>
      <t xml:space="preserve"> Circuito Judicial y Oficina</t>
    </r>
  </si>
  <si>
    <r>
      <t>Por:</t>
    </r>
    <r>
      <rPr>
        <sz val="12"/>
        <color rgb="FF000000"/>
        <rFont val="Times New Roman"/>
        <family val="1"/>
      </rPr>
      <t xml:space="preserve"> Tipo de resolución dictada</t>
    </r>
  </si>
  <si>
    <r>
      <t>Por:</t>
    </r>
    <r>
      <rPr>
        <sz val="12"/>
        <color rgb="FF000000"/>
        <rFont val="Times New Roman"/>
        <family val="1"/>
      </rPr>
      <t xml:space="preserve"> Resultado de resolución</t>
    </r>
  </si>
  <si>
    <r>
      <t>Materia Violencia Doméstica</t>
    </r>
    <r>
      <rPr>
        <sz val="12"/>
        <color rgb="FF000000"/>
        <rFont val="Times New Roman"/>
        <family val="1"/>
      </rPr>
      <t xml:space="preserve"> Audiencias señaladas</t>
    </r>
  </si>
  <si>
    <r>
      <t>Por:</t>
    </r>
    <r>
      <rPr>
        <sz val="12"/>
        <color rgb="FF000000"/>
        <rFont val="Times New Roman"/>
        <family val="1"/>
      </rPr>
      <t xml:space="preserve"> Tipo y Estado de la Audiencia</t>
    </r>
  </si>
  <si>
    <r>
      <t>Según:</t>
    </r>
    <r>
      <rPr>
        <sz val="12"/>
        <color rgb="FF000000"/>
        <rFont val="Times New Roman"/>
        <family val="1"/>
      </rPr>
      <t xml:space="preserve"> Motivo de Cancelación </t>
    </r>
  </si>
  <si>
    <r>
      <t xml:space="preserve">Materia Violencia Doméstica: </t>
    </r>
    <r>
      <rPr>
        <sz val="12"/>
        <rFont val="Times New Roman"/>
        <family val="1"/>
      </rPr>
      <t>Comisiones y Notificaciones</t>
    </r>
  </si>
  <si>
    <r>
      <t xml:space="preserve">Según: </t>
    </r>
    <r>
      <rPr>
        <sz val="12"/>
        <rFont val="Times New Roman"/>
        <family val="1"/>
      </rPr>
      <t>Circuito Judicial y Oficina</t>
    </r>
  </si>
  <si>
    <r>
      <t xml:space="preserve">Por: </t>
    </r>
    <r>
      <rPr>
        <sz val="12"/>
        <rFont val="Times New Roman"/>
        <family val="1"/>
      </rPr>
      <t>Trámite efectuado</t>
    </r>
  </si>
  <si>
    <r>
      <t xml:space="preserve">Materia Violencia Doméstica: </t>
    </r>
    <r>
      <rPr>
        <sz val="12"/>
        <rFont val="Times New Roman"/>
        <family val="1"/>
      </rPr>
      <t>Duración Promedio de los Casos Terminados en los Juzgados</t>
    </r>
  </si>
  <si>
    <r>
      <t xml:space="preserve">Según: </t>
    </r>
    <r>
      <rPr>
        <sz val="12"/>
        <rFont val="Times New Roman"/>
        <family val="1"/>
      </rPr>
      <t>Motivo de Término</t>
    </r>
  </si>
  <si>
    <t>CUADRO N° 1</t>
  </si>
  <si>
    <t>MATERIA VIOLENCIA DOMÉSTICA: RESOLUCIONES DICTADAS</t>
  </si>
  <si>
    <t>SEGÚN: CIRCUITO JUDICIAL Y OFICINA</t>
  </si>
  <si>
    <t>POR: TIPO RESOLUCIÓN DICTADA</t>
  </si>
  <si>
    <t>CIRCUITO JUDICIAL Y OFICINA</t>
  </si>
  <si>
    <t>TOTAL</t>
  </si>
  <si>
    <t>TIPO DE RESOLUCIÓN DICTADA</t>
  </si>
  <si>
    <t>Autos</t>
  </si>
  <si>
    <t>Sentencia en Principal (escrita)</t>
  </si>
  <si>
    <t>Sentencia en  Principal (oral)</t>
  </si>
  <si>
    <t>Total</t>
  </si>
  <si>
    <t>I Circuito Judicial de San José</t>
  </si>
  <si>
    <t>Juzgado Violencia Doméstica I Circ. Jud. San José</t>
  </si>
  <si>
    <t>Juzgado Civil, Trabajo y Familia Puriscal</t>
  </si>
  <si>
    <t>Juzgado Pensiones y Violencia Doméstica Escazú</t>
  </si>
  <si>
    <t xml:space="preserve">Juzgado Contravencional de  Mora </t>
  </si>
  <si>
    <t>Juzgado Contravencional de Turrubares</t>
  </si>
  <si>
    <t xml:space="preserve">Juzgado Contravencional de Santa Ana </t>
  </si>
  <si>
    <t>II Circuito Judicial de San José</t>
  </si>
  <si>
    <t>Juzgado Violencia Doméstica II Circ. Jud.  San José</t>
  </si>
  <si>
    <t>III Circuito Judicial de San José</t>
  </si>
  <si>
    <t>Juzgado Violencia Doméstica III Circ. Jud. San José (Desamparados)</t>
  </si>
  <si>
    <t>Juzgado Pensiones y Violencia Doméstica Pavas (PISAV)</t>
  </si>
  <si>
    <t>Juzgado Violencia Doméstica Hatillo, San Sebas. y Alajuelita</t>
  </si>
  <si>
    <t>Juzgado Contravencional de Aserrí</t>
  </si>
  <si>
    <t>Juzgado Contravencional de Acosta</t>
  </si>
  <si>
    <t>I Circuito Judicial de Alajuela</t>
  </si>
  <si>
    <t>Juzgado Violencia Doméstica I Circ. Jud. Alajuela</t>
  </si>
  <si>
    <t>Juzgado Contravencional de Poás</t>
  </si>
  <si>
    <t>Juzgado Contravencional de Atenas</t>
  </si>
  <si>
    <t>Juzgado Contravencional de San Mateo</t>
  </si>
  <si>
    <t>Juzgado Contravencional de Orotina</t>
  </si>
  <si>
    <t>II Circuito Judicial de Alajuela</t>
  </si>
  <si>
    <t>Juzgado Violencia Doméstica II Circ. Jud. Alajuela (San Carlos)</t>
  </si>
  <si>
    <t>Juzgado Contravencional de Los Chiles</t>
  </si>
  <si>
    <t>Juzgado Contravencional de Guatuso</t>
  </si>
  <si>
    <t>Juzgado Contravencional de La Fortuna</t>
  </si>
  <si>
    <t>Juzgado Civil y Trabajo II Circ. Jud. Alajuela, Sede Upala</t>
  </si>
  <si>
    <t>III Circuito Judicial de Alajuela</t>
  </si>
  <si>
    <t>Juzgado Familia y Violencia Doméstica III Circ. Jud.  Alajuela  (San Ramón)</t>
  </si>
  <si>
    <t>Juzgado Familia y Violencia Doméstica Grecia</t>
  </si>
  <si>
    <t>Juzgado Contravencional de Zarcero</t>
  </si>
  <si>
    <t>Juzgado Contravencional de Sarchí</t>
  </si>
  <si>
    <t>Juzgado Contravencional de Naranjo</t>
  </si>
  <si>
    <t>Juzgado Contravencional de Palmares</t>
  </si>
  <si>
    <t>Circuito Judicial de Cartago</t>
  </si>
  <si>
    <t>Juzgado Violencia Doméstica Cartago</t>
  </si>
  <si>
    <t>Juzgado Familia, Penal Juvenil y Violencia Doméstica de Turrialba</t>
  </si>
  <si>
    <t>Juzgado Pensiones y Violencia Doméstica La Unión (PISAV)</t>
  </si>
  <si>
    <t>Juzgado Contravencional de Tarrazú, Dota y León Cortés</t>
  </si>
  <si>
    <t>Juzgado Contravencional de Paraíso</t>
  </si>
  <si>
    <t>Juzgado Contravencional de Alvarado</t>
  </si>
  <si>
    <t>Juzgado Contravencional de Jiménez</t>
  </si>
  <si>
    <t>Circuito Judicial de Heredia</t>
  </si>
  <si>
    <t>Juzgado Violencia Doméstica Heredia</t>
  </si>
  <si>
    <t>Juzgado Pensiones y Violencia Doméstica San Joaquín de Flores</t>
  </si>
  <si>
    <t>Juzgado Contravencional de Santo Domingo</t>
  </si>
  <si>
    <t>Juzgado Contravencional de San Rafael</t>
  </si>
  <si>
    <t>Juzgado Contravencional de San Isidro</t>
  </si>
  <si>
    <t xml:space="preserve">Juzgado Civil, Trabajo, Familia, Penal Juv. y Violencia Doméstica Sarapiquí </t>
  </si>
  <si>
    <t>I Circuito Judicial de Guanacaste</t>
  </si>
  <si>
    <t>Juzgado Familia y Violencia Doméstica I Circ. Jud. Guanacaste (Liberia)</t>
  </si>
  <si>
    <t>Juzgado Familia, Penal Juvenil y Violencia Doméstica Cañas</t>
  </si>
  <si>
    <t>Juzgado Contravencional de Bagaces</t>
  </si>
  <si>
    <t>Juzgado Contravencional de La Cruz</t>
  </si>
  <si>
    <t>Juzgado Contravencional de Tilarán</t>
  </si>
  <si>
    <t>Juzgado Contravencional de Abangares</t>
  </si>
  <si>
    <t>II Circuito Judicial de Guanacaste</t>
  </si>
  <si>
    <t>Juzgado Familia y Violencia Doméstica II Circ. Jud. Guanacaste (Nicoya)</t>
  </si>
  <si>
    <t xml:space="preserve">Juzgado Familia y Violencia Doméstica Santa Cruz </t>
  </si>
  <si>
    <t>Juzgado Contravencional de Nandayure</t>
  </si>
  <si>
    <t>Juzgado Contravencional de Carrillo</t>
  </si>
  <si>
    <t>Juzgado Contravencional de Hojancha</t>
  </si>
  <si>
    <t>Juzgado Contravencional de Jicaral</t>
  </si>
  <si>
    <t>Circuito Judicial de Puntarenas</t>
  </si>
  <si>
    <t>Juzgado Violencia Doméstica Puntarenas</t>
  </si>
  <si>
    <t>Juzgado de Familia, Penal Juvenil y Violencia Doméstica de Quepos</t>
  </si>
  <si>
    <t>Juzgado Contravencional de Parrita</t>
  </si>
  <si>
    <t>Juzgado Contravencional de Esparza</t>
  </si>
  <si>
    <t>Juzgado Contravencional de Montes de Oro</t>
  </si>
  <si>
    <t>Juzgado Contravencional de Garabito</t>
  </si>
  <si>
    <t>Juzgado Contravencional de Cóbano</t>
  </si>
  <si>
    <t>Juzgado Contravencional de Monteverde</t>
  </si>
  <si>
    <t>I Circuito Judicial de  Zona Sur</t>
  </si>
  <si>
    <t xml:space="preserve">Juzgado Violencia Doméstica I Circ. Jud. Zona Sur (Pérez Zeledón)  </t>
  </si>
  <si>
    <t>Juzgado Civil, Trabajo y Familia de Buenos Aires</t>
  </si>
  <si>
    <t>II Circuito Judicial de Zona Sur</t>
  </si>
  <si>
    <t>Juzgado Familia y Violencia Doméstica II Circ. Jud. Zona Sur (Corredores)</t>
  </si>
  <si>
    <t>Juzgado Familia y Violencia Doméstica de Golfito</t>
  </si>
  <si>
    <t>Juzgado Civil, Trabajo y Familia de Osa</t>
  </si>
  <si>
    <t>Juzgado Contravencional de Coto Brus</t>
  </si>
  <si>
    <t xml:space="preserve">Juzgado de Cobro, Menor Cuantía y Contravencional de Golfito, Sede Puerto Jiménez </t>
  </si>
  <si>
    <t>I Circuito Judicial de Zona Atlántica</t>
  </si>
  <si>
    <t>Juzgado de Violencia Doméstica del I Circ. Jud. de la Zona Atlántica (Limón)</t>
  </si>
  <si>
    <t>Juzgado Contravencional de Bribrí</t>
  </si>
  <si>
    <t>Juzgado Contravencional de Matina</t>
  </si>
  <si>
    <t>II Circuito Judicial de Zona Atlántica</t>
  </si>
  <si>
    <t>Juzgado Violencia Doméstica II Circ. Jud. de la Zona Atlántica (Pococí)</t>
  </si>
  <si>
    <t>Juzgado Pensiones y Violencia Doméstica Siquirres</t>
  </si>
  <si>
    <t>Juzgado Contravencional de Guácimo</t>
  </si>
  <si>
    <t>Elaborado por: Subproceso de Estadística, Dirección de Planificación</t>
  </si>
  <si>
    <t>CUADRO N° 2</t>
  </si>
  <si>
    <t>POR: RESULTADO DE RESOLUCIÓN</t>
  </si>
  <si>
    <t>TIPO DE RESULTADO</t>
  </si>
  <si>
    <t>Anulada</t>
  </si>
  <si>
    <t>Levantamiento Medida (Desistimiento)</t>
  </si>
  <si>
    <t>Levantamiento Medida Provisional</t>
  </si>
  <si>
    <t>Mantiene Medida Provisional</t>
  </si>
  <si>
    <t>Modificatoria Medida Provisional</t>
  </si>
  <si>
    <t>Rechazada</t>
  </si>
  <si>
    <t>CUADRO N° 3</t>
  </si>
  <si>
    <t xml:space="preserve">MATERIA VIOLENCIA DOMÉSTICA: AUDIENCIAS SEÑALADAS </t>
  </si>
  <si>
    <t>POR: TIPO Y ESTADO DE LAS AUDIENCIAS</t>
  </si>
  <si>
    <t xml:space="preserve">AUDIENCIAS DE RECEPCIÓN DE PRUEBA  (FONDO) (DE COMPARECENCIA SEÑALADAS) </t>
  </si>
  <si>
    <t>AUDIENCIAS</t>
  </si>
  <si>
    <t>REVISIÓN DE MEDIDAS (SEGUIMIENTO)</t>
  </si>
  <si>
    <t>Realizada Video Conferencia</t>
  </si>
  <si>
    <t>Realizada Presencial</t>
  </si>
  <si>
    <t>Contínua</t>
  </si>
  <si>
    <t>Suspendida Presencial</t>
  </si>
  <si>
    <t>Suspendida Video Conferencia</t>
  </si>
  <si>
    <t>Sin Efecto</t>
  </si>
  <si>
    <t>No Realizada Presencial</t>
  </si>
  <si>
    <t>No Realizada Video Conferencia</t>
  </si>
  <si>
    <t>Pendiente</t>
  </si>
  <si>
    <t>Suspendida Videoconferencia</t>
  </si>
  <si>
    <t>Juzgado Familia, Penal Juvenil y Violencia Doméstica Grecia</t>
  </si>
  <si>
    <t>CUADRO N° 4</t>
  </si>
  <si>
    <t>MATERIA VIOLENCIA DOMÉSTICA: AUDIENCIAS SEÑALADAS</t>
  </si>
  <si>
    <t>SEGÚN: MOTIVO DE CANCELACIÓN</t>
  </si>
  <si>
    <t>MOTIVO DE CANCELACIÓN</t>
  </si>
  <si>
    <t>Acción de Inconstitucionalidad</t>
  </si>
  <si>
    <t>Actividad Procesal Defectuosa</t>
  </si>
  <si>
    <t>Acumulación Procesal</t>
  </si>
  <si>
    <t>Anulado todo lo actuado</t>
  </si>
  <si>
    <t>Archivo del Expediente</t>
  </si>
  <si>
    <t>Asueto</t>
  </si>
  <si>
    <t>Ausencia Intérprete</t>
  </si>
  <si>
    <t>Cambio Fecha de señalamiento</t>
  </si>
  <si>
    <t>Cambio Fecha de señalamiento a solicitud de parte</t>
  </si>
  <si>
    <t>Desistimiento del proceso</t>
  </si>
  <si>
    <t>Enfermedad de la parte o abogado/a</t>
  </si>
  <si>
    <t>Enfermedad del Perito/a</t>
  </si>
  <si>
    <t>Error en notificación</t>
  </si>
  <si>
    <t>Error en tramitación</t>
  </si>
  <si>
    <t>Inasistencia de las partes</t>
  </si>
  <si>
    <t>Inasistencia de Perito/a</t>
  </si>
  <si>
    <t>Inasistencia de testigos</t>
  </si>
  <si>
    <t>Inasistencia declarante</t>
  </si>
  <si>
    <t>Inasistencia justificada de la parte o abogado/a</t>
  </si>
  <si>
    <t>Inasistencia parte Actora</t>
  </si>
  <si>
    <t>Inasistencia parte Demandada</t>
  </si>
  <si>
    <t xml:space="preserve">Inasistencia Víctima </t>
  </si>
  <si>
    <t>Incapacidad médica persona juzgadora</t>
  </si>
  <si>
    <t>Motivo o fuerza mayor</t>
  </si>
  <si>
    <t>Muerte de una de las partes</t>
  </si>
  <si>
    <t>No consta notificada la Víctima</t>
  </si>
  <si>
    <t>No consta notificado el P.A.N.I</t>
  </si>
  <si>
    <t>No consta notificado/a Presunto/a Agresor/a</t>
  </si>
  <si>
    <t>No fue traslada la Persona Detenida a la audiencia</t>
  </si>
  <si>
    <t>No se citó o notificó a las partes</t>
  </si>
  <si>
    <t>Orden de seguimiento y no se presenta la víctima</t>
  </si>
  <si>
    <t>Petición o solicitud de partes</t>
  </si>
  <si>
    <t>Prioridad Asunto Complejo</t>
  </si>
  <si>
    <t>Realizado en la primera audiencia</t>
  </si>
  <si>
    <t>Recusación</t>
  </si>
  <si>
    <t>Se presentó solo una parte</t>
  </si>
  <si>
    <t>Señalamiento fracasado</t>
  </si>
  <si>
    <t>Superposición de audiencias</t>
  </si>
  <si>
    <t>Suspensión del proceso</t>
  </si>
  <si>
    <t>Circular 47-2020</t>
  </si>
  <si>
    <t>CUADRO N° 5</t>
  </si>
  <si>
    <t>MATERIA VIOLENCIA DOMÉSTICA: COMISIONES Y NOTIFICACIONES</t>
  </si>
  <si>
    <t>POR: TRÁMITE EFECTUADO</t>
  </si>
  <si>
    <t>Expedientes pasados a la OCJ</t>
  </si>
  <si>
    <t>Cédulas de notificación pasadas a la OCJ</t>
  </si>
  <si>
    <t>Notific. Realizadas positivas por el despacho</t>
  </si>
  <si>
    <t>Comisiones recibidas</t>
  </si>
  <si>
    <t>Elaborado por: Sección de Estadística, Dirección de Planificación</t>
  </si>
  <si>
    <t>CUADRO N° 6</t>
  </si>
  <si>
    <t>MATERIA VIOLENCIA DOMÉSTICA: DURACIÓN PROMEDIO DE LOS CASOS TERMINADOS EN LOS JUZGADOS</t>
  </si>
  <si>
    <t>SEGÚN: MOTIVO DE TÉRMINO</t>
  </si>
  <si>
    <t>MOTIVO DE TÉRMINO</t>
  </si>
  <si>
    <t>DURACIÓN PROMEDIO</t>
  </si>
  <si>
    <t>Acumulación</t>
  </si>
  <si>
    <t>0 Meses 3 Semanas</t>
  </si>
  <si>
    <t>Incompetencia</t>
  </si>
  <si>
    <t>0 Meses 2 Semanas</t>
  </si>
  <si>
    <t>Levanta medida (no constituye violencia intrafamiliar)</t>
  </si>
  <si>
    <t>Levanta medida (por el vencimiento del plazo)</t>
  </si>
  <si>
    <t>Levanta medida (por transcurso del tiempo sin notificar)</t>
  </si>
  <si>
    <t>11 Meses 2 Semanas</t>
  </si>
  <si>
    <t>Levantamiento anticipado de la medida</t>
  </si>
  <si>
    <t>5 Meses 2 Semanas</t>
  </si>
  <si>
    <t>Muerte de alguna de las partes</t>
  </si>
  <si>
    <t>Orden de Archivo (Rechaza ad portas)</t>
  </si>
  <si>
    <t>Testimonios de piezas remitidos a otras oficinas</t>
  </si>
  <si>
    <t>0 Meses 1 Semana</t>
  </si>
  <si>
    <t>Otros estados no avalados en la fórmula estadística</t>
  </si>
  <si>
    <t>Archivo</t>
  </si>
  <si>
    <t>Levanta medida (no comparecencia de la víctima)</t>
  </si>
  <si>
    <t>4 Meses 1 Semana</t>
  </si>
  <si>
    <t>Suspensión de la competencia</t>
  </si>
  <si>
    <t>Comisión diligenciada</t>
  </si>
  <si>
    <t>3 Meses 0 Semanas</t>
  </si>
  <si>
    <t>Rechazo de plano</t>
  </si>
  <si>
    <t>1 Mes 3 Semanas</t>
  </si>
  <si>
    <t xml:space="preserve">Elaborado por: Subproceso de Estadística, Dirección de Planificación. </t>
  </si>
  <si>
    <t xml:space="preserve"> DURANTE: AÑO 2022</t>
  </si>
  <si>
    <t>DURANTE: 2022</t>
  </si>
  <si>
    <t>Proceso Especial Abreviado</t>
  </si>
  <si>
    <t xml:space="preserve"> DURANTE: 2022</t>
  </si>
  <si>
    <t>Autosentencia</t>
  </si>
  <si>
    <t>Sentencia en Apelación Adhesiva</t>
  </si>
  <si>
    <t>Adición y Aclaración</t>
  </si>
  <si>
    <t>Apelación por Inadmisión</t>
  </si>
  <si>
    <t>DURANTE: AÑO 2022</t>
  </si>
  <si>
    <t>Juzgado Contra la Violencia Doméstica III Circuito Judicial San José (Desamparados)</t>
  </si>
  <si>
    <t>Juzgado Contra la Violencia Doméstica Hatillo, San Sebastián y Alajuelita</t>
  </si>
  <si>
    <t>Juzgado Pensiones y Contra la Violencia Doméstica Pavas (PISAV)</t>
  </si>
  <si>
    <t>Juzgado Pensiones y contra la Violencia Doméstica San Joaquín de Flores</t>
  </si>
  <si>
    <t>Juzgado contra la Violencia Doméstica Heredia</t>
  </si>
  <si>
    <t xml:space="preserve">Juzgado Civil, Trabajo, Familia, Penal Juvenil y contra la Violencia Doméstica Sarapiquí </t>
  </si>
  <si>
    <t>Juzgado contra la Violencia Doméstica Cartago</t>
  </si>
  <si>
    <t>Juzgado Pensiones y contra la Violencia Doméstica La Unión (PISAV)</t>
  </si>
  <si>
    <t>Juzgado Civil, Trabajo, Familia, Agrario, Penal Juvenil y contra la Violencia Doméstica de Buenos Aires</t>
  </si>
  <si>
    <t>Juzgado contra la Violencia Doméstica II Circ. Jud. de la Zona Atlántica (Pococí)</t>
  </si>
  <si>
    <t>Juzgado contra la Violencia Doméstica del I Circ. Jud. de la Zona Atlántica (Limón)</t>
  </si>
  <si>
    <t>Juzgado Familia y contra la Violencia Doméstica de Golfito</t>
  </si>
  <si>
    <t>Juzgado Familia y  contra la Violencia Doméstica II Circ. Jud. Zona Sur (Corredores)</t>
  </si>
  <si>
    <t xml:space="preserve">Juzgado contra la Violencia Doméstica I Circ. Jud. Zona Sur (Pérez Zeledón)  </t>
  </si>
  <si>
    <t>Juzgado de Familia, Penal Juvenil y contra la Violencia Doméstica de Quepos</t>
  </si>
  <si>
    <t>Juzgado contra la Violencia Doméstica Puntarenas</t>
  </si>
  <si>
    <t xml:space="preserve">Juzgado Familia y contra la Violencia Doméstica Santa Cruz </t>
  </si>
  <si>
    <t>Juzgado Familia y contra la Violencia Doméstica II Circ. Jud. Guanacaste (Nicoya)</t>
  </si>
  <si>
    <t>Juzgado Familia, Penal Juvenil y contra la Violencia Doméstica Cañas</t>
  </si>
  <si>
    <t>Juzgado Familia y contra la Violencia Doméstica I Circ. Jud. Guanacaste (Liberia)</t>
  </si>
  <si>
    <t>Juzgado Familia y contra la Violencia Doméstica Grecia</t>
  </si>
  <si>
    <t>Juzgado Familia y contra la Violencia Doméstica III Circ. Jud.  Alajuela  (San Ramón)</t>
  </si>
  <si>
    <t>Juzgado contra la Violencia Doméstica II Circ. Jud. Alajuela (San Carlos)</t>
  </si>
  <si>
    <t>Juzgado contra la Violencia Doméstica I Circ. Jud. Alajuela</t>
  </si>
  <si>
    <t>Juzgado contra la Violencia Doméstica II Circ. Jud.  San José</t>
  </si>
  <si>
    <t>Juzgado Pensiones y contra la Violencia Doméstica Escazú</t>
  </si>
  <si>
    <t>Juzgado Civil, Trabajo, Familia, Penal Juvenil y contra la Violencia Doméstica de  Puriscal</t>
  </si>
  <si>
    <t>Juzgado contra la Violencia Doméstica I Circ. Jud. San José</t>
  </si>
  <si>
    <t>Juzgado Civil, Trabajo, Familia, Penal Juvenil y Contra la Violencia Doméstica Osa</t>
  </si>
  <si>
    <t>Durante: 2022</t>
  </si>
  <si>
    <r>
      <t>Durante:</t>
    </r>
    <r>
      <rPr>
        <sz val="12"/>
        <rFont val="Times New Roman"/>
        <family val="1"/>
      </rPr>
      <t xml:space="preserve"> 2022</t>
    </r>
  </si>
  <si>
    <t>Sentencia en Ejecución (Escrito)</t>
  </si>
  <si>
    <r>
      <t>Otras resultados no incluidos en el rediseño de la fórmula estadística</t>
    </r>
    <r>
      <rPr>
        <b/>
        <vertAlign val="superscript"/>
        <sz val="12"/>
        <rFont val="Times New Roman"/>
        <family val="1"/>
      </rPr>
      <t>(1)</t>
    </r>
  </si>
  <si>
    <r>
      <t>Otras resoluciones no incluidas en el rediseño de la fórmula estadística</t>
    </r>
    <r>
      <rPr>
        <b/>
        <vertAlign val="superscript"/>
        <sz val="12"/>
        <rFont val="Times New Roman"/>
        <family val="1"/>
      </rPr>
      <t>(1)</t>
    </r>
  </si>
  <si>
    <r>
      <t>No indica</t>
    </r>
    <r>
      <rPr>
        <b/>
        <vertAlign val="superscript"/>
        <sz val="12"/>
        <rFont val="Times New Roman"/>
        <family val="1"/>
      </rPr>
      <t>(2)</t>
    </r>
  </si>
  <si>
    <t>2-/El personal judicial del despacho no le asignó la información correspondiente al resultado de resolución del expediente en los sistemas informáticos.</t>
  </si>
  <si>
    <t>2-/El personal judicial del despacho no le asignó la información correspondiente al tipo de resolución dictada del expediente en los sistemas informáticos.</t>
  </si>
  <si>
    <r>
      <t xml:space="preserve">1-/ Incluye los tipos </t>
    </r>
    <r>
      <rPr>
        <i/>
        <sz val="12"/>
        <rFont val="Times New Roman"/>
        <family val="1"/>
      </rPr>
      <t>Providencias</t>
    </r>
    <r>
      <rPr>
        <sz val="12"/>
        <rFont val="Times New Roman"/>
        <family val="1"/>
      </rPr>
      <t xml:space="preserve"> (424), homologación principal (85) y conflicto de competencia (4).</t>
    </r>
  </si>
  <si>
    <t>1-/El personal judicial del despacho no le asignó la información correspondiente al motivo de cancelación del expediente en los sistemas informáticos.</t>
  </si>
  <si>
    <r>
      <t>No indica</t>
    </r>
    <r>
      <rPr>
        <vertAlign val="superscript"/>
        <sz val="12"/>
        <rFont val="Times New Roman"/>
        <family val="1"/>
      </rPr>
      <t xml:space="preserve"> (1)</t>
    </r>
  </si>
  <si>
    <t>9 Meses 0 Semanas</t>
  </si>
  <si>
    <t>13 Meses 3 Semanas</t>
  </si>
  <si>
    <t>5 Meses 1 Semana</t>
  </si>
  <si>
    <t>7 Meses 1 Semana</t>
  </si>
  <si>
    <t>4 Meses 0 Semanas</t>
  </si>
  <si>
    <t>8 Meses 0 Semanas</t>
  </si>
  <si>
    <t>1 Meses 0 Semanas</t>
  </si>
  <si>
    <t>7 Meses 2 Semanas</t>
  </si>
  <si>
    <t xml:space="preserve">Juzgado Civil, Trabajo, Familia, Penal Ju. y Violencia Doméstica Sarapiquí </t>
  </si>
  <si>
    <t>Juzgado Contravencional de Bribri</t>
  </si>
  <si>
    <t>1-/ Incluye las variables acogida, audiencia (oral, prorrogada, suspendida, terminada), con lugar, con lugar parcial, levanta medidas (otros motivos), se confirma y sin lugar. Este tipo de variables son las que se están trabajando a nivel de los inventarios para corregirlas y acoplarlas a la nueva infraestructura.</t>
  </si>
  <si>
    <t>Nota:</t>
  </si>
  <si>
    <r>
      <t>Para obtener información de las distintas variables que conforman el movimiento de trabajo de las oficinas (entrados, terminados, circulante final, entre otros resultados), se debe ingresar al siguiente link de la Dirección:</t>
    </r>
    <r>
      <rPr>
        <i/>
        <sz val="12"/>
        <rFont val="Times New Roman"/>
        <family val="1"/>
      </rPr>
      <t xml:space="preserve"> </t>
    </r>
    <r>
      <rPr>
        <b/>
        <i/>
        <sz val="12"/>
        <rFont val="Times New Roman"/>
        <family val="1"/>
      </rPr>
      <t>https://planificacion.poder-judicial.go.cr/index.php/estadisticas-e-indicadores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</si>
</sst>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4"/>
      <name val="Times New Roman"/>
      <family val="1"/>
    </font>
    <font>
      <b/>
      <sz val="12"/>
      <name val="Times New Roman"/>
      <family val="1"/>
    </font>
    <font>
      <sz val="12"/>
      <name val="Times New Roman"/>
      <family val="1"/>
    </font>
    <font>
      <sz val="10"/>
      <name val="Arial"/>
      <family val="2"/>
    </font>
    <font>
      <b/>
      <sz val="12"/>
      <color indexed="10"/>
      <name val="Times New Roman"/>
      <family val="1"/>
    </font>
    <font>
      <sz val="12"/>
      <color indexed="8"/>
      <name val="Times New Roman"/>
      <family val="1"/>
    </font>
    <font>
      <b/>
      <u/>
      <sz val="12"/>
      <name val="Times New Roman"/>
      <family val="1"/>
    </font>
    <font>
      <sz val="11"/>
      <color theme="1"/>
      <name val="Calibri"/>
      <family val="2"/>
      <scheme val="minor"/>
    </font>
    <font>
      <b/>
      <sz val="12"/>
      <color rgb="FFFF0000"/>
      <name val="Times New Roman"/>
      <family val="1"/>
    </font>
    <font>
      <sz val="12"/>
      <color theme="1"/>
      <name val="Calibri"/>
      <family val="2"/>
      <scheme val="minor"/>
    </font>
    <font>
      <sz val="10"/>
      <name val="Arial"/>
      <family val="2"/>
      <charset val="1"/>
    </font>
    <font>
      <sz val="12"/>
      <color theme="1"/>
      <name val="Times New Roman"/>
      <family val="1"/>
    </font>
    <font>
      <sz val="10"/>
      <name val="Times New Roman"/>
      <family val="1"/>
    </font>
    <font>
      <b/>
      <sz val="12"/>
      <color theme="1"/>
      <name val="Times New Roman"/>
      <family val="1"/>
    </font>
    <font>
      <b/>
      <sz val="12"/>
      <color rgb="FF000000"/>
      <name val="Times New Roman"/>
      <family val="1"/>
    </font>
    <font>
      <sz val="12"/>
      <color rgb="FF000000"/>
      <name val="Times New Roman"/>
      <family val="1"/>
    </font>
    <font>
      <b/>
      <sz val="12"/>
      <color theme="0" tint="-0.14999847407452621"/>
      <name val="Times New Roman"/>
      <family val="1"/>
    </font>
    <font>
      <sz val="12"/>
      <color theme="0" tint="-0.14999847407452621"/>
      <name val="Times New Roman"/>
      <family val="1"/>
    </font>
    <font>
      <b/>
      <sz val="12"/>
      <color indexed="8"/>
      <name val="Times New Roman"/>
      <family val="1"/>
    </font>
    <font>
      <b/>
      <vertAlign val="superscript"/>
      <sz val="12"/>
      <name val="Times New Roman"/>
      <family val="1"/>
    </font>
    <font>
      <sz val="10"/>
      <color rgb="FF000000"/>
      <name val="Times New Roman"/>
      <family val="1"/>
    </font>
    <font>
      <i/>
      <sz val="12"/>
      <name val="Times New Roman"/>
      <family val="1"/>
    </font>
    <font>
      <vertAlign val="superscript"/>
      <sz val="12"/>
      <name val="Times New Roman"/>
      <family val="1"/>
    </font>
    <font>
      <b/>
      <i/>
      <sz val="12"/>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diagonal/>
    </border>
    <border>
      <left style="thin">
        <color auto="1"/>
      </left>
      <right/>
      <top/>
      <bottom/>
      <diagonal/>
    </border>
  </borders>
  <cellStyleXfs count="13">
    <xf numFmtId="0" fontId="0" fillId="0" borderId="0"/>
    <xf numFmtId="0" fontId="8" fillId="0" borderId="0"/>
    <xf numFmtId="0" fontId="12" fillId="0" borderId="0"/>
    <xf numFmtId="0" fontId="5" fillId="0" borderId="0"/>
    <xf numFmtId="0" fontId="4" fillId="0" borderId="0"/>
    <xf numFmtId="0" fontId="15" fillId="0" borderId="0"/>
    <xf numFmtId="0" fontId="3" fillId="0" borderId="0"/>
    <xf numFmtId="0" fontId="8" fillId="0" borderId="0"/>
    <xf numFmtId="0" fontId="3" fillId="0" borderId="0"/>
    <xf numFmtId="0" fontId="8" fillId="0" borderId="0"/>
    <xf numFmtId="0" fontId="2" fillId="0" borderId="0"/>
    <xf numFmtId="0" fontId="8" fillId="0" borderId="0"/>
    <xf numFmtId="0" fontId="1" fillId="0" borderId="0"/>
  </cellStyleXfs>
  <cellXfs count="188">
    <xf numFmtId="0" fontId="0" fillId="0" borderId="0" xfId="0"/>
    <xf numFmtId="0" fontId="7" fillId="0" borderId="0" xfId="1" applyFont="1"/>
    <xf numFmtId="0" fontId="7" fillId="0" borderId="0" xfId="1" applyFont="1" applyAlignment="1">
      <alignment horizontal="center"/>
    </xf>
    <xf numFmtId="0" fontId="6" fillId="0" borderId="0" xfId="6" applyFont="1"/>
    <xf numFmtId="3" fontId="7" fillId="0" borderId="0" xfId="6" applyNumberFormat="1" applyFont="1" applyAlignment="1">
      <alignment horizontal="center"/>
    </xf>
    <xf numFmtId="0" fontId="7" fillId="0" borderId="0" xfId="6" applyFont="1" applyAlignment="1">
      <alignment horizontal="center"/>
    </xf>
    <xf numFmtId="0" fontId="3" fillId="0" borderId="0" xfId="6"/>
    <xf numFmtId="0" fontId="7" fillId="0" borderId="0" xfId="6" applyFont="1"/>
    <xf numFmtId="0" fontId="9" fillId="0" borderId="0" xfId="6" applyFont="1" applyAlignment="1">
      <alignment horizontal="center"/>
    </xf>
    <xf numFmtId="0" fontId="6" fillId="0" borderId="0" xfId="6" applyFont="1" applyAlignment="1">
      <alignment horizontal="center"/>
    </xf>
    <xf numFmtId="0" fontId="7" fillId="0" borderId="0" xfId="7" applyFont="1" applyAlignment="1">
      <alignment horizontal="left"/>
    </xf>
    <xf numFmtId="0" fontId="7" fillId="0" borderId="10" xfId="7" applyFont="1" applyBorder="1" applyAlignment="1">
      <alignment horizontal="left"/>
    </xf>
    <xf numFmtId="0" fontId="16" fillId="0" borderId="0" xfId="6" applyFont="1"/>
    <xf numFmtId="0" fontId="7" fillId="0" borderId="6" xfId="7" applyFont="1" applyBorder="1" applyAlignment="1">
      <alignment horizontal="left"/>
    </xf>
    <xf numFmtId="0" fontId="3" fillId="0" borderId="7" xfId="6" applyBorder="1"/>
    <xf numFmtId="0" fontId="3" fillId="0" borderId="1" xfId="6" applyBorder="1"/>
    <xf numFmtId="0" fontId="7" fillId="0" borderId="0" xfId="3" applyFont="1"/>
    <xf numFmtId="0" fontId="14" fillId="0" borderId="0" xfId="6" applyFont="1"/>
    <xf numFmtId="0" fontId="17" fillId="0" borderId="0" xfId="3" applyFont="1"/>
    <xf numFmtId="0" fontId="7" fillId="0" borderId="0" xfId="1" applyFont="1" applyAlignment="1">
      <alignment vertical="center" wrapText="1"/>
    </xf>
    <xf numFmtId="0" fontId="11" fillId="2" borderId="0" xfId="1" applyFont="1" applyFill="1" applyAlignment="1">
      <alignment horizontal="center" vertical="center" wrapText="1"/>
    </xf>
    <xf numFmtId="0" fontId="7" fillId="2" borderId="0" xfId="1" applyFont="1" applyFill="1"/>
    <xf numFmtId="0" fontId="6" fillId="0" borderId="0" xfId="1" applyFont="1" applyAlignment="1">
      <alignment vertical="center"/>
    </xf>
    <xf numFmtId="0" fontId="6" fillId="0" borderId="1" xfId="1" applyFont="1" applyBorder="1" applyAlignment="1">
      <alignment vertical="center"/>
    </xf>
    <xf numFmtId="0" fontId="19" fillId="0" borderId="0" xfId="1" applyFont="1" applyAlignment="1">
      <alignment vertical="center"/>
    </xf>
    <xf numFmtId="3" fontId="7" fillId="0" borderId="0" xfId="0" applyNumberFormat="1" applyFont="1"/>
    <xf numFmtId="3" fontId="7" fillId="0" borderId="0" xfId="0" applyNumberFormat="1" applyFont="1" applyAlignment="1">
      <alignment horizontal="left"/>
    </xf>
    <xf numFmtId="3" fontId="7" fillId="0" borderId="7" xfId="0" applyNumberFormat="1" applyFont="1" applyBorder="1" applyAlignment="1">
      <alignment horizontal="center"/>
    </xf>
    <xf numFmtId="3" fontId="7" fillId="0" borderId="3" xfId="0" applyNumberFormat="1" applyFont="1" applyBorder="1" applyAlignment="1">
      <alignment horizontal="center"/>
    </xf>
    <xf numFmtId="3" fontId="7" fillId="0" borderId="0" xfId="0" applyNumberFormat="1" applyFont="1" applyAlignment="1">
      <alignment horizontal="center"/>
    </xf>
    <xf numFmtId="3" fontId="6" fillId="0" borderId="0" xfId="0" applyNumberFormat="1" applyFont="1"/>
    <xf numFmtId="3" fontId="6" fillId="0" borderId="0" xfId="0" applyNumberFormat="1" applyFont="1" applyAlignment="1">
      <alignment horizontal="left"/>
    </xf>
    <xf numFmtId="3" fontId="7" fillId="0" borderId="0" xfId="1" applyNumberFormat="1" applyFont="1"/>
    <xf numFmtId="3" fontId="10" fillId="0" borderId="0" xfId="0" applyNumberFormat="1" applyFont="1" applyAlignment="1">
      <alignment horizontal="left"/>
    </xf>
    <xf numFmtId="3" fontId="7" fillId="0" borderId="6" xfId="0" applyNumberFormat="1" applyFont="1" applyBorder="1"/>
    <xf numFmtId="3" fontId="6" fillId="0" borderId="8" xfId="0" applyNumberFormat="1" applyFont="1" applyBorder="1" applyAlignment="1">
      <alignment horizontal="center" vertical="center" wrapText="1"/>
    </xf>
    <xf numFmtId="3" fontId="7" fillId="0" borderId="0" xfId="1" applyNumberFormat="1" applyFont="1" applyAlignment="1">
      <alignment horizontal="center"/>
    </xf>
    <xf numFmtId="3" fontId="7" fillId="0" borderId="10" xfId="1" applyNumberFormat="1" applyFont="1" applyBorder="1"/>
    <xf numFmtId="3" fontId="13" fillId="0" borderId="4" xfId="1" applyNumberFormat="1" applyFont="1" applyBorder="1" applyAlignment="1">
      <alignment horizontal="center"/>
    </xf>
    <xf numFmtId="3" fontId="6" fillId="0" borderId="10" xfId="1" applyNumberFormat="1" applyFont="1" applyBorder="1" applyAlignment="1">
      <alignment horizontal="center"/>
    </xf>
    <xf numFmtId="3" fontId="6" fillId="0" borderId="14" xfId="1" applyNumberFormat="1" applyFont="1" applyBorder="1" applyAlignment="1">
      <alignment horizontal="center"/>
    </xf>
    <xf numFmtId="3" fontId="6" fillId="0" borderId="15" xfId="1" applyNumberFormat="1" applyFont="1" applyBorder="1" applyAlignment="1">
      <alignment horizontal="center"/>
    </xf>
    <xf numFmtId="3" fontId="6" fillId="0" borderId="10" xfId="1" applyNumberFormat="1" applyFont="1" applyBorder="1" applyAlignment="1">
      <alignment horizontal="left"/>
    </xf>
    <xf numFmtId="3" fontId="7" fillId="0" borderId="14" xfId="1" applyNumberFormat="1" applyFont="1" applyBorder="1" applyAlignment="1">
      <alignment horizontal="center"/>
    </xf>
    <xf numFmtId="3" fontId="7" fillId="0" borderId="10" xfId="1" applyNumberFormat="1" applyFont="1" applyBorder="1" applyAlignment="1">
      <alignment horizontal="left"/>
    </xf>
    <xf numFmtId="3" fontId="7" fillId="0" borderId="15" xfId="1" applyNumberFormat="1" applyFont="1" applyBorder="1" applyAlignment="1">
      <alignment horizontal="center"/>
    </xf>
    <xf numFmtId="3" fontId="7" fillId="0" borderId="7" xfId="1" applyNumberFormat="1" applyFont="1" applyBorder="1"/>
    <xf numFmtId="3" fontId="6" fillId="0" borderId="0" xfId="0" applyNumberFormat="1" applyFont="1" applyAlignment="1" applyProtection="1">
      <alignment horizontal="left" vertical="center"/>
      <protection locked="0"/>
    </xf>
    <xf numFmtId="3" fontId="6" fillId="0" borderId="12" xfId="0" applyNumberFormat="1" applyFont="1" applyBorder="1" applyAlignment="1">
      <alignment horizontal="center" vertical="center" wrapText="1"/>
    </xf>
    <xf numFmtId="3" fontId="7" fillId="0" borderId="11" xfId="0" applyNumberFormat="1" applyFont="1" applyBorder="1"/>
    <xf numFmtId="3" fontId="7" fillId="0" borderId="4" xfId="0" applyNumberFormat="1" applyFont="1" applyBorder="1" applyAlignment="1">
      <alignment horizontal="center"/>
    </xf>
    <xf numFmtId="3" fontId="6" fillId="0" borderId="0" xfId="5" applyNumberFormat="1" applyFont="1" applyAlignment="1">
      <alignment horizontal="left"/>
    </xf>
    <xf numFmtId="3" fontId="7" fillId="0" borderId="0" xfId="5" applyNumberFormat="1" applyFont="1"/>
    <xf numFmtId="3" fontId="7" fillId="0" borderId="0" xfId="5" applyNumberFormat="1" applyFont="1" applyAlignment="1">
      <alignment horizontal="left"/>
    </xf>
    <xf numFmtId="164" fontId="10" fillId="0" borderId="0" xfId="6" applyNumberFormat="1" applyFont="1" applyAlignment="1">
      <alignment horizontal="center"/>
    </xf>
    <xf numFmtId="164" fontId="16" fillId="0" borderId="0" xfId="6" applyNumberFormat="1" applyFont="1" applyAlignment="1">
      <alignment horizontal="center"/>
    </xf>
    <xf numFmtId="164" fontId="16" fillId="0" borderId="15" xfId="6" applyNumberFormat="1" applyFont="1" applyBorder="1" applyAlignment="1">
      <alignment horizontal="center"/>
    </xf>
    <xf numFmtId="0" fontId="6" fillId="0" borderId="0" xfId="9" applyFont="1" applyAlignment="1" applyProtection="1">
      <alignment horizontal="left" vertical="center"/>
      <protection locked="0"/>
    </xf>
    <xf numFmtId="0" fontId="7" fillId="0" borderId="0" xfId="9" applyFont="1" applyAlignment="1">
      <alignment horizontal="right"/>
    </xf>
    <xf numFmtId="0" fontId="6" fillId="0" borderId="0" xfId="1" applyFont="1" applyAlignment="1" applyProtection="1">
      <alignment horizontal="right"/>
      <protection locked="0"/>
    </xf>
    <xf numFmtId="0" fontId="6" fillId="0" borderId="0" xfId="10" applyFont="1" applyAlignment="1">
      <alignment horizontal="left"/>
    </xf>
    <xf numFmtId="3" fontId="7" fillId="0" borderId="0" xfId="10" applyNumberFormat="1" applyFont="1"/>
    <xf numFmtId="0" fontId="7" fillId="0" borderId="0" xfId="10" applyFont="1"/>
    <xf numFmtId="0" fontId="7" fillId="0" borderId="0" xfId="10" applyFont="1" applyAlignment="1">
      <alignment horizontal="left"/>
    </xf>
    <xf numFmtId="3" fontId="7" fillId="0" borderId="0" xfId="10" applyNumberFormat="1" applyFont="1" applyAlignment="1">
      <alignment horizontal="left"/>
    </xf>
    <xf numFmtId="0" fontId="10" fillId="0" borderId="0" xfId="10" applyFont="1" applyAlignment="1">
      <alignment horizontal="left"/>
    </xf>
    <xf numFmtId="0" fontId="6" fillId="0" borderId="0" xfId="10" applyFont="1"/>
    <xf numFmtId="0" fontId="7" fillId="0" borderId="0" xfId="9" applyFont="1" applyAlignment="1">
      <alignment horizontal="center"/>
    </xf>
    <xf numFmtId="0" fontId="7" fillId="0" borderId="0" xfId="9" applyFont="1"/>
    <xf numFmtId="0" fontId="6" fillId="0" borderId="8" xfId="10" applyFont="1" applyBorder="1" applyAlignment="1">
      <alignment horizontal="center" vertical="center" wrapText="1"/>
    </xf>
    <xf numFmtId="0" fontId="6" fillId="0" borderId="0" xfId="9" applyFont="1" applyAlignment="1">
      <alignment horizontal="center" vertical="center" wrapText="1"/>
    </xf>
    <xf numFmtId="3" fontId="13" fillId="0" borderId="4" xfId="9" applyNumberFormat="1" applyFont="1" applyBorder="1" applyAlignment="1">
      <alignment horizontal="center" vertical="center" wrapText="1"/>
    </xf>
    <xf numFmtId="0" fontId="6" fillId="0" borderId="4" xfId="9" applyFont="1" applyBorder="1" applyAlignment="1">
      <alignment horizontal="center" vertical="center" wrapText="1"/>
    </xf>
    <xf numFmtId="0" fontId="6" fillId="0" borderId="0" xfId="1" applyFont="1" applyAlignment="1" applyProtection="1">
      <alignment horizontal="center"/>
      <protection locked="0"/>
    </xf>
    <xf numFmtId="3" fontId="6" fillId="0" borderId="15" xfId="9" applyNumberFormat="1" applyFont="1" applyBorder="1" applyAlignment="1">
      <alignment horizontal="center"/>
    </xf>
    <xf numFmtId="3" fontId="7" fillId="0" borderId="6" xfId="10" applyNumberFormat="1" applyFont="1" applyBorder="1"/>
    <xf numFmtId="3" fontId="7" fillId="0" borderId="0" xfId="9" applyNumberFormat="1" applyFont="1" applyAlignment="1">
      <alignment horizontal="center"/>
    </xf>
    <xf numFmtId="0" fontId="7" fillId="0" borderId="0" xfId="9" applyFont="1" applyProtection="1">
      <protection locked="0"/>
    </xf>
    <xf numFmtId="0" fontId="21" fillId="0" borderId="0" xfId="9" applyFont="1" applyAlignment="1" applyProtection="1">
      <alignment horizontal="center"/>
      <protection locked="0"/>
    </xf>
    <xf numFmtId="3" fontId="9" fillId="0" borderId="4" xfId="9" applyNumberFormat="1" applyFont="1" applyBorder="1" applyAlignment="1">
      <alignment horizontal="center"/>
    </xf>
    <xf numFmtId="3" fontId="6" fillId="0" borderId="14" xfId="9" applyNumberFormat="1" applyFont="1" applyBorder="1" applyAlignment="1">
      <alignment horizontal="center"/>
    </xf>
    <xf numFmtId="3" fontId="7" fillId="0" borderId="14" xfId="9" applyNumberFormat="1" applyFont="1" applyBorder="1" applyAlignment="1">
      <alignment horizontal="center"/>
    </xf>
    <xf numFmtId="0" fontId="22" fillId="0" borderId="0" xfId="9" applyFont="1" applyAlignment="1" applyProtection="1">
      <alignment horizontal="center"/>
      <protection locked="0"/>
    </xf>
    <xf numFmtId="3" fontId="7" fillId="0" borderId="7" xfId="9" applyNumberFormat="1" applyFont="1" applyBorder="1" applyAlignment="1">
      <alignment horizontal="center"/>
    </xf>
    <xf numFmtId="0" fontId="25" fillId="0" borderId="0" xfId="10" applyFont="1" applyAlignment="1">
      <alignment horizontal="left" indent="1"/>
    </xf>
    <xf numFmtId="3" fontId="7" fillId="0" borderId="0" xfId="12" applyNumberFormat="1" applyFont="1"/>
    <xf numFmtId="3" fontId="7" fillId="0" borderId="0" xfId="12" applyNumberFormat="1" applyFont="1" applyAlignment="1">
      <alignment horizontal="left"/>
    </xf>
    <xf numFmtId="3" fontId="6" fillId="0" borderId="0" xfId="12" applyNumberFormat="1" applyFont="1" applyProtection="1">
      <protection locked="0"/>
    </xf>
    <xf numFmtId="3" fontId="7" fillId="0" borderId="0" xfId="12" applyNumberFormat="1" applyFont="1" applyAlignment="1">
      <alignment horizontal="center"/>
    </xf>
    <xf numFmtId="3" fontId="16" fillId="0" borderId="0" xfId="12" applyNumberFormat="1" applyFont="1"/>
    <xf numFmtId="3" fontId="6" fillId="0" borderId="0" xfId="12" applyNumberFormat="1" applyFont="1"/>
    <xf numFmtId="3" fontId="6" fillId="0" borderId="0" xfId="12" applyNumberFormat="1" applyFont="1" applyAlignment="1">
      <alignment horizontal="center"/>
    </xf>
    <xf numFmtId="3" fontId="6" fillId="0" borderId="0" xfId="12" applyNumberFormat="1" applyFont="1" applyAlignment="1">
      <alignment horizontal="fill"/>
    </xf>
    <xf numFmtId="3" fontId="6" fillId="0" borderId="1" xfId="12" applyNumberFormat="1" applyFont="1" applyBorder="1" applyAlignment="1">
      <alignment horizontal="fill"/>
    </xf>
    <xf numFmtId="3" fontId="7" fillId="0" borderId="1" xfId="12" applyNumberFormat="1" applyFont="1" applyBorder="1"/>
    <xf numFmtId="3" fontId="6" fillId="0" borderId="8" xfId="12" applyNumberFormat="1" applyFont="1" applyBorder="1" applyAlignment="1">
      <alignment horizontal="center" vertical="center" wrapText="1"/>
    </xf>
    <xf numFmtId="3" fontId="9" fillId="0" borderId="4" xfId="12" applyNumberFormat="1" applyFont="1" applyBorder="1" applyAlignment="1">
      <alignment horizontal="center"/>
    </xf>
    <xf numFmtId="3" fontId="6" fillId="0" borderId="4" xfId="12" applyNumberFormat="1" applyFont="1" applyBorder="1" applyAlignment="1">
      <alignment horizontal="center"/>
    </xf>
    <xf numFmtId="3" fontId="6" fillId="0" borderId="14" xfId="12" applyNumberFormat="1" applyFont="1" applyBorder="1" applyAlignment="1">
      <alignment horizontal="center"/>
    </xf>
    <xf numFmtId="3" fontId="7" fillId="0" borderId="14" xfId="12" applyNumberFormat="1" applyFont="1" applyBorder="1" applyAlignment="1">
      <alignment horizontal="center"/>
    </xf>
    <xf numFmtId="3" fontId="7" fillId="0" borderId="14" xfId="12" applyNumberFormat="1" applyFont="1" applyBorder="1"/>
    <xf numFmtId="3" fontId="7" fillId="0" borderId="10" xfId="12" applyNumberFormat="1" applyFont="1" applyBorder="1"/>
    <xf numFmtId="3" fontId="6" fillId="0" borderId="0" xfId="12" applyNumberFormat="1" applyFont="1" applyAlignment="1">
      <alignment horizontal="left"/>
    </xf>
    <xf numFmtId="3" fontId="10" fillId="0" borderId="0" xfId="12" applyNumberFormat="1" applyFont="1" applyAlignment="1">
      <alignment horizontal="left"/>
    </xf>
    <xf numFmtId="3" fontId="7" fillId="0" borderId="6" xfId="12" applyNumberFormat="1" applyFont="1" applyBorder="1"/>
    <xf numFmtId="3" fontId="7" fillId="0" borderId="7" xfId="12" applyNumberFormat="1" applyFont="1" applyBorder="1" applyAlignment="1">
      <alignment horizontal="center"/>
    </xf>
    <xf numFmtId="3" fontId="21" fillId="0" borderId="0" xfId="12" applyNumberFormat="1" applyFont="1" applyAlignment="1" applyProtection="1">
      <alignment horizontal="center"/>
      <protection locked="0"/>
    </xf>
    <xf numFmtId="3" fontId="6" fillId="0" borderId="0" xfId="1" applyNumberFormat="1" applyFont="1" applyAlignment="1" applyProtection="1">
      <alignment horizontal="left" vertical="center"/>
      <protection locked="0"/>
    </xf>
    <xf numFmtId="3" fontId="9" fillId="0" borderId="15" xfId="1" applyNumberFormat="1" applyFont="1" applyBorder="1" applyAlignment="1">
      <alignment horizontal="center"/>
    </xf>
    <xf numFmtId="3" fontId="7" fillId="0" borderId="3" xfId="1" applyNumberFormat="1" applyFont="1" applyBorder="1"/>
    <xf numFmtId="3" fontId="16" fillId="0" borderId="14" xfId="6" applyNumberFormat="1" applyFont="1" applyBorder="1" applyAlignment="1">
      <alignment horizontal="center"/>
    </xf>
    <xf numFmtId="0" fontId="26" fillId="0" borderId="10" xfId="7" applyFont="1" applyBorder="1" applyAlignment="1">
      <alignment horizontal="right"/>
    </xf>
    <xf numFmtId="0" fontId="6" fillId="3" borderId="10" xfId="7" applyFont="1" applyFill="1" applyBorder="1" applyAlignment="1">
      <alignment horizontal="left"/>
    </xf>
    <xf numFmtId="164" fontId="18" fillId="3" borderId="0" xfId="6" applyNumberFormat="1" applyFont="1" applyFill="1" applyAlignment="1">
      <alignment horizontal="center"/>
    </xf>
    <xf numFmtId="3" fontId="9" fillId="0" borderId="5" xfId="9" applyNumberFormat="1" applyFont="1" applyBorder="1" applyAlignment="1">
      <alignment horizontal="center"/>
    </xf>
    <xf numFmtId="3" fontId="7" fillId="0" borderId="15" xfId="9" applyNumberFormat="1" applyFont="1" applyBorder="1" applyAlignment="1">
      <alignment horizontal="center"/>
    </xf>
    <xf numFmtId="0" fontId="6" fillId="0" borderId="0" xfId="9" applyFont="1" applyAlignment="1">
      <alignment horizontal="center"/>
    </xf>
    <xf numFmtId="3" fontId="7" fillId="0" borderId="1" xfId="10" applyNumberFormat="1" applyFont="1" applyBorder="1"/>
    <xf numFmtId="0" fontId="6" fillId="0" borderId="2" xfId="10" applyFont="1" applyBorder="1" applyAlignment="1">
      <alignment horizontal="center" vertical="center" wrapText="1"/>
    </xf>
    <xf numFmtId="0" fontId="6" fillId="0" borderId="5" xfId="9" applyFont="1" applyBorder="1" applyAlignment="1">
      <alignment horizontal="center" vertical="center" wrapText="1"/>
    </xf>
    <xf numFmtId="3" fontId="7" fillId="0" borderId="3" xfId="9" applyNumberFormat="1" applyFont="1" applyBorder="1" applyAlignment="1">
      <alignment horizontal="center"/>
    </xf>
    <xf numFmtId="3" fontId="6" fillId="0" borderId="14" xfId="0" applyNumberFormat="1" applyFont="1" applyBorder="1" applyAlignment="1">
      <alignment horizontal="center"/>
    </xf>
    <xf numFmtId="3" fontId="7" fillId="0" borderId="14" xfId="0" applyNumberFormat="1" applyFont="1" applyBorder="1" applyAlignment="1">
      <alignment horizontal="center"/>
    </xf>
    <xf numFmtId="3" fontId="7" fillId="0" borderId="15" xfId="0" applyNumberFormat="1" applyFont="1" applyBorder="1" applyAlignment="1">
      <alignment horizontal="center"/>
    </xf>
    <xf numFmtId="3" fontId="6" fillId="0" borderId="15" xfId="0" applyNumberFormat="1" applyFont="1" applyBorder="1" applyAlignment="1">
      <alignment horizontal="center"/>
    </xf>
    <xf numFmtId="0" fontId="9" fillId="0" borderId="14" xfId="6" applyFont="1" applyBorder="1" applyAlignment="1">
      <alignment horizontal="center"/>
    </xf>
    <xf numFmtId="3" fontId="6" fillId="0" borderId="14" xfId="6" applyNumberFormat="1" applyFont="1" applyBorder="1" applyAlignment="1">
      <alignment horizontal="center"/>
    </xf>
    <xf numFmtId="0" fontId="6" fillId="0" borderId="15" xfId="6" applyFont="1" applyBorder="1" applyAlignment="1">
      <alignment horizontal="center"/>
    </xf>
    <xf numFmtId="3" fontId="7" fillId="0" borderId="14" xfId="6" applyNumberFormat="1" applyFont="1" applyBorder="1" applyAlignment="1">
      <alignment horizontal="center"/>
    </xf>
    <xf numFmtId="3" fontId="10" fillId="0" borderId="14" xfId="6" applyNumberFormat="1" applyFont="1" applyBorder="1" applyAlignment="1">
      <alignment horizontal="center"/>
    </xf>
    <xf numFmtId="3" fontId="18" fillId="3" borderId="14" xfId="6" applyNumberFormat="1" applyFont="1" applyFill="1" applyBorder="1" applyAlignment="1">
      <alignment horizontal="center"/>
    </xf>
    <xf numFmtId="14" fontId="6" fillId="0" borderId="2" xfId="9" applyNumberFormat="1" applyFont="1" applyBorder="1" applyAlignment="1">
      <alignment horizontal="center" vertical="center" wrapText="1"/>
    </xf>
    <xf numFmtId="3" fontId="6" fillId="0" borderId="0" xfId="0" applyNumberFormat="1" applyFont="1" applyAlignment="1">
      <alignment horizontal="center"/>
    </xf>
    <xf numFmtId="3" fontId="18" fillId="0" borderId="15" xfId="9" applyNumberFormat="1" applyFont="1" applyBorder="1" applyAlignment="1">
      <alignment horizontal="center"/>
    </xf>
    <xf numFmtId="0" fontId="7" fillId="0" borderId="0" xfId="9" applyFont="1" applyAlignment="1" applyProtection="1">
      <alignment horizontal="left"/>
      <protection locked="0"/>
    </xf>
    <xf numFmtId="0" fontId="6" fillId="0" borderId="15" xfId="10" applyFont="1" applyBorder="1" applyAlignment="1">
      <alignment vertical="center" wrapText="1"/>
    </xf>
    <xf numFmtId="0" fontId="16" fillId="0" borderId="0" xfId="12" applyFont="1"/>
    <xf numFmtId="0" fontId="6" fillId="0" borderId="11" xfId="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0" xfId="1" applyFont="1" applyAlignment="1">
      <alignment horizontal="center" vertical="center" wrapText="1"/>
    </xf>
    <xf numFmtId="0" fontId="18" fillId="0" borderId="1" xfId="1" applyFont="1" applyBorder="1" applyAlignment="1">
      <alignment horizontal="center" vertical="center" wrapText="1"/>
    </xf>
    <xf numFmtId="0" fontId="6" fillId="0" borderId="4" xfId="10" applyFont="1" applyBorder="1" applyAlignment="1">
      <alignment horizontal="center" vertical="center" wrapText="1"/>
    </xf>
    <xf numFmtId="0" fontId="6" fillId="0" borderId="14" xfId="10" applyFont="1" applyBorder="1" applyAlignment="1">
      <alignment horizontal="center" vertical="center" wrapText="1"/>
    </xf>
    <xf numFmtId="0" fontId="6" fillId="0" borderId="5" xfId="10" applyFont="1" applyBorder="1" applyAlignment="1">
      <alignment horizontal="center" vertical="center" wrapText="1"/>
    </xf>
    <xf numFmtId="0" fontId="6" fillId="0" borderId="15" xfId="10" applyFont="1" applyBorder="1" applyAlignment="1">
      <alignment horizontal="center" vertical="center" wrapText="1"/>
    </xf>
    <xf numFmtId="3" fontId="7" fillId="0" borderId="0" xfId="10" applyNumberFormat="1" applyFont="1" applyAlignment="1">
      <alignment horizontal="left"/>
    </xf>
    <xf numFmtId="3" fontId="7" fillId="0" borderId="11" xfId="10" applyNumberFormat="1" applyFont="1" applyBorder="1" applyAlignment="1">
      <alignment horizontal="left"/>
    </xf>
    <xf numFmtId="0" fontId="6" fillId="0" borderId="0" xfId="9" applyFont="1" applyAlignment="1">
      <alignment horizontal="center"/>
    </xf>
    <xf numFmtId="0" fontId="6" fillId="0" borderId="8" xfId="9" applyFont="1" applyBorder="1" applyAlignment="1">
      <alignment horizontal="center" vertical="center" wrapText="1"/>
    </xf>
    <xf numFmtId="14" fontId="6" fillId="0" borderId="8" xfId="9" applyNumberFormat="1" applyFont="1" applyBorder="1" applyAlignment="1">
      <alignment horizontal="center" vertical="center" wrapText="1"/>
    </xf>
    <xf numFmtId="14" fontId="6" fillId="0" borderId="4" xfId="9" applyNumberFormat="1" applyFont="1" applyBorder="1" applyAlignment="1">
      <alignment horizontal="center" vertical="center" wrapText="1"/>
    </xf>
    <xf numFmtId="0" fontId="6" fillId="0" borderId="2" xfId="9" applyFont="1" applyBorder="1" applyAlignment="1">
      <alignment horizontal="center" vertical="center" wrapText="1"/>
    </xf>
    <xf numFmtId="0" fontId="6" fillId="0" borderId="9" xfId="9" applyFont="1" applyBorder="1" applyAlignment="1">
      <alignment horizontal="center" vertical="center" wrapText="1"/>
    </xf>
    <xf numFmtId="0" fontId="6" fillId="0" borderId="3" xfId="10" applyFont="1" applyBorder="1" applyAlignment="1">
      <alignment horizontal="center" vertical="center" wrapText="1"/>
    </xf>
    <xf numFmtId="0" fontId="6" fillId="0" borderId="13" xfId="11" applyFont="1" applyBorder="1" applyAlignment="1">
      <alignment horizontal="center" vertical="center" wrapText="1"/>
    </xf>
    <xf numFmtId="0" fontId="6" fillId="0" borderId="6" xfId="11" applyFont="1" applyBorder="1" applyAlignment="1">
      <alignment horizontal="center" vertical="center" wrapText="1"/>
    </xf>
    <xf numFmtId="0" fontId="23" fillId="0" borderId="8" xfId="11" applyFont="1" applyBorder="1" applyAlignment="1" applyProtection="1">
      <alignment horizontal="center" vertical="center" wrapText="1"/>
      <protection locked="0"/>
    </xf>
    <xf numFmtId="0" fontId="23" fillId="0" borderId="2" xfId="11" applyFont="1" applyBorder="1" applyAlignment="1" applyProtection="1">
      <alignment horizontal="center" vertical="center" wrapText="1"/>
      <protection locked="0"/>
    </xf>
    <xf numFmtId="0" fontId="23" fillId="0" borderId="9" xfId="11" applyFont="1" applyBorder="1" applyAlignment="1" applyProtection="1">
      <alignment horizontal="center" vertical="center" wrapText="1"/>
      <protection locked="0"/>
    </xf>
    <xf numFmtId="3" fontId="6" fillId="0" borderId="2" xfId="12" applyNumberFormat="1" applyFont="1" applyBorder="1" applyAlignment="1">
      <alignment horizontal="center" vertical="center" wrapText="1"/>
    </xf>
    <xf numFmtId="3" fontId="6" fillId="0" borderId="9" xfId="12" applyNumberFormat="1" applyFont="1" applyBorder="1" applyAlignment="1">
      <alignment horizontal="center" vertical="center" wrapText="1"/>
    </xf>
    <xf numFmtId="3" fontId="6" fillId="0" borderId="12" xfId="12" applyNumberFormat="1" applyFont="1" applyBorder="1" applyAlignment="1">
      <alignment horizontal="center" vertical="center" wrapText="1"/>
    </xf>
    <xf numFmtId="3" fontId="6" fillId="0" borderId="0" xfId="12" applyNumberFormat="1" applyFont="1" applyAlignment="1">
      <alignment horizontal="center"/>
    </xf>
    <xf numFmtId="3" fontId="6" fillId="0" borderId="13" xfId="12" applyNumberFormat="1" applyFont="1" applyBorder="1" applyAlignment="1">
      <alignment horizontal="center" vertical="center" wrapText="1"/>
    </xf>
    <xf numFmtId="3" fontId="6" fillId="0" borderId="6" xfId="12" applyNumberFormat="1" applyFont="1" applyBorder="1" applyAlignment="1">
      <alignment horizontal="center" vertical="center" wrapText="1"/>
    </xf>
    <xf numFmtId="3" fontId="6" fillId="0" borderId="4" xfId="12" applyNumberFormat="1" applyFont="1" applyBorder="1" applyAlignment="1">
      <alignment horizontal="center" vertical="center" wrapText="1"/>
    </xf>
    <xf numFmtId="3" fontId="6" fillId="0" borderId="7" xfId="12" applyNumberFormat="1" applyFont="1" applyBorder="1" applyAlignment="1">
      <alignment horizontal="center" vertical="center" wrapText="1"/>
    </xf>
    <xf numFmtId="3" fontId="6" fillId="0" borderId="2" xfId="1" applyNumberFormat="1" applyFont="1" applyBorder="1" applyAlignment="1">
      <alignment horizontal="center"/>
    </xf>
    <xf numFmtId="3" fontId="6" fillId="0" borderId="9" xfId="1" applyNumberFormat="1" applyFont="1" applyBorder="1" applyAlignment="1">
      <alignment horizontal="center"/>
    </xf>
    <xf numFmtId="3" fontId="6" fillId="0" borderId="12" xfId="1" applyNumberFormat="1" applyFont="1" applyBorder="1" applyAlignment="1">
      <alignment horizontal="center"/>
    </xf>
    <xf numFmtId="3" fontId="6" fillId="0" borderId="0" xfId="1" applyNumberFormat="1" applyFont="1" applyAlignment="1">
      <alignment horizontal="center"/>
    </xf>
    <xf numFmtId="3" fontId="6" fillId="0" borderId="13" xfId="1" applyNumberFormat="1" applyFont="1" applyBorder="1" applyAlignment="1">
      <alignment horizontal="center" vertical="center" wrapText="1"/>
    </xf>
    <xf numFmtId="3" fontId="6" fillId="0" borderId="6" xfId="1" applyNumberFormat="1" applyFont="1" applyBorder="1" applyAlignment="1">
      <alignment horizontal="center" vertical="center" wrapText="1"/>
    </xf>
    <xf numFmtId="3" fontId="6" fillId="0" borderId="4" xfId="1" applyNumberFormat="1" applyFont="1" applyBorder="1" applyAlignment="1">
      <alignment horizontal="center" vertical="center" wrapText="1"/>
    </xf>
    <xf numFmtId="3" fontId="6" fillId="0" borderId="7" xfId="1" applyNumberFormat="1" applyFont="1" applyBorder="1" applyAlignment="1">
      <alignment horizontal="center" vertical="center" wrapText="1"/>
    </xf>
    <xf numFmtId="3" fontId="6" fillId="0" borderId="0" xfId="0" applyNumberFormat="1" applyFont="1" applyAlignment="1">
      <alignment horizontal="center"/>
    </xf>
    <xf numFmtId="0" fontId="6" fillId="0" borderId="0" xfId="6" applyFont="1" applyAlignment="1">
      <alignment horizontal="center" vertical="center" wrapText="1"/>
    </xf>
    <xf numFmtId="0" fontId="6" fillId="0" borderId="0" xfId="6" applyFont="1" applyAlignment="1">
      <alignment horizontal="center" vertical="center"/>
    </xf>
    <xf numFmtId="0" fontId="6" fillId="0" borderId="13" xfId="6" applyFont="1" applyBorder="1" applyAlignment="1">
      <alignment horizontal="center" vertical="center" wrapText="1"/>
    </xf>
    <xf numFmtId="0" fontId="6" fillId="0" borderId="6" xfId="6" applyFont="1" applyBorder="1" applyAlignment="1">
      <alignment horizontal="center" vertical="center" wrapText="1"/>
    </xf>
    <xf numFmtId="14" fontId="6" fillId="0" borderId="4" xfId="6" applyNumberFormat="1" applyFont="1" applyBorder="1" applyAlignment="1">
      <alignment horizontal="center" vertical="center" wrapText="1"/>
    </xf>
    <xf numFmtId="14" fontId="6" fillId="0" borderId="7" xfId="6" applyNumberFormat="1" applyFont="1" applyBorder="1" applyAlignment="1">
      <alignment horizontal="center" vertical="center" wrapText="1"/>
    </xf>
    <xf numFmtId="14" fontId="6" fillId="0" borderId="5" xfId="6" applyNumberFormat="1" applyFont="1" applyBorder="1" applyAlignment="1">
      <alignment horizontal="center" vertical="center" wrapText="1"/>
    </xf>
    <xf numFmtId="14" fontId="6" fillId="0" borderId="3" xfId="6" applyNumberFormat="1" applyFont="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lignment vertical="center" wrapText="1"/>
    </xf>
  </cellXfs>
  <cellStyles count="13">
    <cellStyle name="Normal" xfId="0" builtinId="0"/>
    <cellStyle name="Normal 2" xfId="5" xr:uid="{00000000-0005-0000-0000-000001000000}"/>
    <cellStyle name="Normal 3" xfId="1" xr:uid="{00000000-0005-0000-0000-000002000000}"/>
    <cellStyle name="Normal 3 2" xfId="11" xr:uid="{00000000-0005-0000-0000-000003000000}"/>
    <cellStyle name="Normal 4" xfId="2" xr:uid="{00000000-0005-0000-0000-000004000000}"/>
    <cellStyle name="Normal 4 2" xfId="4" xr:uid="{00000000-0005-0000-0000-000005000000}"/>
    <cellStyle name="Normal 4 3" xfId="9" xr:uid="{00000000-0005-0000-0000-000006000000}"/>
    <cellStyle name="Normal 5" xfId="6" xr:uid="{00000000-0005-0000-0000-000007000000}"/>
    <cellStyle name="Normal 5 2" xfId="12" xr:uid="{00000000-0005-0000-0000-000008000000}"/>
    <cellStyle name="Normal 6" xfId="8" xr:uid="{00000000-0005-0000-0000-000009000000}"/>
    <cellStyle name="Normal 7" xfId="10" xr:uid="{00000000-0005-0000-0000-00000A000000}"/>
    <cellStyle name="Normal_03-Sala Tercera 039-est-08" xfId="3" xr:uid="{00000000-0005-0000-0000-00000B000000}"/>
    <cellStyle name="Normal_C-4" xfId="7" xr:uid="{00000000-0005-0000-0000-00000C000000}"/>
  </cellStyles>
  <dxfs count="0"/>
  <tableStyles count="0" defaultTableStyle="TableStyleMedium2" defaultPivotStyle="PivotStyleLight16"/>
  <colors>
    <mruColors>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jo112-btcsfc1\producci&#243;n\AREA%20PENAL\JUZGADOS%20PENALES%20JUVENILES\2008\Juzgados%20PJ%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
      <sheetName val="C2"/>
      <sheetName val="C3"/>
      <sheetName val="C4"/>
      <sheetName val="c_5"/>
      <sheetName val="c_7"/>
      <sheetName val="C_6"/>
      <sheetName val="Notificaciones y Comisiones"/>
      <sheetName val="doc inform"/>
      <sheetName val="Hoja1"/>
      <sheetName val="c5-a"/>
      <sheetName val="Notificaciones_y_Comisiones"/>
      <sheetName val="doc_inform"/>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9"/>
  <sheetViews>
    <sheetView tabSelected="1" zoomScale="85" zoomScaleNormal="85" workbookViewId="0">
      <selection activeCell="B20" sqref="B20"/>
    </sheetView>
  </sheetViews>
  <sheetFormatPr baseColWidth="10" defaultColWidth="0" defaultRowHeight="15.75" customHeight="1" zeroHeight="1" x14ac:dyDescent="0.35"/>
  <cols>
    <col min="1" max="1" width="13.7265625" style="2" bestFit="1" customWidth="1"/>
    <col min="2" max="2" width="114.81640625" style="1" customWidth="1"/>
    <col min="3" max="22" width="0" style="1" hidden="1" customWidth="1"/>
    <col min="23" max="16384" width="11.54296875" style="1" hidden="1"/>
  </cols>
  <sheetData>
    <row r="1" spans="1:2" ht="18" customHeight="1" x14ac:dyDescent="0.35">
      <c r="A1" s="138" t="s">
        <v>0</v>
      </c>
      <c r="B1" s="138"/>
    </row>
    <row r="2" spans="1:2" ht="18" customHeight="1" x14ac:dyDescent="0.35">
      <c r="A2" s="138" t="s">
        <v>1</v>
      </c>
      <c r="B2" s="138"/>
    </row>
    <row r="3" spans="1:2" ht="18" customHeight="1" x14ac:dyDescent="0.35">
      <c r="A3" s="138" t="s">
        <v>262</v>
      </c>
      <c r="B3" s="138"/>
    </row>
    <row r="4" spans="1:2" ht="15.5" x14ac:dyDescent="0.35">
      <c r="A4" s="19"/>
      <c r="B4" s="19"/>
    </row>
    <row r="5" spans="1:2" s="21" customFormat="1" ht="15.5" x14ac:dyDescent="0.35">
      <c r="A5" s="20" t="s">
        <v>2</v>
      </c>
      <c r="B5" s="20" t="s">
        <v>3</v>
      </c>
    </row>
    <row r="6" spans="1:2" ht="15.5" x14ac:dyDescent="0.35">
      <c r="A6" s="140">
        <v>1</v>
      </c>
      <c r="B6" s="24" t="s">
        <v>4</v>
      </c>
    </row>
    <row r="7" spans="1:2" ht="15.5" x14ac:dyDescent="0.35">
      <c r="A7" s="141"/>
      <c r="B7" s="24" t="s">
        <v>5</v>
      </c>
    </row>
    <row r="8" spans="1:2" ht="15.5" x14ac:dyDescent="0.35">
      <c r="A8" s="141"/>
      <c r="B8" s="24" t="s">
        <v>6</v>
      </c>
    </row>
    <row r="9" spans="1:2" ht="15.5" x14ac:dyDescent="0.35">
      <c r="A9" s="142"/>
      <c r="B9" s="23" t="s">
        <v>263</v>
      </c>
    </row>
    <row r="10" spans="1:2" ht="15.5" x14ac:dyDescent="0.35">
      <c r="A10" s="140">
        <v>2</v>
      </c>
      <c r="B10" s="24" t="s">
        <v>4</v>
      </c>
    </row>
    <row r="11" spans="1:2" ht="15.5" x14ac:dyDescent="0.35">
      <c r="A11" s="141"/>
      <c r="B11" s="24" t="s">
        <v>5</v>
      </c>
    </row>
    <row r="12" spans="1:2" ht="15.5" x14ac:dyDescent="0.35">
      <c r="A12" s="141"/>
      <c r="B12" s="24" t="s">
        <v>7</v>
      </c>
    </row>
    <row r="13" spans="1:2" ht="15.5" x14ac:dyDescent="0.35">
      <c r="A13" s="142"/>
      <c r="B13" s="23" t="s">
        <v>263</v>
      </c>
    </row>
    <row r="14" spans="1:2" ht="15.5" x14ac:dyDescent="0.35">
      <c r="A14" s="140">
        <v>3</v>
      </c>
      <c r="B14" s="24" t="s">
        <v>8</v>
      </c>
    </row>
    <row r="15" spans="1:2" ht="15.5" x14ac:dyDescent="0.35">
      <c r="A15" s="141"/>
      <c r="B15" s="24" t="s">
        <v>5</v>
      </c>
    </row>
    <row r="16" spans="1:2" ht="15.5" x14ac:dyDescent="0.35">
      <c r="A16" s="141"/>
      <c r="B16" s="24" t="s">
        <v>9</v>
      </c>
    </row>
    <row r="17" spans="1:2" ht="15.5" x14ac:dyDescent="0.35">
      <c r="A17" s="142"/>
      <c r="B17" s="23" t="s">
        <v>263</v>
      </c>
    </row>
    <row r="18" spans="1:2" ht="15.5" x14ac:dyDescent="0.35">
      <c r="A18" s="141">
        <v>4</v>
      </c>
      <c r="B18" s="24" t="s">
        <v>8</v>
      </c>
    </row>
    <row r="19" spans="1:2" ht="15.5" x14ac:dyDescent="0.35">
      <c r="A19" s="141"/>
      <c r="B19" s="24" t="s">
        <v>10</v>
      </c>
    </row>
    <row r="20" spans="1:2" ht="15.5" x14ac:dyDescent="0.35">
      <c r="A20" s="141"/>
      <c r="B20" s="24" t="s">
        <v>9</v>
      </c>
    </row>
    <row r="21" spans="1:2" ht="15.5" x14ac:dyDescent="0.35">
      <c r="A21" s="141"/>
      <c r="B21" s="23" t="s">
        <v>263</v>
      </c>
    </row>
    <row r="22" spans="1:2" ht="15.75" customHeight="1" x14ac:dyDescent="0.35">
      <c r="A22" s="137">
        <v>5</v>
      </c>
      <c r="B22" s="22" t="s">
        <v>11</v>
      </c>
    </row>
    <row r="23" spans="1:2" ht="15.75" customHeight="1" x14ac:dyDescent="0.35">
      <c r="A23" s="138"/>
      <c r="B23" s="22" t="s">
        <v>12</v>
      </c>
    </row>
    <row r="24" spans="1:2" ht="15.75" customHeight="1" x14ac:dyDescent="0.35">
      <c r="A24" s="138"/>
      <c r="B24" s="22" t="s">
        <v>13</v>
      </c>
    </row>
    <row r="25" spans="1:2" ht="15.75" customHeight="1" x14ac:dyDescent="0.35">
      <c r="A25" s="139"/>
      <c r="B25" s="23" t="s">
        <v>263</v>
      </c>
    </row>
    <row r="26" spans="1:2" ht="15.75" customHeight="1" x14ac:dyDescent="0.35">
      <c r="A26" s="137">
        <v>6</v>
      </c>
      <c r="B26" s="22" t="s">
        <v>14</v>
      </c>
    </row>
    <row r="27" spans="1:2" ht="15.75" customHeight="1" x14ac:dyDescent="0.35">
      <c r="A27" s="138"/>
      <c r="B27" s="22" t="s">
        <v>15</v>
      </c>
    </row>
    <row r="28" spans="1:2" ht="15.75" customHeight="1" x14ac:dyDescent="0.35">
      <c r="A28" s="139"/>
      <c r="B28" s="23" t="s">
        <v>263</v>
      </c>
    </row>
    <row r="29" spans="1:2" ht="52.5" customHeight="1" x14ac:dyDescent="0.35">
      <c r="A29" s="186" t="s">
        <v>284</v>
      </c>
      <c r="B29" s="187" t="s">
        <v>285</v>
      </c>
    </row>
  </sheetData>
  <mergeCells count="9">
    <mergeCell ref="A26:A28"/>
    <mergeCell ref="A1:B1"/>
    <mergeCell ref="A2:B2"/>
    <mergeCell ref="A3:B3"/>
    <mergeCell ref="A14:A17"/>
    <mergeCell ref="A18:A21"/>
    <mergeCell ref="A22:A25"/>
    <mergeCell ref="A6:A9"/>
    <mergeCell ref="A10:A13"/>
  </mergeCells>
  <pageMargins left="0.75" right="0.75" top="1" bottom="1" header="0" footer="0"/>
  <pageSetup paperSize="9" scale="78" orientation="portrait" horizontalDpi="4294967294" vertic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0"/>
  <sheetViews>
    <sheetView zoomScale="85" zoomScaleNormal="85" workbookViewId="0">
      <pane xSplit="1" ySplit="11" topLeftCell="B98" activePane="bottomRight" state="frozen"/>
      <selection pane="topRight" activeCell="B1" sqref="B1"/>
      <selection pane="bottomLeft" activeCell="A12" sqref="A12"/>
      <selection pane="bottomRight" activeCell="F9" sqref="F9:F10"/>
    </sheetView>
  </sheetViews>
  <sheetFormatPr baseColWidth="10" defaultColWidth="0" defaultRowHeight="15.5" zeroHeight="1" x14ac:dyDescent="0.35"/>
  <cols>
    <col min="1" max="1" width="51" style="58" customWidth="1"/>
    <col min="2" max="12" width="20.1796875" style="67" customWidth="1"/>
    <col min="13" max="14" width="7.54296875" style="58" hidden="1" customWidth="1"/>
    <col min="15" max="16384" width="11.54296875" style="58" hidden="1"/>
  </cols>
  <sheetData>
    <row r="1" spans="1:12" x14ac:dyDescent="0.35">
      <c r="A1" s="57" t="s">
        <v>16</v>
      </c>
      <c r="G1" s="78"/>
      <c r="H1" s="78"/>
      <c r="I1" s="78"/>
      <c r="J1" s="78"/>
      <c r="K1" s="78"/>
      <c r="L1" s="78"/>
    </row>
    <row r="2" spans="1:12" x14ac:dyDescent="0.35"/>
    <row r="3" spans="1:12" x14ac:dyDescent="0.35">
      <c r="A3" s="149" t="s">
        <v>17</v>
      </c>
      <c r="B3" s="149"/>
      <c r="C3" s="149"/>
      <c r="D3" s="149"/>
      <c r="E3" s="149"/>
      <c r="F3" s="149"/>
      <c r="G3" s="149"/>
      <c r="H3" s="149"/>
      <c r="I3" s="149"/>
      <c r="J3" s="149"/>
      <c r="K3" s="149"/>
      <c r="L3" s="149"/>
    </row>
    <row r="4" spans="1:12" x14ac:dyDescent="0.35">
      <c r="A4" s="149" t="s">
        <v>18</v>
      </c>
      <c r="B4" s="149"/>
      <c r="C4" s="149"/>
      <c r="D4" s="149"/>
      <c r="E4" s="149"/>
      <c r="F4" s="149"/>
      <c r="G4" s="149"/>
      <c r="H4" s="149"/>
      <c r="I4" s="149"/>
      <c r="J4" s="149"/>
      <c r="K4" s="149"/>
      <c r="L4" s="149"/>
    </row>
    <row r="5" spans="1:12" x14ac:dyDescent="0.35">
      <c r="A5" s="149" t="s">
        <v>19</v>
      </c>
      <c r="B5" s="149"/>
      <c r="C5" s="149"/>
      <c r="D5" s="149"/>
      <c r="E5" s="149"/>
      <c r="F5" s="149"/>
      <c r="G5" s="149"/>
      <c r="H5" s="149"/>
      <c r="I5" s="149"/>
      <c r="J5" s="149"/>
      <c r="K5" s="149"/>
      <c r="L5" s="149"/>
    </row>
    <row r="6" spans="1:12" x14ac:dyDescent="0.35">
      <c r="A6" s="149" t="s">
        <v>227</v>
      </c>
      <c r="B6" s="149"/>
      <c r="C6" s="149"/>
      <c r="D6" s="149"/>
      <c r="E6" s="149"/>
      <c r="F6" s="149"/>
      <c r="G6" s="149"/>
      <c r="H6" s="149"/>
      <c r="I6" s="149"/>
      <c r="J6" s="149"/>
      <c r="K6" s="149"/>
      <c r="L6" s="149"/>
    </row>
    <row r="7" spans="1:12" x14ac:dyDescent="0.35"/>
    <row r="8" spans="1:12" ht="15.75" customHeight="1" x14ac:dyDescent="0.35">
      <c r="A8" s="150" t="s">
        <v>20</v>
      </c>
      <c r="B8" s="151" t="s">
        <v>21</v>
      </c>
      <c r="C8" s="131"/>
      <c r="D8" s="131"/>
      <c r="E8" s="153" t="s">
        <v>22</v>
      </c>
      <c r="F8" s="154"/>
      <c r="G8" s="154"/>
      <c r="H8" s="154"/>
      <c r="I8" s="154"/>
      <c r="J8" s="154"/>
      <c r="K8" s="154"/>
      <c r="L8" s="154"/>
    </row>
    <row r="9" spans="1:12" ht="62.15" customHeight="1" x14ac:dyDescent="0.35">
      <c r="A9" s="150"/>
      <c r="B9" s="151"/>
      <c r="C9" s="143" t="s">
        <v>230</v>
      </c>
      <c r="D9" s="143" t="s">
        <v>231</v>
      </c>
      <c r="E9" s="143" t="s">
        <v>23</v>
      </c>
      <c r="F9" s="143" t="s">
        <v>228</v>
      </c>
      <c r="G9" s="143" t="s">
        <v>24</v>
      </c>
      <c r="H9" s="145" t="s">
        <v>25</v>
      </c>
      <c r="I9" s="145" t="s">
        <v>264</v>
      </c>
      <c r="J9" s="145" t="s">
        <v>229</v>
      </c>
      <c r="K9" s="145" t="s">
        <v>266</v>
      </c>
      <c r="L9" s="145" t="s">
        <v>267</v>
      </c>
    </row>
    <row r="10" spans="1:12" x14ac:dyDescent="0.35">
      <c r="A10" s="150"/>
      <c r="B10" s="152"/>
      <c r="C10" s="144"/>
      <c r="D10" s="144"/>
      <c r="E10" s="144"/>
      <c r="F10" s="144"/>
      <c r="G10" s="144"/>
      <c r="H10" s="155"/>
      <c r="I10" s="155"/>
      <c r="J10" s="155"/>
      <c r="K10" s="146"/>
      <c r="L10" s="146"/>
    </row>
    <row r="11" spans="1:12" ht="15.75" customHeight="1" x14ac:dyDescent="0.35">
      <c r="B11" s="79"/>
      <c r="C11" s="79"/>
      <c r="D11" s="79"/>
      <c r="E11" s="79"/>
      <c r="F11" s="79"/>
      <c r="G11" s="79"/>
      <c r="H11" s="114"/>
      <c r="I11" s="114"/>
      <c r="J11" s="114"/>
      <c r="K11" s="114"/>
      <c r="L11" s="114"/>
    </row>
    <row r="12" spans="1:12" x14ac:dyDescent="0.35">
      <c r="A12" s="73" t="s">
        <v>26</v>
      </c>
      <c r="B12" s="80">
        <f>SUM(B14+B22+B25+B32+B39+B46+B54+B63+B71+B79+B87+B97+B101+B108+B113)</f>
        <v>26008</v>
      </c>
      <c r="C12" s="80">
        <f t="shared" ref="C12:G12" si="0">SUM(C14+C22+C25+C32+C39+C46+C54+C63+C71+C79+C87+C97+C101+C108+C113)</f>
        <v>7</v>
      </c>
      <c r="D12" s="80">
        <f t="shared" si="0"/>
        <v>2</v>
      </c>
      <c r="E12" s="80">
        <f t="shared" si="0"/>
        <v>11607</v>
      </c>
      <c r="F12" s="80">
        <f t="shared" si="0"/>
        <v>1813</v>
      </c>
      <c r="G12" s="80">
        <f t="shared" si="0"/>
        <v>11948</v>
      </c>
      <c r="H12" s="74">
        <f t="shared" ref="H12:I12" si="1">SUM(H14+H22+H25+H32+H39+H46+H54+H63+H71+H79+H87+H97+H101+H108+H113)</f>
        <v>60</v>
      </c>
      <c r="I12" s="74">
        <f t="shared" si="1"/>
        <v>37</v>
      </c>
      <c r="J12" s="74">
        <f>SUM(J14+J22+J25+J32+J39+J46+J54+J63+J71+J79+J87+J97+J101+J108+J113)</f>
        <v>5</v>
      </c>
      <c r="K12" s="74">
        <f t="shared" ref="K12:L12" si="2">SUM(K14+K22+K25+K32+K39+K46+K54+K63+K71+K79+K87+K97+K101+K108+K113)</f>
        <v>444</v>
      </c>
      <c r="L12" s="74">
        <f t="shared" si="2"/>
        <v>85</v>
      </c>
    </row>
    <row r="13" spans="1:12" x14ac:dyDescent="0.35">
      <c r="A13" s="59"/>
      <c r="B13" s="81"/>
      <c r="C13" s="81"/>
      <c r="D13" s="81"/>
      <c r="E13" s="81"/>
      <c r="F13" s="81"/>
      <c r="G13" s="81"/>
      <c r="H13" s="115"/>
      <c r="I13" s="115"/>
      <c r="J13" s="115"/>
      <c r="K13" s="115"/>
      <c r="L13" s="115"/>
    </row>
    <row r="14" spans="1:12" x14ac:dyDescent="0.35">
      <c r="A14" s="60" t="s">
        <v>27</v>
      </c>
      <c r="B14" s="80">
        <f>SUM(B15:B20)</f>
        <v>1275</v>
      </c>
      <c r="C14" s="80">
        <f>SUM(C15:C20)</f>
        <v>0</v>
      </c>
      <c r="D14" s="80">
        <f>SUM(D15:D20)</f>
        <v>0</v>
      </c>
      <c r="E14" s="80">
        <f>SUM(E15:E20)</f>
        <v>223</v>
      </c>
      <c r="F14" s="80">
        <f t="shared" ref="F14:G14" si="3">SUM(F15:F20)</f>
        <v>51</v>
      </c>
      <c r="G14" s="80">
        <f t="shared" si="3"/>
        <v>983</v>
      </c>
      <c r="H14" s="74">
        <f t="shared" ref="H14:J14" si="4">SUM(H15:H20)</f>
        <v>14</v>
      </c>
      <c r="I14" s="74">
        <f t="shared" si="4"/>
        <v>0</v>
      </c>
      <c r="J14" s="74">
        <f t="shared" si="4"/>
        <v>0</v>
      </c>
      <c r="K14" s="74">
        <f t="shared" ref="K14:L14" si="5">SUM(K15:K20)</f>
        <v>2</v>
      </c>
      <c r="L14" s="74">
        <f t="shared" si="5"/>
        <v>2</v>
      </c>
    </row>
    <row r="15" spans="1:12" x14ac:dyDescent="0.35">
      <c r="A15" s="61" t="s">
        <v>28</v>
      </c>
      <c r="B15" s="81">
        <f>SUM(C15:L15)</f>
        <v>376</v>
      </c>
      <c r="C15" s="81">
        <v>0</v>
      </c>
      <c r="D15" s="81">
        <v>0</v>
      </c>
      <c r="E15" s="81">
        <v>48</v>
      </c>
      <c r="F15" s="81">
        <v>21</v>
      </c>
      <c r="G15" s="81">
        <v>305</v>
      </c>
      <c r="H15" s="115">
        <v>0</v>
      </c>
      <c r="I15" s="115">
        <v>0</v>
      </c>
      <c r="J15" s="115">
        <v>0</v>
      </c>
      <c r="K15" s="115">
        <v>1</v>
      </c>
      <c r="L15" s="115">
        <v>1</v>
      </c>
    </row>
    <row r="16" spans="1:12" x14ac:dyDescent="0.35">
      <c r="A16" s="61" t="s">
        <v>29</v>
      </c>
      <c r="B16" s="81">
        <f t="shared" ref="B16:B20" si="6">SUM(C16:L16)</f>
        <v>270</v>
      </c>
      <c r="C16" s="81">
        <v>0</v>
      </c>
      <c r="D16" s="81">
        <v>0</v>
      </c>
      <c r="E16" s="81">
        <v>116</v>
      </c>
      <c r="F16" s="81">
        <v>22</v>
      </c>
      <c r="G16" s="81">
        <v>131</v>
      </c>
      <c r="H16" s="115">
        <v>0</v>
      </c>
      <c r="I16" s="115">
        <v>0</v>
      </c>
      <c r="J16" s="115">
        <v>0</v>
      </c>
      <c r="K16" s="115">
        <v>1</v>
      </c>
      <c r="L16" s="115">
        <v>0</v>
      </c>
    </row>
    <row r="17" spans="1:12" x14ac:dyDescent="0.35">
      <c r="A17" s="61" t="s">
        <v>30</v>
      </c>
      <c r="B17" s="81">
        <f t="shared" si="6"/>
        <v>326</v>
      </c>
      <c r="C17" s="81">
        <v>0</v>
      </c>
      <c r="D17" s="81">
        <v>0</v>
      </c>
      <c r="E17" s="81">
        <v>49</v>
      </c>
      <c r="F17" s="81">
        <v>5</v>
      </c>
      <c r="G17" s="81">
        <v>261</v>
      </c>
      <c r="H17" s="115">
        <v>10</v>
      </c>
      <c r="I17" s="115">
        <v>0</v>
      </c>
      <c r="J17" s="115">
        <v>0</v>
      </c>
      <c r="K17" s="115">
        <v>0</v>
      </c>
      <c r="L17" s="115">
        <v>1</v>
      </c>
    </row>
    <row r="18" spans="1:12" x14ac:dyDescent="0.35">
      <c r="A18" s="61" t="s">
        <v>31</v>
      </c>
      <c r="B18" s="81">
        <f t="shared" si="6"/>
        <v>18</v>
      </c>
      <c r="C18" s="81">
        <v>0</v>
      </c>
      <c r="D18" s="81">
        <v>0</v>
      </c>
      <c r="E18" s="81">
        <v>1</v>
      </c>
      <c r="F18" s="81">
        <v>1</v>
      </c>
      <c r="G18" s="81">
        <v>16</v>
      </c>
      <c r="H18" s="115">
        <v>0</v>
      </c>
      <c r="I18" s="115">
        <v>0</v>
      </c>
      <c r="J18" s="115">
        <v>0</v>
      </c>
      <c r="K18" s="115">
        <v>0</v>
      </c>
      <c r="L18" s="115">
        <v>0</v>
      </c>
    </row>
    <row r="19" spans="1:12" x14ac:dyDescent="0.35">
      <c r="A19" s="61" t="s">
        <v>32</v>
      </c>
      <c r="B19" s="81">
        <f t="shared" si="6"/>
        <v>14</v>
      </c>
      <c r="C19" s="81">
        <v>0</v>
      </c>
      <c r="D19" s="81">
        <v>0</v>
      </c>
      <c r="E19" s="81">
        <v>2</v>
      </c>
      <c r="F19" s="81">
        <v>0</v>
      </c>
      <c r="G19" s="81">
        <v>11</v>
      </c>
      <c r="H19" s="115">
        <v>1</v>
      </c>
      <c r="I19" s="115">
        <v>0</v>
      </c>
      <c r="J19" s="115">
        <v>0</v>
      </c>
      <c r="K19" s="115">
        <v>0</v>
      </c>
      <c r="L19" s="115">
        <v>0</v>
      </c>
    </row>
    <row r="20" spans="1:12" x14ac:dyDescent="0.35">
      <c r="A20" s="61" t="s">
        <v>33</v>
      </c>
      <c r="B20" s="81">
        <f t="shared" si="6"/>
        <v>271</v>
      </c>
      <c r="C20" s="81">
        <v>0</v>
      </c>
      <c r="D20" s="81">
        <v>0</v>
      </c>
      <c r="E20" s="81">
        <v>7</v>
      </c>
      <c r="F20" s="81">
        <v>2</v>
      </c>
      <c r="G20" s="81">
        <v>259</v>
      </c>
      <c r="H20" s="115">
        <v>3</v>
      </c>
      <c r="I20" s="115">
        <v>0</v>
      </c>
      <c r="J20" s="115">
        <v>0</v>
      </c>
      <c r="K20" s="115">
        <v>0</v>
      </c>
      <c r="L20" s="115">
        <v>0</v>
      </c>
    </row>
    <row r="21" spans="1:12" x14ac:dyDescent="0.35">
      <c r="A21" s="62"/>
      <c r="B21" s="80"/>
      <c r="C21" s="80"/>
      <c r="D21" s="80"/>
      <c r="E21" s="80"/>
      <c r="F21" s="80"/>
      <c r="G21" s="80"/>
      <c r="H21" s="74"/>
      <c r="I21" s="74"/>
      <c r="J21" s="74"/>
      <c r="K21" s="74"/>
      <c r="L21" s="74"/>
    </row>
    <row r="22" spans="1:12" x14ac:dyDescent="0.35">
      <c r="A22" s="60" t="s">
        <v>34</v>
      </c>
      <c r="B22" s="80">
        <f>SUM(B23:B23)</f>
        <v>2068</v>
      </c>
      <c r="C22" s="80">
        <f>SUM(C23:C23)</f>
        <v>0</v>
      </c>
      <c r="D22" s="80">
        <f>SUM(D23:D23)</f>
        <v>0</v>
      </c>
      <c r="E22" s="80">
        <f>SUM(E23:E23)</f>
        <v>678</v>
      </c>
      <c r="F22" s="80">
        <f t="shared" ref="F22:L22" si="7">SUM(F23:F23)</f>
        <v>455</v>
      </c>
      <c r="G22" s="80">
        <f t="shared" si="7"/>
        <v>910</v>
      </c>
      <c r="H22" s="74">
        <f t="shared" si="7"/>
        <v>0</v>
      </c>
      <c r="I22" s="74">
        <f>SUM(I23:I23)</f>
        <v>0</v>
      </c>
      <c r="J22" s="74">
        <f>SUM(J23:J23)</f>
        <v>1</v>
      </c>
      <c r="K22" s="74">
        <f t="shared" si="7"/>
        <v>6</v>
      </c>
      <c r="L22" s="74">
        <f t="shared" si="7"/>
        <v>18</v>
      </c>
    </row>
    <row r="23" spans="1:12" x14ac:dyDescent="0.35">
      <c r="A23" s="62" t="s">
        <v>35</v>
      </c>
      <c r="B23" s="81">
        <f t="shared" ref="B23" si="8">SUM(C23:L23)</f>
        <v>2068</v>
      </c>
      <c r="C23" s="81">
        <v>0</v>
      </c>
      <c r="D23" s="81">
        <v>0</v>
      </c>
      <c r="E23" s="81">
        <v>678</v>
      </c>
      <c r="F23" s="81">
        <v>455</v>
      </c>
      <c r="G23" s="81">
        <v>910</v>
      </c>
      <c r="H23" s="115">
        <v>0</v>
      </c>
      <c r="I23" s="115">
        <v>0</v>
      </c>
      <c r="J23" s="115">
        <v>1</v>
      </c>
      <c r="K23" s="115">
        <v>6</v>
      </c>
      <c r="L23" s="115">
        <v>18</v>
      </c>
    </row>
    <row r="24" spans="1:12" x14ac:dyDescent="0.35">
      <c r="A24" s="63"/>
      <c r="B24" s="80"/>
      <c r="C24" s="80"/>
      <c r="D24" s="80"/>
      <c r="E24" s="80"/>
      <c r="F24" s="80"/>
      <c r="G24" s="80"/>
      <c r="H24" s="74"/>
      <c r="I24" s="74"/>
      <c r="J24" s="74"/>
      <c r="K24" s="74"/>
      <c r="L24" s="74"/>
    </row>
    <row r="25" spans="1:12" x14ac:dyDescent="0.35">
      <c r="A25" s="60" t="s">
        <v>36</v>
      </c>
      <c r="B25" s="80">
        <f>SUM(B26:B30)</f>
        <v>2774</v>
      </c>
      <c r="C25" s="80">
        <f>SUM(C26:C30)</f>
        <v>1</v>
      </c>
      <c r="D25" s="80">
        <f>SUM(D26:D30)</f>
        <v>0</v>
      </c>
      <c r="E25" s="80">
        <f>SUM(E26:E30)</f>
        <v>1127</v>
      </c>
      <c r="F25" s="80">
        <f t="shared" ref="F25:G25" si="9">SUM(F26:F30)</f>
        <v>96</v>
      </c>
      <c r="G25" s="80">
        <f t="shared" si="9"/>
        <v>1525</v>
      </c>
      <c r="H25" s="74">
        <f t="shared" ref="H25" si="10">SUM(H26:H30)</f>
        <v>14</v>
      </c>
      <c r="I25" s="74">
        <f t="shared" ref="I25:J25" si="11">SUM(I26:I31)</f>
        <v>0</v>
      </c>
      <c r="J25" s="74">
        <f t="shared" si="11"/>
        <v>1</v>
      </c>
      <c r="K25" s="74">
        <f t="shared" ref="K25:L25" si="12">SUM(K26:K30)</f>
        <v>5</v>
      </c>
      <c r="L25" s="74">
        <f t="shared" si="12"/>
        <v>5</v>
      </c>
    </row>
    <row r="26" spans="1:12" x14ac:dyDescent="0.35">
      <c r="A26" s="61" t="s">
        <v>37</v>
      </c>
      <c r="B26" s="81">
        <f t="shared" ref="B26:B37" si="13">SUM(C26:L26)</f>
        <v>1473</v>
      </c>
      <c r="C26" s="81">
        <v>0</v>
      </c>
      <c r="D26" s="81">
        <v>0</v>
      </c>
      <c r="E26" s="81">
        <v>507</v>
      </c>
      <c r="F26" s="81">
        <v>56</v>
      </c>
      <c r="G26" s="81">
        <v>901</v>
      </c>
      <c r="H26" s="115">
        <v>8</v>
      </c>
      <c r="I26" s="115">
        <v>0</v>
      </c>
      <c r="J26" s="115">
        <v>0</v>
      </c>
      <c r="K26" s="115">
        <v>0</v>
      </c>
      <c r="L26" s="115">
        <v>1</v>
      </c>
    </row>
    <row r="27" spans="1:12" x14ac:dyDescent="0.35">
      <c r="A27" s="61" t="s">
        <v>38</v>
      </c>
      <c r="B27" s="81">
        <f t="shared" si="13"/>
        <v>357</v>
      </c>
      <c r="C27" s="81">
        <v>0</v>
      </c>
      <c r="D27" s="81">
        <v>0</v>
      </c>
      <c r="E27" s="81">
        <v>194</v>
      </c>
      <c r="F27" s="81">
        <v>34</v>
      </c>
      <c r="G27" s="81">
        <v>121</v>
      </c>
      <c r="H27" s="115">
        <v>0</v>
      </c>
      <c r="I27" s="115">
        <v>0</v>
      </c>
      <c r="J27" s="115">
        <v>1</v>
      </c>
      <c r="K27" s="115">
        <v>4</v>
      </c>
      <c r="L27" s="115">
        <v>3</v>
      </c>
    </row>
    <row r="28" spans="1:12" x14ac:dyDescent="0.35">
      <c r="A28" s="61" t="s">
        <v>39</v>
      </c>
      <c r="B28" s="81">
        <f t="shared" si="13"/>
        <v>529</v>
      </c>
      <c r="C28" s="81">
        <v>0</v>
      </c>
      <c r="D28" s="81">
        <v>0</v>
      </c>
      <c r="E28" s="81">
        <v>412</v>
      </c>
      <c r="F28" s="81">
        <v>1</v>
      </c>
      <c r="G28" s="81">
        <v>109</v>
      </c>
      <c r="H28" s="115">
        <v>5</v>
      </c>
      <c r="I28" s="115">
        <v>0</v>
      </c>
      <c r="J28" s="115">
        <v>0</v>
      </c>
      <c r="K28" s="115">
        <v>1</v>
      </c>
      <c r="L28" s="115">
        <v>1</v>
      </c>
    </row>
    <row r="29" spans="1:12" x14ac:dyDescent="0.35">
      <c r="A29" s="61" t="s">
        <v>40</v>
      </c>
      <c r="B29" s="81">
        <f t="shared" si="13"/>
        <v>316</v>
      </c>
      <c r="C29" s="81">
        <v>0</v>
      </c>
      <c r="D29" s="81">
        <v>0</v>
      </c>
      <c r="E29" s="81">
        <v>12</v>
      </c>
      <c r="F29" s="81">
        <v>2</v>
      </c>
      <c r="G29" s="81">
        <v>301</v>
      </c>
      <c r="H29" s="115">
        <v>1</v>
      </c>
      <c r="I29" s="115">
        <v>0</v>
      </c>
      <c r="J29" s="115">
        <v>0</v>
      </c>
      <c r="K29" s="115">
        <v>0</v>
      </c>
      <c r="L29" s="115">
        <v>0</v>
      </c>
    </row>
    <row r="30" spans="1:12" x14ac:dyDescent="0.35">
      <c r="A30" s="61" t="s">
        <v>41</v>
      </c>
      <c r="B30" s="81">
        <f t="shared" si="13"/>
        <v>99</v>
      </c>
      <c r="C30" s="81">
        <v>1</v>
      </c>
      <c r="D30" s="81">
        <v>0</v>
      </c>
      <c r="E30" s="81">
        <v>2</v>
      </c>
      <c r="F30" s="81">
        <v>3</v>
      </c>
      <c r="G30" s="81">
        <v>93</v>
      </c>
      <c r="H30" s="115">
        <v>0</v>
      </c>
      <c r="I30" s="115">
        <v>0</v>
      </c>
      <c r="J30" s="115">
        <v>0</v>
      </c>
      <c r="K30" s="115">
        <v>0</v>
      </c>
      <c r="L30" s="115">
        <v>0</v>
      </c>
    </row>
    <row r="31" spans="1:12" x14ac:dyDescent="0.35">
      <c r="A31" s="63"/>
      <c r="B31" s="81"/>
      <c r="C31" s="80"/>
      <c r="D31" s="80"/>
      <c r="E31" s="80"/>
      <c r="F31" s="80"/>
      <c r="G31" s="80"/>
      <c r="H31" s="74"/>
      <c r="I31" s="74"/>
      <c r="J31" s="74"/>
      <c r="K31" s="74"/>
      <c r="L31" s="74"/>
    </row>
    <row r="32" spans="1:12" x14ac:dyDescent="0.35">
      <c r="A32" s="60" t="s">
        <v>42</v>
      </c>
      <c r="B32" s="80">
        <f>SUM(B33:B37)</f>
        <v>1889</v>
      </c>
      <c r="C32" s="80">
        <f t="shared" ref="C32:G32" si="14">SUM(C33:C37)</f>
        <v>5</v>
      </c>
      <c r="D32" s="80">
        <f t="shared" si="14"/>
        <v>1</v>
      </c>
      <c r="E32" s="80">
        <f t="shared" si="14"/>
        <v>1205</v>
      </c>
      <c r="F32" s="80">
        <f t="shared" si="14"/>
        <v>55</v>
      </c>
      <c r="G32" s="80">
        <f t="shared" si="14"/>
        <v>605</v>
      </c>
      <c r="H32" s="74">
        <f t="shared" ref="H32" si="15">SUM(H33:H37)</f>
        <v>7</v>
      </c>
      <c r="I32" s="74">
        <f t="shared" ref="I32:J32" si="16">SUM(I33:I38)</f>
        <v>0</v>
      </c>
      <c r="J32" s="74">
        <f t="shared" si="16"/>
        <v>1</v>
      </c>
      <c r="K32" s="74">
        <f t="shared" ref="K32:L32" si="17">SUM(K33:K37)</f>
        <v>6</v>
      </c>
      <c r="L32" s="74">
        <f t="shared" si="17"/>
        <v>4</v>
      </c>
    </row>
    <row r="33" spans="1:12" x14ac:dyDescent="0.35">
      <c r="A33" s="64" t="s">
        <v>43</v>
      </c>
      <c r="B33" s="81">
        <f t="shared" si="13"/>
        <v>1324</v>
      </c>
      <c r="C33" s="81">
        <v>0</v>
      </c>
      <c r="D33" s="81">
        <v>1</v>
      </c>
      <c r="E33" s="81">
        <v>1003</v>
      </c>
      <c r="F33" s="81">
        <v>12</v>
      </c>
      <c r="G33" s="81">
        <v>299</v>
      </c>
      <c r="H33" s="115">
        <v>0</v>
      </c>
      <c r="I33" s="115">
        <v>0</v>
      </c>
      <c r="J33" s="115">
        <v>1</v>
      </c>
      <c r="K33" s="115">
        <v>5</v>
      </c>
      <c r="L33" s="115">
        <v>3</v>
      </c>
    </row>
    <row r="34" spans="1:12" x14ac:dyDescent="0.35">
      <c r="A34" s="61" t="s">
        <v>44</v>
      </c>
      <c r="B34" s="81">
        <f t="shared" si="13"/>
        <v>256</v>
      </c>
      <c r="C34" s="81">
        <v>0</v>
      </c>
      <c r="D34" s="81">
        <v>0</v>
      </c>
      <c r="E34" s="81">
        <v>155</v>
      </c>
      <c r="F34" s="81">
        <v>3</v>
      </c>
      <c r="G34" s="81">
        <v>95</v>
      </c>
      <c r="H34" s="115">
        <v>1</v>
      </c>
      <c r="I34" s="115">
        <v>0</v>
      </c>
      <c r="J34" s="115">
        <v>0</v>
      </c>
      <c r="K34" s="115">
        <v>1</v>
      </c>
      <c r="L34" s="115">
        <v>1</v>
      </c>
    </row>
    <row r="35" spans="1:12" x14ac:dyDescent="0.35">
      <c r="A35" s="61" t="s">
        <v>45</v>
      </c>
      <c r="B35" s="81">
        <f t="shared" si="13"/>
        <v>77</v>
      </c>
      <c r="C35" s="81">
        <v>5</v>
      </c>
      <c r="D35" s="81">
        <v>0</v>
      </c>
      <c r="E35" s="81">
        <v>27</v>
      </c>
      <c r="F35" s="81">
        <v>21</v>
      </c>
      <c r="G35" s="81">
        <v>24</v>
      </c>
      <c r="H35" s="115">
        <v>0</v>
      </c>
      <c r="I35" s="115">
        <v>0</v>
      </c>
      <c r="J35" s="115">
        <v>0</v>
      </c>
      <c r="K35" s="115">
        <v>0</v>
      </c>
      <c r="L35" s="115">
        <v>0</v>
      </c>
    </row>
    <row r="36" spans="1:12" x14ac:dyDescent="0.35">
      <c r="A36" s="61" t="s">
        <v>46</v>
      </c>
      <c r="B36" s="81">
        <f t="shared" si="13"/>
        <v>44</v>
      </c>
      <c r="C36" s="81">
        <v>0</v>
      </c>
      <c r="D36" s="81">
        <v>0</v>
      </c>
      <c r="E36" s="81">
        <v>20</v>
      </c>
      <c r="F36" s="81">
        <v>7</v>
      </c>
      <c r="G36" s="81">
        <v>17</v>
      </c>
      <c r="H36" s="115">
        <v>0</v>
      </c>
      <c r="I36" s="115">
        <v>0</v>
      </c>
      <c r="J36" s="115">
        <v>0</v>
      </c>
      <c r="K36" s="115">
        <v>0</v>
      </c>
      <c r="L36" s="115">
        <v>0</v>
      </c>
    </row>
    <row r="37" spans="1:12" x14ac:dyDescent="0.35">
      <c r="A37" s="61" t="s">
        <v>47</v>
      </c>
      <c r="B37" s="81">
        <f t="shared" si="13"/>
        <v>188</v>
      </c>
      <c r="C37" s="81">
        <v>0</v>
      </c>
      <c r="D37" s="81">
        <v>0</v>
      </c>
      <c r="E37" s="81">
        <v>0</v>
      </c>
      <c r="F37" s="81">
        <v>12</v>
      </c>
      <c r="G37" s="81">
        <v>170</v>
      </c>
      <c r="H37" s="115">
        <v>6</v>
      </c>
      <c r="I37" s="115">
        <v>0</v>
      </c>
      <c r="J37" s="115">
        <v>0</v>
      </c>
      <c r="K37" s="115">
        <v>0</v>
      </c>
      <c r="L37" s="115">
        <v>0</v>
      </c>
    </row>
    <row r="38" spans="1:12" x14ac:dyDescent="0.35">
      <c r="A38" s="63"/>
      <c r="B38" s="80"/>
      <c r="C38" s="80"/>
      <c r="D38" s="80"/>
      <c r="E38" s="80"/>
      <c r="F38" s="80"/>
      <c r="G38" s="80"/>
      <c r="H38" s="74"/>
      <c r="I38" s="74"/>
      <c r="J38" s="74"/>
      <c r="K38" s="74"/>
      <c r="L38" s="74"/>
    </row>
    <row r="39" spans="1:12" x14ac:dyDescent="0.35">
      <c r="A39" s="60" t="s">
        <v>48</v>
      </c>
      <c r="B39" s="80">
        <f>SUM(B40:B44)</f>
        <v>2112</v>
      </c>
      <c r="C39" s="80">
        <f t="shared" ref="C39:G39" si="18">SUM(C40:C44)</f>
        <v>0</v>
      </c>
      <c r="D39" s="80">
        <f t="shared" si="18"/>
        <v>0</v>
      </c>
      <c r="E39" s="80">
        <f t="shared" si="18"/>
        <v>1128</v>
      </c>
      <c r="F39" s="80">
        <f t="shared" si="18"/>
        <v>10</v>
      </c>
      <c r="G39" s="80">
        <f t="shared" si="18"/>
        <v>847</v>
      </c>
      <c r="H39" s="74">
        <f t="shared" ref="H39" si="19">SUM(H40:H44)</f>
        <v>6</v>
      </c>
      <c r="I39" s="74">
        <f t="shared" ref="I39:J39" si="20">SUM(I40:I45)</f>
        <v>2</v>
      </c>
      <c r="J39" s="74">
        <f t="shared" si="20"/>
        <v>0</v>
      </c>
      <c r="K39" s="74">
        <f t="shared" ref="K39:L39" si="21">SUM(K40:K44)</f>
        <v>119</v>
      </c>
      <c r="L39" s="74">
        <f t="shared" si="21"/>
        <v>0</v>
      </c>
    </row>
    <row r="40" spans="1:12" x14ac:dyDescent="0.35">
      <c r="A40" s="61" t="s">
        <v>49</v>
      </c>
      <c r="B40" s="81">
        <f t="shared" ref="B40:B44" si="22">SUM(C40:L40)</f>
        <v>920</v>
      </c>
      <c r="C40" s="81">
        <v>0</v>
      </c>
      <c r="D40" s="81">
        <v>0</v>
      </c>
      <c r="E40" s="81">
        <v>597</v>
      </c>
      <c r="F40" s="81">
        <v>0</v>
      </c>
      <c r="G40" s="81">
        <v>321</v>
      </c>
      <c r="H40" s="115">
        <v>0</v>
      </c>
      <c r="I40" s="115">
        <v>0</v>
      </c>
      <c r="J40" s="115">
        <v>0</v>
      </c>
      <c r="K40" s="115">
        <v>2</v>
      </c>
      <c r="L40" s="115">
        <v>0</v>
      </c>
    </row>
    <row r="41" spans="1:12" x14ac:dyDescent="0.35">
      <c r="A41" s="61" t="s">
        <v>50</v>
      </c>
      <c r="B41" s="81">
        <f t="shared" si="22"/>
        <v>146</v>
      </c>
      <c r="C41" s="81">
        <v>0</v>
      </c>
      <c r="D41" s="81">
        <v>0</v>
      </c>
      <c r="E41" s="81">
        <v>69</v>
      </c>
      <c r="F41" s="81">
        <v>1</v>
      </c>
      <c r="G41" s="81">
        <v>61</v>
      </c>
      <c r="H41" s="115">
        <v>4</v>
      </c>
      <c r="I41" s="115">
        <v>0</v>
      </c>
      <c r="J41" s="115">
        <v>0</v>
      </c>
      <c r="K41" s="115">
        <v>11</v>
      </c>
      <c r="L41" s="115">
        <v>0</v>
      </c>
    </row>
    <row r="42" spans="1:12" x14ac:dyDescent="0.35">
      <c r="A42" s="61" t="s">
        <v>51</v>
      </c>
      <c r="B42" s="81">
        <f t="shared" si="22"/>
        <v>162</v>
      </c>
      <c r="C42" s="81">
        <v>0</v>
      </c>
      <c r="D42" s="81">
        <v>0</v>
      </c>
      <c r="E42" s="81">
        <v>1</v>
      </c>
      <c r="F42" s="81">
        <v>2</v>
      </c>
      <c r="G42" s="81">
        <v>159</v>
      </c>
      <c r="H42" s="115">
        <v>0</v>
      </c>
      <c r="I42" s="115">
        <v>0</v>
      </c>
      <c r="J42" s="115">
        <v>0</v>
      </c>
      <c r="K42" s="115">
        <v>0</v>
      </c>
      <c r="L42" s="115">
        <v>0</v>
      </c>
    </row>
    <row r="43" spans="1:12" x14ac:dyDescent="0.35">
      <c r="A43" s="61" t="s">
        <v>52</v>
      </c>
      <c r="B43" s="81">
        <f t="shared" si="22"/>
        <v>341</v>
      </c>
      <c r="C43" s="81">
        <v>0</v>
      </c>
      <c r="D43" s="81">
        <v>0</v>
      </c>
      <c r="E43" s="81">
        <v>217</v>
      </c>
      <c r="F43" s="81">
        <v>0</v>
      </c>
      <c r="G43" s="81">
        <v>43</v>
      </c>
      <c r="H43" s="115">
        <v>2</v>
      </c>
      <c r="I43" s="115">
        <v>2</v>
      </c>
      <c r="J43" s="115">
        <v>0</v>
      </c>
      <c r="K43" s="115">
        <v>77</v>
      </c>
      <c r="L43" s="115">
        <v>0</v>
      </c>
    </row>
    <row r="44" spans="1:12" x14ac:dyDescent="0.35">
      <c r="A44" s="64" t="s">
        <v>53</v>
      </c>
      <c r="B44" s="81">
        <f t="shared" si="22"/>
        <v>543</v>
      </c>
      <c r="C44" s="81">
        <v>0</v>
      </c>
      <c r="D44" s="81">
        <v>0</v>
      </c>
      <c r="E44" s="81">
        <v>244</v>
      </c>
      <c r="F44" s="81">
        <v>7</v>
      </c>
      <c r="G44" s="81">
        <v>263</v>
      </c>
      <c r="H44" s="115">
        <v>0</v>
      </c>
      <c r="I44" s="115">
        <v>0</v>
      </c>
      <c r="J44" s="115">
        <v>0</v>
      </c>
      <c r="K44" s="115">
        <f>28+1</f>
        <v>29</v>
      </c>
      <c r="L44" s="115">
        <v>0</v>
      </c>
    </row>
    <row r="45" spans="1:12" x14ac:dyDescent="0.35">
      <c r="A45" s="63"/>
      <c r="B45" s="80"/>
      <c r="C45" s="80"/>
      <c r="D45" s="80"/>
      <c r="E45" s="80"/>
      <c r="F45" s="80"/>
      <c r="G45" s="80"/>
      <c r="H45" s="74"/>
      <c r="I45" s="74"/>
      <c r="J45" s="74"/>
      <c r="K45" s="74"/>
      <c r="L45" s="74"/>
    </row>
    <row r="46" spans="1:12" x14ac:dyDescent="0.35">
      <c r="A46" s="60" t="s">
        <v>54</v>
      </c>
      <c r="B46" s="80">
        <f>SUM(B47:B52)</f>
        <v>1149</v>
      </c>
      <c r="C46" s="80">
        <f t="shared" ref="C46:G46" si="23">SUM(C47:C52)</f>
        <v>0</v>
      </c>
      <c r="D46" s="80">
        <f t="shared" si="23"/>
        <v>0</v>
      </c>
      <c r="E46" s="80">
        <f t="shared" si="23"/>
        <v>410</v>
      </c>
      <c r="F46" s="80">
        <f t="shared" si="23"/>
        <v>9</v>
      </c>
      <c r="G46" s="80">
        <f t="shared" si="23"/>
        <v>718</v>
      </c>
      <c r="H46" s="74">
        <f t="shared" ref="H46:J46" si="24">SUM(H47:H52)</f>
        <v>4</v>
      </c>
      <c r="I46" s="74">
        <f t="shared" si="24"/>
        <v>1</v>
      </c>
      <c r="J46" s="74">
        <f t="shared" si="24"/>
        <v>0</v>
      </c>
      <c r="K46" s="74">
        <f t="shared" ref="K46:L46" si="25">SUM(K47:K52)</f>
        <v>6</v>
      </c>
      <c r="L46" s="74">
        <f t="shared" si="25"/>
        <v>1</v>
      </c>
    </row>
    <row r="47" spans="1:12" x14ac:dyDescent="0.35">
      <c r="A47" s="61" t="s">
        <v>55</v>
      </c>
      <c r="B47" s="81">
        <f t="shared" ref="B47:B52" si="26">SUM(C47:L47)</f>
        <v>138</v>
      </c>
      <c r="C47" s="81">
        <v>0</v>
      </c>
      <c r="D47" s="81">
        <v>0</v>
      </c>
      <c r="E47" s="81">
        <v>12</v>
      </c>
      <c r="F47" s="81">
        <v>8</v>
      </c>
      <c r="G47" s="81">
        <v>115</v>
      </c>
      <c r="H47" s="115">
        <v>0</v>
      </c>
      <c r="I47" s="115">
        <v>0</v>
      </c>
      <c r="J47" s="115">
        <v>0</v>
      </c>
      <c r="K47" s="115">
        <v>2</v>
      </c>
      <c r="L47" s="115">
        <v>1</v>
      </c>
    </row>
    <row r="48" spans="1:12" x14ac:dyDescent="0.35">
      <c r="A48" s="61" t="s">
        <v>56</v>
      </c>
      <c r="B48" s="81">
        <f t="shared" si="26"/>
        <v>548</v>
      </c>
      <c r="C48" s="81">
        <v>0</v>
      </c>
      <c r="D48" s="81">
        <v>0</v>
      </c>
      <c r="E48" s="81">
        <v>238</v>
      </c>
      <c r="F48" s="81">
        <v>0</v>
      </c>
      <c r="G48" s="81">
        <v>307</v>
      </c>
      <c r="H48" s="115">
        <v>0</v>
      </c>
      <c r="I48" s="115">
        <v>0</v>
      </c>
      <c r="J48" s="115">
        <v>0</v>
      </c>
      <c r="K48" s="115">
        <v>3</v>
      </c>
      <c r="L48" s="115">
        <v>0</v>
      </c>
    </row>
    <row r="49" spans="1:12" x14ac:dyDescent="0.35">
      <c r="A49" s="61" t="s">
        <v>57</v>
      </c>
      <c r="B49" s="81">
        <f t="shared" si="26"/>
        <v>73</v>
      </c>
      <c r="C49" s="81">
        <v>0</v>
      </c>
      <c r="D49" s="81">
        <v>0</v>
      </c>
      <c r="E49" s="81">
        <v>3</v>
      </c>
      <c r="F49" s="81">
        <v>0</v>
      </c>
      <c r="G49" s="81">
        <v>70</v>
      </c>
      <c r="H49" s="115">
        <v>0</v>
      </c>
      <c r="I49" s="115">
        <v>0</v>
      </c>
      <c r="J49" s="115">
        <v>0</v>
      </c>
      <c r="K49" s="115">
        <v>0</v>
      </c>
      <c r="L49" s="115">
        <v>0</v>
      </c>
    </row>
    <row r="50" spans="1:12" x14ac:dyDescent="0.35">
      <c r="A50" s="1" t="s">
        <v>58</v>
      </c>
      <c r="B50" s="81">
        <f t="shared" si="26"/>
        <v>43</v>
      </c>
      <c r="C50" s="81">
        <v>0</v>
      </c>
      <c r="D50" s="81">
        <v>0</v>
      </c>
      <c r="E50" s="81">
        <v>5</v>
      </c>
      <c r="F50" s="81">
        <v>1</v>
      </c>
      <c r="G50" s="81">
        <v>37</v>
      </c>
      <c r="H50" s="115">
        <v>0</v>
      </c>
      <c r="I50" s="115">
        <v>0</v>
      </c>
      <c r="J50" s="115">
        <v>0</v>
      </c>
      <c r="K50" s="115">
        <v>0</v>
      </c>
      <c r="L50" s="115">
        <v>0</v>
      </c>
    </row>
    <row r="51" spans="1:12" x14ac:dyDescent="0.35">
      <c r="A51" s="61" t="s">
        <v>59</v>
      </c>
      <c r="B51" s="81">
        <f t="shared" si="26"/>
        <v>300</v>
      </c>
      <c r="C51" s="81">
        <v>0</v>
      </c>
      <c r="D51" s="81">
        <v>0</v>
      </c>
      <c r="E51" s="81">
        <v>152</v>
      </c>
      <c r="F51" s="81">
        <v>0</v>
      </c>
      <c r="G51" s="81">
        <v>143</v>
      </c>
      <c r="H51" s="115">
        <v>4</v>
      </c>
      <c r="I51" s="115">
        <v>1</v>
      </c>
      <c r="J51" s="115">
        <v>0</v>
      </c>
      <c r="K51" s="115">
        <v>0</v>
      </c>
      <c r="L51" s="115">
        <v>0</v>
      </c>
    </row>
    <row r="52" spans="1:12" x14ac:dyDescent="0.35">
      <c r="A52" s="61" t="s">
        <v>60</v>
      </c>
      <c r="B52" s="81">
        <f t="shared" si="26"/>
        <v>47</v>
      </c>
      <c r="C52" s="81">
        <v>0</v>
      </c>
      <c r="D52" s="81">
        <v>0</v>
      </c>
      <c r="E52" s="81">
        <v>0</v>
      </c>
      <c r="F52" s="81">
        <v>0</v>
      </c>
      <c r="G52" s="81">
        <v>46</v>
      </c>
      <c r="H52" s="115">
        <v>0</v>
      </c>
      <c r="I52" s="115">
        <v>0</v>
      </c>
      <c r="J52" s="115">
        <v>0</v>
      </c>
      <c r="K52" s="115">
        <v>1</v>
      </c>
      <c r="L52" s="115">
        <v>0</v>
      </c>
    </row>
    <row r="53" spans="1:12" x14ac:dyDescent="0.35">
      <c r="A53" s="63"/>
      <c r="B53" s="81"/>
      <c r="C53" s="81"/>
      <c r="D53" s="81"/>
      <c r="E53" s="81"/>
      <c r="F53" s="81"/>
      <c r="G53" s="81"/>
      <c r="H53" s="115"/>
      <c r="I53" s="115"/>
      <c r="J53" s="115"/>
      <c r="K53" s="115"/>
      <c r="L53" s="115"/>
    </row>
    <row r="54" spans="1:12" x14ac:dyDescent="0.35">
      <c r="A54" s="60" t="s">
        <v>61</v>
      </c>
      <c r="B54" s="80">
        <f>SUM(B55:B61)</f>
        <v>2526</v>
      </c>
      <c r="C54" s="80">
        <f t="shared" ref="C54:G54" si="27">SUM(C55:C61)</f>
        <v>0</v>
      </c>
      <c r="D54" s="80">
        <f t="shared" si="27"/>
        <v>1</v>
      </c>
      <c r="E54" s="80">
        <f t="shared" si="27"/>
        <v>997</v>
      </c>
      <c r="F54" s="80">
        <f t="shared" si="27"/>
        <v>158</v>
      </c>
      <c r="G54" s="80">
        <f t="shared" si="27"/>
        <v>1364</v>
      </c>
      <c r="H54" s="74">
        <f t="shared" ref="H54" si="28">SUM(H55:H61)</f>
        <v>3</v>
      </c>
      <c r="I54" s="74">
        <f t="shared" ref="I54:J54" si="29">SUM(I55:I60)</f>
        <v>0</v>
      </c>
      <c r="J54" s="74">
        <f t="shared" si="29"/>
        <v>0</v>
      </c>
      <c r="K54" s="74">
        <f t="shared" ref="K54:L54" si="30">SUM(K55:K61)</f>
        <v>0</v>
      </c>
      <c r="L54" s="74">
        <f t="shared" si="30"/>
        <v>3</v>
      </c>
    </row>
    <row r="55" spans="1:12" x14ac:dyDescent="0.35">
      <c r="A55" s="61" t="s">
        <v>62</v>
      </c>
      <c r="B55" s="81">
        <f t="shared" ref="B55:B61" si="31">SUM(C55:L55)</f>
        <v>1208</v>
      </c>
      <c r="C55" s="81">
        <v>0</v>
      </c>
      <c r="D55" s="81">
        <v>1</v>
      </c>
      <c r="E55" s="81">
        <v>937</v>
      </c>
      <c r="F55" s="81">
        <v>0</v>
      </c>
      <c r="G55" s="81">
        <v>269</v>
      </c>
      <c r="H55" s="115">
        <v>0</v>
      </c>
      <c r="I55" s="115">
        <v>0</v>
      </c>
      <c r="J55" s="115">
        <v>0</v>
      </c>
      <c r="K55" s="115">
        <v>0</v>
      </c>
      <c r="L55" s="115">
        <v>1</v>
      </c>
    </row>
    <row r="56" spans="1:12" x14ac:dyDescent="0.35">
      <c r="A56" s="61" t="s">
        <v>63</v>
      </c>
      <c r="B56" s="81">
        <f t="shared" si="31"/>
        <v>396</v>
      </c>
      <c r="C56" s="81">
        <v>0</v>
      </c>
      <c r="D56" s="81">
        <v>0</v>
      </c>
      <c r="E56" s="81">
        <v>1</v>
      </c>
      <c r="F56" s="81">
        <v>6</v>
      </c>
      <c r="G56" s="81">
        <v>388</v>
      </c>
      <c r="H56" s="115">
        <v>0</v>
      </c>
      <c r="I56" s="115">
        <v>0</v>
      </c>
      <c r="J56" s="115">
        <v>0</v>
      </c>
      <c r="K56" s="115">
        <v>0</v>
      </c>
      <c r="L56" s="115">
        <v>1</v>
      </c>
    </row>
    <row r="57" spans="1:12" x14ac:dyDescent="0.35">
      <c r="A57" s="61" t="s">
        <v>64</v>
      </c>
      <c r="B57" s="81">
        <f t="shared" si="31"/>
        <v>249</v>
      </c>
      <c r="C57" s="81">
        <v>0</v>
      </c>
      <c r="D57" s="81">
        <v>0</v>
      </c>
      <c r="E57" s="81">
        <v>14</v>
      </c>
      <c r="F57" s="81">
        <v>2</v>
      </c>
      <c r="G57" s="81">
        <v>233</v>
      </c>
      <c r="H57" s="115">
        <v>0</v>
      </c>
      <c r="I57" s="115">
        <v>0</v>
      </c>
      <c r="J57" s="115">
        <v>0</v>
      </c>
      <c r="K57" s="115">
        <v>0</v>
      </c>
      <c r="L57" s="115">
        <v>0</v>
      </c>
    </row>
    <row r="58" spans="1:12" x14ac:dyDescent="0.35">
      <c r="A58" s="61" t="s">
        <v>65</v>
      </c>
      <c r="B58" s="81">
        <f t="shared" si="31"/>
        <v>229</v>
      </c>
      <c r="C58" s="81">
        <v>0</v>
      </c>
      <c r="D58" s="81">
        <v>0</v>
      </c>
      <c r="E58" s="81">
        <v>10</v>
      </c>
      <c r="F58" s="81">
        <v>5</v>
      </c>
      <c r="G58" s="81">
        <v>214</v>
      </c>
      <c r="H58" s="115">
        <v>0</v>
      </c>
      <c r="I58" s="115">
        <v>0</v>
      </c>
      <c r="J58" s="115">
        <v>0</v>
      </c>
      <c r="K58" s="115">
        <v>0</v>
      </c>
      <c r="L58" s="115">
        <v>0</v>
      </c>
    </row>
    <row r="59" spans="1:12" x14ac:dyDescent="0.35">
      <c r="A59" s="61" t="s">
        <v>66</v>
      </c>
      <c r="B59" s="81">
        <f t="shared" si="31"/>
        <v>356</v>
      </c>
      <c r="C59" s="81">
        <v>0</v>
      </c>
      <c r="D59" s="81">
        <v>0</v>
      </c>
      <c r="E59" s="81">
        <v>35</v>
      </c>
      <c r="F59" s="81">
        <v>145</v>
      </c>
      <c r="G59" s="81">
        <v>172</v>
      </c>
      <c r="H59" s="115">
        <v>3</v>
      </c>
      <c r="I59" s="115">
        <v>0</v>
      </c>
      <c r="J59" s="115">
        <v>0</v>
      </c>
      <c r="K59" s="115">
        <v>0</v>
      </c>
      <c r="L59" s="115">
        <v>1</v>
      </c>
    </row>
    <row r="60" spans="1:12" x14ac:dyDescent="0.35">
      <c r="A60" s="61" t="s">
        <v>67</v>
      </c>
      <c r="B60" s="81">
        <f t="shared" si="31"/>
        <v>72</v>
      </c>
      <c r="C60" s="81">
        <v>0</v>
      </c>
      <c r="D60" s="81">
        <v>0</v>
      </c>
      <c r="E60" s="81">
        <v>0</v>
      </c>
      <c r="F60" s="81">
        <v>0</v>
      </c>
      <c r="G60" s="81">
        <v>72</v>
      </c>
      <c r="H60" s="115">
        <v>0</v>
      </c>
      <c r="I60" s="115">
        <v>0</v>
      </c>
      <c r="J60" s="115">
        <v>0</v>
      </c>
      <c r="K60" s="115">
        <v>0</v>
      </c>
      <c r="L60" s="115">
        <v>0</v>
      </c>
    </row>
    <row r="61" spans="1:12" x14ac:dyDescent="0.35">
      <c r="A61" s="61" t="s">
        <v>68</v>
      </c>
      <c r="B61" s="81">
        <f t="shared" si="31"/>
        <v>16</v>
      </c>
      <c r="C61" s="81">
        <v>0</v>
      </c>
      <c r="D61" s="81">
        <v>0</v>
      </c>
      <c r="E61" s="81">
        <v>0</v>
      </c>
      <c r="F61" s="81">
        <v>0</v>
      </c>
      <c r="G61" s="81">
        <v>16</v>
      </c>
      <c r="H61" s="115">
        <v>0</v>
      </c>
      <c r="I61" s="115">
        <v>0</v>
      </c>
      <c r="J61" s="115">
        <v>0</v>
      </c>
      <c r="K61" s="115">
        <v>0</v>
      </c>
      <c r="L61" s="115">
        <v>0</v>
      </c>
    </row>
    <row r="62" spans="1:12" x14ac:dyDescent="0.35">
      <c r="A62" s="63"/>
      <c r="B62" s="80"/>
      <c r="C62" s="80"/>
      <c r="D62" s="80"/>
      <c r="E62" s="81"/>
      <c r="F62" s="81"/>
      <c r="G62" s="81"/>
      <c r="H62" s="115"/>
      <c r="I62" s="115"/>
      <c r="J62" s="115"/>
      <c r="K62" s="115"/>
      <c r="L62" s="115"/>
    </row>
    <row r="63" spans="1:12" x14ac:dyDescent="0.35">
      <c r="A63" s="60" t="s">
        <v>69</v>
      </c>
      <c r="B63" s="80">
        <f>SUM(B64:B69)</f>
        <v>2480</v>
      </c>
      <c r="C63" s="80">
        <f>SUM(C64:C69)</f>
        <v>0</v>
      </c>
      <c r="D63" s="80">
        <f>SUM(D64:D69)</f>
        <v>0</v>
      </c>
      <c r="E63" s="80">
        <f>SUM(E64:E69)</f>
        <v>1099</v>
      </c>
      <c r="F63" s="80">
        <f t="shared" ref="F63:G63" si="32">SUM(F64:F69)</f>
        <v>334</v>
      </c>
      <c r="G63" s="80">
        <f t="shared" si="32"/>
        <v>1029</v>
      </c>
      <c r="H63" s="74">
        <f t="shared" ref="H63:J63" si="33">SUM(H64:H69)</f>
        <v>3</v>
      </c>
      <c r="I63" s="74">
        <f t="shared" si="33"/>
        <v>2</v>
      </c>
      <c r="J63" s="74">
        <f t="shared" si="33"/>
        <v>0</v>
      </c>
      <c r="K63" s="74">
        <f t="shared" ref="K63:L63" si="34">SUM(K64:K69)</f>
        <v>3</v>
      </c>
      <c r="L63" s="74">
        <f t="shared" si="34"/>
        <v>10</v>
      </c>
    </row>
    <row r="64" spans="1:12" x14ac:dyDescent="0.35">
      <c r="A64" s="61" t="s">
        <v>70</v>
      </c>
      <c r="B64" s="81">
        <f t="shared" ref="B64:B69" si="35">SUM(C64:L64)</f>
        <v>1104</v>
      </c>
      <c r="C64" s="81">
        <v>0</v>
      </c>
      <c r="D64" s="81">
        <v>0</v>
      </c>
      <c r="E64" s="81">
        <v>552</v>
      </c>
      <c r="F64" s="81">
        <v>260</v>
      </c>
      <c r="G64" s="81">
        <v>283</v>
      </c>
      <c r="H64" s="115">
        <v>0</v>
      </c>
      <c r="I64" s="115">
        <v>0</v>
      </c>
      <c r="J64" s="115">
        <v>0</v>
      </c>
      <c r="K64" s="115">
        <v>1</v>
      </c>
      <c r="L64" s="115">
        <v>8</v>
      </c>
    </row>
    <row r="65" spans="1:12" x14ac:dyDescent="0.35">
      <c r="A65" s="61" t="s">
        <v>71</v>
      </c>
      <c r="B65" s="81">
        <f t="shared" si="35"/>
        <v>350</v>
      </c>
      <c r="C65" s="81">
        <v>0</v>
      </c>
      <c r="D65" s="81">
        <v>0</v>
      </c>
      <c r="E65" s="81">
        <v>266</v>
      </c>
      <c r="F65" s="81">
        <v>0</v>
      </c>
      <c r="G65" s="81">
        <v>83</v>
      </c>
      <c r="H65" s="115">
        <v>0</v>
      </c>
      <c r="I65" s="115">
        <v>1</v>
      </c>
      <c r="J65" s="115">
        <v>0</v>
      </c>
      <c r="K65" s="115">
        <v>0</v>
      </c>
      <c r="L65" s="115">
        <v>0</v>
      </c>
    </row>
    <row r="66" spans="1:12" x14ac:dyDescent="0.35">
      <c r="A66" s="61" t="s">
        <v>72</v>
      </c>
      <c r="B66" s="81">
        <f t="shared" si="35"/>
        <v>163</v>
      </c>
      <c r="C66" s="81">
        <v>0</v>
      </c>
      <c r="D66" s="81">
        <v>0</v>
      </c>
      <c r="E66" s="81">
        <v>5</v>
      </c>
      <c r="F66" s="81">
        <v>1</v>
      </c>
      <c r="G66" s="81">
        <v>156</v>
      </c>
      <c r="H66" s="115">
        <v>1</v>
      </c>
      <c r="I66" s="115">
        <v>0</v>
      </c>
      <c r="J66" s="115">
        <v>0</v>
      </c>
      <c r="K66" s="115">
        <v>0</v>
      </c>
      <c r="L66" s="115">
        <v>0</v>
      </c>
    </row>
    <row r="67" spans="1:12" x14ac:dyDescent="0.35">
      <c r="A67" s="61" t="s">
        <v>73</v>
      </c>
      <c r="B67" s="81">
        <f t="shared" si="35"/>
        <v>244</v>
      </c>
      <c r="C67" s="81">
        <v>0</v>
      </c>
      <c r="D67" s="81">
        <v>0</v>
      </c>
      <c r="E67" s="81">
        <v>45</v>
      </c>
      <c r="F67" s="81">
        <v>20</v>
      </c>
      <c r="G67" s="81">
        <v>178</v>
      </c>
      <c r="H67" s="115">
        <v>1</v>
      </c>
      <c r="I67" s="115">
        <v>0</v>
      </c>
      <c r="J67" s="115">
        <v>0</v>
      </c>
      <c r="K67" s="115">
        <v>0</v>
      </c>
      <c r="L67" s="115">
        <v>0</v>
      </c>
    </row>
    <row r="68" spans="1:12" x14ac:dyDescent="0.35">
      <c r="A68" s="61" t="s">
        <v>74</v>
      </c>
      <c r="B68" s="81">
        <f t="shared" si="35"/>
        <v>169</v>
      </c>
      <c r="C68" s="81">
        <v>0</v>
      </c>
      <c r="D68" s="81">
        <v>0</v>
      </c>
      <c r="E68" s="81">
        <v>0</v>
      </c>
      <c r="F68" s="81">
        <v>0</v>
      </c>
      <c r="G68" s="81">
        <v>167</v>
      </c>
      <c r="H68" s="115">
        <v>1</v>
      </c>
      <c r="I68" s="115">
        <v>1</v>
      </c>
      <c r="J68" s="115">
        <v>0</v>
      </c>
      <c r="K68" s="115">
        <v>0</v>
      </c>
      <c r="L68" s="115">
        <v>0</v>
      </c>
    </row>
    <row r="69" spans="1:12" x14ac:dyDescent="0.35">
      <c r="A69" s="61" t="s">
        <v>281</v>
      </c>
      <c r="B69" s="81">
        <f t="shared" si="35"/>
        <v>450</v>
      </c>
      <c r="C69" s="81">
        <v>0</v>
      </c>
      <c r="D69" s="81">
        <v>0</v>
      </c>
      <c r="E69" s="81">
        <v>231</v>
      </c>
      <c r="F69" s="81">
        <v>53</v>
      </c>
      <c r="G69" s="81">
        <v>162</v>
      </c>
      <c r="H69" s="115">
        <v>0</v>
      </c>
      <c r="I69" s="115">
        <v>0</v>
      </c>
      <c r="J69" s="115">
        <v>0</v>
      </c>
      <c r="K69" s="115">
        <v>2</v>
      </c>
      <c r="L69" s="115">
        <v>2</v>
      </c>
    </row>
    <row r="70" spans="1:12" x14ac:dyDescent="0.35">
      <c r="A70" s="63"/>
      <c r="B70" s="80"/>
      <c r="C70" s="80"/>
      <c r="D70" s="80"/>
      <c r="E70" s="80"/>
      <c r="F70" s="80"/>
      <c r="G70" s="80"/>
      <c r="H70" s="74"/>
      <c r="I70" s="74"/>
      <c r="J70" s="74"/>
      <c r="K70" s="74"/>
      <c r="L70" s="74"/>
    </row>
    <row r="71" spans="1:12" x14ac:dyDescent="0.35">
      <c r="A71" s="60" t="s">
        <v>76</v>
      </c>
      <c r="B71" s="80">
        <f>SUM(B72:B77)</f>
        <v>1380</v>
      </c>
      <c r="C71" s="80">
        <f>SUM(C72:C77)</f>
        <v>0</v>
      </c>
      <c r="D71" s="80">
        <f>SUM(D72:D77)</f>
        <v>0</v>
      </c>
      <c r="E71" s="80">
        <f>SUM(E72:E77)</f>
        <v>239</v>
      </c>
      <c r="F71" s="80">
        <f t="shared" ref="F71:G71" si="36">SUM(F72:F77)</f>
        <v>47</v>
      </c>
      <c r="G71" s="80">
        <f t="shared" si="36"/>
        <v>1076</v>
      </c>
      <c r="H71" s="74">
        <f t="shared" ref="H71:J71" si="37">SUM(H72:H77)</f>
        <v>0</v>
      </c>
      <c r="I71" s="74">
        <f t="shared" si="37"/>
        <v>1</v>
      </c>
      <c r="J71" s="74">
        <f t="shared" si="37"/>
        <v>0</v>
      </c>
      <c r="K71" s="74">
        <f t="shared" ref="K71:L71" si="38">SUM(K72:K77)</f>
        <v>9</v>
      </c>
      <c r="L71" s="74">
        <f t="shared" si="38"/>
        <v>8</v>
      </c>
    </row>
    <row r="72" spans="1:12" x14ac:dyDescent="0.35">
      <c r="A72" s="61" t="s">
        <v>77</v>
      </c>
      <c r="B72" s="81">
        <f t="shared" ref="B72:B77" si="39">SUM(C72:L72)</f>
        <v>743</v>
      </c>
      <c r="C72" s="81">
        <v>0</v>
      </c>
      <c r="D72" s="81">
        <v>0</v>
      </c>
      <c r="E72" s="81">
        <v>32</v>
      </c>
      <c r="F72" s="81">
        <v>7</v>
      </c>
      <c r="G72" s="81">
        <v>688</v>
      </c>
      <c r="H72" s="115">
        <v>0</v>
      </c>
      <c r="I72" s="115">
        <v>1</v>
      </c>
      <c r="J72" s="115">
        <v>0</v>
      </c>
      <c r="K72" s="115">
        <v>9</v>
      </c>
      <c r="L72" s="115">
        <v>6</v>
      </c>
    </row>
    <row r="73" spans="1:12" x14ac:dyDescent="0.35">
      <c r="A73" s="61" t="s">
        <v>78</v>
      </c>
      <c r="B73" s="81">
        <f t="shared" si="39"/>
        <v>190</v>
      </c>
      <c r="C73" s="81">
        <v>0</v>
      </c>
      <c r="D73" s="81">
        <v>0</v>
      </c>
      <c r="E73" s="81">
        <v>121</v>
      </c>
      <c r="F73" s="81">
        <v>36</v>
      </c>
      <c r="G73" s="81">
        <v>31</v>
      </c>
      <c r="H73" s="115">
        <v>0</v>
      </c>
      <c r="I73" s="115">
        <v>0</v>
      </c>
      <c r="J73" s="115">
        <v>0</v>
      </c>
      <c r="K73" s="115">
        <v>0</v>
      </c>
      <c r="L73" s="115">
        <v>2</v>
      </c>
    </row>
    <row r="74" spans="1:12" x14ac:dyDescent="0.35">
      <c r="A74" s="61" t="s">
        <v>79</v>
      </c>
      <c r="B74" s="81">
        <f t="shared" si="39"/>
        <v>41</v>
      </c>
      <c r="C74" s="81">
        <v>0</v>
      </c>
      <c r="D74" s="81">
        <v>0</v>
      </c>
      <c r="E74" s="81">
        <v>1</v>
      </c>
      <c r="F74" s="81">
        <v>0</v>
      </c>
      <c r="G74" s="81">
        <v>40</v>
      </c>
      <c r="H74" s="115">
        <v>0</v>
      </c>
      <c r="I74" s="115">
        <v>0</v>
      </c>
      <c r="J74" s="115">
        <v>0</v>
      </c>
      <c r="K74" s="115">
        <v>0</v>
      </c>
      <c r="L74" s="115">
        <v>0</v>
      </c>
    </row>
    <row r="75" spans="1:12" x14ac:dyDescent="0.35">
      <c r="A75" s="61" t="s">
        <v>80</v>
      </c>
      <c r="B75" s="81">
        <f t="shared" si="39"/>
        <v>207</v>
      </c>
      <c r="C75" s="81">
        <v>0</v>
      </c>
      <c r="D75" s="81">
        <v>0</v>
      </c>
      <c r="E75" s="81">
        <v>11</v>
      </c>
      <c r="F75" s="81">
        <v>1</v>
      </c>
      <c r="G75" s="81">
        <v>195</v>
      </c>
      <c r="H75" s="115">
        <v>0</v>
      </c>
      <c r="I75" s="115">
        <v>0</v>
      </c>
      <c r="J75" s="115">
        <v>0</v>
      </c>
      <c r="K75" s="115">
        <v>0</v>
      </c>
      <c r="L75" s="115">
        <v>0</v>
      </c>
    </row>
    <row r="76" spans="1:12" x14ac:dyDescent="0.35">
      <c r="A76" s="61" t="s">
        <v>81</v>
      </c>
      <c r="B76" s="81">
        <f t="shared" si="39"/>
        <v>93</v>
      </c>
      <c r="C76" s="81">
        <v>0</v>
      </c>
      <c r="D76" s="81">
        <v>0</v>
      </c>
      <c r="E76" s="81">
        <v>52</v>
      </c>
      <c r="F76" s="81">
        <v>1</v>
      </c>
      <c r="G76" s="81">
        <v>40</v>
      </c>
      <c r="H76" s="115">
        <v>0</v>
      </c>
      <c r="I76" s="115">
        <v>0</v>
      </c>
      <c r="J76" s="115">
        <v>0</v>
      </c>
      <c r="K76" s="115">
        <v>0</v>
      </c>
      <c r="L76" s="115">
        <v>0</v>
      </c>
    </row>
    <row r="77" spans="1:12" x14ac:dyDescent="0.35">
      <c r="A77" s="61" t="s">
        <v>82</v>
      </c>
      <c r="B77" s="81">
        <f t="shared" si="39"/>
        <v>106</v>
      </c>
      <c r="C77" s="81">
        <v>0</v>
      </c>
      <c r="D77" s="81">
        <v>0</v>
      </c>
      <c r="E77" s="81">
        <v>22</v>
      </c>
      <c r="F77" s="81">
        <v>2</v>
      </c>
      <c r="G77" s="81">
        <v>82</v>
      </c>
      <c r="H77" s="115">
        <v>0</v>
      </c>
      <c r="I77" s="115">
        <v>0</v>
      </c>
      <c r="J77" s="115">
        <v>0</v>
      </c>
      <c r="K77" s="115">
        <v>0</v>
      </c>
      <c r="L77" s="115">
        <v>0</v>
      </c>
    </row>
    <row r="78" spans="1:12" x14ac:dyDescent="0.35">
      <c r="A78" s="63"/>
      <c r="B78" s="80"/>
      <c r="C78" s="80"/>
      <c r="D78" s="80"/>
      <c r="E78" s="81"/>
      <c r="F78" s="81"/>
      <c r="G78" s="81"/>
      <c r="H78" s="115"/>
      <c r="I78" s="115"/>
      <c r="J78" s="115"/>
      <c r="K78" s="115"/>
      <c r="L78" s="115"/>
    </row>
    <row r="79" spans="1:12" x14ac:dyDescent="0.35">
      <c r="A79" s="60" t="s">
        <v>83</v>
      </c>
      <c r="B79" s="80">
        <f>SUM(B80:B85)</f>
        <v>1849</v>
      </c>
      <c r="C79" s="80">
        <f>SUM(C80:C85)</f>
        <v>0</v>
      </c>
      <c r="D79" s="80">
        <f>SUM(D80:D85)</f>
        <v>0</v>
      </c>
      <c r="E79" s="80">
        <f>SUM(E80:E85)</f>
        <v>722</v>
      </c>
      <c r="F79" s="80">
        <f t="shared" ref="F79:G79" si="40">SUM(F80:F85)</f>
        <v>166</v>
      </c>
      <c r="G79" s="80">
        <f t="shared" si="40"/>
        <v>901</v>
      </c>
      <c r="H79" s="74">
        <f t="shared" ref="H79:J79" si="41">SUM(H80:H85)</f>
        <v>4</v>
      </c>
      <c r="I79" s="74">
        <f t="shared" si="41"/>
        <v>17</v>
      </c>
      <c r="J79" s="74">
        <f t="shared" si="41"/>
        <v>1</v>
      </c>
      <c r="K79" s="74">
        <f t="shared" ref="K79:L79" si="42">SUM(K80:K85)</f>
        <v>31</v>
      </c>
      <c r="L79" s="133">
        <f t="shared" si="42"/>
        <v>7</v>
      </c>
    </row>
    <row r="80" spans="1:12" x14ac:dyDescent="0.35">
      <c r="A80" s="61" t="s">
        <v>84</v>
      </c>
      <c r="B80" s="81">
        <f t="shared" ref="B80:B85" si="43">SUM(C80:L80)</f>
        <v>884</v>
      </c>
      <c r="C80" s="81">
        <v>0</v>
      </c>
      <c r="D80" s="81">
        <v>0</v>
      </c>
      <c r="E80" s="81">
        <v>374</v>
      </c>
      <c r="F80" s="81">
        <v>62</v>
      </c>
      <c r="G80" s="81">
        <v>426</v>
      </c>
      <c r="H80" s="115">
        <v>0</v>
      </c>
      <c r="I80" s="115">
        <v>16</v>
      </c>
      <c r="J80" s="115">
        <v>1</v>
      </c>
      <c r="K80" s="115">
        <v>3</v>
      </c>
      <c r="L80" s="115">
        <v>2</v>
      </c>
    </row>
    <row r="81" spans="1:12" x14ac:dyDescent="0.35">
      <c r="A81" s="61" t="s">
        <v>85</v>
      </c>
      <c r="B81" s="81">
        <f t="shared" si="43"/>
        <v>681</v>
      </c>
      <c r="C81" s="81">
        <v>0</v>
      </c>
      <c r="D81" s="81">
        <v>0</v>
      </c>
      <c r="E81" s="81">
        <v>334</v>
      </c>
      <c r="F81" s="81">
        <v>54</v>
      </c>
      <c r="G81" s="81">
        <v>263</v>
      </c>
      <c r="H81" s="115">
        <v>0</v>
      </c>
      <c r="I81" s="115">
        <v>0</v>
      </c>
      <c r="J81" s="115">
        <v>0</v>
      </c>
      <c r="K81" s="115">
        <v>25</v>
      </c>
      <c r="L81" s="115">
        <v>5</v>
      </c>
    </row>
    <row r="82" spans="1:12" x14ac:dyDescent="0.35">
      <c r="A82" s="61" t="s">
        <v>86</v>
      </c>
      <c r="B82" s="81">
        <f t="shared" si="43"/>
        <v>70</v>
      </c>
      <c r="C82" s="81">
        <v>0</v>
      </c>
      <c r="D82" s="81">
        <v>0</v>
      </c>
      <c r="E82" s="81">
        <v>1</v>
      </c>
      <c r="F82" s="81">
        <v>0</v>
      </c>
      <c r="G82" s="81">
        <v>67</v>
      </c>
      <c r="H82" s="115">
        <v>1</v>
      </c>
      <c r="I82" s="115">
        <v>0</v>
      </c>
      <c r="J82" s="115">
        <v>0</v>
      </c>
      <c r="K82" s="115">
        <v>1</v>
      </c>
      <c r="L82" s="115">
        <v>0</v>
      </c>
    </row>
    <row r="83" spans="1:12" x14ac:dyDescent="0.35">
      <c r="A83" s="61" t="s">
        <v>87</v>
      </c>
      <c r="B83" s="81">
        <f t="shared" si="43"/>
        <v>97</v>
      </c>
      <c r="C83" s="81">
        <v>0</v>
      </c>
      <c r="D83" s="81">
        <v>0</v>
      </c>
      <c r="E83" s="81">
        <v>11</v>
      </c>
      <c r="F83" s="81">
        <v>39</v>
      </c>
      <c r="G83" s="81">
        <v>46</v>
      </c>
      <c r="H83" s="115">
        <v>0</v>
      </c>
      <c r="I83" s="115">
        <v>0</v>
      </c>
      <c r="J83" s="115">
        <v>0</v>
      </c>
      <c r="K83" s="115">
        <v>1</v>
      </c>
      <c r="L83" s="115">
        <v>0</v>
      </c>
    </row>
    <row r="84" spans="1:12" x14ac:dyDescent="0.35">
      <c r="A84" s="61" t="s">
        <v>88</v>
      </c>
      <c r="B84" s="81">
        <f t="shared" si="43"/>
        <v>42</v>
      </c>
      <c r="C84" s="81">
        <v>0</v>
      </c>
      <c r="D84" s="81">
        <v>0</v>
      </c>
      <c r="E84" s="81">
        <v>0</v>
      </c>
      <c r="F84" s="81">
        <v>8</v>
      </c>
      <c r="G84" s="81">
        <v>32</v>
      </c>
      <c r="H84" s="115">
        <v>1</v>
      </c>
      <c r="I84" s="115">
        <v>0</v>
      </c>
      <c r="J84" s="115">
        <v>0</v>
      </c>
      <c r="K84" s="115">
        <v>1</v>
      </c>
      <c r="L84" s="115">
        <v>0</v>
      </c>
    </row>
    <row r="85" spans="1:12" x14ac:dyDescent="0.35">
      <c r="A85" s="61" t="s">
        <v>89</v>
      </c>
      <c r="B85" s="81">
        <f t="shared" si="43"/>
        <v>75</v>
      </c>
      <c r="C85" s="81">
        <v>0</v>
      </c>
      <c r="D85" s="81">
        <v>0</v>
      </c>
      <c r="E85" s="81">
        <v>2</v>
      </c>
      <c r="F85" s="81">
        <v>3</v>
      </c>
      <c r="G85" s="81">
        <v>67</v>
      </c>
      <c r="H85" s="115">
        <v>2</v>
      </c>
      <c r="I85" s="115">
        <v>1</v>
      </c>
      <c r="J85" s="115">
        <v>0</v>
      </c>
      <c r="K85" s="115">
        <v>0</v>
      </c>
      <c r="L85" s="115">
        <v>0</v>
      </c>
    </row>
    <row r="86" spans="1:12" x14ac:dyDescent="0.35">
      <c r="A86" s="63"/>
      <c r="B86" s="80"/>
      <c r="C86" s="80"/>
      <c r="D86" s="80"/>
      <c r="E86" s="80"/>
      <c r="F86" s="80"/>
      <c r="G86" s="80"/>
      <c r="H86" s="74"/>
      <c r="I86" s="74"/>
      <c r="J86" s="74"/>
      <c r="K86" s="74"/>
      <c r="L86" s="74"/>
    </row>
    <row r="87" spans="1:12" x14ac:dyDescent="0.35">
      <c r="A87" s="60" t="s">
        <v>90</v>
      </c>
      <c r="B87" s="80">
        <f>SUM(B88:B95)</f>
        <v>1947</v>
      </c>
      <c r="C87" s="80">
        <f t="shared" ref="C87:G87" si="44">SUM(C88:C95)</f>
        <v>0</v>
      </c>
      <c r="D87" s="80">
        <f t="shared" si="44"/>
        <v>0</v>
      </c>
      <c r="E87" s="80">
        <f t="shared" si="44"/>
        <v>856</v>
      </c>
      <c r="F87" s="80">
        <f t="shared" si="44"/>
        <v>117</v>
      </c>
      <c r="G87" s="80">
        <f t="shared" si="44"/>
        <v>709</v>
      </c>
      <c r="H87" s="74">
        <f t="shared" ref="H87" si="45">SUM(H88:H95)</f>
        <v>3</v>
      </c>
      <c r="I87" s="74">
        <f t="shared" ref="I87:J87" si="46">SUM(I88:I93)</f>
        <v>0</v>
      </c>
      <c r="J87" s="74">
        <f t="shared" si="46"/>
        <v>0</v>
      </c>
      <c r="K87" s="74">
        <f t="shared" ref="K87:L87" si="47">SUM(K88:K95)</f>
        <v>246</v>
      </c>
      <c r="L87" s="74">
        <f t="shared" si="47"/>
        <v>16</v>
      </c>
    </row>
    <row r="88" spans="1:12" x14ac:dyDescent="0.35">
      <c r="A88" s="61" t="s">
        <v>91</v>
      </c>
      <c r="B88" s="81">
        <f t="shared" ref="B88:B95" si="48">SUM(C88:L88)</f>
        <v>926</v>
      </c>
      <c r="C88" s="81">
        <v>0</v>
      </c>
      <c r="D88" s="81">
        <v>0</v>
      </c>
      <c r="E88" s="81">
        <v>389</v>
      </c>
      <c r="F88" s="81">
        <v>54</v>
      </c>
      <c r="G88" s="81">
        <v>224</v>
      </c>
      <c r="H88" s="115">
        <v>0</v>
      </c>
      <c r="I88" s="115">
        <v>0</v>
      </c>
      <c r="J88" s="115">
        <v>0</v>
      </c>
      <c r="K88" s="115">
        <v>245</v>
      </c>
      <c r="L88" s="115">
        <v>14</v>
      </c>
    </row>
    <row r="89" spans="1:12" x14ac:dyDescent="0.35">
      <c r="A89" s="61" t="s">
        <v>92</v>
      </c>
      <c r="B89" s="81">
        <f t="shared" si="48"/>
        <v>233</v>
      </c>
      <c r="C89" s="81">
        <v>0</v>
      </c>
      <c r="D89" s="81">
        <v>0</v>
      </c>
      <c r="E89" s="81">
        <v>118</v>
      </c>
      <c r="F89" s="81">
        <v>26</v>
      </c>
      <c r="G89" s="81">
        <v>89</v>
      </c>
      <c r="H89" s="115">
        <v>0</v>
      </c>
      <c r="I89" s="115">
        <v>0</v>
      </c>
      <c r="J89" s="115">
        <v>0</v>
      </c>
      <c r="K89" s="115">
        <v>0</v>
      </c>
      <c r="L89" s="115">
        <v>0</v>
      </c>
    </row>
    <row r="90" spans="1:12" x14ac:dyDescent="0.35">
      <c r="A90" s="61" t="s">
        <v>93</v>
      </c>
      <c r="B90" s="81">
        <f t="shared" si="48"/>
        <v>57</v>
      </c>
      <c r="C90" s="81">
        <v>0</v>
      </c>
      <c r="D90" s="81">
        <v>0</v>
      </c>
      <c r="E90" s="81">
        <v>47</v>
      </c>
      <c r="F90" s="81">
        <v>1</v>
      </c>
      <c r="G90" s="81">
        <v>9</v>
      </c>
      <c r="H90" s="115">
        <v>0</v>
      </c>
      <c r="I90" s="115">
        <v>0</v>
      </c>
      <c r="J90" s="115">
        <v>0</v>
      </c>
      <c r="K90" s="115">
        <v>0</v>
      </c>
      <c r="L90" s="115">
        <v>0</v>
      </c>
    </row>
    <row r="91" spans="1:12" x14ac:dyDescent="0.35">
      <c r="A91" s="61" t="s">
        <v>94</v>
      </c>
      <c r="B91" s="81">
        <f t="shared" si="48"/>
        <v>204</v>
      </c>
      <c r="C91" s="81">
        <v>0</v>
      </c>
      <c r="D91" s="81">
        <v>0</v>
      </c>
      <c r="E91" s="81">
        <v>112</v>
      </c>
      <c r="F91" s="81">
        <v>5</v>
      </c>
      <c r="G91" s="81">
        <v>87</v>
      </c>
      <c r="H91" s="115">
        <v>0</v>
      </c>
      <c r="I91" s="115">
        <v>0</v>
      </c>
      <c r="J91" s="115">
        <v>0</v>
      </c>
      <c r="K91" s="115">
        <v>0</v>
      </c>
      <c r="L91" s="115">
        <v>0</v>
      </c>
    </row>
    <row r="92" spans="1:12" x14ac:dyDescent="0.35">
      <c r="A92" s="61" t="s">
        <v>95</v>
      </c>
      <c r="B92" s="81">
        <f t="shared" si="48"/>
        <v>86</v>
      </c>
      <c r="C92" s="81">
        <v>0</v>
      </c>
      <c r="D92" s="81">
        <v>0</v>
      </c>
      <c r="E92" s="81">
        <v>43</v>
      </c>
      <c r="F92" s="81">
        <v>0</v>
      </c>
      <c r="G92" s="81">
        <v>41</v>
      </c>
      <c r="H92" s="115">
        <v>0</v>
      </c>
      <c r="I92" s="115">
        <v>0</v>
      </c>
      <c r="J92" s="115">
        <v>0</v>
      </c>
      <c r="K92" s="115">
        <v>0</v>
      </c>
      <c r="L92" s="115">
        <v>2</v>
      </c>
    </row>
    <row r="93" spans="1:12" x14ac:dyDescent="0.35">
      <c r="A93" s="61" t="s">
        <v>96</v>
      </c>
      <c r="B93" s="81">
        <f t="shared" si="48"/>
        <v>293</v>
      </c>
      <c r="C93" s="81">
        <v>0</v>
      </c>
      <c r="D93" s="81">
        <v>0</v>
      </c>
      <c r="E93" s="81">
        <v>84</v>
      </c>
      <c r="F93" s="81">
        <v>28</v>
      </c>
      <c r="G93" s="81">
        <v>177</v>
      </c>
      <c r="H93" s="115">
        <v>3</v>
      </c>
      <c r="I93" s="115">
        <v>0</v>
      </c>
      <c r="J93" s="115">
        <v>0</v>
      </c>
      <c r="K93" s="115">
        <v>1</v>
      </c>
      <c r="L93" s="115">
        <v>0</v>
      </c>
    </row>
    <row r="94" spans="1:12" x14ac:dyDescent="0.35">
      <c r="A94" s="61" t="s">
        <v>97</v>
      </c>
      <c r="B94" s="81">
        <f t="shared" si="48"/>
        <v>116</v>
      </c>
      <c r="C94" s="81">
        <v>0</v>
      </c>
      <c r="D94" s="81">
        <v>0</v>
      </c>
      <c r="E94" s="81">
        <v>46</v>
      </c>
      <c r="F94" s="81">
        <v>1</v>
      </c>
      <c r="G94" s="81">
        <v>69</v>
      </c>
      <c r="H94" s="115">
        <v>0</v>
      </c>
      <c r="I94" s="115">
        <v>0</v>
      </c>
      <c r="J94" s="115">
        <v>0</v>
      </c>
      <c r="K94" s="115">
        <v>0</v>
      </c>
      <c r="L94" s="115">
        <v>0</v>
      </c>
    </row>
    <row r="95" spans="1:12" x14ac:dyDescent="0.35">
      <c r="A95" s="61" t="s">
        <v>98</v>
      </c>
      <c r="B95" s="81">
        <f t="shared" si="48"/>
        <v>32</v>
      </c>
      <c r="C95" s="81">
        <v>0</v>
      </c>
      <c r="D95" s="81">
        <v>0</v>
      </c>
      <c r="E95" s="81">
        <v>17</v>
      </c>
      <c r="F95" s="81">
        <v>2</v>
      </c>
      <c r="G95" s="81">
        <v>13</v>
      </c>
      <c r="H95" s="115">
        <v>0</v>
      </c>
      <c r="I95" s="115">
        <v>0</v>
      </c>
      <c r="J95" s="115">
        <v>0</v>
      </c>
      <c r="K95" s="115">
        <v>0</v>
      </c>
      <c r="L95" s="115">
        <v>0</v>
      </c>
    </row>
    <row r="96" spans="1:12" x14ac:dyDescent="0.35">
      <c r="A96" s="63"/>
      <c r="B96" s="80"/>
      <c r="C96" s="80"/>
      <c r="D96" s="80"/>
      <c r="E96" s="80"/>
      <c r="F96" s="80"/>
      <c r="G96" s="80"/>
      <c r="H96" s="74"/>
      <c r="I96" s="74"/>
      <c r="J96" s="74"/>
      <c r="K96" s="74"/>
      <c r="L96" s="74"/>
    </row>
    <row r="97" spans="1:12" x14ac:dyDescent="0.35">
      <c r="A97" s="60" t="s">
        <v>99</v>
      </c>
      <c r="B97" s="80">
        <f>SUM(B98:B99)</f>
        <v>1184</v>
      </c>
      <c r="C97" s="80">
        <f t="shared" ref="C97:G97" si="49">SUM(C98:C99)</f>
        <v>0</v>
      </c>
      <c r="D97" s="80">
        <f t="shared" si="49"/>
        <v>0</v>
      </c>
      <c r="E97" s="80">
        <f t="shared" si="49"/>
        <v>737</v>
      </c>
      <c r="F97" s="80">
        <f t="shared" si="49"/>
        <v>47</v>
      </c>
      <c r="G97" s="80">
        <f t="shared" si="49"/>
        <v>399</v>
      </c>
      <c r="H97" s="74">
        <f t="shared" ref="H97" si="50">SUM(H98:H99)</f>
        <v>0</v>
      </c>
      <c r="I97" s="74">
        <f>SUM(I98:I99)</f>
        <v>0</v>
      </c>
      <c r="J97" s="74">
        <f t="shared" ref="J97" si="51">SUM(J98:J103)</f>
        <v>0</v>
      </c>
      <c r="K97" s="74">
        <f t="shared" ref="K97:L97" si="52">SUM(K98:K99)</f>
        <v>1</v>
      </c>
      <c r="L97" s="74">
        <f t="shared" si="52"/>
        <v>0</v>
      </c>
    </row>
    <row r="98" spans="1:12" x14ac:dyDescent="0.35">
      <c r="A98" s="62" t="s">
        <v>100</v>
      </c>
      <c r="B98" s="81">
        <f t="shared" ref="B98:B99" si="53">SUM(C98:L98)</f>
        <v>1035</v>
      </c>
      <c r="C98" s="81">
        <v>0</v>
      </c>
      <c r="D98" s="81">
        <v>0</v>
      </c>
      <c r="E98" s="81">
        <v>700</v>
      </c>
      <c r="F98" s="81">
        <v>0</v>
      </c>
      <c r="G98" s="81">
        <v>334</v>
      </c>
      <c r="H98" s="115">
        <v>0</v>
      </c>
      <c r="I98" s="115">
        <v>0</v>
      </c>
      <c r="J98" s="115">
        <v>0</v>
      </c>
      <c r="K98" s="115">
        <v>1</v>
      </c>
      <c r="L98" s="115">
        <v>0</v>
      </c>
    </row>
    <row r="99" spans="1:12" x14ac:dyDescent="0.35">
      <c r="A99" s="62" t="s">
        <v>101</v>
      </c>
      <c r="B99" s="81">
        <f t="shared" si="53"/>
        <v>149</v>
      </c>
      <c r="C99" s="81">
        <v>0</v>
      </c>
      <c r="D99" s="81">
        <v>0</v>
      </c>
      <c r="E99" s="81">
        <v>37</v>
      </c>
      <c r="F99" s="81">
        <v>47</v>
      </c>
      <c r="G99" s="81">
        <v>65</v>
      </c>
      <c r="H99" s="115">
        <v>0</v>
      </c>
      <c r="I99" s="115">
        <v>0</v>
      </c>
      <c r="J99" s="115">
        <v>0</v>
      </c>
      <c r="K99" s="115">
        <v>0</v>
      </c>
      <c r="L99" s="115">
        <v>0</v>
      </c>
    </row>
    <row r="100" spans="1:12" x14ac:dyDescent="0.35">
      <c r="A100" s="63"/>
      <c r="B100" s="80"/>
      <c r="C100" s="80"/>
      <c r="D100" s="80"/>
      <c r="E100" s="80"/>
      <c r="F100" s="80"/>
      <c r="G100" s="80"/>
      <c r="H100" s="74"/>
      <c r="I100" s="74"/>
      <c r="J100" s="74"/>
      <c r="K100" s="74"/>
      <c r="L100" s="74"/>
    </row>
    <row r="101" spans="1:12" x14ac:dyDescent="0.35">
      <c r="A101" s="60" t="s">
        <v>102</v>
      </c>
      <c r="B101" s="80">
        <f>SUM(B102:B106)</f>
        <v>685</v>
      </c>
      <c r="C101" s="80">
        <f t="shared" ref="C101:G101" si="54">SUM(C102:C106)</f>
        <v>1</v>
      </c>
      <c r="D101" s="80">
        <f t="shared" si="54"/>
        <v>0</v>
      </c>
      <c r="E101" s="80">
        <f t="shared" si="54"/>
        <v>405</v>
      </c>
      <c r="F101" s="80">
        <f t="shared" si="54"/>
        <v>35</v>
      </c>
      <c r="G101" s="80">
        <f t="shared" si="54"/>
        <v>239</v>
      </c>
      <c r="H101" s="74">
        <f t="shared" ref="H101" si="55">SUM(H102:H106)</f>
        <v>0</v>
      </c>
      <c r="I101" s="74">
        <f t="shared" ref="I101:L101" si="56">SUM(I102:I106)</f>
        <v>1</v>
      </c>
      <c r="J101" s="74">
        <f t="shared" si="56"/>
        <v>0</v>
      </c>
      <c r="K101" s="74">
        <f t="shared" ref="K101" si="57">SUM(K102:K106)</f>
        <v>3</v>
      </c>
      <c r="L101" s="74">
        <f t="shared" si="56"/>
        <v>1</v>
      </c>
    </row>
    <row r="102" spans="1:12" x14ac:dyDescent="0.35">
      <c r="A102" s="61" t="s">
        <v>103</v>
      </c>
      <c r="B102" s="81">
        <f t="shared" ref="B102:B106" si="58">SUM(C102:L102)</f>
        <v>58</v>
      </c>
      <c r="C102" s="81">
        <v>0</v>
      </c>
      <c r="D102" s="81">
        <v>0</v>
      </c>
      <c r="E102" s="81">
        <v>0</v>
      </c>
      <c r="F102" s="81">
        <v>0</v>
      </c>
      <c r="G102" s="81">
        <v>57</v>
      </c>
      <c r="H102" s="115">
        <v>0</v>
      </c>
      <c r="I102" s="115">
        <v>1</v>
      </c>
      <c r="J102" s="115">
        <v>0</v>
      </c>
      <c r="K102" s="115">
        <v>0</v>
      </c>
      <c r="L102" s="115">
        <v>0</v>
      </c>
    </row>
    <row r="103" spans="1:12" x14ac:dyDescent="0.35">
      <c r="A103" s="61" t="s">
        <v>104</v>
      </c>
      <c r="B103" s="81">
        <f t="shared" si="58"/>
        <v>322</v>
      </c>
      <c r="C103" s="81">
        <v>1</v>
      </c>
      <c r="D103" s="81">
        <v>0</v>
      </c>
      <c r="E103" s="81">
        <v>243</v>
      </c>
      <c r="F103" s="81">
        <v>12</v>
      </c>
      <c r="G103" s="81">
        <v>65</v>
      </c>
      <c r="H103" s="115">
        <v>0</v>
      </c>
      <c r="I103" s="115">
        <v>0</v>
      </c>
      <c r="J103" s="115">
        <v>0</v>
      </c>
      <c r="K103" s="115">
        <v>0</v>
      </c>
      <c r="L103" s="115">
        <v>1</v>
      </c>
    </row>
    <row r="104" spans="1:12" x14ac:dyDescent="0.35">
      <c r="A104" s="61" t="s">
        <v>105</v>
      </c>
      <c r="B104" s="81">
        <f t="shared" si="58"/>
        <v>140</v>
      </c>
      <c r="C104" s="81">
        <v>0</v>
      </c>
      <c r="D104" s="81">
        <v>0</v>
      </c>
      <c r="E104" s="81">
        <v>77</v>
      </c>
      <c r="F104" s="81">
        <v>22</v>
      </c>
      <c r="G104" s="81">
        <v>38</v>
      </c>
      <c r="H104" s="115">
        <v>0</v>
      </c>
      <c r="I104" s="115">
        <v>0</v>
      </c>
      <c r="J104" s="115">
        <v>0</v>
      </c>
      <c r="K104" s="115">
        <v>3</v>
      </c>
      <c r="L104" s="115">
        <v>0</v>
      </c>
    </row>
    <row r="105" spans="1:12" x14ac:dyDescent="0.35">
      <c r="A105" s="61" t="s">
        <v>106</v>
      </c>
      <c r="B105" s="81">
        <f t="shared" si="58"/>
        <v>73</v>
      </c>
      <c r="C105" s="81">
        <v>0</v>
      </c>
      <c r="D105" s="81">
        <v>0</v>
      </c>
      <c r="E105" s="81">
        <v>2</v>
      </c>
      <c r="F105" s="81">
        <v>1</v>
      </c>
      <c r="G105" s="81">
        <v>70</v>
      </c>
      <c r="H105" s="115">
        <v>0</v>
      </c>
      <c r="I105" s="115">
        <v>0</v>
      </c>
      <c r="J105" s="115">
        <v>0</v>
      </c>
      <c r="K105" s="115">
        <v>0</v>
      </c>
      <c r="L105" s="115">
        <v>0</v>
      </c>
    </row>
    <row r="106" spans="1:12" x14ac:dyDescent="0.35">
      <c r="A106" s="61" t="s">
        <v>107</v>
      </c>
      <c r="B106" s="81">
        <f t="shared" si="58"/>
        <v>92</v>
      </c>
      <c r="C106" s="81">
        <v>0</v>
      </c>
      <c r="D106" s="81">
        <v>0</v>
      </c>
      <c r="E106" s="81">
        <v>83</v>
      </c>
      <c r="F106" s="81">
        <v>0</v>
      </c>
      <c r="G106" s="81">
        <v>9</v>
      </c>
      <c r="H106" s="115">
        <v>0</v>
      </c>
      <c r="I106" s="115">
        <v>0</v>
      </c>
      <c r="J106" s="115">
        <v>0</v>
      </c>
      <c r="K106" s="115">
        <v>0</v>
      </c>
      <c r="L106" s="115">
        <v>0</v>
      </c>
    </row>
    <row r="107" spans="1:12" x14ac:dyDescent="0.35">
      <c r="A107" s="65"/>
      <c r="B107" s="80"/>
      <c r="C107" s="80"/>
      <c r="D107" s="80"/>
      <c r="E107" s="81"/>
      <c r="F107" s="81"/>
      <c r="G107" s="81"/>
      <c r="H107" s="115"/>
      <c r="I107" s="115"/>
      <c r="J107" s="115"/>
      <c r="K107" s="115"/>
      <c r="L107" s="115"/>
    </row>
    <row r="108" spans="1:12" x14ac:dyDescent="0.35">
      <c r="A108" s="66" t="s">
        <v>108</v>
      </c>
      <c r="B108" s="80">
        <f>SUM(B109:B111)</f>
        <v>1456</v>
      </c>
      <c r="C108" s="80">
        <f t="shared" ref="C108:G108" si="59">SUM(C109:C111)</f>
        <v>0</v>
      </c>
      <c r="D108" s="80">
        <f t="shared" si="59"/>
        <v>0</v>
      </c>
      <c r="E108" s="80">
        <f t="shared" si="59"/>
        <v>1181</v>
      </c>
      <c r="F108" s="80">
        <f t="shared" si="59"/>
        <v>15</v>
      </c>
      <c r="G108" s="80">
        <f t="shared" si="59"/>
        <v>258</v>
      </c>
      <c r="H108" s="74">
        <f t="shared" ref="H108" si="60">SUM(H109:H111)</f>
        <v>0</v>
      </c>
      <c r="I108" s="74">
        <f>SUM(I109:I111)</f>
        <v>0</v>
      </c>
      <c r="J108" s="74">
        <f>SUM(J109:J111)</f>
        <v>0</v>
      </c>
      <c r="K108" s="74">
        <f t="shared" ref="K108:L108" si="61">SUM(K109:K111)</f>
        <v>0</v>
      </c>
      <c r="L108" s="74">
        <f t="shared" si="61"/>
        <v>2</v>
      </c>
    </row>
    <row r="109" spans="1:12" x14ac:dyDescent="0.35">
      <c r="A109" s="61" t="s">
        <v>109</v>
      </c>
      <c r="B109" s="81">
        <f t="shared" ref="B109:B111" si="62">SUM(C109:L109)</f>
        <v>546</v>
      </c>
      <c r="C109" s="81">
        <v>0</v>
      </c>
      <c r="D109" s="81">
        <v>0</v>
      </c>
      <c r="E109" s="81">
        <v>429</v>
      </c>
      <c r="F109" s="81">
        <v>1</v>
      </c>
      <c r="G109" s="81">
        <v>114</v>
      </c>
      <c r="H109" s="115">
        <v>0</v>
      </c>
      <c r="I109" s="115">
        <v>0</v>
      </c>
      <c r="J109" s="115">
        <v>0</v>
      </c>
      <c r="K109" s="115">
        <v>0</v>
      </c>
      <c r="L109" s="115">
        <v>2</v>
      </c>
    </row>
    <row r="110" spans="1:12" x14ac:dyDescent="0.35">
      <c r="A110" s="61" t="s">
        <v>282</v>
      </c>
      <c r="B110" s="81">
        <f t="shared" si="62"/>
        <v>522</v>
      </c>
      <c r="C110" s="81">
        <v>0</v>
      </c>
      <c r="D110" s="81">
        <v>0</v>
      </c>
      <c r="E110" s="81">
        <v>397</v>
      </c>
      <c r="F110" s="81">
        <v>8</v>
      </c>
      <c r="G110" s="81">
        <v>117</v>
      </c>
      <c r="H110" s="115">
        <v>0</v>
      </c>
      <c r="I110" s="115">
        <v>0</v>
      </c>
      <c r="J110" s="115">
        <v>0</v>
      </c>
      <c r="K110" s="115">
        <v>0</v>
      </c>
      <c r="L110" s="115">
        <v>0</v>
      </c>
    </row>
    <row r="111" spans="1:12" x14ac:dyDescent="0.35">
      <c r="A111" s="61" t="s">
        <v>111</v>
      </c>
      <c r="B111" s="81">
        <f t="shared" si="62"/>
        <v>388</v>
      </c>
      <c r="C111" s="81">
        <v>0</v>
      </c>
      <c r="D111" s="81">
        <v>0</v>
      </c>
      <c r="E111" s="81">
        <v>355</v>
      </c>
      <c r="F111" s="81">
        <v>6</v>
      </c>
      <c r="G111" s="81">
        <v>27</v>
      </c>
      <c r="H111" s="115">
        <v>0</v>
      </c>
      <c r="I111" s="115">
        <v>0</v>
      </c>
      <c r="J111" s="115">
        <v>0</v>
      </c>
      <c r="K111" s="115">
        <v>0</v>
      </c>
      <c r="L111" s="115">
        <v>0</v>
      </c>
    </row>
    <row r="112" spans="1:12" x14ac:dyDescent="0.35">
      <c r="A112" s="63"/>
      <c r="B112" s="80"/>
      <c r="C112" s="80"/>
      <c r="D112" s="80"/>
      <c r="E112" s="81"/>
      <c r="F112" s="81"/>
      <c r="G112" s="81"/>
      <c r="H112" s="115"/>
      <c r="I112" s="115"/>
      <c r="J112" s="115"/>
      <c r="K112" s="115"/>
      <c r="L112" s="115"/>
    </row>
    <row r="113" spans="1:12" x14ac:dyDescent="0.35">
      <c r="A113" s="66" t="s">
        <v>112</v>
      </c>
      <c r="B113" s="80">
        <f>SUM(B114:B116)</f>
        <v>1234</v>
      </c>
      <c r="C113" s="80">
        <f t="shared" ref="C113:G113" si="63">SUM(C114:C116)</f>
        <v>0</v>
      </c>
      <c r="D113" s="80">
        <f t="shared" si="63"/>
        <v>0</v>
      </c>
      <c r="E113" s="80">
        <f t="shared" si="63"/>
        <v>600</v>
      </c>
      <c r="F113" s="80">
        <f t="shared" si="63"/>
        <v>218</v>
      </c>
      <c r="G113" s="80">
        <f t="shared" si="63"/>
        <v>385</v>
      </c>
      <c r="H113" s="74">
        <f t="shared" ref="H113" si="64">SUM(H114:H116)</f>
        <v>2</v>
      </c>
      <c r="I113" s="74">
        <f t="shared" ref="I113:J113" si="65">SUM(I114:I120)</f>
        <v>13</v>
      </c>
      <c r="J113" s="74">
        <f t="shared" si="65"/>
        <v>1</v>
      </c>
      <c r="K113" s="74">
        <f t="shared" ref="K113:L113" si="66">SUM(K114:K116)</f>
        <v>7</v>
      </c>
      <c r="L113" s="74">
        <f t="shared" si="66"/>
        <v>8</v>
      </c>
    </row>
    <row r="114" spans="1:12" x14ac:dyDescent="0.35">
      <c r="A114" s="61" t="s">
        <v>113</v>
      </c>
      <c r="B114" s="81">
        <f t="shared" ref="B114:B116" si="67">SUM(C114:L114)</f>
        <v>724</v>
      </c>
      <c r="C114" s="81">
        <v>0</v>
      </c>
      <c r="D114" s="81">
        <v>0</v>
      </c>
      <c r="E114" s="81">
        <v>372</v>
      </c>
      <c r="F114" s="81">
        <v>175</v>
      </c>
      <c r="G114" s="81">
        <v>168</v>
      </c>
      <c r="H114" s="115">
        <v>0</v>
      </c>
      <c r="I114" s="115">
        <v>0</v>
      </c>
      <c r="J114" s="115">
        <v>0</v>
      </c>
      <c r="K114" s="115">
        <v>1</v>
      </c>
      <c r="L114" s="115">
        <v>8</v>
      </c>
    </row>
    <row r="115" spans="1:12" x14ac:dyDescent="0.35">
      <c r="A115" s="61" t="s">
        <v>114</v>
      </c>
      <c r="B115" s="81">
        <f t="shared" si="67"/>
        <v>228</v>
      </c>
      <c r="C115" s="81">
        <v>0</v>
      </c>
      <c r="D115" s="81">
        <v>0</v>
      </c>
      <c r="E115" s="81">
        <v>103</v>
      </c>
      <c r="F115" s="81">
        <v>4</v>
      </c>
      <c r="G115" s="81">
        <v>103</v>
      </c>
      <c r="H115" s="115">
        <v>1</v>
      </c>
      <c r="I115" s="115">
        <v>13</v>
      </c>
      <c r="J115" s="115">
        <v>1</v>
      </c>
      <c r="K115" s="115">
        <f>1+2</f>
        <v>3</v>
      </c>
      <c r="L115" s="115">
        <v>0</v>
      </c>
    </row>
    <row r="116" spans="1:12" x14ac:dyDescent="0.35">
      <c r="A116" s="61" t="s">
        <v>115</v>
      </c>
      <c r="B116" s="81">
        <f t="shared" si="67"/>
        <v>282</v>
      </c>
      <c r="C116" s="81">
        <v>0</v>
      </c>
      <c r="D116" s="81">
        <v>0</v>
      </c>
      <c r="E116" s="81">
        <v>125</v>
      </c>
      <c r="F116" s="81">
        <v>39</v>
      </c>
      <c r="G116" s="81">
        <v>114</v>
      </c>
      <c r="H116" s="115">
        <v>1</v>
      </c>
      <c r="I116" s="115">
        <v>0</v>
      </c>
      <c r="J116" s="115">
        <v>0</v>
      </c>
      <c r="K116" s="115">
        <v>3</v>
      </c>
      <c r="L116" s="115">
        <v>0</v>
      </c>
    </row>
    <row r="117" spans="1:12" x14ac:dyDescent="0.35">
      <c r="A117" s="117"/>
      <c r="B117" s="83"/>
      <c r="C117" s="83"/>
      <c r="D117" s="83"/>
      <c r="E117" s="83"/>
      <c r="F117" s="83"/>
      <c r="G117" s="83"/>
      <c r="H117" s="83"/>
      <c r="I117" s="83"/>
      <c r="J117" s="83"/>
      <c r="K117" s="83"/>
      <c r="L117" s="83"/>
    </row>
    <row r="118" spans="1:12" x14ac:dyDescent="0.35">
      <c r="A118" s="148" t="s">
        <v>270</v>
      </c>
      <c r="B118" s="148"/>
      <c r="C118" s="148"/>
      <c r="D118" s="148"/>
      <c r="E118" s="148"/>
      <c r="F118" s="76"/>
      <c r="G118" s="76"/>
      <c r="H118" s="76"/>
      <c r="I118" s="76"/>
      <c r="J118" s="76"/>
      <c r="K118" s="76"/>
      <c r="L118" s="76"/>
    </row>
    <row r="119" spans="1:12" ht="15.65" customHeight="1" x14ac:dyDescent="0.35">
      <c r="A119" s="147" t="s">
        <v>269</v>
      </c>
      <c r="B119" s="147"/>
      <c r="C119" s="147"/>
      <c r="D119" s="147"/>
      <c r="E119" s="147"/>
      <c r="F119" s="76"/>
      <c r="G119" s="76"/>
      <c r="H119" s="76"/>
      <c r="I119" s="76"/>
      <c r="J119" s="76"/>
      <c r="K119" s="76"/>
      <c r="L119" s="76"/>
    </row>
    <row r="120" spans="1:12" x14ac:dyDescent="0.35">
      <c r="A120" s="134" t="s">
        <v>116</v>
      </c>
      <c r="B120" s="116"/>
      <c r="C120" s="116"/>
      <c r="D120" s="116"/>
      <c r="E120" s="116"/>
      <c r="F120" s="116"/>
      <c r="G120" s="116"/>
      <c r="H120" s="116"/>
      <c r="I120" s="116"/>
      <c r="J120" s="116"/>
      <c r="K120" s="116"/>
      <c r="L120" s="116"/>
    </row>
  </sheetData>
  <mergeCells count="19">
    <mergeCell ref="A3:L3"/>
    <mergeCell ref="A4:L4"/>
    <mergeCell ref="A5:L5"/>
    <mergeCell ref="A6:L6"/>
    <mergeCell ref="A8:A10"/>
    <mergeCell ref="B8:B10"/>
    <mergeCell ref="E8:L8"/>
    <mergeCell ref="E9:E10"/>
    <mergeCell ref="H9:H10"/>
    <mergeCell ref="L9:L10"/>
    <mergeCell ref="F9:F10"/>
    <mergeCell ref="J9:J10"/>
    <mergeCell ref="I9:I10"/>
    <mergeCell ref="C9:C10"/>
    <mergeCell ref="D9:D10"/>
    <mergeCell ref="K9:K10"/>
    <mergeCell ref="A119:E119"/>
    <mergeCell ref="A118:E118"/>
    <mergeCell ref="G9:G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SK123"/>
  <sheetViews>
    <sheetView zoomScale="80" zoomScaleNormal="80" workbookViewId="0">
      <pane xSplit="2" ySplit="11" topLeftCell="C96" activePane="bottomRight" state="frozen"/>
      <selection pane="topRight" activeCell="B14" sqref="B14"/>
      <selection pane="bottomLeft" activeCell="B14" sqref="B14"/>
      <selection pane="bottomRight" activeCell="A117" sqref="A117"/>
    </sheetView>
  </sheetViews>
  <sheetFormatPr baseColWidth="10" defaultColWidth="0" defaultRowHeight="15.5" zeroHeight="1" x14ac:dyDescent="0.35"/>
  <cols>
    <col min="1" max="1" width="79" style="68" customWidth="1"/>
    <col min="2" max="2" width="10.1796875" style="67" customWidth="1"/>
    <col min="3" max="10" width="20.54296875" style="67" customWidth="1"/>
    <col min="11" max="17" width="0" style="68" hidden="1"/>
    <col min="18" max="167" width="11.54296875" style="68" hidden="1"/>
    <col min="168" max="168" width="64.54296875" style="68" hidden="1"/>
    <col min="169" max="169" width="18.54296875" style="68" hidden="1"/>
    <col min="170" max="170" width="16.453125" style="68" hidden="1"/>
    <col min="171" max="171" width="14.54296875" style="68" hidden="1"/>
    <col min="172" max="172" width="17.54296875" style="68" hidden="1"/>
    <col min="173" max="173" width="18.1796875" style="68" hidden="1"/>
    <col min="174" max="174" width="17.81640625" style="68" hidden="1"/>
    <col min="175" max="175" width="18.453125" style="68" hidden="1"/>
    <col min="176" max="176" width="15.54296875" style="68" hidden="1"/>
    <col min="177" max="177" width="12.54296875" style="68" hidden="1"/>
    <col min="178" max="178" width="18" style="68" hidden="1"/>
    <col min="179" max="179" width="13.453125" style="68" hidden="1"/>
    <col min="180" max="180" width="16" style="68" hidden="1"/>
    <col min="181" max="181" width="12.453125" style="68" hidden="1"/>
    <col min="182" max="423" width="11.54296875" style="68" hidden="1"/>
    <col min="424" max="424" width="64.54296875" style="68" hidden="1"/>
    <col min="425" max="425" width="18.54296875" style="68" hidden="1"/>
    <col min="426" max="426" width="16.453125" style="68" hidden="1"/>
    <col min="427" max="427" width="14.54296875" style="68" hidden="1"/>
    <col min="428" max="428" width="17.54296875" style="68" hidden="1"/>
    <col min="429" max="429" width="18.1796875" style="68" hidden="1"/>
    <col min="430" max="430" width="17.81640625" style="68" hidden="1"/>
    <col min="431" max="431" width="18.453125" style="68" hidden="1"/>
    <col min="432" max="432" width="15.54296875" style="68" hidden="1"/>
    <col min="433" max="433" width="12.54296875" style="68" hidden="1"/>
    <col min="434" max="434" width="18" style="68" hidden="1"/>
    <col min="435" max="435" width="13.453125" style="68" hidden="1"/>
    <col min="436" max="436" width="16" style="68" hidden="1"/>
    <col min="437" max="437" width="12.453125" style="68" hidden="1"/>
    <col min="438" max="679" width="11.54296875" style="68" hidden="1"/>
    <col min="680" max="680" width="64.54296875" style="68" hidden="1"/>
    <col min="681" max="681" width="18.54296875" style="68" hidden="1"/>
    <col min="682" max="682" width="16.453125" style="68" hidden="1"/>
    <col min="683" max="683" width="14.54296875" style="68" hidden="1"/>
    <col min="684" max="684" width="17.54296875" style="68" hidden="1"/>
    <col min="685" max="685" width="18.1796875" style="68" hidden="1"/>
    <col min="686" max="686" width="17.81640625" style="68" hidden="1"/>
    <col min="687" max="687" width="18.453125" style="68" hidden="1"/>
    <col min="688" max="688" width="15.54296875" style="68" hidden="1"/>
    <col min="689" max="689" width="12.54296875" style="68" hidden="1"/>
    <col min="690" max="690" width="18" style="68" hidden="1"/>
    <col min="691" max="691" width="13.453125" style="68" hidden="1"/>
    <col min="692" max="692" width="16" style="68" hidden="1"/>
    <col min="693" max="693" width="12.453125" style="68" hidden="1"/>
    <col min="694" max="935" width="11.54296875" style="68" hidden="1"/>
    <col min="936" max="936" width="64.54296875" style="68" hidden="1"/>
    <col min="937" max="937" width="18.54296875" style="68" hidden="1"/>
    <col min="938" max="938" width="16.453125" style="68" hidden="1"/>
    <col min="939" max="939" width="14.54296875" style="68" hidden="1"/>
    <col min="940" max="940" width="17.54296875" style="68" hidden="1"/>
    <col min="941" max="941" width="18.1796875" style="68" hidden="1"/>
    <col min="942" max="942" width="17.81640625" style="68" hidden="1"/>
    <col min="943" max="943" width="18.453125" style="68" hidden="1"/>
    <col min="944" max="944" width="15.54296875" style="68" hidden="1"/>
    <col min="945" max="945" width="12.54296875" style="68" hidden="1"/>
    <col min="946" max="946" width="18" style="68" hidden="1"/>
    <col min="947" max="947" width="13.453125" style="68" hidden="1"/>
    <col min="948" max="948" width="16" style="68" hidden="1"/>
    <col min="949" max="949" width="12.453125" style="68" hidden="1"/>
    <col min="950" max="1191" width="11.54296875" style="68" hidden="1"/>
    <col min="1192" max="1192" width="64.54296875" style="68" hidden="1"/>
    <col min="1193" max="1193" width="18.54296875" style="68" hidden="1"/>
    <col min="1194" max="1194" width="16.453125" style="68" hidden="1"/>
    <col min="1195" max="1195" width="14.54296875" style="68" hidden="1"/>
    <col min="1196" max="1196" width="17.54296875" style="68" hidden="1"/>
    <col min="1197" max="1197" width="18.1796875" style="68" hidden="1"/>
    <col min="1198" max="1198" width="17.81640625" style="68" hidden="1"/>
    <col min="1199" max="1199" width="18.453125" style="68" hidden="1"/>
    <col min="1200" max="1200" width="15.54296875" style="68" hidden="1"/>
    <col min="1201" max="1201" width="12.54296875" style="68" hidden="1"/>
    <col min="1202" max="1202" width="18" style="68" hidden="1"/>
    <col min="1203" max="1203" width="13.453125" style="68" hidden="1"/>
    <col min="1204" max="1204" width="16" style="68" hidden="1"/>
    <col min="1205" max="1205" width="12.453125" style="68" hidden="1"/>
    <col min="1206" max="1447" width="11.54296875" style="68" hidden="1"/>
    <col min="1448" max="1448" width="64.54296875" style="68" hidden="1"/>
    <col min="1449" max="1449" width="18.54296875" style="68" hidden="1"/>
    <col min="1450" max="1450" width="16.453125" style="68" hidden="1"/>
    <col min="1451" max="1451" width="14.54296875" style="68" hidden="1"/>
    <col min="1452" max="1452" width="17.54296875" style="68" hidden="1"/>
    <col min="1453" max="1453" width="18.1796875" style="68" hidden="1"/>
    <col min="1454" max="1454" width="17.81640625" style="68" hidden="1"/>
    <col min="1455" max="1455" width="18.453125" style="68" hidden="1"/>
    <col min="1456" max="1456" width="15.54296875" style="68" hidden="1"/>
    <col min="1457" max="1457" width="12.54296875" style="68" hidden="1"/>
    <col min="1458" max="1458" width="18" style="68" hidden="1"/>
    <col min="1459" max="1459" width="13.453125" style="68" hidden="1"/>
    <col min="1460" max="1460" width="16" style="68" hidden="1"/>
    <col min="1461" max="1461" width="12.453125" style="68" hidden="1"/>
    <col min="1462" max="1703" width="11.54296875" style="68" hidden="1"/>
    <col min="1704" max="1704" width="64.54296875" style="68" hidden="1"/>
    <col min="1705" max="1705" width="18.54296875" style="68" hidden="1"/>
    <col min="1706" max="1706" width="16.453125" style="68" hidden="1"/>
    <col min="1707" max="1707" width="14.54296875" style="68" hidden="1"/>
    <col min="1708" max="1708" width="17.54296875" style="68" hidden="1"/>
    <col min="1709" max="1709" width="18.1796875" style="68" hidden="1"/>
    <col min="1710" max="1710" width="17.81640625" style="68" hidden="1"/>
    <col min="1711" max="1711" width="18.453125" style="68" hidden="1"/>
    <col min="1712" max="1712" width="15.54296875" style="68" hidden="1"/>
    <col min="1713" max="1713" width="12.54296875" style="68" hidden="1"/>
    <col min="1714" max="1714" width="18" style="68" hidden="1"/>
    <col min="1715" max="1715" width="13.453125" style="68" hidden="1"/>
    <col min="1716" max="1716" width="16" style="68" hidden="1"/>
    <col min="1717" max="1717" width="12.453125" style="68" hidden="1"/>
    <col min="1718" max="1959" width="11.54296875" style="68" hidden="1"/>
    <col min="1960" max="1960" width="64.54296875" style="68" hidden="1"/>
    <col min="1961" max="1961" width="18.54296875" style="68" hidden="1"/>
    <col min="1962" max="1962" width="16.453125" style="68" hidden="1"/>
    <col min="1963" max="1963" width="14.54296875" style="68" hidden="1"/>
    <col min="1964" max="1964" width="17.54296875" style="68" hidden="1"/>
    <col min="1965" max="1965" width="18.1796875" style="68" hidden="1"/>
    <col min="1966" max="1966" width="17.81640625" style="68" hidden="1"/>
    <col min="1967" max="1967" width="18.453125" style="68" hidden="1"/>
    <col min="1968" max="1968" width="15.54296875" style="68" hidden="1"/>
    <col min="1969" max="1969" width="12.54296875" style="68" hidden="1"/>
    <col min="1970" max="1970" width="18" style="68" hidden="1"/>
    <col min="1971" max="1971" width="13.453125" style="68" hidden="1"/>
    <col min="1972" max="1972" width="16" style="68" hidden="1"/>
    <col min="1973" max="1973" width="12.453125" style="68" hidden="1"/>
    <col min="1974" max="2215" width="11.54296875" style="68" hidden="1"/>
    <col min="2216" max="2216" width="64.54296875" style="68" hidden="1"/>
    <col min="2217" max="2217" width="18.54296875" style="68" hidden="1"/>
    <col min="2218" max="2218" width="16.453125" style="68" hidden="1"/>
    <col min="2219" max="2219" width="14.54296875" style="68" hidden="1"/>
    <col min="2220" max="2220" width="17.54296875" style="68" hidden="1"/>
    <col min="2221" max="2221" width="18.1796875" style="68" hidden="1"/>
    <col min="2222" max="2222" width="17.81640625" style="68" hidden="1"/>
    <col min="2223" max="2223" width="18.453125" style="68" hidden="1"/>
    <col min="2224" max="2224" width="15.54296875" style="68" hidden="1"/>
    <col min="2225" max="2225" width="12.54296875" style="68" hidden="1"/>
    <col min="2226" max="2226" width="18" style="68" hidden="1"/>
    <col min="2227" max="2227" width="13.453125" style="68" hidden="1"/>
    <col min="2228" max="2228" width="16" style="68" hidden="1"/>
    <col min="2229" max="2229" width="12.453125" style="68" hidden="1"/>
    <col min="2230" max="2471" width="11.54296875" style="68" hidden="1"/>
    <col min="2472" max="2472" width="64.54296875" style="68" hidden="1"/>
    <col min="2473" max="2473" width="18.54296875" style="68" hidden="1"/>
    <col min="2474" max="2474" width="16.453125" style="68" hidden="1"/>
    <col min="2475" max="2475" width="14.54296875" style="68" hidden="1"/>
    <col min="2476" max="2476" width="17.54296875" style="68" hidden="1"/>
    <col min="2477" max="2477" width="18.1796875" style="68" hidden="1"/>
    <col min="2478" max="2478" width="17.81640625" style="68" hidden="1"/>
    <col min="2479" max="2479" width="18.453125" style="68" hidden="1"/>
    <col min="2480" max="2480" width="15.54296875" style="68" hidden="1"/>
    <col min="2481" max="2481" width="12.54296875" style="68" hidden="1"/>
    <col min="2482" max="2482" width="18" style="68" hidden="1"/>
    <col min="2483" max="2483" width="13.453125" style="68" hidden="1"/>
    <col min="2484" max="2484" width="16" style="68" hidden="1"/>
    <col min="2485" max="2485" width="12.453125" style="68" hidden="1"/>
    <col min="2486" max="2727" width="11.54296875" style="68" hidden="1"/>
    <col min="2728" max="2728" width="64.54296875" style="68" hidden="1"/>
    <col min="2729" max="2729" width="18.54296875" style="68" hidden="1"/>
    <col min="2730" max="2730" width="16.453125" style="68" hidden="1"/>
    <col min="2731" max="2731" width="14.54296875" style="68" hidden="1"/>
    <col min="2732" max="2732" width="17.54296875" style="68" hidden="1"/>
    <col min="2733" max="2733" width="18.1796875" style="68" hidden="1"/>
    <col min="2734" max="2734" width="17.81640625" style="68" hidden="1"/>
    <col min="2735" max="2735" width="18.453125" style="68" hidden="1"/>
    <col min="2736" max="2736" width="15.54296875" style="68" hidden="1"/>
    <col min="2737" max="2737" width="12.54296875" style="68" hidden="1"/>
    <col min="2738" max="2738" width="18" style="68" hidden="1"/>
    <col min="2739" max="2739" width="13.453125" style="68" hidden="1"/>
    <col min="2740" max="2740" width="16" style="68" hidden="1"/>
    <col min="2741" max="2741" width="12.453125" style="68" hidden="1"/>
    <col min="2742" max="2983" width="11.54296875" style="68" hidden="1"/>
    <col min="2984" max="2984" width="64.54296875" style="68" hidden="1"/>
    <col min="2985" max="2985" width="18.54296875" style="68" hidden="1"/>
    <col min="2986" max="2986" width="16.453125" style="68" hidden="1"/>
    <col min="2987" max="2987" width="14.54296875" style="68" hidden="1"/>
    <col min="2988" max="2988" width="17.54296875" style="68" hidden="1"/>
    <col min="2989" max="2989" width="18.1796875" style="68" hidden="1"/>
    <col min="2990" max="2990" width="17.81640625" style="68" hidden="1"/>
    <col min="2991" max="2991" width="18.453125" style="68" hidden="1"/>
    <col min="2992" max="2992" width="15.54296875" style="68" hidden="1"/>
    <col min="2993" max="2993" width="12.54296875" style="68" hidden="1"/>
    <col min="2994" max="2994" width="18" style="68" hidden="1"/>
    <col min="2995" max="2995" width="13.453125" style="68" hidden="1"/>
    <col min="2996" max="2996" width="16" style="68" hidden="1"/>
    <col min="2997" max="2997" width="12.453125" style="68" hidden="1"/>
    <col min="2998" max="3239" width="11.54296875" style="68" hidden="1"/>
    <col min="3240" max="3240" width="64.54296875" style="68" hidden="1"/>
    <col min="3241" max="3241" width="18.54296875" style="68" hidden="1"/>
    <col min="3242" max="3242" width="16.453125" style="68" hidden="1"/>
    <col min="3243" max="3243" width="14.54296875" style="68" hidden="1"/>
    <col min="3244" max="3244" width="17.54296875" style="68" hidden="1"/>
    <col min="3245" max="3245" width="18.1796875" style="68" hidden="1"/>
    <col min="3246" max="3246" width="17.81640625" style="68" hidden="1"/>
    <col min="3247" max="3247" width="18.453125" style="68" hidden="1"/>
    <col min="3248" max="3248" width="15.54296875" style="68" hidden="1"/>
    <col min="3249" max="3249" width="12.54296875" style="68" hidden="1"/>
    <col min="3250" max="3250" width="18" style="68" hidden="1"/>
    <col min="3251" max="3251" width="13.453125" style="68" hidden="1"/>
    <col min="3252" max="3252" width="16" style="68" hidden="1"/>
    <col min="3253" max="3253" width="12.453125" style="68" hidden="1"/>
    <col min="3254" max="3495" width="11.54296875" style="68" hidden="1"/>
    <col min="3496" max="3496" width="64.54296875" style="68" hidden="1"/>
    <col min="3497" max="3497" width="18.54296875" style="68" hidden="1"/>
    <col min="3498" max="3498" width="16.453125" style="68" hidden="1"/>
    <col min="3499" max="3499" width="14.54296875" style="68" hidden="1"/>
    <col min="3500" max="3500" width="17.54296875" style="68" hidden="1"/>
    <col min="3501" max="3501" width="18.1796875" style="68" hidden="1"/>
    <col min="3502" max="3502" width="17.81640625" style="68" hidden="1"/>
    <col min="3503" max="3503" width="18.453125" style="68" hidden="1"/>
    <col min="3504" max="3504" width="15.54296875" style="68" hidden="1"/>
    <col min="3505" max="3505" width="12.54296875" style="68" hidden="1"/>
    <col min="3506" max="3506" width="18" style="68" hidden="1"/>
    <col min="3507" max="3507" width="13.453125" style="68" hidden="1"/>
    <col min="3508" max="3508" width="16" style="68" hidden="1"/>
    <col min="3509" max="3509" width="12.453125" style="68" hidden="1"/>
    <col min="3510" max="3751" width="11.54296875" style="68" hidden="1"/>
    <col min="3752" max="3752" width="64.54296875" style="68" hidden="1"/>
    <col min="3753" max="3753" width="18.54296875" style="68" hidden="1"/>
    <col min="3754" max="3754" width="16.453125" style="68" hidden="1"/>
    <col min="3755" max="3755" width="14.54296875" style="68" hidden="1"/>
    <col min="3756" max="3756" width="17.54296875" style="68" hidden="1"/>
    <col min="3757" max="3757" width="18.1796875" style="68" hidden="1"/>
    <col min="3758" max="3758" width="17.81640625" style="68" hidden="1"/>
    <col min="3759" max="3759" width="18.453125" style="68" hidden="1"/>
    <col min="3760" max="3760" width="15.54296875" style="68" hidden="1"/>
    <col min="3761" max="3761" width="12.54296875" style="68" hidden="1"/>
    <col min="3762" max="3762" width="18" style="68" hidden="1"/>
    <col min="3763" max="3763" width="13.453125" style="68" hidden="1"/>
    <col min="3764" max="3764" width="16" style="68" hidden="1"/>
    <col min="3765" max="3765" width="12.453125" style="68" hidden="1"/>
    <col min="3766" max="4007" width="11.54296875" style="68" hidden="1"/>
    <col min="4008" max="4008" width="64.54296875" style="68" hidden="1"/>
    <col min="4009" max="4009" width="18.54296875" style="68" hidden="1"/>
    <col min="4010" max="4010" width="16.453125" style="68" hidden="1"/>
    <col min="4011" max="4011" width="14.54296875" style="68" hidden="1"/>
    <col min="4012" max="4012" width="17.54296875" style="68" hidden="1"/>
    <col min="4013" max="4013" width="18.1796875" style="68" hidden="1"/>
    <col min="4014" max="4014" width="17.81640625" style="68" hidden="1"/>
    <col min="4015" max="4015" width="18.453125" style="68" hidden="1"/>
    <col min="4016" max="4016" width="15.54296875" style="68" hidden="1"/>
    <col min="4017" max="4017" width="12.54296875" style="68" hidden="1"/>
    <col min="4018" max="4018" width="18" style="68" hidden="1"/>
    <col min="4019" max="4019" width="13.453125" style="68" hidden="1"/>
    <col min="4020" max="4020" width="16" style="68" hidden="1"/>
    <col min="4021" max="4021" width="12.453125" style="68" hidden="1"/>
    <col min="4022" max="4263" width="11.54296875" style="68" hidden="1"/>
    <col min="4264" max="4264" width="64.54296875" style="68" hidden="1"/>
    <col min="4265" max="4265" width="18.54296875" style="68" hidden="1"/>
    <col min="4266" max="4266" width="16.453125" style="68" hidden="1"/>
    <col min="4267" max="4267" width="14.54296875" style="68" hidden="1"/>
    <col min="4268" max="4268" width="17.54296875" style="68" hidden="1"/>
    <col min="4269" max="4269" width="18.1796875" style="68" hidden="1"/>
    <col min="4270" max="4270" width="17.81640625" style="68" hidden="1"/>
    <col min="4271" max="4271" width="18.453125" style="68" hidden="1"/>
    <col min="4272" max="4272" width="15.54296875" style="68" hidden="1"/>
    <col min="4273" max="4273" width="12.54296875" style="68" hidden="1"/>
    <col min="4274" max="4274" width="18" style="68" hidden="1"/>
    <col min="4275" max="4275" width="13.453125" style="68" hidden="1"/>
    <col min="4276" max="4276" width="16" style="68" hidden="1"/>
    <col min="4277" max="4277" width="12.453125" style="68" hidden="1"/>
    <col min="4278" max="4519" width="11.54296875" style="68" hidden="1"/>
    <col min="4520" max="4520" width="64.54296875" style="68" hidden="1"/>
    <col min="4521" max="4521" width="18.54296875" style="68" hidden="1"/>
    <col min="4522" max="4522" width="16.453125" style="68" hidden="1"/>
    <col min="4523" max="4523" width="14.54296875" style="68" hidden="1"/>
    <col min="4524" max="4524" width="17.54296875" style="68" hidden="1"/>
    <col min="4525" max="4525" width="18.1796875" style="68" hidden="1"/>
    <col min="4526" max="4526" width="17.81640625" style="68" hidden="1"/>
    <col min="4527" max="4527" width="18.453125" style="68" hidden="1"/>
    <col min="4528" max="4528" width="15.54296875" style="68" hidden="1"/>
    <col min="4529" max="4529" width="12.54296875" style="68" hidden="1"/>
    <col min="4530" max="4530" width="18" style="68" hidden="1"/>
    <col min="4531" max="4531" width="13.453125" style="68" hidden="1"/>
    <col min="4532" max="4532" width="16" style="68" hidden="1"/>
    <col min="4533" max="4533" width="12.453125" style="68" hidden="1"/>
    <col min="4534" max="4775" width="11.54296875" style="68" hidden="1"/>
    <col min="4776" max="4776" width="64.54296875" style="68" hidden="1"/>
    <col min="4777" max="4777" width="18.54296875" style="68" hidden="1"/>
    <col min="4778" max="4778" width="16.453125" style="68" hidden="1"/>
    <col min="4779" max="4779" width="14.54296875" style="68" hidden="1"/>
    <col min="4780" max="4780" width="17.54296875" style="68" hidden="1"/>
    <col min="4781" max="4781" width="18.1796875" style="68" hidden="1"/>
    <col min="4782" max="4782" width="17.81640625" style="68" hidden="1"/>
    <col min="4783" max="4783" width="18.453125" style="68" hidden="1"/>
    <col min="4784" max="4784" width="15.54296875" style="68" hidden="1"/>
    <col min="4785" max="4785" width="12.54296875" style="68" hidden="1"/>
    <col min="4786" max="4786" width="18" style="68" hidden="1"/>
    <col min="4787" max="4787" width="13.453125" style="68" hidden="1"/>
    <col min="4788" max="4788" width="16" style="68" hidden="1"/>
    <col min="4789" max="4789" width="12.453125" style="68" hidden="1"/>
    <col min="4790" max="5031" width="11.54296875" style="68" hidden="1"/>
    <col min="5032" max="5032" width="64.54296875" style="68" hidden="1"/>
    <col min="5033" max="5033" width="18.54296875" style="68" hidden="1"/>
    <col min="5034" max="5034" width="16.453125" style="68" hidden="1"/>
    <col min="5035" max="5035" width="14.54296875" style="68" hidden="1"/>
    <col min="5036" max="5036" width="17.54296875" style="68" hidden="1"/>
    <col min="5037" max="5037" width="18.1796875" style="68" hidden="1"/>
    <col min="5038" max="5038" width="17.81640625" style="68" hidden="1"/>
    <col min="5039" max="5039" width="18.453125" style="68" hidden="1"/>
    <col min="5040" max="5040" width="15.54296875" style="68" hidden="1"/>
    <col min="5041" max="5041" width="12.54296875" style="68" hidden="1"/>
    <col min="5042" max="5042" width="18" style="68" hidden="1"/>
    <col min="5043" max="5043" width="13.453125" style="68" hidden="1"/>
    <col min="5044" max="5044" width="16" style="68" hidden="1"/>
    <col min="5045" max="5045" width="12.453125" style="68" hidden="1"/>
    <col min="5046" max="5287" width="11.54296875" style="68" hidden="1"/>
    <col min="5288" max="5288" width="64.54296875" style="68" hidden="1"/>
    <col min="5289" max="5289" width="18.54296875" style="68" hidden="1"/>
    <col min="5290" max="5290" width="16.453125" style="68" hidden="1"/>
    <col min="5291" max="5291" width="14.54296875" style="68" hidden="1"/>
    <col min="5292" max="5292" width="17.54296875" style="68" hidden="1"/>
    <col min="5293" max="5293" width="18.1796875" style="68" hidden="1"/>
    <col min="5294" max="5294" width="17.81640625" style="68" hidden="1"/>
    <col min="5295" max="5295" width="18.453125" style="68" hidden="1"/>
    <col min="5296" max="5296" width="15.54296875" style="68" hidden="1"/>
    <col min="5297" max="5297" width="12.54296875" style="68" hidden="1"/>
    <col min="5298" max="5298" width="18" style="68" hidden="1"/>
    <col min="5299" max="5299" width="13.453125" style="68" hidden="1"/>
    <col min="5300" max="5300" width="16" style="68" hidden="1"/>
    <col min="5301" max="5301" width="12.453125" style="68" hidden="1"/>
    <col min="5302" max="5543" width="11.54296875" style="68" hidden="1"/>
    <col min="5544" max="5544" width="64.54296875" style="68" hidden="1"/>
    <col min="5545" max="5545" width="18.54296875" style="68" hidden="1"/>
    <col min="5546" max="5546" width="16.453125" style="68" hidden="1"/>
    <col min="5547" max="5547" width="14.54296875" style="68" hidden="1"/>
    <col min="5548" max="5548" width="17.54296875" style="68" hidden="1"/>
    <col min="5549" max="5549" width="18.1796875" style="68" hidden="1"/>
    <col min="5550" max="5550" width="17.81640625" style="68" hidden="1"/>
    <col min="5551" max="5551" width="18.453125" style="68" hidden="1"/>
    <col min="5552" max="5552" width="15.54296875" style="68" hidden="1"/>
    <col min="5553" max="5553" width="12.54296875" style="68" hidden="1"/>
    <col min="5554" max="5554" width="18" style="68" hidden="1"/>
    <col min="5555" max="5555" width="13.453125" style="68" hidden="1"/>
    <col min="5556" max="5556" width="16" style="68" hidden="1"/>
    <col min="5557" max="5557" width="12.453125" style="68" hidden="1"/>
    <col min="5558" max="5799" width="11.54296875" style="68" hidden="1"/>
    <col min="5800" max="5800" width="64.54296875" style="68" hidden="1"/>
    <col min="5801" max="5801" width="18.54296875" style="68" hidden="1"/>
    <col min="5802" max="5802" width="16.453125" style="68" hidden="1"/>
    <col min="5803" max="5803" width="14.54296875" style="68" hidden="1"/>
    <col min="5804" max="5804" width="17.54296875" style="68" hidden="1"/>
    <col min="5805" max="5805" width="18.1796875" style="68" hidden="1"/>
    <col min="5806" max="5806" width="17.81640625" style="68" hidden="1"/>
    <col min="5807" max="5807" width="18.453125" style="68" hidden="1"/>
    <col min="5808" max="5808" width="15.54296875" style="68" hidden="1"/>
    <col min="5809" max="5809" width="12.54296875" style="68" hidden="1"/>
    <col min="5810" max="5810" width="18" style="68" hidden="1"/>
    <col min="5811" max="5811" width="13.453125" style="68" hidden="1"/>
    <col min="5812" max="5812" width="16" style="68" hidden="1"/>
    <col min="5813" max="5813" width="12.453125" style="68" hidden="1"/>
    <col min="5814" max="6055" width="11.54296875" style="68" hidden="1"/>
    <col min="6056" max="6056" width="64.54296875" style="68" hidden="1"/>
    <col min="6057" max="6057" width="18.54296875" style="68" hidden="1"/>
    <col min="6058" max="6058" width="16.453125" style="68" hidden="1"/>
    <col min="6059" max="6059" width="14.54296875" style="68" hidden="1"/>
    <col min="6060" max="6060" width="17.54296875" style="68" hidden="1"/>
    <col min="6061" max="6061" width="18.1796875" style="68" hidden="1"/>
    <col min="6062" max="6062" width="17.81640625" style="68" hidden="1"/>
    <col min="6063" max="6063" width="18.453125" style="68" hidden="1"/>
    <col min="6064" max="6064" width="15.54296875" style="68" hidden="1"/>
    <col min="6065" max="6065" width="12.54296875" style="68" hidden="1"/>
    <col min="6066" max="6066" width="18" style="68" hidden="1"/>
    <col min="6067" max="6067" width="13.453125" style="68" hidden="1"/>
    <col min="6068" max="6068" width="16" style="68" hidden="1"/>
    <col min="6069" max="6069" width="12.453125" style="68" hidden="1"/>
    <col min="6070" max="6311" width="11.54296875" style="68" hidden="1"/>
    <col min="6312" max="6312" width="64.54296875" style="68" hidden="1"/>
    <col min="6313" max="6313" width="18.54296875" style="68" hidden="1"/>
    <col min="6314" max="6314" width="16.453125" style="68" hidden="1"/>
    <col min="6315" max="6315" width="14.54296875" style="68" hidden="1"/>
    <col min="6316" max="6316" width="17.54296875" style="68" hidden="1"/>
    <col min="6317" max="6317" width="18.1796875" style="68" hidden="1"/>
    <col min="6318" max="6318" width="17.81640625" style="68" hidden="1"/>
    <col min="6319" max="6319" width="18.453125" style="68" hidden="1"/>
    <col min="6320" max="6320" width="15.54296875" style="68" hidden="1"/>
    <col min="6321" max="6321" width="12.54296875" style="68" hidden="1"/>
    <col min="6322" max="6322" width="18" style="68" hidden="1"/>
    <col min="6323" max="6323" width="13.453125" style="68" hidden="1"/>
    <col min="6324" max="6324" width="16" style="68" hidden="1"/>
    <col min="6325" max="6325" width="12.453125" style="68" hidden="1"/>
    <col min="6326" max="6567" width="11.54296875" style="68" hidden="1"/>
    <col min="6568" max="6568" width="64.54296875" style="68" hidden="1"/>
    <col min="6569" max="6569" width="18.54296875" style="68" hidden="1"/>
    <col min="6570" max="6570" width="16.453125" style="68" hidden="1"/>
    <col min="6571" max="6571" width="14.54296875" style="68" hidden="1"/>
    <col min="6572" max="6572" width="17.54296875" style="68" hidden="1"/>
    <col min="6573" max="6573" width="18.1796875" style="68" hidden="1"/>
    <col min="6574" max="6574" width="17.81640625" style="68" hidden="1"/>
    <col min="6575" max="6575" width="18.453125" style="68" hidden="1"/>
    <col min="6576" max="6576" width="15.54296875" style="68" hidden="1"/>
    <col min="6577" max="6577" width="12.54296875" style="68" hidden="1"/>
    <col min="6578" max="6578" width="18" style="68" hidden="1"/>
    <col min="6579" max="6579" width="13.453125" style="68" hidden="1"/>
    <col min="6580" max="6580" width="16" style="68" hidden="1"/>
    <col min="6581" max="6581" width="12.453125" style="68" hidden="1"/>
    <col min="6582" max="6823" width="11.54296875" style="68" hidden="1"/>
    <col min="6824" max="6824" width="64.54296875" style="68" hidden="1"/>
    <col min="6825" max="6825" width="18.54296875" style="68" hidden="1"/>
    <col min="6826" max="6826" width="16.453125" style="68" hidden="1"/>
    <col min="6827" max="6827" width="14.54296875" style="68" hidden="1"/>
    <col min="6828" max="6828" width="17.54296875" style="68" hidden="1"/>
    <col min="6829" max="6829" width="18.1796875" style="68" hidden="1"/>
    <col min="6830" max="6830" width="17.81640625" style="68" hidden="1"/>
    <col min="6831" max="6831" width="18.453125" style="68" hidden="1"/>
    <col min="6832" max="6832" width="15.54296875" style="68" hidden="1"/>
    <col min="6833" max="6833" width="12.54296875" style="68" hidden="1"/>
    <col min="6834" max="6834" width="18" style="68" hidden="1"/>
    <col min="6835" max="6835" width="13.453125" style="68" hidden="1"/>
    <col min="6836" max="6836" width="16" style="68" hidden="1"/>
    <col min="6837" max="6837" width="12.453125" style="68" hidden="1"/>
    <col min="6838" max="7079" width="11.54296875" style="68" hidden="1"/>
    <col min="7080" max="7080" width="64.54296875" style="68" hidden="1"/>
    <col min="7081" max="7081" width="18.54296875" style="68" hidden="1"/>
    <col min="7082" max="7082" width="16.453125" style="68" hidden="1"/>
    <col min="7083" max="7083" width="14.54296875" style="68" hidden="1"/>
    <col min="7084" max="7084" width="17.54296875" style="68" hidden="1"/>
    <col min="7085" max="7085" width="18.1796875" style="68" hidden="1"/>
    <col min="7086" max="7086" width="17.81640625" style="68" hidden="1"/>
    <col min="7087" max="7087" width="18.453125" style="68" hidden="1"/>
    <col min="7088" max="7088" width="15.54296875" style="68" hidden="1"/>
    <col min="7089" max="7089" width="12.54296875" style="68" hidden="1"/>
    <col min="7090" max="7090" width="18" style="68" hidden="1"/>
    <col min="7091" max="7091" width="13.453125" style="68" hidden="1"/>
    <col min="7092" max="7092" width="16" style="68" hidden="1"/>
    <col min="7093" max="7093" width="12.453125" style="68" hidden="1"/>
    <col min="7094" max="7335" width="11.54296875" style="68" hidden="1"/>
    <col min="7336" max="7336" width="64.54296875" style="68" hidden="1"/>
    <col min="7337" max="7337" width="18.54296875" style="68" hidden="1"/>
    <col min="7338" max="7338" width="16.453125" style="68" hidden="1"/>
    <col min="7339" max="7339" width="14.54296875" style="68" hidden="1"/>
    <col min="7340" max="7340" width="17.54296875" style="68" hidden="1"/>
    <col min="7341" max="7341" width="18.1796875" style="68" hidden="1"/>
    <col min="7342" max="7342" width="17.81640625" style="68" hidden="1"/>
    <col min="7343" max="7343" width="18.453125" style="68" hidden="1"/>
    <col min="7344" max="7344" width="15.54296875" style="68" hidden="1"/>
    <col min="7345" max="7345" width="12.54296875" style="68" hidden="1"/>
    <col min="7346" max="7346" width="18" style="68" hidden="1"/>
    <col min="7347" max="7347" width="13.453125" style="68" hidden="1"/>
    <col min="7348" max="7348" width="16" style="68" hidden="1"/>
    <col min="7349" max="7349" width="12.453125" style="68" hidden="1"/>
    <col min="7350" max="7591" width="11.54296875" style="68" hidden="1"/>
    <col min="7592" max="7592" width="64.54296875" style="68" hidden="1"/>
    <col min="7593" max="7593" width="18.54296875" style="68" hidden="1"/>
    <col min="7594" max="7594" width="16.453125" style="68" hidden="1"/>
    <col min="7595" max="7595" width="14.54296875" style="68" hidden="1"/>
    <col min="7596" max="7596" width="17.54296875" style="68" hidden="1"/>
    <col min="7597" max="7597" width="18.1796875" style="68" hidden="1"/>
    <col min="7598" max="7598" width="17.81640625" style="68" hidden="1"/>
    <col min="7599" max="7599" width="18.453125" style="68" hidden="1"/>
    <col min="7600" max="7600" width="15.54296875" style="68" hidden="1"/>
    <col min="7601" max="7601" width="12.54296875" style="68" hidden="1"/>
    <col min="7602" max="7602" width="18" style="68" hidden="1"/>
    <col min="7603" max="7603" width="13.453125" style="68" hidden="1"/>
    <col min="7604" max="7604" width="16" style="68" hidden="1"/>
    <col min="7605" max="7605" width="12.453125" style="68" hidden="1"/>
    <col min="7606" max="7847" width="11.54296875" style="68" hidden="1"/>
    <col min="7848" max="7848" width="64.54296875" style="68" hidden="1"/>
    <col min="7849" max="7849" width="18.54296875" style="68" hidden="1"/>
    <col min="7850" max="7850" width="16.453125" style="68" hidden="1"/>
    <col min="7851" max="7851" width="14.54296875" style="68" hidden="1"/>
    <col min="7852" max="7852" width="17.54296875" style="68" hidden="1"/>
    <col min="7853" max="7853" width="18.1796875" style="68" hidden="1"/>
    <col min="7854" max="7854" width="17.81640625" style="68" hidden="1"/>
    <col min="7855" max="7855" width="18.453125" style="68" hidden="1"/>
    <col min="7856" max="7856" width="15.54296875" style="68" hidden="1"/>
    <col min="7857" max="7857" width="12.54296875" style="68" hidden="1"/>
    <col min="7858" max="7858" width="18" style="68" hidden="1"/>
    <col min="7859" max="7859" width="13.453125" style="68" hidden="1"/>
    <col min="7860" max="7860" width="16" style="68" hidden="1"/>
    <col min="7861" max="7861" width="12.453125" style="68" hidden="1"/>
    <col min="7862" max="8103" width="11.54296875" style="68" hidden="1"/>
    <col min="8104" max="8104" width="64.54296875" style="68" hidden="1"/>
    <col min="8105" max="8105" width="18.54296875" style="68" hidden="1"/>
    <col min="8106" max="8106" width="16.453125" style="68" hidden="1"/>
    <col min="8107" max="8107" width="14.54296875" style="68" hidden="1"/>
    <col min="8108" max="8108" width="17.54296875" style="68" hidden="1"/>
    <col min="8109" max="8109" width="18.1796875" style="68" hidden="1"/>
    <col min="8110" max="8110" width="17.81640625" style="68" hidden="1"/>
    <col min="8111" max="8111" width="18.453125" style="68" hidden="1"/>
    <col min="8112" max="8112" width="15.54296875" style="68" hidden="1"/>
    <col min="8113" max="8113" width="12.54296875" style="68" hidden="1"/>
    <col min="8114" max="8114" width="18" style="68" hidden="1"/>
    <col min="8115" max="8115" width="13.453125" style="68" hidden="1"/>
    <col min="8116" max="8116" width="16" style="68" hidden="1"/>
    <col min="8117" max="8117" width="12.453125" style="68" hidden="1"/>
    <col min="8118" max="8359" width="11.54296875" style="68" hidden="1"/>
    <col min="8360" max="8360" width="64.54296875" style="68" hidden="1"/>
    <col min="8361" max="8361" width="18.54296875" style="68" hidden="1"/>
    <col min="8362" max="8362" width="16.453125" style="68" hidden="1"/>
    <col min="8363" max="8363" width="14.54296875" style="68" hidden="1"/>
    <col min="8364" max="8364" width="17.54296875" style="68" hidden="1"/>
    <col min="8365" max="8365" width="18.1796875" style="68" hidden="1"/>
    <col min="8366" max="8366" width="17.81640625" style="68" hidden="1"/>
    <col min="8367" max="8367" width="18.453125" style="68" hidden="1"/>
    <col min="8368" max="8368" width="15.54296875" style="68" hidden="1"/>
    <col min="8369" max="8369" width="12.54296875" style="68" hidden="1"/>
    <col min="8370" max="8370" width="18" style="68" hidden="1"/>
    <col min="8371" max="8371" width="13.453125" style="68" hidden="1"/>
    <col min="8372" max="8372" width="16" style="68" hidden="1"/>
    <col min="8373" max="8373" width="12.453125" style="68" hidden="1"/>
    <col min="8374" max="8615" width="11.54296875" style="68" hidden="1"/>
    <col min="8616" max="8616" width="64.54296875" style="68" hidden="1"/>
    <col min="8617" max="8617" width="18.54296875" style="68" hidden="1"/>
    <col min="8618" max="8618" width="16.453125" style="68" hidden="1"/>
    <col min="8619" max="8619" width="14.54296875" style="68" hidden="1"/>
    <col min="8620" max="8620" width="17.54296875" style="68" hidden="1"/>
    <col min="8621" max="8621" width="18.1796875" style="68" hidden="1"/>
    <col min="8622" max="8622" width="17.81640625" style="68" hidden="1"/>
    <col min="8623" max="8623" width="18.453125" style="68" hidden="1"/>
    <col min="8624" max="8624" width="15.54296875" style="68" hidden="1"/>
    <col min="8625" max="8625" width="12.54296875" style="68" hidden="1"/>
    <col min="8626" max="8626" width="18" style="68" hidden="1"/>
    <col min="8627" max="8627" width="13.453125" style="68" hidden="1"/>
    <col min="8628" max="8628" width="16" style="68" hidden="1"/>
    <col min="8629" max="8629" width="12.453125" style="68" hidden="1"/>
    <col min="8630" max="8871" width="11.54296875" style="68" hidden="1"/>
    <col min="8872" max="8872" width="64.54296875" style="68" hidden="1"/>
    <col min="8873" max="8873" width="18.54296875" style="68" hidden="1"/>
    <col min="8874" max="8874" width="16.453125" style="68" hidden="1"/>
    <col min="8875" max="8875" width="14.54296875" style="68" hidden="1"/>
    <col min="8876" max="8876" width="17.54296875" style="68" hidden="1"/>
    <col min="8877" max="8877" width="18.1796875" style="68" hidden="1"/>
    <col min="8878" max="8878" width="17.81640625" style="68" hidden="1"/>
    <col min="8879" max="8879" width="18.453125" style="68" hidden="1"/>
    <col min="8880" max="8880" width="15.54296875" style="68" hidden="1"/>
    <col min="8881" max="8881" width="12.54296875" style="68" hidden="1"/>
    <col min="8882" max="8882" width="18" style="68" hidden="1"/>
    <col min="8883" max="8883" width="13.453125" style="68" hidden="1"/>
    <col min="8884" max="8884" width="16" style="68" hidden="1"/>
    <col min="8885" max="8885" width="12.453125" style="68" hidden="1"/>
    <col min="8886" max="9127" width="11.54296875" style="68" hidden="1"/>
    <col min="9128" max="9128" width="64.54296875" style="68" hidden="1"/>
    <col min="9129" max="9129" width="18.54296875" style="68" hidden="1"/>
    <col min="9130" max="9130" width="16.453125" style="68" hidden="1"/>
    <col min="9131" max="9131" width="14.54296875" style="68" hidden="1"/>
    <col min="9132" max="9132" width="17.54296875" style="68" hidden="1"/>
    <col min="9133" max="9133" width="18.1796875" style="68" hidden="1"/>
    <col min="9134" max="9134" width="17.81640625" style="68" hidden="1"/>
    <col min="9135" max="9135" width="18.453125" style="68" hidden="1"/>
    <col min="9136" max="9136" width="15.54296875" style="68" hidden="1"/>
    <col min="9137" max="9137" width="12.54296875" style="68" hidden="1"/>
    <col min="9138" max="9138" width="18" style="68" hidden="1"/>
    <col min="9139" max="9139" width="13.453125" style="68" hidden="1"/>
    <col min="9140" max="9140" width="16" style="68" hidden="1"/>
    <col min="9141" max="9141" width="12.453125" style="68" hidden="1"/>
    <col min="9142" max="9383" width="11.54296875" style="68" hidden="1"/>
    <col min="9384" max="9384" width="64.54296875" style="68" hidden="1"/>
    <col min="9385" max="9385" width="18.54296875" style="68" hidden="1"/>
    <col min="9386" max="9386" width="16.453125" style="68" hidden="1"/>
    <col min="9387" max="9387" width="14.54296875" style="68" hidden="1"/>
    <col min="9388" max="9388" width="17.54296875" style="68" hidden="1"/>
    <col min="9389" max="9389" width="18.1796875" style="68" hidden="1"/>
    <col min="9390" max="9390" width="17.81640625" style="68" hidden="1"/>
    <col min="9391" max="9391" width="18.453125" style="68" hidden="1"/>
    <col min="9392" max="9392" width="15.54296875" style="68" hidden="1"/>
    <col min="9393" max="9393" width="12.54296875" style="68" hidden="1"/>
    <col min="9394" max="9394" width="18" style="68" hidden="1"/>
    <col min="9395" max="9395" width="13.453125" style="68" hidden="1"/>
    <col min="9396" max="9396" width="16" style="68" hidden="1"/>
    <col min="9397" max="9397" width="12.453125" style="68" hidden="1"/>
    <col min="9398" max="9639" width="11.54296875" style="68" hidden="1"/>
    <col min="9640" max="9640" width="64.54296875" style="68" hidden="1"/>
    <col min="9641" max="9641" width="18.54296875" style="68" hidden="1"/>
    <col min="9642" max="9642" width="16.453125" style="68" hidden="1"/>
    <col min="9643" max="9643" width="14.54296875" style="68" hidden="1"/>
    <col min="9644" max="9644" width="17.54296875" style="68" hidden="1"/>
    <col min="9645" max="9645" width="18.1796875" style="68" hidden="1"/>
    <col min="9646" max="9646" width="17.81640625" style="68" hidden="1"/>
    <col min="9647" max="9647" width="18.453125" style="68" hidden="1"/>
    <col min="9648" max="9648" width="15.54296875" style="68" hidden="1"/>
    <col min="9649" max="9649" width="12.54296875" style="68" hidden="1"/>
    <col min="9650" max="9650" width="18" style="68" hidden="1"/>
    <col min="9651" max="9651" width="13.453125" style="68" hidden="1"/>
    <col min="9652" max="9652" width="16" style="68" hidden="1"/>
    <col min="9653" max="9653" width="12.453125" style="68" hidden="1"/>
    <col min="9654" max="9895" width="11.54296875" style="68" hidden="1"/>
    <col min="9896" max="9896" width="64.54296875" style="68" hidden="1"/>
    <col min="9897" max="9897" width="18.54296875" style="68" hidden="1"/>
    <col min="9898" max="9898" width="16.453125" style="68" hidden="1"/>
    <col min="9899" max="9899" width="14.54296875" style="68" hidden="1"/>
    <col min="9900" max="9900" width="17.54296875" style="68" hidden="1"/>
    <col min="9901" max="9901" width="18.1796875" style="68" hidden="1"/>
    <col min="9902" max="9902" width="17.81640625" style="68" hidden="1"/>
    <col min="9903" max="9903" width="18.453125" style="68" hidden="1"/>
    <col min="9904" max="9904" width="15.54296875" style="68" hidden="1"/>
    <col min="9905" max="9905" width="12.54296875" style="68" hidden="1"/>
    <col min="9906" max="9906" width="18" style="68" hidden="1"/>
    <col min="9907" max="9907" width="13.453125" style="68" hidden="1"/>
    <col min="9908" max="9908" width="16" style="68" hidden="1"/>
    <col min="9909" max="9909" width="12.453125" style="68" hidden="1"/>
    <col min="9910" max="10151" width="11.54296875" style="68" hidden="1"/>
    <col min="10152" max="10152" width="64.54296875" style="68" hidden="1"/>
    <col min="10153" max="10153" width="18.54296875" style="68" hidden="1"/>
    <col min="10154" max="10154" width="16.453125" style="68" hidden="1"/>
    <col min="10155" max="10155" width="14.54296875" style="68" hidden="1"/>
    <col min="10156" max="10156" width="17.54296875" style="68" hidden="1"/>
    <col min="10157" max="10157" width="18.1796875" style="68" hidden="1"/>
    <col min="10158" max="10158" width="17.81640625" style="68" hidden="1"/>
    <col min="10159" max="10159" width="18.453125" style="68" hidden="1"/>
    <col min="10160" max="10160" width="15.54296875" style="68" hidden="1"/>
    <col min="10161" max="10161" width="12.54296875" style="68" hidden="1"/>
    <col min="10162" max="10162" width="18" style="68" hidden="1"/>
    <col min="10163" max="10163" width="13.453125" style="68" hidden="1"/>
    <col min="10164" max="10164" width="16" style="68" hidden="1"/>
    <col min="10165" max="10165" width="12.453125" style="68" hidden="1"/>
    <col min="10166" max="10407" width="11.54296875" style="68" hidden="1"/>
    <col min="10408" max="10408" width="64.54296875" style="68" hidden="1"/>
    <col min="10409" max="10409" width="18.54296875" style="68" hidden="1"/>
    <col min="10410" max="10410" width="16.453125" style="68" hidden="1"/>
    <col min="10411" max="10411" width="14.54296875" style="68" hidden="1"/>
    <col min="10412" max="10412" width="17.54296875" style="68" hidden="1"/>
    <col min="10413" max="10413" width="18.1796875" style="68" hidden="1"/>
    <col min="10414" max="10414" width="17.81640625" style="68" hidden="1"/>
    <col min="10415" max="10415" width="18.453125" style="68" hidden="1"/>
    <col min="10416" max="10416" width="15.54296875" style="68" hidden="1"/>
    <col min="10417" max="10417" width="12.54296875" style="68" hidden="1"/>
    <col min="10418" max="10418" width="18" style="68" hidden="1"/>
    <col min="10419" max="10419" width="13.453125" style="68" hidden="1"/>
    <col min="10420" max="10420" width="16" style="68" hidden="1"/>
    <col min="10421" max="10421" width="12.453125" style="68" hidden="1"/>
    <col min="10422" max="10663" width="11.54296875" style="68" hidden="1"/>
    <col min="10664" max="10664" width="64.54296875" style="68" hidden="1"/>
    <col min="10665" max="10665" width="18.54296875" style="68" hidden="1"/>
    <col min="10666" max="10666" width="16.453125" style="68" hidden="1"/>
    <col min="10667" max="10667" width="14.54296875" style="68" hidden="1"/>
    <col min="10668" max="10668" width="17.54296875" style="68" hidden="1"/>
    <col min="10669" max="10669" width="18.1796875" style="68" hidden="1"/>
    <col min="10670" max="10670" width="17.81640625" style="68" hidden="1"/>
    <col min="10671" max="10671" width="18.453125" style="68" hidden="1"/>
    <col min="10672" max="10672" width="15.54296875" style="68" hidden="1"/>
    <col min="10673" max="10673" width="12.54296875" style="68" hidden="1"/>
    <col min="10674" max="10674" width="18" style="68" hidden="1"/>
    <col min="10675" max="10675" width="13.453125" style="68" hidden="1"/>
    <col min="10676" max="10676" width="16" style="68" hidden="1"/>
    <col min="10677" max="10677" width="12.453125" style="68" hidden="1"/>
    <col min="10678" max="10919" width="11.54296875" style="68" hidden="1"/>
    <col min="10920" max="10920" width="64.54296875" style="68" hidden="1"/>
    <col min="10921" max="10921" width="18.54296875" style="68" hidden="1"/>
    <col min="10922" max="10922" width="16.453125" style="68" hidden="1"/>
    <col min="10923" max="10923" width="14.54296875" style="68" hidden="1"/>
    <col min="10924" max="10924" width="17.54296875" style="68" hidden="1"/>
    <col min="10925" max="10925" width="18.1796875" style="68" hidden="1"/>
    <col min="10926" max="10926" width="17.81640625" style="68" hidden="1"/>
    <col min="10927" max="10927" width="18.453125" style="68" hidden="1"/>
    <col min="10928" max="10928" width="15.54296875" style="68" hidden="1"/>
    <col min="10929" max="10929" width="12.54296875" style="68" hidden="1"/>
    <col min="10930" max="10930" width="18" style="68" hidden="1"/>
    <col min="10931" max="10931" width="13.453125" style="68" hidden="1"/>
    <col min="10932" max="10932" width="16" style="68" hidden="1"/>
    <col min="10933" max="10933" width="12.453125" style="68" hidden="1"/>
    <col min="10934" max="11175" width="11.54296875" style="68" hidden="1"/>
    <col min="11176" max="11176" width="64.54296875" style="68" hidden="1"/>
    <col min="11177" max="11177" width="18.54296875" style="68" hidden="1"/>
    <col min="11178" max="11178" width="16.453125" style="68" hidden="1"/>
    <col min="11179" max="11179" width="14.54296875" style="68" hidden="1"/>
    <col min="11180" max="11180" width="17.54296875" style="68" hidden="1"/>
    <col min="11181" max="11181" width="18.1796875" style="68" hidden="1"/>
    <col min="11182" max="11182" width="17.81640625" style="68" hidden="1"/>
    <col min="11183" max="11183" width="18.453125" style="68" hidden="1"/>
    <col min="11184" max="11184" width="15.54296875" style="68" hidden="1"/>
    <col min="11185" max="11185" width="12.54296875" style="68" hidden="1"/>
    <col min="11186" max="11186" width="18" style="68" hidden="1"/>
    <col min="11187" max="11187" width="13.453125" style="68" hidden="1"/>
    <col min="11188" max="11188" width="16" style="68" hidden="1"/>
    <col min="11189" max="11189" width="12.453125" style="68" hidden="1"/>
    <col min="11190" max="11431" width="11.54296875" style="68" hidden="1"/>
    <col min="11432" max="11432" width="64.54296875" style="68" hidden="1"/>
    <col min="11433" max="11433" width="18.54296875" style="68" hidden="1"/>
    <col min="11434" max="11434" width="16.453125" style="68" hidden="1"/>
    <col min="11435" max="11435" width="14.54296875" style="68" hidden="1"/>
    <col min="11436" max="11436" width="17.54296875" style="68" hidden="1"/>
    <col min="11437" max="11437" width="18.1796875" style="68" hidden="1"/>
    <col min="11438" max="11438" width="17.81640625" style="68" hidden="1"/>
    <col min="11439" max="11439" width="18.453125" style="68" hidden="1"/>
    <col min="11440" max="11440" width="15.54296875" style="68" hidden="1"/>
    <col min="11441" max="11441" width="12.54296875" style="68" hidden="1"/>
    <col min="11442" max="11442" width="18" style="68" hidden="1"/>
    <col min="11443" max="11443" width="13.453125" style="68" hidden="1"/>
    <col min="11444" max="11444" width="16" style="68" hidden="1"/>
    <col min="11445" max="11445" width="12.453125" style="68" hidden="1"/>
    <col min="11446" max="11687" width="11.54296875" style="68" hidden="1"/>
    <col min="11688" max="11688" width="64.54296875" style="68" hidden="1"/>
    <col min="11689" max="11689" width="18.54296875" style="68" hidden="1"/>
    <col min="11690" max="11690" width="16.453125" style="68" hidden="1"/>
    <col min="11691" max="11691" width="14.54296875" style="68" hidden="1"/>
    <col min="11692" max="11692" width="17.54296875" style="68" hidden="1"/>
    <col min="11693" max="11693" width="18.1796875" style="68" hidden="1"/>
    <col min="11694" max="11694" width="17.81640625" style="68" hidden="1"/>
    <col min="11695" max="11695" width="18.453125" style="68" hidden="1"/>
    <col min="11696" max="11696" width="15.54296875" style="68" hidden="1"/>
    <col min="11697" max="11697" width="12.54296875" style="68" hidden="1"/>
    <col min="11698" max="11698" width="18" style="68" hidden="1"/>
    <col min="11699" max="11699" width="13.453125" style="68" hidden="1"/>
    <col min="11700" max="11700" width="16" style="68" hidden="1"/>
    <col min="11701" max="11701" width="12.453125" style="68" hidden="1"/>
    <col min="11702" max="11943" width="11.54296875" style="68" hidden="1"/>
    <col min="11944" max="11944" width="64.54296875" style="68" hidden="1"/>
    <col min="11945" max="11945" width="18.54296875" style="68" hidden="1"/>
    <col min="11946" max="11946" width="16.453125" style="68" hidden="1"/>
    <col min="11947" max="11947" width="14.54296875" style="68" hidden="1"/>
    <col min="11948" max="11948" width="17.54296875" style="68" hidden="1"/>
    <col min="11949" max="11949" width="18.1796875" style="68" hidden="1"/>
    <col min="11950" max="11950" width="17.81640625" style="68" hidden="1"/>
    <col min="11951" max="11951" width="18.453125" style="68" hidden="1"/>
    <col min="11952" max="11952" width="15.54296875" style="68" hidden="1"/>
    <col min="11953" max="11953" width="12.54296875" style="68" hidden="1"/>
    <col min="11954" max="11954" width="18" style="68" hidden="1"/>
    <col min="11955" max="11955" width="13.453125" style="68" hidden="1"/>
    <col min="11956" max="11956" width="16" style="68" hidden="1"/>
    <col min="11957" max="11957" width="12.453125" style="68" hidden="1"/>
    <col min="11958" max="12199" width="11.54296875" style="68" hidden="1"/>
    <col min="12200" max="12200" width="64.54296875" style="68" hidden="1"/>
    <col min="12201" max="12201" width="18.54296875" style="68" hidden="1"/>
    <col min="12202" max="12202" width="16.453125" style="68" hidden="1"/>
    <col min="12203" max="12203" width="14.54296875" style="68" hidden="1"/>
    <col min="12204" max="12204" width="17.54296875" style="68" hidden="1"/>
    <col min="12205" max="12205" width="18.1796875" style="68" hidden="1"/>
    <col min="12206" max="12206" width="17.81640625" style="68" hidden="1"/>
    <col min="12207" max="12207" width="18.453125" style="68" hidden="1"/>
    <col min="12208" max="12208" width="15.54296875" style="68" hidden="1"/>
    <col min="12209" max="12209" width="12.54296875" style="68" hidden="1"/>
    <col min="12210" max="12210" width="18" style="68" hidden="1"/>
    <col min="12211" max="12211" width="13.453125" style="68" hidden="1"/>
    <col min="12212" max="12212" width="16" style="68" hidden="1"/>
    <col min="12213" max="12213" width="12.453125" style="68" hidden="1"/>
    <col min="12214" max="12455" width="11.54296875" style="68" hidden="1"/>
    <col min="12456" max="12456" width="64.54296875" style="68" hidden="1"/>
    <col min="12457" max="12457" width="18.54296875" style="68" hidden="1"/>
    <col min="12458" max="12458" width="16.453125" style="68" hidden="1"/>
    <col min="12459" max="12459" width="14.54296875" style="68" hidden="1"/>
    <col min="12460" max="12460" width="17.54296875" style="68" hidden="1"/>
    <col min="12461" max="12461" width="18.1796875" style="68" hidden="1"/>
    <col min="12462" max="12462" width="17.81640625" style="68" hidden="1"/>
    <col min="12463" max="12463" width="18.453125" style="68" hidden="1"/>
    <col min="12464" max="12464" width="15.54296875" style="68" hidden="1"/>
    <col min="12465" max="12465" width="12.54296875" style="68" hidden="1"/>
    <col min="12466" max="12466" width="18" style="68" hidden="1"/>
    <col min="12467" max="12467" width="13.453125" style="68" hidden="1"/>
    <col min="12468" max="12468" width="16" style="68" hidden="1"/>
    <col min="12469" max="12469" width="12.453125" style="68" hidden="1"/>
    <col min="12470" max="12711" width="11.54296875" style="68" hidden="1"/>
    <col min="12712" max="12712" width="64.54296875" style="68" hidden="1"/>
    <col min="12713" max="12713" width="18.54296875" style="68" hidden="1"/>
    <col min="12714" max="12714" width="16.453125" style="68" hidden="1"/>
    <col min="12715" max="12715" width="14.54296875" style="68" hidden="1"/>
    <col min="12716" max="12716" width="17.54296875" style="68" hidden="1"/>
    <col min="12717" max="12717" width="18.1796875" style="68" hidden="1"/>
    <col min="12718" max="12718" width="17.81640625" style="68" hidden="1"/>
    <col min="12719" max="12719" width="18.453125" style="68" hidden="1"/>
    <col min="12720" max="12720" width="15.54296875" style="68" hidden="1"/>
    <col min="12721" max="12721" width="12.54296875" style="68" hidden="1"/>
    <col min="12722" max="12722" width="18" style="68" hidden="1"/>
    <col min="12723" max="12723" width="13.453125" style="68" hidden="1"/>
    <col min="12724" max="12724" width="16" style="68" hidden="1"/>
    <col min="12725" max="12725" width="12.453125" style="68" hidden="1"/>
    <col min="12726" max="12967" width="11.54296875" style="68" hidden="1"/>
    <col min="12968" max="12968" width="64.54296875" style="68" hidden="1"/>
    <col min="12969" max="12969" width="18.54296875" style="68" hidden="1"/>
    <col min="12970" max="12970" width="16.453125" style="68" hidden="1"/>
    <col min="12971" max="12971" width="14.54296875" style="68" hidden="1"/>
    <col min="12972" max="12972" width="17.54296875" style="68" hidden="1"/>
    <col min="12973" max="12973" width="18.1796875" style="68" hidden="1"/>
    <col min="12974" max="12974" width="17.81640625" style="68" hidden="1"/>
    <col min="12975" max="12975" width="18.453125" style="68" hidden="1"/>
    <col min="12976" max="12976" width="15.54296875" style="68" hidden="1"/>
    <col min="12977" max="12977" width="12.54296875" style="68" hidden="1"/>
    <col min="12978" max="12978" width="18" style="68" hidden="1"/>
    <col min="12979" max="12979" width="13.453125" style="68" hidden="1"/>
    <col min="12980" max="12980" width="16" style="68" hidden="1"/>
    <col min="12981" max="12981" width="12.453125" style="68" hidden="1"/>
    <col min="12982" max="13223" width="11.54296875" style="68" hidden="1"/>
    <col min="13224" max="13224" width="64.54296875" style="68" hidden="1"/>
    <col min="13225" max="13225" width="18.54296875" style="68" hidden="1"/>
    <col min="13226" max="13226" width="16.453125" style="68" hidden="1"/>
    <col min="13227" max="13227" width="14.54296875" style="68" hidden="1"/>
    <col min="13228" max="13228" width="17.54296875" style="68" hidden="1"/>
    <col min="13229" max="13229" width="18.1796875" style="68" hidden="1"/>
    <col min="13230" max="13230" width="17.81640625" style="68" hidden="1"/>
    <col min="13231" max="13231" width="18.453125" style="68" hidden="1"/>
    <col min="13232" max="13232" width="15.54296875" style="68" hidden="1"/>
    <col min="13233" max="13233" width="12.54296875" style="68" hidden="1"/>
    <col min="13234" max="13234" width="18" style="68" hidden="1"/>
    <col min="13235" max="13235" width="13.453125" style="68" hidden="1"/>
    <col min="13236" max="13236" width="16" style="68" hidden="1"/>
    <col min="13237" max="13237" width="12.453125" style="68" hidden="1"/>
    <col min="13238" max="13479" width="11.54296875" style="68" hidden="1"/>
    <col min="13480" max="13480" width="64.54296875" style="68" hidden="1"/>
    <col min="13481" max="13481" width="18.54296875" style="68" hidden="1"/>
    <col min="13482" max="13482" width="16.453125" style="68" hidden="1"/>
    <col min="13483" max="13483" width="14.54296875" style="68" hidden="1"/>
    <col min="13484" max="13484" width="17.54296875" style="68" hidden="1"/>
    <col min="13485" max="13485" width="18.1796875" style="68" hidden="1"/>
    <col min="13486" max="13486" width="17.81640625" style="68" hidden="1"/>
    <col min="13487" max="13487" width="18.453125" style="68" hidden="1"/>
    <col min="13488" max="13488" width="15.54296875" style="68" hidden="1"/>
    <col min="13489" max="13489" width="12.54296875" style="68" hidden="1"/>
    <col min="13490" max="13490" width="18" style="68" hidden="1"/>
    <col min="13491" max="13491" width="13.453125" style="68" hidden="1"/>
    <col min="13492" max="13492" width="16" style="68" hidden="1"/>
    <col min="13493" max="13493" width="12.453125" style="68" hidden="1"/>
    <col min="13494" max="13735" width="11.54296875" style="68" hidden="1"/>
    <col min="13736" max="13736" width="64.54296875" style="68" hidden="1"/>
    <col min="13737" max="13737" width="18.54296875" style="68" hidden="1"/>
    <col min="13738" max="13738" width="16.453125" style="68" hidden="1"/>
    <col min="13739" max="13739" width="14.54296875" style="68" hidden="1"/>
    <col min="13740" max="13740" width="17.54296875" style="68" hidden="1"/>
    <col min="13741" max="13741" width="18.1796875" style="68" hidden="1"/>
    <col min="13742" max="13742" width="17.81640625" style="68" hidden="1"/>
    <col min="13743" max="13743" width="18.453125" style="68" hidden="1"/>
    <col min="13744" max="13744" width="15.54296875" style="68" hidden="1"/>
    <col min="13745" max="13745" width="12.54296875" style="68" hidden="1"/>
    <col min="13746" max="13746" width="18" style="68" hidden="1"/>
    <col min="13747" max="13747" width="13.453125" style="68" hidden="1"/>
    <col min="13748" max="13748" width="16" style="68" hidden="1"/>
    <col min="13749" max="13749" width="12.453125" style="68" hidden="1"/>
    <col min="13750" max="13991" width="11.54296875" style="68" hidden="1"/>
    <col min="13992" max="13992" width="64.54296875" style="68" hidden="1"/>
    <col min="13993" max="13993" width="18.54296875" style="68" hidden="1"/>
    <col min="13994" max="13994" width="16.453125" style="68" hidden="1"/>
    <col min="13995" max="13995" width="14.54296875" style="68" hidden="1"/>
    <col min="13996" max="13996" width="17.54296875" style="68" hidden="1"/>
    <col min="13997" max="13997" width="18.1796875" style="68" hidden="1"/>
    <col min="13998" max="13998" width="17.81640625" style="68" hidden="1"/>
    <col min="13999" max="13999" width="18.453125" style="68" hidden="1"/>
    <col min="14000" max="14000" width="15.54296875" style="68" hidden="1"/>
    <col min="14001" max="14001" width="12.54296875" style="68" hidden="1"/>
    <col min="14002" max="14002" width="18" style="68" hidden="1"/>
    <col min="14003" max="14003" width="13.453125" style="68" hidden="1"/>
    <col min="14004" max="14004" width="16" style="68" hidden="1"/>
    <col min="14005" max="14005" width="12.453125" style="68" hidden="1"/>
    <col min="14006" max="14247" width="11.54296875" style="68" hidden="1"/>
    <col min="14248" max="14248" width="64.54296875" style="68" hidden="1"/>
    <col min="14249" max="14249" width="18.54296875" style="68" hidden="1"/>
    <col min="14250" max="14250" width="16.453125" style="68" hidden="1"/>
    <col min="14251" max="14251" width="14.54296875" style="68" hidden="1"/>
    <col min="14252" max="14252" width="17.54296875" style="68" hidden="1"/>
    <col min="14253" max="14253" width="18.1796875" style="68" hidden="1"/>
    <col min="14254" max="14254" width="17.81640625" style="68" hidden="1"/>
    <col min="14255" max="14255" width="18.453125" style="68" hidden="1"/>
    <col min="14256" max="14256" width="15.54296875" style="68" hidden="1"/>
    <col min="14257" max="14257" width="12.54296875" style="68" hidden="1"/>
    <col min="14258" max="14258" width="18" style="68" hidden="1"/>
    <col min="14259" max="14259" width="13.453125" style="68" hidden="1"/>
    <col min="14260" max="14260" width="16" style="68" hidden="1"/>
    <col min="14261" max="14261" width="12.453125" style="68" hidden="1"/>
    <col min="14262" max="14503" width="11.54296875" style="68" hidden="1"/>
    <col min="14504" max="14504" width="64.54296875" style="68" hidden="1"/>
    <col min="14505" max="14505" width="18.54296875" style="68" hidden="1"/>
    <col min="14506" max="14506" width="16.453125" style="68" hidden="1"/>
    <col min="14507" max="14507" width="14.54296875" style="68" hidden="1"/>
    <col min="14508" max="14508" width="17.54296875" style="68" hidden="1"/>
    <col min="14509" max="14509" width="18.1796875" style="68" hidden="1"/>
    <col min="14510" max="14510" width="17.81640625" style="68" hidden="1"/>
    <col min="14511" max="14511" width="18.453125" style="68" hidden="1"/>
    <col min="14512" max="14512" width="15.54296875" style="68" hidden="1"/>
    <col min="14513" max="14513" width="12.54296875" style="68" hidden="1"/>
    <col min="14514" max="14514" width="18" style="68" hidden="1"/>
    <col min="14515" max="14515" width="13.453125" style="68" hidden="1"/>
    <col min="14516" max="14516" width="16" style="68" hidden="1"/>
    <col min="14517" max="14517" width="12.453125" style="68" hidden="1"/>
    <col min="14518" max="14759" width="11.54296875" style="68" hidden="1"/>
    <col min="14760" max="14760" width="64.54296875" style="68" hidden="1"/>
    <col min="14761" max="14761" width="18.54296875" style="68" hidden="1"/>
    <col min="14762" max="14762" width="16.453125" style="68" hidden="1"/>
    <col min="14763" max="14763" width="14.54296875" style="68" hidden="1"/>
    <col min="14764" max="14764" width="17.54296875" style="68" hidden="1"/>
    <col min="14765" max="14765" width="18.1796875" style="68" hidden="1"/>
    <col min="14766" max="14766" width="17.81640625" style="68" hidden="1"/>
    <col min="14767" max="14767" width="18.453125" style="68" hidden="1"/>
    <col min="14768" max="14768" width="15.54296875" style="68" hidden="1"/>
    <col min="14769" max="14769" width="12.54296875" style="68" hidden="1"/>
    <col min="14770" max="14770" width="18" style="68" hidden="1"/>
    <col min="14771" max="14771" width="13.453125" style="68" hidden="1"/>
    <col min="14772" max="14772" width="16" style="68" hidden="1"/>
    <col min="14773" max="14773" width="12.453125" style="68" hidden="1"/>
    <col min="14774" max="15015" width="11.54296875" style="68" hidden="1"/>
    <col min="15016" max="15016" width="64.54296875" style="68" hidden="1"/>
    <col min="15017" max="15017" width="18.54296875" style="68" hidden="1"/>
    <col min="15018" max="15018" width="16.453125" style="68" hidden="1"/>
    <col min="15019" max="15019" width="14.54296875" style="68" hidden="1"/>
    <col min="15020" max="15020" width="17.54296875" style="68" hidden="1"/>
    <col min="15021" max="15021" width="18.1796875" style="68" hidden="1"/>
    <col min="15022" max="15022" width="17.81640625" style="68" hidden="1"/>
    <col min="15023" max="15023" width="18.453125" style="68" hidden="1"/>
    <col min="15024" max="15024" width="15.54296875" style="68" hidden="1"/>
    <col min="15025" max="15025" width="12.54296875" style="68" hidden="1"/>
    <col min="15026" max="15026" width="18" style="68" hidden="1"/>
    <col min="15027" max="15027" width="13.453125" style="68" hidden="1"/>
    <col min="15028" max="15028" width="16" style="68" hidden="1"/>
    <col min="15029" max="15029" width="12.453125" style="68" hidden="1"/>
    <col min="15030" max="15271" width="11.54296875" style="68" hidden="1"/>
    <col min="15272" max="15272" width="64.54296875" style="68" hidden="1"/>
    <col min="15273" max="15273" width="18.54296875" style="68" hidden="1"/>
    <col min="15274" max="15274" width="16.453125" style="68" hidden="1"/>
    <col min="15275" max="15275" width="14.54296875" style="68" hidden="1"/>
    <col min="15276" max="15276" width="17.54296875" style="68" hidden="1"/>
    <col min="15277" max="15277" width="18.1796875" style="68" hidden="1"/>
    <col min="15278" max="15278" width="17.81640625" style="68" hidden="1"/>
    <col min="15279" max="15279" width="18.453125" style="68" hidden="1"/>
    <col min="15280" max="15280" width="15.54296875" style="68" hidden="1"/>
    <col min="15281" max="15281" width="12.54296875" style="68" hidden="1"/>
    <col min="15282" max="15282" width="18" style="68" hidden="1"/>
    <col min="15283" max="15283" width="13.453125" style="68" hidden="1"/>
    <col min="15284" max="15284" width="16" style="68" hidden="1"/>
    <col min="15285" max="15285" width="12.453125" style="68" hidden="1"/>
    <col min="15286" max="15527" width="11.54296875" style="68" hidden="1"/>
    <col min="15528" max="15528" width="64.54296875" style="68" hidden="1"/>
    <col min="15529" max="15529" width="18.54296875" style="68" hidden="1"/>
    <col min="15530" max="15530" width="16.453125" style="68" hidden="1"/>
    <col min="15531" max="15531" width="14.54296875" style="68" hidden="1"/>
    <col min="15532" max="15532" width="17.54296875" style="68" hidden="1"/>
    <col min="15533" max="15533" width="18.1796875" style="68" hidden="1"/>
    <col min="15534" max="15534" width="17.81640625" style="68" hidden="1"/>
    <col min="15535" max="15535" width="18.453125" style="68" hidden="1"/>
    <col min="15536" max="15536" width="15.54296875" style="68" hidden="1"/>
    <col min="15537" max="15537" width="12.54296875" style="68" hidden="1"/>
    <col min="15538" max="15538" width="18" style="68" hidden="1"/>
    <col min="15539" max="15539" width="13.453125" style="68" hidden="1"/>
    <col min="15540" max="15540" width="16" style="68" hidden="1"/>
    <col min="15541" max="15541" width="12.453125" style="68" hidden="1"/>
    <col min="15542" max="15783" width="11.54296875" style="68" hidden="1"/>
    <col min="15784" max="15784" width="64.54296875" style="68" hidden="1"/>
    <col min="15785" max="15785" width="18.54296875" style="68" hidden="1"/>
    <col min="15786" max="15786" width="16.453125" style="68" hidden="1"/>
    <col min="15787" max="15787" width="14.54296875" style="68" hidden="1"/>
    <col min="15788" max="15788" width="17.54296875" style="68" hidden="1"/>
    <col min="15789" max="15789" width="18.1796875" style="68" hidden="1"/>
    <col min="15790" max="15790" width="17.81640625" style="68" hidden="1"/>
    <col min="15791" max="15791" width="18.453125" style="68" hidden="1"/>
    <col min="15792" max="15792" width="15.54296875" style="68" hidden="1"/>
    <col min="15793" max="15793" width="12.54296875" style="68" hidden="1"/>
    <col min="15794" max="15794" width="18" style="68" hidden="1"/>
    <col min="15795" max="15795" width="13.453125" style="68" hidden="1"/>
    <col min="15796" max="15796" width="16" style="68" hidden="1"/>
    <col min="15797" max="15797" width="12.453125" style="68" hidden="1"/>
    <col min="15798" max="16039" width="11.54296875" style="68" hidden="1"/>
    <col min="16040" max="16040" width="64.54296875" style="68" hidden="1"/>
    <col min="16041" max="16041" width="18.54296875" style="68" hidden="1"/>
    <col min="16042" max="16042" width="16.453125" style="68" hidden="1"/>
    <col min="16043" max="16043" width="14.54296875" style="68" hidden="1"/>
    <col min="16044" max="16044" width="17.54296875" style="68" hidden="1"/>
    <col min="16045" max="16045" width="18.1796875" style="68" hidden="1"/>
    <col min="16046" max="16046" width="17.81640625" style="68" hidden="1"/>
    <col min="16047" max="16047" width="18.453125" style="68" hidden="1"/>
    <col min="16048" max="16048" width="15.54296875" style="68" hidden="1"/>
    <col min="16049" max="16049" width="12.54296875" style="68" hidden="1"/>
    <col min="16050" max="16050" width="18" style="68" hidden="1"/>
    <col min="16051" max="16051" width="13.453125" style="68" hidden="1"/>
    <col min="16052" max="16052" width="16" style="68" hidden="1"/>
    <col min="16053" max="16053" width="12.453125" style="68" hidden="1"/>
    <col min="16054" max="16384" width="20.54296875" style="68" hidden="1"/>
  </cols>
  <sheetData>
    <row r="1" spans="1:10" x14ac:dyDescent="0.35">
      <c r="A1" s="57" t="s">
        <v>117</v>
      </c>
      <c r="F1" s="82"/>
      <c r="G1" s="82"/>
      <c r="H1" s="82"/>
      <c r="I1" s="82"/>
      <c r="J1" s="82"/>
    </row>
    <row r="2" spans="1:10" x14ac:dyDescent="0.35">
      <c r="A2" s="67"/>
    </row>
    <row r="3" spans="1:10" x14ac:dyDescent="0.35">
      <c r="A3" s="149" t="s">
        <v>17</v>
      </c>
      <c r="B3" s="149"/>
      <c r="C3" s="149"/>
      <c r="D3" s="149"/>
      <c r="E3" s="149"/>
      <c r="F3" s="149"/>
      <c r="G3" s="149"/>
      <c r="H3" s="149"/>
      <c r="I3" s="149"/>
      <c r="J3" s="149"/>
    </row>
    <row r="4" spans="1:10" x14ac:dyDescent="0.35">
      <c r="A4" s="149" t="s">
        <v>18</v>
      </c>
      <c r="B4" s="149"/>
      <c r="C4" s="149"/>
      <c r="D4" s="149"/>
      <c r="E4" s="149"/>
      <c r="F4" s="149"/>
      <c r="G4" s="149"/>
      <c r="H4" s="149"/>
      <c r="I4" s="149"/>
      <c r="J4" s="149"/>
    </row>
    <row r="5" spans="1:10" x14ac:dyDescent="0.35">
      <c r="A5" s="149" t="s">
        <v>118</v>
      </c>
      <c r="B5" s="149"/>
      <c r="C5" s="149"/>
      <c r="D5" s="149"/>
      <c r="E5" s="149"/>
      <c r="F5" s="149"/>
      <c r="G5" s="149"/>
      <c r="H5" s="149"/>
      <c r="I5" s="149"/>
      <c r="J5" s="149"/>
    </row>
    <row r="6" spans="1:10" x14ac:dyDescent="0.35">
      <c r="A6" s="149" t="s">
        <v>227</v>
      </c>
      <c r="B6" s="149"/>
      <c r="C6" s="149"/>
      <c r="D6" s="149"/>
      <c r="E6" s="149"/>
      <c r="F6" s="149"/>
      <c r="G6" s="149"/>
      <c r="H6" s="149"/>
      <c r="I6" s="149"/>
      <c r="J6" s="149"/>
    </row>
    <row r="7" spans="1:10" x14ac:dyDescent="0.35"/>
    <row r="8" spans="1:10" ht="17.5" customHeight="1" x14ac:dyDescent="0.35">
      <c r="A8" s="156" t="s">
        <v>20</v>
      </c>
      <c r="B8" s="158" t="s">
        <v>26</v>
      </c>
      <c r="C8" s="159" t="s">
        <v>119</v>
      </c>
      <c r="D8" s="160"/>
      <c r="E8" s="160"/>
      <c r="F8" s="160"/>
      <c r="G8" s="160"/>
      <c r="H8" s="160"/>
      <c r="I8" s="160"/>
      <c r="J8" s="160"/>
    </row>
    <row r="9" spans="1:10" ht="62.5" customHeight="1" x14ac:dyDescent="0.35">
      <c r="A9" s="157"/>
      <c r="B9" s="159"/>
      <c r="C9" s="69" t="s">
        <v>120</v>
      </c>
      <c r="D9" s="69" t="s">
        <v>121</v>
      </c>
      <c r="E9" s="69" t="s">
        <v>122</v>
      </c>
      <c r="F9" s="69" t="s">
        <v>123</v>
      </c>
      <c r="G9" s="69" t="s">
        <v>124</v>
      </c>
      <c r="H9" s="69" t="s">
        <v>125</v>
      </c>
      <c r="I9" s="118" t="s">
        <v>265</v>
      </c>
      <c r="J9" s="69" t="s">
        <v>267</v>
      </c>
    </row>
    <row r="10" spans="1:10" x14ac:dyDescent="0.35">
      <c r="A10" s="70"/>
      <c r="B10" s="71"/>
      <c r="C10" s="72"/>
      <c r="D10" s="72"/>
      <c r="E10" s="72"/>
      <c r="F10" s="72"/>
      <c r="G10" s="72"/>
      <c r="H10" s="72"/>
      <c r="I10" s="119"/>
      <c r="J10" s="135"/>
    </row>
    <row r="11" spans="1:10" x14ac:dyDescent="0.35">
      <c r="A11" s="73" t="s">
        <v>26</v>
      </c>
      <c r="B11" s="80">
        <f>SUM(B13+B21+B24+B31+B38+B45+B53+B62+B70+B78+B86+B96+B100+B107+B112)</f>
        <v>26008</v>
      </c>
      <c r="C11" s="80">
        <f t="shared" ref="C11:J11" si="0">SUM(C13+C21+C24+C31+C38+C45+C53+C62+C70+C78+C86+C96+C100+C107+C112)</f>
        <v>62</v>
      </c>
      <c r="D11" s="80">
        <f t="shared" si="0"/>
        <v>423</v>
      </c>
      <c r="E11" s="80">
        <f t="shared" si="0"/>
        <v>2481</v>
      </c>
      <c r="F11" s="80">
        <f t="shared" si="0"/>
        <v>15115</v>
      </c>
      <c r="G11" s="80">
        <f t="shared" si="0"/>
        <v>298</v>
      </c>
      <c r="H11" s="80">
        <f t="shared" si="0"/>
        <v>1060</v>
      </c>
      <c r="I11" s="74">
        <f t="shared" ref="I11" si="1">SUM(I13+I21+I24+I31+I38+I45+I53+I62+I70+I78+I86+I96+I100+I107+I112)</f>
        <v>6484</v>
      </c>
      <c r="J11" s="74">
        <f t="shared" si="0"/>
        <v>85</v>
      </c>
    </row>
    <row r="12" spans="1:10" x14ac:dyDescent="0.35">
      <c r="A12" s="73"/>
      <c r="B12" s="81"/>
      <c r="C12" s="81"/>
      <c r="D12" s="81"/>
      <c r="E12" s="81"/>
      <c r="F12" s="81"/>
      <c r="G12" s="81"/>
      <c r="H12" s="81"/>
      <c r="I12" s="115"/>
      <c r="J12" s="115"/>
    </row>
    <row r="13" spans="1:10" x14ac:dyDescent="0.35">
      <c r="A13" s="60" t="s">
        <v>27</v>
      </c>
      <c r="B13" s="80">
        <f>SUM(B14:B19)</f>
        <v>1275</v>
      </c>
      <c r="C13" s="80">
        <f t="shared" ref="C13:J13" si="2">SUM(C14:C19)</f>
        <v>5</v>
      </c>
      <c r="D13" s="80">
        <f t="shared" si="2"/>
        <v>10</v>
      </c>
      <c r="E13" s="80">
        <f t="shared" si="2"/>
        <v>220</v>
      </c>
      <c r="F13" s="80">
        <f t="shared" si="2"/>
        <v>614</v>
      </c>
      <c r="G13" s="80">
        <f t="shared" si="2"/>
        <v>24</v>
      </c>
      <c r="H13" s="80">
        <f t="shared" si="2"/>
        <v>82</v>
      </c>
      <c r="I13" s="74">
        <f t="shared" ref="I13" si="3">SUM(I14:I19)</f>
        <v>318</v>
      </c>
      <c r="J13" s="74">
        <f t="shared" si="2"/>
        <v>2</v>
      </c>
    </row>
    <row r="14" spans="1:10" x14ac:dyDescent="0.35">
      <c r="A14" s="61" t="s">
        <v>28</v>
      </c>
      <c r="B14" s="81">
        <f t="shared" ref="B14:B19" si="4">SUM(C14:J14)</f>
        <v>376</v>
      </c>
      <c r="C14" s="81">
        <v>0</v>
      </c>
      <c r="D14" s="81">
        <v>0</v>
      </c>
      <c r="E14" s="81">
        <v>94</v>
      </c>
      <c r="F14" s="81">
        <v>177</v>
      </c>
      <c r="G14" s="81">
        <v>19</v>
      </c>
      <c r="H14" s="81">
        <v>48</v>
      </c>
      <c r="I14" s="115">
        <v>37</v>
      </c>
      <c r="J14" s="115">
        <v>1</v>
      </c>
    </row>
    <row r="15" spans="1:10" x14ac:dyDescent="0.35">
      <c r="A15" s="61" t="s">
        <v>29</v>
      </c>
      <c r="B15" s="81">
        <f t="shared" si="4"/>
        <v>270</v>
      </c>
      <c r="C15" s="81">
        <v>4</v>
      </c>
      <c r="D15" s="81">
        <v>3</v>
      </c>
      <c r="E15" s="81">
        <v>21</v>
      </c>
      <c r="F15" s="81">
        <v>61</v>
      </c>
      <c r="G15" s="81">
        <v>3</v>
      </c>
      <c r="H15" s="81">
        <v>3</v>
      </c>
      <c r="I15" s="115">
        <v>175</v>
      </c>
      <c r="J15" s="115">
        <v>0</v>
      </c>
    </row>
    <row r="16" spans="1:10" x14ac:dyDescent="0.35">
      <c r="A16" s="61" t="s">
        <v>30</v>
      </c>
      <c r="B16" s="81">
        <f t="shared" si="4"/>
        <v>326</v>
      </c>
      <c r="C16" s="81">
        <v>0</v>
      </c>
      <c r="D16" s="81">
        <v>3</v>
      </c>
      <c r="E16" s="81">
        <v>51</v>
      </c>
      <c r="F16" s="81">
        <v>172</v>
      </c>
      <c r="G16" s="81">
        <v>2</v>
      </c>
      <c r="H16" s="81">
        <v>27</v>
      </c>
      <c r="I16" s="115">
        <v>70</v>
      </c>
      <c r="J16" s="115">
        <v>1</v>
      </c>
    </row>
    <row r="17" spans="1:10" x14ac:dyDescent="0.35">
      <c r="A17" s="61" t="s">
        <v>31</v>
      </c>
      <c r="B17" s="81">
        <f t="shared" si="4"/>
        <v>18</v>
      </c>
      <c r="C17" s="81">
        <v>0</v>
      </c>
      <c r="D17" s="81">
        <v>0</v>
      </c>
      <c r="E17" s="81">
        <v>2</v>
      </c>
      <c r="F17" s="81">
        <v>12</v>
      </c>
      <c r="G17" s="81">
        <v>0</v>
      </c>
      <c r="H17" s="81">
        <v>0</v>
      </c>
      <c r="I17" s="115">
        <v>4</v>
      </c>
      <c r="J17" s="115">
        <v>0</v>
      </c>
    </row>
    <row r="18" spans="1:10" x14ac:dyDescent="0.35">
      <c r="A18" s="61" t="s">
        <v>32</v>
      </c>
      <c r="B18" s="81">
        <f t="shared" si="4"/>
        <v>14</v>
      </c>
      <c r="C18" s="81">
        <v>0</v>
      </c>
      <c r="D18" s="81">
        <v>2</v>
      </c>
      <c r="E18" s="81">
        <v>0</v>
      </c>
      <c r="F18" s="81">
        <v>0</v>
      </c>
      <c r="G18" s="81">
        <v>0</v>
      </c>
      <c r="H18" s="81">
        <v>0</v>
      </c>
      <c r="I18" s="115">
        <v>12</v>
      </c>
      <c r="J18" s="115">
        <v>0</v>
      </c>
    </row>
    <row r="19" spans="1:10" x14ac:dyDescent="0.35">
      <c r="A19" s="61" t="s">
        <v>33</v>
      </c>
      <c r="B19" s="81">
        <f t="shared" si="4"/>
        <v>271</v>
      </c>
      <c r="C19" s="81">
        <v>1</v>
      </c>
      <c r="D19" s="81">
        <v>2</v>
      </c>
      <c r="E19" s="81">
        <v>52</v>
      </c>
      <c r="F19" s="81">
        <v>192</v>
      </c>
      <c r="G19" s="81">
        <v>0</v>
      </c>
      <c r="H19" s="81">
        <v>4</v>
      </c>
      <c r="I19" s="115">
        <v>20</v>
      </c>
      <c r="J19" s="115">
        <v>0</v>
      </c>
    </row>
    <row r="20" spans="1:10" x14ac:dyDescent="0.35">
      <c r="A20" s="62"/>
      <c r="B20" s="80"/>
      <c r="C20" s="80"/>
      <c r="D20" s="80"/>
      <c r="E20" s="80"/>
      <c r="F20" s="80"/>
      <c r="G20" s="80"/>
      <c r="H20" s="80"/>
      <c r="I20" s="74"/>
      <c r="J20" s="74"/>
    </row>
    <row r="21" spans="1:10" x14ac:dyDescent="0.35">
      <c r="A21" s="60" t="s">
        <v>34</v>
      </c>
      <c r="B21" s="80">
        <f>SUM(B22:B22)</f>
        <v>2068</v>
      </c>
      <c r="C21" s="80">
        <f>SUM(C22:C22)</f>
        <v>0</v>
      </c>
      <c r="D21" s="80">
        <f t="shared" ref="D21:J21" si="5">SUM(D22:D22)</f>
        <v>18</v>
      </c>
      <c r="E21" s="80">
        <f t="shared" si="5"/>
        <v>191</v>
      </c>
      <c r="F21" s="80">
        <f t="shared" si="5"/>
        <v>1191</v>
      </c>
      <c r="G21" s="80">
        <f t="shared" si="5"/>
        <v>44</v>
      </c>
      <c r="H21" s="80">
        <f t="shared" si="5"/>
        <v>104</v>
      </c>
      <c r="I21" s="74">
        <f t="shared" si="5"/>
        <v>502</v>
      </c>
      <c r="J21" s="74">
        <f t="shared" si="5"/>
        <v>18</v>
      </c>
    </row>
    <row r="22" spans="1:10" x14ac:dyDescent="0.35">
      <c r="A22" s="62" t="s">
        <v>35</v>
      </c>
      <c r="B22" s="81">
        <f>SUM(C22:J22)</f>
        <v>2068</v>
      </c>
      <c r="C22" s="81">
        <v>0</v>
      </c>
      <c r="D22" s="81">
        <v>18</v>
      </c>
      <c r="E22" s="81">
        <v>191</v>
      </c>
      <c r="F22" s="81">
        <v>1191</v>
      </c>
      <c r="G22" s="81">
        <v>44</v>
      </c>
      <c r="H22" s="81">
        <v>104</v>
      </c>
      <c r="I22" s="115">
        <v>502</v>
      </c>
      <c r="J22" s="115">
        <v>18</v>
      </c>
    </row>
    <row r="23" spans="1:10" x14ac:dyDescent="0.35">
      <c r="A23" s="63"/>
      <c r="B23" s="80"/>
      <c r="C23" s="80"/>
      <c r="D23" s="80"/>
      <c r="E23" s="80"/>
      <c r="F23" s="80"/>
      <c r="G23" s="80"/>
      <c r="H23" s="80"/>
      <c r="I23" s="74"/>
      <c r="J23" s="74"/>
    </row>
    <row r="24" spans="1:10" x14ac:dyDescent="0.35">
      <c r="A24" s="60" t="s">
        <v>36</v>
      </c>
      <c r="B24" s="80">
        <f>SUM(B25:B29)</f>
        <v>2774</v>
      </c>
      <c r="C24" s="80">
        <f>SUM(C25:C29)</f>
        <v>0</v>
      </c>
      <c r="D24" s="80">
        <f t="shared" ref="D24:J24" si="6">SUM(D25:D29)</f>
        <v>18</v>
      </c>
      <c r="E24" s="80">
        <f t="shared" si="6"/>
        <v>277</v>
      </c>
      <c r="F24" s="80">
        <f t="shared" si="6"/>
        <v>1778</v>
      </c>
      <c r="G24" s="80">
        <f t="shared" si="6"/>
        <v>19</v>
      </c>
      <c r="H24" s="80">
        <f t="shared" si="6"/>
        <v>72</v>
      </c>
      <c r="I24" s="74">
        <f t="shared" ref="I24" si="7">SUM(I25:I29)</f>
        <v>605</v>
      </c>
      <c r="J24" s="74">
        <f t="shared" si="6"/>
        <v>5</v>
      </c>
    </row>
    <row r="25" spans="1:10" x14ac:dyDescent="0.35">
      <c r="A25" s="61" t="s">
        <v>37</v>
      </c>
      <c r="B25" s="81">
        <f>SUM(C25:J25)</f>
        <v>1473</v>
      </c>
      <c r="C25" s="81">
        <v>0</v>
      </c>
      <c r="D25" s="81">
        <v>10</v>
      </c>
      <c r="E25" s="81">
        <v>129</v>
      </c>
      <c r="F25" s="81">
        <v>1177</v>
      </c>
      <c r="G25" s="81">
        <v>7</v>
      </c>
      <c r="H25" s="81">
        <v>28</v>
      </c>
      <c r="I25" s="115">
        <v>121</v>
      </c>
      <c r="J25" s="115">
        <v>1</v>
      </c>
    </row>
    <row r="26" spans="1:10" x14ac:dyDescent="0.35">
      <c r="A26" s="61" t="s">
        <v>38</v>
      </c>
      <c r="B26" s="81">
        <f>SUM(C26:J26)</f>
        <v>357</v>
      </c>
      <c r="C26" s="81">
        <v>0</v>
      </c>
      <c r="D26" s="81">
        <v>1</v>
      </c>
      <c r="E26" s="81">
        <v>29</v>
      </c>
      <c r="F26" s="81">
        <v>304</v>
      </c>
      <c r="G26" s="81">
        <v>7</v>
      </c>
      <c r="H26" s="81">
        <v>9</v>
      </c>
      <c r="I26" s="115">
        <v>4</v>
      </c>
      <c r="J26" s="115">
        <v>3</v>
      </c>
    </row>
    <row r="27" spans="1:10" x14ac:dyDescent="0.35">
      <c r="A27" s="61" t="s">
        <v>39</v>
      </c>
      <c r="B27" s="81">
        <f>SUM(C27:J27)</f>
        <v>529</v>
      </c>
      <c r="C27" s="81">
        <v>0</v>
      </c>
      <c r="D27" s="81">
        <v>0</v>
      </c>
      <c r="E27" s="81">
        <v>44</v>
      </c>
      <c r="F27" s="81">
        <v>60</v>
      </c>
      <c r="G27" s="81">
        <v>2</v>
      </c>
      <c r="H27" s="81">
        <v>7</v>
      </c>
      <c r="I27" s="115">
        <v>415</v>
      </c>
      <c r="J27" s="115">
        <v>1</v>
      </c>
    </row>
    <row r="28" spans="1:10" x14ac:dyDescent="0.35">
      <c r="A28" s="61" t="s">
        <v>40</v>
      </c>
      <c r="B28" s="81">
        <f>SUM(C28:J28)</f>
        <v>316</v>
      </c>
      <c r="C28" s="81">
        <v>0</v>
      </c>
      <c r="D28" s="81">
        <v>5</v>
      </c>
      <c r="E28" s="81">
        <v>60</v>
      </c>
      <c r="F28" s="81">
        <v>226</v>
      </c>
      <c r="G28" s="81">
        <v>3</v>
      </c>
      <c r="H28" s="81">
        <v>13</v>
      </c>
      <c r="I28" s="115">
        <v>9</v>
      </c>
      <c r="J28" s="115">
        <v>0</v>
      </c>
    </row>
    <row r="29" spans="1:10" x14ac:dyDescent="0.35">
      <c r="A29" s="61" t="s">
        <v>41</v>
      </c>
      <c r="B29" s="81">
        <f>SUM(C29:J29)</f>
        <v>99</v>
      </c>
      <c r="C29" s="81">
        <v>0</v>
      </c>
      <c r="D29" s="81">
        <v>2</v>
      </c>
      <c r="E29" s="81">
        <v>15</v>
      </c>
      <c r="F29" s="81">
        <v>11</v>
      </c>
      <c r="G29" s="81">
        <v>0</v>
      </c>
      <c r="H29" s="81">
        <v>15</v>
      </c>
      <c r="I29" s="115">
        <v>56</v>
      </c>
      <c r="J29" s="115">
        <v>0</v>
      </c>
    </row>
    <row r="30" spans="1:10" x14ac:dyDescent="0.35">
      <c r="A30" s="63"/>
      <c r="B30" s="80"/>
      <c r="C30" s="80"/>
      <c r="D30" s="80"/>
      <c r="E30" s="80"/>
      <c r="F30" s="80"/>
      <c r="G30" s="80"/>
      <c r="H30" s="80"/>
      <c r="I30" s="74"/>
      <c r="J30" s="74"/>
    </row>
    <row r="31" spans="1:10" x14ac:dyDescent="0.35">
      <c r="A31" s="60" t="s">
        <v>42</v>
      </c>
      <c r="B31" s="80">
        <f>SUM(B32:B36)</f>
        <v>1889</v>
      </c>
      <c r="C31" s="80">
        <f t="shared" ref="C31:J31" si="8">SUM(C32:C36)</f>
        <v>1</v>
      </c>
      <c r="D31" s="80">
        <f t="shared" si="8"/>
        <v>10</v>
      </c>
      <c r="E31" s="80">
        <f t="shared" si="8"/>
        <v>143</v>
      </c>
      <c r="F31" s="80">
        <f t="shared" si="8"/>
        <v>1209</v>
      </c>
      <c r="G31" s="80">
        <f t="shared" si="8"/>
        <v>12</v>
      </c>
      <c r="H31" s="80">
        <f t="shared" si="8"/>
        <v>126</v>
      </c>
      <c r="I31" s="74">
        <f t="shared" ref="I31" si="9">SUM(I32:I36)</f>
        <v>384</v>
      </c>
      <c r="J31" s="74">
        <f t="shared" si="8"/>
        <v>4</v>
      </c>
    </row>
    <row r="32" spans="1:10" x14ac:dyDescent="0.35">
      <c r="A32" s="64" t="s">
        <v>43</v>
      </c>
      <c r="B32" s="81">
        <f>SUM(C32:J32)</f>
        <v>1324</v>
      </c>
      <c r="C32" s="81">
        <v>1</v>
      </c>
      <c r="D32" s="81">
        <v>8</v>
      </c>
      <c r="E32" s="81">
        <v>116</v>
      </c>
      <c r="F32" s="81">
        <v>1000</v>
      </c>
      <c r="G32" s="81">
        <v>8</v>
      </c>
      <c r="H32" s="81">
        <v>106</v>
      </c>
      <c r="I32" s="115">
        <v>82</v>
      </c>
      <c r="J32" s="115">
        <v>3</v>
      </c>
    </row>
    <row r="33" spans="1:10" x14ac:dyDescent="0.35">
      <c r="A33" s="61" t="s">
        <v>44</v>
      </c>
      <c r="B33" s="81">
        <f>SUM(C33:J33)</f>
        <v>256</v>
      </c>
      <c r="C33" s="81">
        <v>0</v>
      </c>
      <c r="D33" s="81">
        <v>0</v>
      </c>
      <c r="E33" s="81">
        <v>13</v>
      </c>
      <c r="F33" s="81">
        <v>74</v>
      </c>
      <c r="G33" s="81">
        <v>1</v>
      </c>
      <c r="H33" s="81">
        <v>16</v>
      </c>
      <c r="I33" s="115">
        <v>151</v>
      </c>
      <c r="J33" s="115">
        <v>1</v>
      </c>
    </row>
    <row r="34" spans="1:10" x14ac:dyDescent="0.35">
      <c r="A34" s="61" t="s">
        <v>45</v>
      </c>
      <c r="B34" s="81">
        <f>SUM(C34:J34)</f>
        <v>77</v>
      </c>
      <c r="C34" s="81">
        <v>0</v>
      </c>
      <c r="D34" s="81">
        <v>0</v>
      </c>
      <c r="E34" s="81">
        <v>5</v>
      </c>
      <c r="F34" s="81">
        <v>71</v>
      </c>
      <c r="G34" s="81">
        <v>0</v>
      </c>
      <c r="H34" s="81">
        <v>0</v>
      </c>
      <c r="I34" s="115">
        <v>1</v>
      </c>
      <c r="J34" s="115">
        <v>0</v>
      </c>
    </row>
    <row r="35" spans="1:10" x14ac:dyDescent="0.35">
      <c r="A35" s="61" t="s">
        <v>46</v>
      </c>
      <c r="B35" s="81">
        <f>SUM(C35:J35)</f>
        <v>44</v>
      </c>
      <c r="C35" s="81">
        <v>0</v>
      </c>
      <c r="D35" s="81">
        <v>0</v>
      </c>
      <c r="E35" s="81">
        <v>3</v>
      </c>
      <c r="F35" s="81">
        <v>36</v>
      </c>
      <c r="G35" s="81">
        <v>0</v>
      </c>
      <c r="H35" s="81">
        <v>4</v>
      </c>
      <c r="I35" s="115">
        <v>1</v>
      </c>
      <c r="J35" s="115">
        <v>0</v>
      </c>
    </row>
    <row r="36" spans="1:10" x14ac:dyDescent="0.35">
      <c r="A36" s="61" t="s">
        <v>47</v>
      </c>
      <c r="B36" s="81">
        <f>SUM(C36:J36)</f>
        <v>188</v>
      </c>
      <c r="C36" s="81">
        <v>0</v>
      </c>
      <c r="D36" s="81">
        <v>2</v>
      </c>
      <c r="E36" s="81">
        <v>6</v>
      </c>
      <c r="F36" s="81">
        <v>28</v>
      </c>
      <c r="G36" s="81">
        <v>3</v>
      </c>
      <c r="H36" s="81">
        <v>0</v>
      </c>
      <c r="I36" s="115">
        <v>149</v>
      </c>
      <c r="J36" s="115">
        <v>0</v>
      </c>
    </row>
    <row r="37" spans="1:10" x14ac:dyDescent="0.35">
      <c r="A37" s="63"/>
      <c r="B37" s="80"/>
      <c r="C37" s="80"/>
      <c r="D37" s="80"/>
      <c r="E37" s="80"/>
      <c r="F37" s="80"/>
      <c r="G37" s="80"/>
      <c r="H37" s="80"/>
      <c r="I37" s="74"/>
      <c r="J37" s="74"/>
    </row>
    <row r="38" spans="1:10" x14ac:dyDescent="0.35">
      <c r="A38" s="60" t="s">
        <v>48</v>
      </c>
      <c r="B38" s="80">
        <f>SUM(B39:B43)</f>
        <v>2112</v>
      </c>
      <c r="C38" s="80">
        <f t="shared" ref="C38:J38" si="10">SUM(C39:C43)</f>
        <v>0</v>
      </c>
      <c r="D38" s="80">
        <f t="shared" si="10"/>
        <v>11</v>
      </c>
      <c r="E38" s="80">
        <f t="shared" si="10"/>
        <v>164</v>
      </c>
      <c r="F38" s="80">
        <f t="shared" si="10"/>
        <v>1451</v>
      </c>
      <c r="G38" s="80">
        <f t="shared" si="10"/>
        <v>34</v>
      </c>
      <c r="H38" s="80">
        <f t="shared" si="10"/>
        <v>51</v>
      </c>
      <c r="I38" s="74">
        <f t="shared" ref="I38" si="11">SUM(I39:I43)</f>
        <v>401</v>
      </c>
      <c r="J38" s="74">
        <f t="shared" si="10"/>
        <v>0</v>
      </c>
    </row>
    <row r="39" spans="1:10" x14ac:dyDescent="0.35">
      <c r="A39" s="61" t="s">
        <v>49</v>
      </c>
      <c r="B39" s="81">
        <f>SUM(C39:J39)</f>
        <v>920</v>
      </c>
      <c r="C39" s="81">
        <v>0</v>
      </c>
      <c r="D39" s="81">
        <v>3</v>
      </c>
      <c r="E39" s="81">
        <v>68</v>
      </c>
      <c r="F39" s="81">
        <v>786</v>
      </c>
      <c r="G39" s="81">
        <v>17</v>
      </c>
      <c r="H39" s="81">
        <v>6</v>
      </c>
      <c r="I39" s="115">
        <v>40</v>
      </c>
      <c r="J39" s="115">
        <v>0</v>
      </c>
    </row>
    <row r="40" spans="1:10" x14ac:dyDescent="0.35">
      <c r="A40" s="61" t="s">
        <v>50</v>
      </c>
      <c r="B40" s="81">
        <f>SUM(C40:J40)</f>
        <v>146</v>
      </c>
      <c r="C40" s="81">
        <v>0</v>
      </c>
      <c r="D40" s="81">
        <v>0</v>
      </c>
      <c r="E40" s="81">
        <v>18</v>
      </c>
      <c r="F40" s="81">
        <v>103</v>
      </c>
      <c r="G40" s="81">
        <v>4</v>
      </c>
      <c r="H40" s="81">
        <v>3</v>
      </c>
      <c r="I40" s="115">
        <v>18</v>
      </c>
      <c r="J40" s="115">
        <v>0</v>
      </c>
    </row>
    <row r="41" spans="1:10" x14ac:dyDescent="0.35">
      <c r="A41" s="61" t="s">
        <v>51</v>
      </c>
      <c r="B41" s="81">
        <f>SUM(C41:J41)</f>
        <v>162</v>
      </c>
      <c r="C41" s="81">
        <v>0</v>
      </c>
      <c r="D41" s="81">
        <v>3</v>
      </c>
      <c r="E41" s="81">
        <v>5</v>
      </c>
      <c r="F41" s="81">
        <v>109</v>
      </c>
      <c r="G41" s="81">
        <v>3</v>
      </c>
      <c r="H41" s="81">
        <v>0</v>
      </c>
      <c r="I41" s="115">
        <v>42</v>
      </c>
      <c r="J41" s="115">
        <v>0</v>
      </c>
    </row>
    <row r="42" spans="1:10" x14ac:dyDescent="0.35">
      <c r="A42" s="61" t="s">
        <v>52</v>
      </c>
      <c r="B42" s="81">
        <f>SUM(C42:J42)</f>
        <v>341</v>
      </c>
      <c r="C42" s="81">
        <v>0</v>
      </c>
      <c r="D42" s="81">
        <v>5</v>
      </c>
      <c r="E42" s="81">
        <v>6</v>
      </c>
      <c r="F42" s="81">
        <v>55</v>
      </c>
      <c r="G42" s="81">
        <v>1</v>
      </c>
      <c r="H42" s="81">
        <v>11</v>
      </c>
      <c r="I42" s="115">
        <v>263</v>
      </c>
      <c r="J42" s="115">
        <v>0</v>
      </c>
    </row>
    <row r="43" spans="1:10" x14ac:dyDescent="0.35">
      <c r="A43" s="64" t="s">
        <v>53</v>
      </c>
      <c r="B43" s="81">
        <f>SUM(C43:J43)</f>
        <v>543</v>
      </c>
      <c r="C43" s="81">
        <v>0</v>
      </c>
      <c r="D43" s="81">
        <v>0</v>
      </c>
      <c r="E43" s="81">
        <v>67</v>
      </c>
      <c r="F43" s="81">
        <v>398</v>
      </c>
      <c r="G43" s="81">
        <v>9</v>
      </c>
      <c r="H43" s="81">
        <v>31</v>
      </c>
      <c r="I43" s="115">
        <v>38</v>
      </c>
      <c r="J43" s="115">
        <v>0</v>
      </c>
    </row>
    <row r="44" spans="1:10" x14ac:dyDescent="0.35">
      <c r="A44" s="63"/>
      <c r="B44" s="80"/>
      <c r="C44" s="80"/>
      <c r="D44" s="80"/>
      <c r="E44" s="80"/>
      <c r="F44" s="80"/>
      <c r="G44" s="80"/>
      <c r="H44" s="80"/>
      <c r="I44" s="74"/>
      <c r="J44" s="74"/>
    </row>
    <row r="45" spans="1:10" x14ac:dyDescent="0.35">
      <c r="A45" s="60" t="s">
        <v>54</v>
      </c>
      <c r="B45" s="80">
        <f>SUM(B46:B51)</f>
        <v>1149</v>
      </c>
      <c r="C45" s="80">
        <f t="shared" ref="C45:J45" si="12">SUM(C46:C51)</f>
        <v>0</v>
      </c>
      <c r="D45" s="80">
        <f t="shared" si="12"/>
        <v>44</v>
      </c>
      <c r="E45" s="80">
        <f t="shared" si="12"/>
        <v>91</v>
      </c>
      <c r="F45" s="80">
        <f t="shared" si="12"/>
        <v>333</v>
      </c>
      <c r="G45" s="80">
        <f t="shared" si="12"/>
        <v>2</v>
      </c>
      <c r="H45" s="80">
        <f t="shared" si="12"/>
        <v>39</v>
      </c>
      <c r="I45" s="74">
        <f t="shared" ref="I45" si="13">SUM(I46:I51)</f>
        <v>639</v>
      </c>
      <c r="J45" s="74">
        <f t="shared" si="12"/>
        <v>1</v>
      </c>
    </row>
    <row r="46" spans="1:10" x14ac:dyDescent="0.35">
      <c r="A46" s="61" t="s">
        <v>55</v>
      </c>
      <c r="B46" s="81">
        <f t="shared" ref="B46:B51" si="14">SUM(C46:J46)</f>
        <v>138</v>
      </c>
      <c r="C46" s="81">
        <v>0</v>
      </c>
      <c r="D46" s="81">
        <v>26</v>
      </c>
      <c r="E46" s="81">
        <v>11</v>
      </c>
      <c r="F46" s="81">
        <v>63</v>
      </c>
      <c r="G46" s="81">
        <v>2</v>
      </c>
      <c r="H46" s="81">
        <v>16</v>
      </c>
      <c r="I46" s="115">
        <v>19</v>
      </c>
      <c r="J46" s="115">
        <v>1</v>
      </c>
    </row>
    <row r="47" spans="1:10" x14ac:dyDescent="0.35">
      <c r="A47" s="61" t="s">
        <v>56</v>
      </c>
      <c r="B47" s="81">
        <f t="shared" si="14"/>
        <v>548</v>
      </c>
      <c r="C47" s="81">
        <v>0</v>
      </c>
      <c r="D47" s="81">
        <v>3</v>
      </c>
      <c r="E47" s="81">
        <v>20</v>
      </c>
      <c r="F47" s="81">
        <v>35</v>
      </c>
      <c r="G47" s="81">
        <v>0</v>
      </c>
      <c r="H47" s="81">
        <v>5</v>
      </c>
      <c r="I47" s="115">
        <v>485</v>
      </c>
      <c r="J47" s="115">
        <v>0</v>
      </c>
    </row>
    <row r="48" spans="1:10" x14ac:dyDescent="0.35">
      <c r="A48" s="61" t="s">
        <v>57</v>
      </c>
      <c r="B48" s="81">
        <f t="shared" si="14"/>
        <v>73</v>
      </c>
      <c r="C48" s="81">
        <v>0</v>
      </c>
      <c r="D48" s="81">
        <v>2</v>
      </c>
      <c r="E48" s="81">
        <v>6</v>
      </c>
      <c r="F48" s="81">
        <v>22</v>
      </c>
      <c r="G48" s="81">
        <v>0</v>
      </c>
      <c r="H48" s="81">
        <v>1</v>
      </c>
      <c r="I48" s="115">
        <v>42</v>
      </c>
      <c r="J48" s="115">
        <v>0</v>
      </c>
    </row>
    <row r="49" spans="1:10" x14ac:dyDescent="0.35">
      <c r="A49" s="1" t="s">
        <v>58</v>
      </c>
      <c r="B49" s="81">
        <f t="shared" si="14"/>
        <v>43</v>
      </c>
      <c r="C49" s="81">
        <v>0</v>
      </c>
      <c r="D49" s="81">
        <v>1</v>
      </c>
      <c r="E49" s="81">
        <v>14</v>
      </c>
      <c r="F49" s="81">
        <v>16</v>
      </c>
      <c r="G49" s="81">
        <v>0</v>
      </c>
      <c r="H49" s="81">
        <v>6</v>
      </c>
      <c r="I49" s="115">
        <v>6</v>
      </c>
      <c r="J49" s="115">
        <v>0</v>
      </c>
    </row>
    <row r="50" spans="1:10" x14ac:dyDescent="0.35">
      <c r="A50" s="61" t="s">
        <v>59</v>
      </c>
      <c r="B50" s="81">
        <f t="shared" si="14"/>
        <v>300</v>
      </c>
      <c r="C50" s="81">
        <v>0</v>
      </c>
      <c r="D50" s="81">
        <v>10</v>
      </c>
      <c r="E50" s="81">
        <v>35</v>
      </c>
      <c r="F50" s="81">
        <v>185</v>
      </c>
      <c r="G50" s="81">
        <v>0</v>
      </c>
      <c r="H50" s="81">
        <v>7</v>
      </c>
      <c r="I50" s="115">
        <v>63</v>
      </c>
      <c r="J50" s="115">
        <v>0</v>
      </c>
    </row>
    <row r="51" spans="1:10" x14ac:dyDescent="0.35">
      <c r="A51" s="61" t="s">
        <v>60</v>
      </c>
      <c r="B51" s="81">
        <f t="shared" si="14"/>
        <v>47</v>
      </c>
      <c r="C51" s="81">
        <v>0</v>
      </c>
      <c r="D51" s="81">
        <v>2</v>
      </c>
      <c r="E51" s="81">
        <v>5</v>
      </c>
      <c r="F51" s="81">
        <v>12</v>
      </c>
      <c r="G51" s="81">
        <v>0</v>
      </c>
      <c r="H51" s="81">
        <v>4</v>
      </c>
      <c r="I51" s="115">
        <v>24</v>
      </c>
      <c r="J51" s="115">
        <v>0</v>
      </c>
    </row>
    <row r="52" spans="1:10" x14ac:dyDescent="0.35">
      <c r="A52" s="63"/>
      <c r="B52" s="80"/>
      <c r="C52" s="81"/>
      <c r="D52" s="81"/>
      <c r="E52" s="81"/>
      <c r="F52" s="81"/>
      <c r="G52" s="81"/>
      <c r="H52" s="81"/>
      <c r="I52" s="115"/>
      <c r="J52" s="115"/>
    </row>
    <row r="53" spans="1:10" x14ac:dyDescent="0.35">
      <c r="A53" s="60" t="s">
        <v>61</v>
      </c>
      <c r="B53" s="80">
        <f>SUM(B54:B60)</f>
        <v>2526</v>
      </c>
      <c r="C53" s="80">
        <f t="shared" ref="C53:J53" si="15">SUM(C54:C60)</f>
        <v>0</v>
      </c>
      <c r="D53" s="80">
        <f t="shared" si="15"/>
        <v>17</v>
      </c>
      <c r="E53" s="80">
        <f t="shared" si="15"/>
        <v>245</v>
      </c>
      <c r="F53" s="80">
        <f t="shared" si="15"/>
        <v>1915</v>
      </c>
      <c r="G53" s="80">
        <f t="shared" si="15"/>
        <v>21</v>
      </c>
      <c r="H53" s="80">
        <f t="shared" si="15"/>
        <v>107</v>
      </c>
      <c r="I53" s="74">
        <f t="shared" ref="I53" si="16">SUM(I54:I60)</f>
        <v>218</v>
      </c>
      <c r="J53" s="74">
        <f t="shared" si="15"/>
        <v>3</v>
      </c>
    </row>
    <row r="54" spans="1:10" x14ac:dyDescent="0.35">
      <c r="A54" s="61" t="s">
        <v>62</v>
      </c>
      <c r="B54" s="81">
        <f t="shared" ref="B54:B60" si="17">SUM(C54:J54)</f>
        <v>1208</v>
      </c>
      <c r="C54" s="81">
        <v>0</v>
      </c>
      <c r="D54" s="81">
        <v>1</v>
      </c>
      <c r="E54" s="81">
        <v>44</v>
      </c>
      <c r="F54" s="81">
        <v>965</v>
      </c>
      <c r="G54" s="81">
        <v>12</v>
      </c>
      <c r="H54" s="81">
        <v>51</v>
      </c>
      <c r="I54" s="115">
        <v>134</v>
      </c>
      <c r="J54" s="115">
        <v>1</v>
      </c>
    </row>
    <row r="55" spans="1:10" x14ac:dyDescent="0.35">
      <c r="A55" s="61" t="s">
        <v>63</v>
      </c>
      <c r="B55" s="81">
        <f t="shared" si="17"/>
        <v>396</v>
      </c>
      <c r="C55" s="81">
        <v>0</v>
      </c>
      <c r="D55" s="81">
        <v>1</v>
      </c>
      <c r="E55" s="81">
        <v>25</v>
      </c>
      <c r="F55" s="81">
        <v>353</v>
      </c>
      <c r="G55" s="81">
        <v>2</v>
      </c>
      <c r="H55" s="81">
        <v>4</v>
      </c>
      <c r="I55" s="115">
        <v>10</v>
      </c>
      <c r="J55" s="115">
        <v>1</v>
      </c>
    </row>
    <row r="56" spans="1:10" x14ac:dyDescent="0.35">
      <c r="A56" s="61" t="s">
        <v>64</v>
      </c>
      <c r="B56" s="81">
        <f t="shared" si="17"/>
        <v>249</v>
      </c>
      <c r="C56" s="81">
        <v>0</v>
      </c>
      <c r="D56" s="81">
        <v>1</v>
      </c>
      <c r="E56" s="81">
        <v>101</v>
      </c>
      <c r="F56" s="81">
        <v>129</v>
      </c>
      <c r="G56" s="81">
        <v>1</v>
      </c>
      <c r="H56" s="81">
        <v>7</v>
      </c>
      <c r="I56" s="115">
        <v>10</v>
      </c>
      <c r="J56" s="115">
        <v>0</v>
      </c>
    </row>
    <row r="57" spans="1:10" x14ac:dyDescent="0.35">
      <c r="A57" s="61" t="s">
        <v>65</v>
      </c>
      <c r="B57" s="81">
        <f t="shared" si="17"/>
        <v>229</v>
      </c>
      <c r="C57" s="81">
        <v>0</v>
      </c>
      <c r="D57" s="81">
        <v>0</v>
      </c>
      <c r="E57" s="81">
        <v>10</v>
      </c>
      <c r="F57" s="81">
        <v>187</v>
      </c>
      <c r="G57" s="81">
        <v>4</v>
      </c>
      <c r="H57" s="81">
        <v>27</v>
      </c>
      <c r="I57" s="115">
        <v>1</v>
      </c>
      <c r="J57" s="115">
        <v>0</v>
      </c>
    </row>
    <row r="58" spans="1:10" x14ac:dyDescent="0.35">
      <c r="A58" s="61" t="s">
        <v>66</v>
      </c>
      <c r="B58" s="81">
        <f t="shared" si="17"/>
        <v>356</v>
      </c>
      <c r="C58" s="81">
        <v>0</v>
      </c>
      <c r="D58" s="81">
        <v>13</v>
      </c>
      <c r="E58" s="81">
        <v>59</v>
      </c>
      <c r="F58" s="81">
        <v>218</v>
      </c>
      <c r="G58" s="81">
        <v>2</v>
      </c>
      <c r="H58" s="81">
        <v>11</v>
      </c>
      <c r="I58" s="115">
        <v>52</v>
      </c>
      <c r="J58" s="115">
        <v>1</v>
      </c>
    </row>
    <row r="59" spans="1:10" x14ac:dyDescent="0.35">
      <c r="A59" s="61" t="s">
        <v>67</v>
      </c>
      <c r="B59" s="81">
        <f t="shared" si="17"/>
        <v>72</v>
      </c>
      <c r="C59" s="81">
        <v>0</v>
      </c>
      <c r="D59" s="81">
        <v>1</v>
      </c>
      <c r="E59" s="81">
        <v>1</v>
      </c>
      <c r="F59" s="81">
        <v>53</v>
      </c>
      <c r="G59" s="81">
        <v>0</v>
      </c>
      <c r="H59" s="81">
        <v>7</v>
      </c>
      <c r="I59" s="115">
        <v>10</v>
      </c>
      <c r="J59" s="115">
        <v>0</v>
      </c>
    </row>
    <row r="60" spans="1:10" x14ac:dyDescent="0.35">
      <c r="A60" s="61" t="s">
        <v>68</v>
      </c>
      <c r="B60" s="81">
        <f t="shared" si="17"/>
        <v>16</v>
      </c>
      <c r="C60" s="81">
        <v>0</v>
      </c>
      <c r="D60" s="81">
        <v>0</v>
      </c>
      <c r="E60" s="81">
        <v>5</v>
      </c>
      <c r="F60" s="81">
        <v>10</v>
      </c>
      <c r="G60" s="81">
        <v>0</v>
      </c>
      <c r="H60" s="81">
        <v>0</v>
      </c>
      <c r="I60" s="115">
        <v>1</v>
      </c>
      <c r="J60" s="115">
        <v>0</v>
      </c>
    </row>
    <row r="61" spans="1:10" x14ac:dyDescent="0.35">
      <c r="A61" s="63"/>
      <c r="B61" s="80"/>
      <c r="C61" s="81"/>
      <c r="D61" s="81"/>
      <c r="E61" s="81"/>
      <c r="F61" s="81"/>
      <c r="G61" s="81"/>
      <c r="H61" s="81"/>
      <c r="I61" s="115"/>
      <c r="J61" s="115"/>
    </row>
    <row r="62" spans="1:10" x14ac:dyDescent="0.35">
      <c r="A62" s="60" t="s">
        <v>69</v>
      </c>
      <c r="B62" s="80">
        <f>SUM(B63:B68)</f>
        <v>2480</v>
      </c>
      <c r="C62" s="80">
        <f>SUM(C63:C68)</f>
        <v>0</v>
      </c>
      <c r="D62" s="80">
        <f t="shared" ref="D62:J62" si="18">SUM(D63:D68)</f>
        <v>67</v>
      </c>
      <c r="E62" s="80">
        <f t="shared" si="18"/>
        <v>257</v>
      </c>
      <c r="F62" s="80">
        <f t="shared" si="18"/>
        <v>1679</v>
      </c>
      <c r="G62" s="80">
        <f t="shared" si="18"/>
        <v>41</v>
      </c>
      <c r="H62" s="80">
        <f t="shared" si="18"/>
        <v>171</v>
      </c>
      <c r="I62" s="74">
        <f t="shared" ref="I62" si="19">SUM(I63:I68)</f>
        <v>255</v>
      </c>
      <c r="J62" s="74">
        <f t="shared" si="18"/>
        <v>10</v>
      </c>
    </row>
    <row r="63" spans="1:10" x14ac:dyDescent="0.35">
      <c r="A63" s="61" t="s">
        <v>70</v>
      </c>
      <c r="B63" s="81">
        <f t="shared" ref="B63:B68" si="20">SUM(C63:J63)</f>
        <v>1104</v>
      </c>
      <c r="C63" s="81">
        <v>0</v>
      </c>
      <c r="D63" s="81">
        <v>29</v>
      </c>
      <c r="E63" s="81">
        <v>73</v>
      </c>
      <c r="F63" s="81">
        <v>874</v>
      </c>
      <c r="G63" s="81">
        <v>18</v>
      </c>
      <c r="H63" s="81">
        <v>83</v>
      </c>
      <c r="I63" s="115">
        <v>19</v>
      </c>
      <c r="J63" s="115">
        <v>8</v>
      </c>
    </row>
    <row r="64" spans="1:10" x14ac:dyDescent="0.35">
      <c r="A64" s="61" t="s">
        <v>71</v>
      </c>
      <c r="B64" s="81">
        <f t="shared" si="20"/>
        <v>350</v>
      </c>
      <c r="C64" s="81">
        <v>0</v>
      </c>
      <c r="D64" s="81">
        <v>4</v>
      </c>
      <c r="E64" s="81">
        <v>85</v>
      </c>
      <c r="F64" s="81">
        <v>216</v>
      </c>
      <c r="G64" s="81">
        <v>2</v>
      </c>
      <c r="H64" s="81">
        <v>29</v>
      </c>
      <c r="I64" s="115">
        <v>14</v>
      </c>
      <c r="J64" s="115">
        <v>0</v>
      </c>
    </row>
    <row r="65" spans="1:10" x14ac:dyDescent="0.35">
      <c r="A65" s="61" t="s">
        <v>72</v>
      </c>
      <c r="B65" s="81">
        <f t="shared" si="20"/>
        <v>163</v>
      </c>
      <c r="C65" s="81">
        <v>0</v>
      </c>
      <c r="D65" s="81">
        <v>2</v>
      </c>
      <c r="E65" s="81">
        <v>11</v>
      </c>
      <c r="F65" s="81">
        <v>128</v>
      </c>
      <c r="G65" s="81">
        <v>11</v>
      </c>
      <c r="H65" s="81">
        <v>3</v>
      </c>
      <c r="I65" s="115">
        <v>8</v>
      </c>
      <c r="J65" s="115">
        <v>0</v>
      </c>
    </row>
    <row r="66" spans="1:10" x14ac:dyDescent="0.35">
      <c r="A66" s="61" t="s">
        <v>73</v>
      </c>
      <c r="B66" s="81">
        <f t="shared" si="20"/>
        <v>244</v>
      </c>
      <c r="C66" s="81">
        <v>0</v>
      </c>
      <c r="D66" s="81">
        <v>9</v>
      </c>
      <c r="E66" s="81">
        <v>14</v>
      </c>
      <c r="F66" s="81">
        <v>77</v>
      </c>
      <c r="G66" s="81">
        <v>0</v>
      </c>
      <c r="H66" s="81">
        <v>31</v>
      </c>
      <c r="I66" s="115">
        <v>113</v>
      </c>
      <c r="J66" s="115">
        <v>0</v>
      </c>
    </row>
    <row r="67" spans="1:10" x14ac:dyDescent="0.35">
      <c r="A67" s="61" t="s">
        <v>74</v>
      </c>
      <c r="B67" s="81">
        <f t="shared" si="20"/>
        <v>169</v>
      </c>
      <c r="C67" s="81">
        <v>0</v>
      </c>
      <c r="D67" s="81">
        <v>22</v>
      </c>
      <c r="E67" s="81">
        <v>11</v>
      </c>
      <c r="F67" s="81">
        <v>103</v>
      </c>
      <c r="G67" s="81">
        <v>1</v>
      </c>
      <c r="H67" s="81">
        <v>10</v>
      </c>
      <c r="I67" s="115">
        <v>22</v>
      </c>
      <c r="J67" s="115">
        <v>0</v>
      </c>
    </row>
    <row r="68" spans="1:10" x14ac:dyDescent="0.35">
      <c r="A68" s="61" t="s">
        <v>75</v>
      </c>
      <c r="B68" s="81">
        <f t="shared" si="20"/>
        <v>450</v>
      </c>
      <c r="C68" s="81">
        <v>0</v>
      </c>
      <c r="D68" s="81">
        <v>1</v>
      </c>
      <c r="E68" s="81">
        <v>63</v>
      </c>
      <c r="F68" s="81">
        <v>281</v>
      </c>
      <c r="G68" s="81">
        <v>9</v>
      </c>
      <c r="H68" s="81">
        <v>15</v>
      </c>
      <c r="I68" s="115">
        <v>79</v>
      </c>
      <c r="J68" s="115">
        <v>2</v>
      </c>
    </row>
    <row r="69" spans="1:10" x14ac:dyDescent="0.35">
      <c r="A69" s="63"/>
      <c r="B69" s="80"/>
      <c r="C69" s="80"/>
      <c r="D69" s="80"/>
      <c r="E69" s="80"/>
      <c r="F69" s="80"/>
      <c r="G69" s="80"/>
      <c r="H69" s="80"/>
      <c r="I69" s="74"/>
      <c r="J69" s="74"/>
    </row>
    <row r="70" spans="1:10" x14ac:dyDescent="0.35">
      <c r="A70" s="60" t="s">
        <v>76</v>
      </c>
      <c r="B70" s="80">
        <f>SUM(B71:B76)</f>
        <v>1380</v>
      </c>
      <c r="C70" s="80">
        <f>SUM(C71:C76)</f>
        <v>0</v>
      </c>
      <c r="D70" s="80">
        <f t="shared" ref="D70:J70" si="21">SUM(D71:D76)</f>
        <v>50</v>
      </c>
      <c r="E70" s="80">
        <f t="shared" si="21"/>
        <v>205</v>
      </c>
      <c r="F70" s="80">
        <f t="shared" si="21"/>
        <v>698</v>
      </c>
      <c r="G70" s="80">
        <f t="shared" si="21"/>
        <v>21</v>
      </c>
      <c r="H70" s="80">
        <f t="shared" si="21"/>
        <v>23</v>
      </c>
      <c r="I70" s="74">
        <f t="shared" ref="I70" si="22">SUM(I71:I76)</f>
        <v>375</v>
      </c>
      <c r="J70" s="74">
        <f t="shared" si="21"/>
        <v>8</v>
      </c>
    </row>
    <row r="71" spans="1:10" x14ac:dyDescent="0.35">
      <c r="A71" s="61" t="s">
        <v>77</v>
      </c>
      <c r="B71" s="81">
        <f t="shared" ref="B71:B76" si="23">SUM(C71:J71)</f>
        <v>743</v>
      </c>
      <c r="C71" s="81">
        <v>0</v>
      </c>
      <c r="D71" s="81">
        <v>44</v>
      </c>
      <c r="E71" s="81">
        <v>96</v>
      </c>
      <c r="F71" s="81">
        <v>320</v>
      </c>
      <c r="G71" s="81">
        <v>14</v>
      </c>
      <c r="H71" s="81">
        <v>12</v>
      </c>
      <c r="I71" s="115">
        <v>251</v>
      </c>
      <c r="J71" s="115">
        <v>6</v>
      </c>
    </row>
    <row r="72" spans="1:10" x14ac:dyDescent="0.35">
      <c r="A72" s="61" t="s">
        <v>78</v>
      </c>
      <c r="B72" s="81">
        <f t="shared" si="23"/>
        <v>190</v>
      </c>
      <c r="C72" s="81">
        <v>0</v>
      </c>
      <c r="D72" s="81">
        <v>1</v>
      </c>
      <c r="E72" s="81">
        <v>59</v>
      </c>
      <c r="F72" s="81">
        <v>112</v>
      </c>
      <c r="G72" s="81">
        <v>4</v>
      </c>
      <c r="H72" s="81">
        <v>0</v>
      </c>
      <c r="I72" s="115">
        <v>12</v>
      </c>
      <c r="J72" s="115">
        <v>2</v>
      </c>
    </row>
    <row r="73" spans="1:10" x14ac:dyDescent="0.35">
      <c r="A73" s="61" t="s">
        <v>79</v>
      </c>
      <c r="B73" s="81">
        <f t="shared" si="23"/>
        <v>41</v>
      </c>
      <c r="C73" s="81">
        <v>0</v>
      </c>
      <c r="D73" s="81">
        <v>0</v>
      </c>
      <c r="E73" s="81">
        <v>14</v>
      </c>
      <c r="F73" s="81">
        <v>18</v>
      </c>
      <c r="G73" s="81">
        <v>1</v>
      </c>
      <c r="H73" s="81">
        <v>1</v>
      </c>
      <c r="I73" s="115">
        <v>7</v>
      </c>
      <c r="J73" s="115">
        <v>0</v>
      </c>
    </row>
    <row r="74" spans="1:10" x14ac:dyDescent="0.35">
      <c r="A74" s="61" t="s">
        <v>80</v>
      </c>
      <c r="B74" s="81">
        <f t="shared" si="23"/>
        <v>207</v>
      </c>
      <c r="C74" s="81">
        <v>0</v>
      </c>
      <c r="D74" s="81">
        <v>5</v>
      </c>
      <c r="E74" s="81">
        <v>15</v>
      </c>
      <c r="F74" s="81">
        <v>153</v>
      </c>
      <c r="G74" s="81">
        <v>0</v>
      </c>
      <c r="H74" s="81">
        <v>1</v>
      </c>
      <c r="I74" s="115">
        <v>33</v>
      </c>
      <c r="J74" s="115">
        <v>0</v>
      </c>
    </row>
    <row r="75" spans="1:10" x14ac:dyDescent="0.35">
      <c r="A75" s="61" t="s">
        <v>81</v>
      </c>
      <c r="B75" s="81">
        <f t="shared" si="23"/>
        <v>93</v>
      </c>
      <c r="C75" s="81">
        <v>0</v>
      </c>
      <c r="D75" s="81">
        <v>0</v>
      </c>
      <c r="E75" s="81">
        <v>9</v>
      </c>
      <c r="F75" s="81">
        <v>60</v>
      </c>
      <c r="G75" s="81">
        <v>1</v>
      </c>
      <c r="H75" s="81">
        <v>0</v>
      </c>
      <c r="I75" s="115">
        <v>23</v>
      </c>
      <c r="J75" s="115">
        <v>0</v>
      </c>
    </row>
    <row r="76" spans="1:10" x14ac:dyDescent="0.35">
      <c r="A76" s="61" t="s">
        <v>82</v>
      </c>
      <c r="B76" s="81">
        <f t="shared" si="23"/>
        <v>106</v>
      </c>
      <c r="C76" s="81">
        <v>0</v>
      </c>
      <c r="D76" s="81">
        <v>0</v>
      </c>
      <c r="E76" s="81">
        <v>12</v>
      </c>
      <c r="F76" s="81">
        <v>35</v>
      </c>
      <c r="G76" s="81">
        <v>1</v>
      </c>
      <c r="H76" s="81">
        <v>9</v>
      </c>
      <c r="I76" s="115">
        <v>49</v>
      </c>
      <c r="J76" s="115">
        <v>0</v>
      </c>
    </row>
    <row r="77" spans="1:10" x14ac:dyDescent="0.35">
      <c r="A77" s="63"/>
      <c r="B77" s="80"/>
      <c r="C77" s="81"/>
      <c r="D77" s="81"/>
      <c r="E77" s="81"/>
      <c r="F77" s="81"/>
      <c r="G77" s="81"/>
      <c r="H77" s="81"/>
      <c r="I77" s="115"/>
      <c r="J77" s="115"/>
    </row>
    <row r="78" spans="1:10" x14ac:dyDescent="0.35">
      <c r="A78" s="60" t="s">
        <v>83</v>
      </c>
      <c r="B78" s="80">
        <f>SUM(B79:B84)</f>
        <v>1849</v>
      </c>
      <c r="C78" s="80">
        <f>SUM(C79:C84)</f>
        <v>51</v>
      </c>
      <c r="D78" s="80">
        <f t="shared" ref="D78:J78" si="24">SUM(D79:D84)</f>
        <v>98</v>
      </c>
      <c r="E78" s="80">
        <f t="shared" si="24"/>
        <v>222</v>
      </c>
      <c r="F78" s="80">
        <f t="shared" si="24"/>
        <v>575</v>
      </c>
      <c r="G78" s="80">
        <f t="shared" si="24"/>
        <v>9</v>
      </c>
      <c r="H78" s="80">
        <f t="shared" si="24"/>
        <v>71</v>
      </c>
      <c r="I78" s="74">
        <f t="shared" ref="I78" si="25">SUM(I79:I84)</f>
        <v>816</v>
      </c>
      <c r="J78" s="74">
        <f t="shared" si="24"/>
        <v>7</v>
      </c>
    </row>
    <row r="79" spans="1:10" x14ac:dyDescent="0.35">
      <c r="A79" s="61" t="s">
        <v>84</v>
      </c>
      <c r="B79" s="81">
        <f t="shared" ref="B79:B84" si="26">SUM(C79:J79)</f>
        <v>884</v>
      </c>
      <c r="C79" s="81">
        <v>45</v>
      </c>
      <c r="D79" s="81">
        <v>67</v>
      </c>
      <c r="E79" s="81">
        <v>87</v>
      </c>
      <c r="F79" s="81">
        <v>122</v>
      </c>
      <c r="G79" s="81">
        <v>4</v>
      </c>
      <c r="H79" s="81">
        <v>48</v>
      </c>
      <c r="I79" s="115">
        <v>509</v>
      </c>
      <c r="J79" s="115">
        <v>2</v>
      </c>
    </row>
    <row r="80" spans="1:10" x14ac:dyDescent="0.35">
      <c r="A80" s="61" t="s">
        <v>85</v>
      </c>
      <c r="B80" s="81">
        <f t="shared" si="26"/>
        <v>681</v>
      </c>
      <c r="C80" s="81">
        <v>6</v>
      </c>
      <c r="D80" s="81">
        <v>30</v>
      </c>
      <c r="E80" s="81">
        <v>108</v>
      </c>
      <c r="F80" s="81">
        <v>322</v>
      </c>
      <c r="G80" s="81">
        <v>2</v>
      </c>
      <c r="H80" s="81">
        <v>12</v>
      </c>
      <c r="I80" s="115">
        <v>196</v>
      </c>
      <c r="J80" s="115">
        <v>5</v>
      </c>
    </row>
    <row r="81" spans="1:10" x14ac:dyDescent="0.35">
      <c r="A81" s="61" t="s">
        <v>86</v>
      </c>
      <c r="B81" s="81">
        <f t="shared" si="26"/>
        <v>70</v>
      </c>
      <c r="C81" s="81">
        <v>0</v>
      </c>
      <c r="D81" s="81">
        <v>0</v>
      </c>
      <c r="E81" s="81">
        <v>10</v>
      </c>
      <c r="F81" s="81">
        <v>7</v>
      </c>
      <c r="G81" s="81">
        <v>0</v>
      </c>
      <c r="H81" s="81">
        <v>2</v>
      </c>
      <c r="I81" s="115">
        <v>51</v>
      </c>
      <c r="J81" s="115">
        <v>0</v>
      </c>
    </row>
    <row r="82" spans="1:10" x14ac:dyDescent="0.35">
      <c r="A82" s="61" t="s">
        <v>87</v>
      </c>
      <c r="B82" s="81">
        <f t="shared" si="26"/>
        <v>97</v>
      </c>
      <c r="C82" s="81">
        <v>0</v>
      </c>
      <c r="D82" s="81">
        <v>0</v>
      </c>
      <c r="E82" s="81">
        <v>8</v>
      </c>
      <c r="F82" s="81">
        <v>69</v>
      </c>
      <c r="G82" s="81">
        <v>2</v>
      </c>
      <c r="H82" s="81">
        <v>5</v>
      </c>
      <c r="I82" s="115">
        <v>13</v>
      </c>
      <c r="J82" s="115">
        <v>0</v>
      </c>
    </row>
    <row r="83" spans="1:10" x14ac:dyDescent="0.35">
      <c r="A83" s="61" t="s">
        <v>88</v>
      </c>
      <c r="B83" s="81">
        <f t="shared" si="26"/>
        <v>42</v>
      </c>
      <c r="C83" s="81">
        <v>0</v>
      </c>
      <c r="D83" s="81">
        <v>1</v>
      </c>
      <c r="E83" s="81">
        <v>0</v>
      </c>
      <c r="F83" s="81">
        <v>3</v>
      </c>
      <c r="G83" s="81">
        <v>0</v>
      </c>
      <c r="H83" s="81">
        <v>0</v>
      </c>
      <c r="I83" s="115">
        <v>38</v>
      </c>
      <c r="J83" s="115">
        <v>0</v>
      </c>
    </row>
    <row r="84" spans="1:10" x14ac:dyDescent="0.35">
      <c r="A84" s="61" t="s">
        <v>89</v>
      </c>
      <c r="B84" s="81">
        <f t="shared" si="26"/>
        <v>75</v>
      </c>
      <c r="C84" s="81">
        <v>0</v>
      </c>
      <c r="D84" s="81">
        <v>0</v>
      </c>
      <c r="E84" s="81">
        <v>9</v>
      </c>
      <c r="F84" s="81">
        <v>52</v>
      </c>
      <c r="G84" s="81">
        <v>1</v>
      </c>
      <c r="H84" s="81">
        <v>4</v>
      </c>
      <c r="I84" s="115">
        <v>9</v>
      </c>
      <c r="J84" s="115">
        <v>0</v>
      </c>
    </row>
    <row r="85" spans="1:10" x14ac:dyDescent="0.35">
      <c r="A85" s="63"/>
      <c r="B85" s="80"/>
      <c r="C85" s="80"/>
      <c r="D85" s="80"/>
      <c r="E85" s="80"/>
      <c r="F85" s="80"/>
      <c r="G85" s="80"/>
      <c r="H85" s="80"/>
      <c r="I85" s="74"/>
      <c r="J85" s="74"/>
    </row>
    <row r="86" spans="1:10" x14ac:dyDescent="0.35">
      <c r="A86" s="60" t="s">
        <v>90</v>
      </c>
      <c r="B86" s="80">
        <f>SUM(B87:B94)</f>
        <v>1947</v>
      </c>
      <c r="C86" s="80">
        <f t="shared" ref="C86:J86" si="27">SUM(C87:C94)</f>
        <v>1</v>
      </c>
      <c r="D86" s="80">
        <f t="shared" si="27"/>
        <v>33</v>
      </c>
      <c r="E86" s="80">
        <f t="shared" si="27"/>
        <v>109</v>
      </c>
      <c r="F86" s="80">
        <f t="shared" si="27"/>
        <v>888</v>
      </c>
      <c r="G86" s="80">
        <f t="shared" si="27"/>
        <v>14</v>
      </c>
      <c r="H86" s="80">
        <f t="shared" si="27"/>
        <v>47</v>
      </c>
      <c r="I86" s="74">
        <f t="shared" ref="I86" si="28">SUM(I87:I94)</f>
        <v>839</v>
      </c>
      <c r="J86" s="74">
        <f t="shared" si="27"/>
        <v>16</v>
      </c>
    </row>
    <row r="87" spans="1:10" x14ac:dyDescent="0.35">
      <c r="A87" s="61" t="s">
        <v>91</v>
      </c>
      <c r="B87" s="81">
        <f t="shared" ref="B87:B94" si="29">SUM(C87:J87)</f>
        <v>926</v>
      </c>
      <c r="C87" s="81">
        <v>0</v>
      </c>
      <c r="D87" s="81">
        <v>24</v>
      </c>
      <c r="E87" s="81">
        <v>53</v>
      </c>
      <c r="F87" s="81">
        <v>275</v>
      </c>
      <c r="G87" s="81">
        <v>2</v>
      </c>
      <c r="H87" s="81">
        <v>31</v>
      </c>
      <c r="I87" s="115">
        <v>527</v>
      </c>
      <c r="J87" s="115">
        <v>14</v>
      </c>
    </row>
    <row r="88" spans="1:10" x14ac:dyDescent="0.35">
      <c r="A88" s="61" t="s">
        <v>92</v>
      </c>
      <c r="B88" s="81">
        <f t="shared" si="29"/>
        <v>233</v>
      </c>
      <c r="C88" s="81">
        <v>1</v>
      </c>
      <c r="D88" s="81">
        <v>2</v>
      </c>
      <c r="E88" s="81">
        <v>14</v>
      </c>
      <c r="F88" s="81">
        <v>86</v>
      </c>
      <c r="G88" s="81">
        <v>2</v>
      </c>
      <c r="H88" s="81">
        <v>2</v>
      </c>
      <c r="I88" s="115">
        <v>126</v>
      </c>
      <c r="J88" s="115">
        <v>0</v>
      </c>
    </row>
    <row r="89" spans="1:10" x14ac:dyDescent="0.35">
      <c r="A89" s="61" t="s">
        <v>93</v>
      </c>
      <c r="B89" s="81">
        <f t="shared" si="29"/>
        <v>57</v>
      </c>
      <c r="C89" s="81">
        <v>0</v>
      </c>
      <c r="D89" s="81">
        <v>0</v>
      </c>
      <c r="E89" s="81">
        <v>3</v>
      </c>
      <c r="F89" s="81">
        <v>36</v>
      </c>
      <c r="G89" s="81">
        <v>4</v>
      </c>
      <c r="H89" s="81">
        <v>0</v>
      </c>
      <c r="I89" s="115">
        <v>14</v>
      </c>
      <c r="J89" s="115">
        <v>0</v>
      </c>
    </row>
    <row r="90" spans="1:10" x14ac:dyDescent="0.35">
      <c r="A90" s="61" t="s">
        <v>94</v>
      </c>
      <c r="B90" s="81">
        <f t="shared" si="29"/>
        <v>204</v>
      </c>
      <c r="C90" s="81">
        <v>0</v>
      </c>
      <c r="D90" s="81">
        <v>0</v>
      </c>
      <c r="E90" s="81">
        <v>9</v>
      </c>
      <c r="F90" s="81">
        <v>158</v>
      </c>
      <c r="G90" s="81">
        <v>2</v>
      </c>
      <c r="H90" s="81">
        <v>8</v>
      </c>
      <c r="I90" s="115">
        <v>27</v>
      </c>
      <c r="J90" s="115">
        <v>0</v>
      </c>
    </row>
    <row r="91" spans="1:10" x14ac:dyDescent="0.35">
      <c r="A91" s="61" t="s">
        <v>95</v>
      </c>
      <c r="B91" s="81">
        <f t="shared" si="29"/>
        <v>86</v>
      </c>
      <c r="C91" s="81">
        <v>0</v>
      </c>
      <c r="D91" s="81">
        <v>0</v>
      </c>
      <c r="E91" s="81">
        <v>12</v>
      </c>
      <c r="F91" s="81">
        <v>63</v>
      </c>
      <c r="G91" s="81">
        <v>1</v>
      </c>
      <c r="H91" s="81">
        <v>0</v>
      </c>
      <c r="I91" s="115">
        <v>8</v>
      </c>
      <c r="J91" s="115">
        <v>2</v>
      </c>
    </row>
    <row r="92" spans="1:10" x14ac:dyDescent="0.35">
      <c r="A92" s="61" t="s">
        <v>96</v>
      </c>
      <c r="B92" s="81">
        <f t="shared" si="29"/>
        <v>293</v>
      </c>
      <c r="C92" s="81">
        <v>0</v>
      </c>
      <c r="D92" s="81">
        <v>6</v>
      </c>
      <c r="E92" s="81">
        <v>7</v>
      </c>
      <c r="F92" s="81">
        <v>151</v>
      </c>
      <c r="G92" s="81">
        <v>3</v>
      </c>
      <c r="H92" s="81">
        <v>4</v>
      </c>
      <c r="I92" s="115">
        <v>122</v>
      </c>
      <c r="J92" s="115">
        <v>0</v>
      </c>
    </row>
    <row r="93" spans="1:10" x14ac:dyDescent="0.35">
      <c r="A93" s="61" t="s">
        <v>97</v>
      </c>
      <c r="B93" s="81">
        <f t="shared" si="29"/>
        <v>116</v>
      </c>
      <c r="C93" s="81">
        <v>0</v>
      </c>
      <c r="D93" s="81">
        <v>0</v>
      </c>
      <c r="E93" s="81">
        <v>10</v>
      </c>
      <c r="F93" s="81">
        <v>94</v>
      </c>
      <c r="G93" s="81">
        <v>0</v>
      </c>
      <c r="H93" s="81">
        <v>0</v>
      </c>
      <c r="I93" s="115">
        <v>12</v>
      </c>
      <c r="J93" s="115">
        <v>0</v>
      </c>
    </row>
    <row r="94" spans="1:10" x14ac:dyDescent="0.35">
      <c r="A94" s="61" t="s">
        <v>98</v>
      </c>
      <c r="B94" s="81">
        <f t="shared" si="29"/>
        <v>32</v>
      </c>
      <c r="C94" s="81">
        <v>0</v>
      </c>
      <c r="D94" s="81">
        <v>1</v>
      </c>
      <c r="E94" s="81">
        <v>1</v>
      </c>
      <c r="F94" s="81">
        <v>25</v>
      </c>
      <c r="G94" s="81">
        <v>0</v>
      </c>
      <c r="H94" s="81">
        <v>2</v>
      </c>
      <c r="I94" s="115">
        <v>3</v>
      </c>
      <c r="J94" s="115">
        <v>0</v>
      </c>
    </row>
    <row r="95" spans="1:10" x14ac:dyDescent="0.35">
      <c r="A95" s="63"/>
      <c r="B95" s="81"/>
      <c r="C95" s="80"/>
      <c r="D95" s="80"/>
      <c r="E95" s="80"/>
      <c r="F95" s="80"/>
      <c r="G95" s="80"/>
      <c r="H95" s="80"/>
      <c r="I95" s="74"/>
      <c r="J95" s="74"/>
    </row>
    <row r="96" spans="1:10" x14ac:dyDescent="0.35">
      <c r="A96" s="60" t="s">
        <v>99</v>
      </c>
      <c r="B96" s="80">
        <f>SUM(B97:B98)</f>
        <v>1184</v>
      </c>
      <c r="C96" s="80">
        <f t="shared" ref="C96:J96" si="30">SUM(C97:C98)</f>
        <v>1</v>
      </c>
      <c r="D96" s="80">
        <f t="shared" si="30"/>
        <v>5</v>
      </c>
      <c r="E96" s="80">
        <f t="shared" si="30"/>
        <v>44</v>
      </c>
      <c r="F96" s="80">
        <f t="shared" si="30"/>
        <v>805</v>
      </c>
      <c r="G96" s="80">
        <f t="shared" si="30"/>
        <v>30</v>
      </c>
      <c r="H96" s="80">
        <f t="shared" si="30"/>
        <v>83</v>
      </c>
      <c r="I96" s="74">
        <f t="shared" ref="I96" si="31">SUM(I97:I98)</f>
        <v>216</v>
      </c>
      <c r="J96" s="74">
        <f t="shared" si="30"/>
        <v>0</v>
      </c>
    </row>
    <row r="97" spans="1:10" x14ac:dyDescent="0.35">
      <c r="A97" s="62" t="s">
        <v>100</v>
      </c>
      <c r="B97" s="81">
        <f>SUM(C97:J97)</f>
        <v>1035</v>
      </c>
      <c r="C97" s="81">
        <v>0</v>
      </c>
      <c r="D97" s="81">
        <v>4</v>
      </c>
      <c r="E97" s="81">
        <v>35</v>
      </c>
      <c r="F97" s="81">
        <v>712</v>
      </c>
      <c r="G97" s="81">
        <v>30</v>
      </c>
      <c r="H97" s="81">
        <v>79</v>
      </c>
      <c r="I97" s="115">
        <v>175</v>
      </c>
      <c r="J97" s="115">
        <v>0</v>
      </c>
    </row>
    <row r="98" spans="1:10" x14ac:dyDescent="0.35">
      <c r="A98" s="62" t="s">
        <v>101</v>
      </c>
      <c r="B98" s="81">
        <f>SUM(C98:J98)</f>
        <v>149</v>
      </c>
      <c r="C98" s="81">
        <v>1</v>
      </c>
      <c r="D98" s="81">
        <v>1</v>
      </c>
      <c r="E98" s="81">
        <v>9</v>
      </c>
      <c r="F98" s="81">
        <v>93</v>
      </c>
      <c r="G98" s="81">
        <v>0</v>
      </c>
      <c r="H98" s="81">
        <v>4</v>
      </c>
      <c r="I98" s="115">
        <v>41</v>
      </c>
      <c r="J98" s="115">
        <v>0</v>
      </c>
    </row>
    <row r="99" spans="1:10" x14ac:dyDescent="0.35">
      <c r="A99" s="63"/>
      <c r="B99" s="80"/>
      <c r="C99" s="80"/>
      <c r="D99" s="80"/>
      <c r="E99" s="80"/>
      <c r="F99" s="80"/>
      <c r="G99" s="80"/>
      <c r="H99" s="80"/>
      <c r="I99" s="74"/>
      <c r="J99" s="74"/>
    </row>
    <row r="100" spans="1:10" x14ac:dyDescent="0.35">
      <c r="A100" s="60" t="s">
        <v>102</v>
      </c>
      <c r="B100" s="80">
        <f>SUM(B101:B105)</f>
        <v>685</v>
      </c>
      <c r="C100" s="80">
        <f t="shared" ref="C100:J100" si="32">SUM(C101:C105)</f>
        <v>0</v>
      </c>
      <c r="D100" s="80">
        <f t="shared" si="32"/>
        <v>6</v>
      </c>
      <c r="E100" s="80">
        <f t="shared" si="32"/>
        <v>77</v>
      </c>
      <c r="F100" s="80">
        <f t="shared" si="32"/>
        <v>273</v>
      </c>
      <c r="G100" s="80">
        <f t="shared" si="32"/>
        <v>4</v>
      </c>
      <c r="H100" s="80">
        <f t="shared" si="32"/>
        <v>21</v>
      </c>
      <c r="I100" s="74">
        <f t="shared" ref="I100" si="33">SUM(I101:I105)</f>
        <v>303</v>
      </c>
      <c r="J100" s="74">
        <f t="shared" si="32"/>
        <v>1</v>
      </c>
    </row>
    <row r="101" spans="1:10" x14ac:dyDescent="0.35">
      <c r="A101" s="61" t="s">
        <v>103</v>
      </c>
      <c r="B101" s="81">
        <f>SUM(C101:J101)</f>
        <v>58</v>
      </c>
      <c r="C101" s="81">
        <v>0</v>
      </c>
      <c r="D101" s="81">
        <v>0</v>
      </c>
      <c r="E101" s="81">
        <v>25</v>
      </c>
      <c r="F101" s="81">
        <v>12</v>
      </c>
      <c r="G101" s="81">
        <v>0</v>
      </c>
      <c r="H101" s="81">
        <v>0</v>
      </c>
      <c r="I101" s="115">
        <v>21</v>
      </c>
      <c r="J101" s="115">
        <v>0</v>
      </c>
    </row>
    <row r="102" spans="1:10" x14ac:dyDescent="0.35">
      <c r="A102" s="61" t="s">
        <v>104</v>
      </c>
      <c r="B102" s="81">
        <f>SUM(C102:J102)</f>
        <v>322</v>
      </c>
      <c r="C102" s="81">
        <v>0</v>
      </c>
      <c r="D102" s="81">
        <v>3</v>
      </c>
      <c r="E102" s="81">
        <v>26</v>
      </c>
      <c r="F102" s="81">
        <v>235</v>
      </c>
      <c r="G102" s="81">
        <v>3</v>
      </c>
      <c r="H102" s="81">
        <v>17</v>
      </c>
      <c r="I102" s="115">
        <v>37</v>
      </c>
      <c r="J102" s="115">
        <v>1</v>
      </c>
    </row>
    <row r="103" spans="1:10" x14ac:dyDescent="0.35">
      <c r="A103" s="61" t="s">
        <v>105</v>
      </c>
      <c r="B103" s="81">
        <f>SUM(C103:J103)</f>
        <v>140</v>
      </c>
      <c r="C103" s="81">
        <v>0</v>
      </c>
      <c r="D103" s="81">
        <v>2</v>
      </c>
      <c r="E103" s="81">
        <v>9</v>
      </c>
      <c r="F103" s="81">
        <v>7</v>
      </c>
      <c r="G103" s="81">
        <v>1</v>
      </c>
      <c r="H103" s="81">
        <v>2</v>
      </c>
      <c r="I103" s="115">
        <v>119</v>
      </c>
      <c r="J103" s="115">
        <v>0</v>
      </c>
    </row>
    <row r="104" spans="1:10" x14ac:dyDescent="0.35">
      <c r="A104" s="61" t="s">
        <v>106</v>
      </c>
      <c r="B104" s="81">
        <f>SUM(C104:J104)</f>
        <v>73</v>
      </c>
      <c r="C104" s="81">
        <v>0</v>
      </c>
      <c r="D104" s="81">
        <v>1</v>
      </c>
      <c r="E104" s="81">
        <v>14</v>
      </c>
      <c r="F104" s="81">
        <v>15</v>
      </c>
      <c r="G104" s="81">
        <v>0</v>
      </c>
      <c r="H104" s="81">
        <v>1</v>
      </c>
      <c r="I104" s="115">
        <v>42</v>
      </c>
      <c r="J104" s="115">
        <v>0</v>
      </c>
    </row>
    <row r="105" spans="1:10" x14ac:dyDescent="0.35">
      <c r="A105" s="61" t="s">
        <v>107</v>
      </c>
      <c r="B105" s="81">
        <f>SUM(C105:J105)</f>
        <v>92</v>
      </c>
      <c r="C105" s="81">
        <v>0</v>
      </c>
      <c r="D105" s="81">
        <v>0</v>
      </c>
      <c r="E105" s="81">
        <v>3</v>
      </c>
      <c r="F105" s="81">
        <v>4</v>
      </c>
      <c r="G105" s="81">
        <v>0</v>
      </c>
      <c r="H105" s="81">
        <v>1</v>
      </c>
      <c r="I105" s="115">
        <v>84</v>
      </c>
      <c r="J105" s="115">
        <v>0</v>
      </c>
    </row>
    <row r="106" spans="1:10" x14ac:dyDescent="0.35">
      <c r="A106" s="65"/>
      <c r="B106" s="80"/>
      <c r="C106" s="81"/>
      <c r="D106" s="81"/>
      <c r="E106" s="81"/>
      <c r="F106" s="81"/>
      <c r="G106" s="81"/>
      <c r="H106" s="81"/>
      <c r="I106" s="115"/>
      <c r="J106" s="115"/>
    </row>
    <row r="107" spans="1:10" x14ac:dyDescent="0.35">
      <c r="A107" s="66" t="s">
        <v>108</v>
      </c>
      <c r="B107" s="80">
        <f>SUM(B108:B110)</f>
        <v>1456</v>
      </c>
      <c r="C107" s="80">
        <f t="shared" ref="C107:J107" si="34">SUM(C108:C110)</f>
        <v>2</v>
      </c>
      <c r="D107" s="80">
        <f t="shared" si="34"/>
        <v>27</v>
      </c>
      <c r="E107" s="80">
        <f t="shared" si="34"/>
        <v>148</v>
      </c>
      <c r="F107" s="80">
        <f t="shared" si="34"/>
        <v>953</v>
      </c>
      <c r="G107" s="80">
        <f t="shared" si="34"/>
        <v>14</v>
      </c>
      <c r="H107" s="80">
        <f t="shared" si="34"/>
        <v>43</v>
      </c>
      <c r="I107" s="74">
        <f t="shared" ref="I107" si="35">SUM(I108:I110)</f>
        <v>267</v>
      </c>
      <c r="J107" s="74">
        <f t="shared" si="34"/>
        <v>2</v>
      </c>
    </row>
    <row r="108" spans="1:10" x14ac:dyDescent="0.35">
      <c r="A108" s="61" t="s">
        <v>109</v>
      </c>
      <c r="B108" s="81">
        <f>SUM(C108:J108)</f>
        <v>546</v>
      </c>
      <c r="C108" s="81">
        <v>2</v>
      </c>
      <c r="D108" s="81">
        <v>0</v>
      </c>
      <c r="E108" s="81">
        <v>24</v>
      </c>
      <c r="F108" s="81">
        <v>300</v>
      </c>
      <c r="G108" s="81">
        <v>5</v>
      </c>
      <c r="H108" s="81">
        <v>24</v>
      </c>
      <c r="I108" s="115">
        <v>189</v>
      </c>
      <c r="J108" s="115">
        <v>2</v>
      </c>
    </row>
    <row r="109" spans="1:10" x14ac:dyDescent="0.35">
      <c r="A109" s="61" t="s">
        <v>110</v>
      </c>
      <c r="B109" s="81">
        <f>SUM(C109:J109)</f>
        <v>522</v>
      </c>
      <c r="C109" s="81">
        <v>0</v>
      </c>
      <c r="D109" s="81">
        <v>6</v>
      </c>
      <c r="E109" s="81">
        <v>84</v>
      </c>
      <c r="F109" s="81">
        <v>354</v>
      </c>
      <c r="G109" s="81">
        <v>1</v>
      </c>
      <c r="H109" s="81">
        <v>11</v>
      </c>
      <c r="I109" s="115">
        <v>66</v>
      </c>
      <c r="J109" s="115">
        <v>0</v>
      </c>
    </row>
    <row r="110" spans="1:10" x14ac:dyDescent="0.35">
      <c r="A110" s="61" t="s">
        <v>111</v>
      </c>
      <c r="B110" s="81">
        <f>SUM(C110:J110)</f>
        <v>388</v>
      </c>
      <c r="C110" s="81">
        <v>0</v>
      </c>
      <c r="D110" s="81">
        <v>21</v>
      </c>
      <c r="E110" s="81">
        <v>40</v>
      </c>
      <c r="F110" s="81">
        <v>299</v>
      </c>
      <c r="G110" s="81">
        <v>8</v>
      </c>
      <c r="H110" s="81">
        <v>8</v>
      </c>
      <c r="I110" s="115">
        <v>12</v>
      </c>
      <c r="J110" s="115">
        <v>0</v>
      </c>
    </row>
    <row r="111" spans="1:10" x14ac:dyDescent="0.35">
      <c r="A111" s="63"/>
      <c r="B111" s="80"/>
      <c r="C111" s="81"/>
      <c r="D111" s="81"/>
      <c r="E111" s="81"/>
      <c r="F111" s="81"/>
      <c r="G111" s="81"/>
      <c r="H111" s="81"/>
      <c r="I111" s="115"/>
      <c r="J111" s="115"/>
    </row>
    <row r="112" spans="1:10" x14ac:dyDescent="0.35">
      <c r="A112" s="66" t="s">
        <v>112</v>
      </c>
      <c r="B112" s="80">
        <f>SUM(B113:B116)</f>
        <v>1234</v>
      </c>
      <c r="C112" s="80">
        <f t="shared" ref="C112:J112" si="36">SUM(C113:C116)</f>
        <v>1</v>
      </c>
      <c r="D112" s="80">
        <f t="shared" si="36"/>
        <v>9</v>
      </c>
      <c r="E112" s="80">
        <f t="shared" si="36"/>
        <v>88</v>
      </c>
      <c r="F112" s="80">
        <f t="shared" si="36"/>
        <v>753</v>
      </c>
      <c r="G112" s="80">
        <f t="shared" si="36"/>
        <v>9</v>
      </c>
      <c r="H112" s="80">
        <f t="shared" si="36"/>
        <v>20</v>
      </c>
      <c r="I112" s="74">
        <f t="shared" ref="I112" si="37">SUM(I113:I116)</f>
        <v>346</v>
      </c>
      <c r="J112" s="74">
        <f t="shared" si="36"/>
        <v>8</v>
      </c>
    </row>
    <row r="113" spans="1:10" x14ac:dyDescent="0.35">
      <c r="A113" s="61" t="s">
        <v>113</v>
      </c>
      <c r="B113" s="81">
        <f>SUM(C113:J113)</f>
        <v>724</v>
      </c>
      <c r="C113" s="81">
        <v>0</v>
      </c>
      <c r="D113" s="81">
        <v>0</v>
      </c>
      <c r="E113" s="81">
        <v>46</v>
      </c>
      <c r="F113" s="81">
        <v>450</v>
      </c>
      <c r="G113" s="81">
        <v>5</v>
      </c>
      <c r="H113" s="81">
        <v>6</v>
      </c>
      <c r="I113" s="115">
        <v>209</v>
      </c>
      <c r="J113" s="115">
        <v>8</v>
      </c>
    </row>
    <row r="114" spans="1:10" x14ac:dyDescent="0.35">
      <c r="A114" s="61" t="s">
        <v>114</v>
      </c>
      <c r="B114" s="81">
        <f>SUM(C114:J114)</f>
        <v>228</v>
      </c>
      <c r="C114" s="81">
        <v>0</v>
      </c>
      <c r="D114" s="81">
        <v>8</v>
      </c>
      <c r="E114" s="81">
        <v>18</v>
      </c>
      <c r="F114" s="81">
        <v>99</v>
      </c>
      <c r="G114" s="81">
        <v>1</v>
      </c>
      <c r="H114" s="81">
        <v>5</v>
      </c>
      <c r="I114" s="115">
        <v>97</v>
      </c>
      <c r="J114" s="115">
        <v>0</v>
      </c>
    </row>
    <row r="115" spans="1:10" x14ac:dyDescent="0.35">
      <c r="A115" s="61" t="s">
        <v>115</v>
      </c>
      <c r="B115" s="81">
        <f>SUM(C115:J115)</f>
        <v>282</v>
      </c>
      <c r="C115" s="81">
        <v>1</v>
      </c>
      <c r="D115" s="81">
        <v>1</v>
      </c>
      <c r="E115" s="81">
        <v>24</v>
      </c>
      <c r="F115" s="81">
        <v>204</v>
      </c>
      <c r="G115" s="81">
        <v>3</v>
      </c>
      <c r="H115" s="81">
        <v>9</v>
      </c>
      <c r="I115" s="115">
        <v>40</v>
      </c>
      <c r="J115" s="115">
        <v>0</v>
      </c>
    </row>
    <row r="116" spans="1:10" x14ac:dyDescent="0.35">
      <c r="A116" s="75"/>
      <c r="B116" s="83"/>
      <c r="C116" s="83"/>
      <c r="D116" s="83"/>
      <c r="E116" s="83"/>
      <c r="F116" s="83"/>
      <c r="G116" s="83"/>
      <c r="H116" s="83"/>
      <c r="I116" s="120"/>
      <c r="J116" s="120"/>
    </row>
    <row r="117" spans="1:10" x14ac:dyDescent="0.35">
      <c r="A117" s="61" t="s">
        <v>283</v>
      </c>
      <c r="B117" s="76"/>
      <c r="C117" s="76"/>
      <c r="D117" s="76"/>
      <c r="E117" s="76"/>
      <c r="F117" s="76"/>
      <c r="G117" s="76"/>
      <c r="H117" s="76"/>
      <c r="I117" s="76"/>
      <c r="J117" s="76"/>
    </row>
    <row r="118" spans="1:10" x14ac:dyDescent="0.35">
      <c r="A118" s="61" t="s">
        <v>268</v>
      </c>
      <c r="B118" s="76"/>
      <c r="C118" s="76"/>
      <c r="D118" s="76"/>
      <c r="E118" s="76"/>
      <c r="F118" s="76"/>
      <c r="G118" s="76"/>
      <c r="H118" s="76"/>
      <c r="I118" s="76"/>
      <c r="J118" s="76"/>
    </row>
    <row r="119" spans="1:10" x14ac:dyDescent="0.35">
      <c r="A119" s="61" t="s">
        <v>116</v>
      </c>
      <c r="B119" s="76"/>
      <c r="C119" s="76"/>
      <c r="D119" s="76"/>
      <c r="E119" s="76"/>
      <c r="F119" s="76"/>
      <c r="G119" s="76"/>
      <c r="H119" s="76"/>
      <c r="I119" s="76"/>
      <c r="J119" s="76"/>
    </row>
    <row r="120" spans="1:10" hidden="1" x14ac:dyDescent="0.35">
      <c r="A120" s="84"/>
      <c r="B120" s="76"/>
      <c r="C120" s="76"/>
      <c r="D120" s="76"/>
      <c r="E120" s="76"/>
      <c r="F120" s="76"/>
      <c r="G120" s="76"/>
      <c r="H120" s="76"/>
      <c r="I120" s="76"/>
      <c r="J120" s="76"/>
    </row>
    <row r="121" spans="1:10" hidden="1" x14ac:dyDescent="0.35">
      <c r="A121" s="77"/>
    </row>
    <row r="123" spans="1:10" ht="15" hidden="1" customHeight="1" x14ac:dyDescent="0.35"/>
  </sheetData>
  <mergeCells count="7">
    <mergeCell ref="A3:J3"/>
    <mergeCell ref="A4:J4"/>
    <mergeCell ref="A5:J5"/>
    <mergeCell ref="A6:J6"/>
    <mergeCell ref="A8:A9"/>
    <mergeCell ref="B8:B9"/>
    <mergeCell ref="C8:J8"/>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12"/>
  <sheetViews>
    <sheetView zoomScale="70" zoomScaleNormal="70" workbookViewId="0">
      <pane xSplit="2" ySplit="11" topLeftCell="C105" activePane="bottomRight" state="frozen"/>
      <selection pane="topRight" activeCell="B14" sqref="B14"/>
      <selection pane="bottomLeft" activeCell="B14" sqref="B14"/>
      <selection pane="bottomRight" activeCell="A105" sqref="A105"/>
    </sheetView>
  </sheetViews>
  <sheetFormatPr baseColWidth="10" defaultColWidth="0" defaultRowHeight="15.5" zeroHeight="1" x14ac:dyDescent="0.35"/>
  <cols>
    <col min="1" max="1" width="98.26953125" style="89" bestFit="1" customWidth="1"/>
    <col min="2" max="2" width="17.1796875" style="89" customWidth="1"/>
    <col min="3" max="23" width="17.81640625" style="89" customWidth="1"/>
    <col min="24" max="27" width="17.81640625" style="89" hidden="1" customWidth="1"/>
    <col min="28" max="34" width="0" style="89" hidden="1" customWidth="1"/>
    <col min="35" max="16384" width="17.81640625" style="89" hidden="1"/>
  </cols>
  <sheetData>
    <row r="1" spans="1:23" x14ac:dyDescent="0.35">
      <c r="A1" s="87" t="s">
        <v>126</v>
      </c>
      <c r="B1" s="88"/>
      <c r="C1" s="88"/>
      <c r="D1" s="88"/>
      <c r="E1" s="88"/>
      <c r="F1" s="88"/>
      <c r="G1" s="88"/>
      <c r="H1" s="88"/>
      <c r="I1" s="88"/>
      <c r="J1" s="88"/>
      <c r="K1" s="88"/>
      <c r="L1" s="88"/>
      <c r="M1" s="88"/>
      <c r="N1" s="88"/>
      <c r="O1" s="88"/>
      <c r="P1" s="88"/>
      <c r="Q1" s="85"/>
      <c r="R1" s="85"/>
      <c r="S1" s="85"/>
      <c r="T1" s="85"/>
      <c r="U1" s="85"/>
      <c r="V1" s="85"/>
      <c r="W1" s="85"/>
    </row>
    <row r="2" spans="1:23" x14ac:dyDescent="0.35">
      <c r="A2" s="90"/>
      <c r="B2" s="88"/>
      <c r="C2" s="88"/>
      <c r="D2" s="88"/>
      <c r="E2" s="88"/>
      <c r="F2" s="88"/>
      <c r="G2" s="88"/>
      <c r="H2" s="88"/>
      <c r="I2" s="88"/>
      <c r="J2" s="88"/>
      <c r="K2" s="88"/>
      <c r="L2" s="88"/>
      <c r="M2" s="88"/>
      <c r="N2" s="88"/>
      <c r="O2" s="88"/>
      <c r="P2" s="88"/>
      <c r="Q2" s="85"/>
      <c r="R2" s="85"/>
      <c r="S2" s="85"/>
      <c r="T2" s="85"/>
      <c r="U2" s="85"/>
      <c r="V2" s="85"/>
      <c r="W2" s="85"/>
    </row>
    <row r="3" spans="1:23" x14ac:dyDescent="0.35">
      <c r="A3" s="164" t="s">
        <v>127</v>
      </c>
      <c r="B3" s="164"/>
      <c r="C3" s="164"/>
      <c r="D3" s="164"/>
      <c r="E3" s="164"/>
      <c r="F3" s="164"/>
      <c r="G3" s="164"/>
      <c r="H3" s="164"/>
      <c r="I3" s="164"/>
      <c r="J3" s="164"/>
      <c r="K3" s="164"/>
      <c r="L3" s="164"/>
      <c r="M3" s="164"/>
      <c r="N3" s="164"/>
      <c r="O3" s="164"/>
      <c r="P3" s="164"/>
      <c r="Q3" s="164"/>
      <c r="R3" s="164"/>
      <c r="S3" s="164"/>
      <c r="T3" s="164"/>
      <c r="U3" s="164"/>
      <c r="V3" s="164"/>
      <c r="W3" s="164"/>
    </row>
    <row r="4" spans="1:23" x14ac:dyDescent="0.35">
      <c r="A4" s="164" t="s">
        <v>18</v>
      </c>
      <c r="B4" s="164"/>
      <c r="C4" s="164"/>
      <c r="D4" s="164"/>
      <c r="E4" s="164"/>
      <c r="F4" s="164"/>
      <c r="G4" s="164"/>
      <c r="H4" s="164"/>
      <c r="I4" s="164"/>
      <c r="J4" s="164"/>
      <c r="K4" s="164"/>
      <c r="L4" s="164"/>
      <c r="M4" s="164"/>
      <c r="N4" s="164"/>
      <c r="O4" s="164"/>
      <c r="P4" s="164"/>
      <c r="Q4" s="164"/>
      <c r="R4" s="164"/>
      <c r="S4" s="164"/>
      <c r="T4" s="164"/>
      <c r="U4" s="164"/>
      <c r="V4" s="164"/>
      <c r="W4" s="164"/>
    </row>
    <row r="5" spans="1:23" x14ac:dyDescent="0.35">
      <c r="A5" s="164" t="s">
        <v>128</v>
      </c>
      <c r="B5" s="164"/>
      <c r="C5" s="164"/>
      <c r="D5" s="164"/>
      <c r="E5" s="164"/>
      <c r="F5" s="164"/>
      <c r="G5" s="164"/>
      <c r="H5" s="164"/>
      <c r="I5" s="164"/>
      <c r="J5" s="164"/>
      <c r="K5" s="164"/>
      <c r="L5" s="164"/>
      <c r="M5" s="164"/>
      <c r="N5" s="164"/>
      <c r="O5" s="164"/>
      <c r="P5" s="164"/>
      <c r="Q5" s="164"/>
      <c r="R5" s="164"/>
      <c r="S5" s="164"/>
      <c r="T5" s="164"/>
      <c r="U5" s="164"/>
      <c r="V5" s="164"/>
      <c r="W5" s="164"/>
    </row>
    <row r="6" spans="1:23" x14ac:dyDescent="0.35">
      <c r="A6" s="164" t="s">
        <v>232</v>
      </c>
      <c r="B6" s="164"/>
      <c r="C6" s="164"/>
      <c r="D6" s="164"/>
      <c r="E6" s="164"/>
      <c r="F6" s="164"/>
      <c r="G6" s="164"/>
      <c r="H6" s="164"/>
      <c r="I6" s="164"/>
      <c r="J6" s="164"/>
      <c r="K6" s="164"/>
      <c r="L6" s="164"/>
      <c r="M6" s="164"/>
      <c r="N6" s="164"/>
      <c r="O6" s="164"/>
      <c r="P6" s="164"/>
      <c r="Q6" s="164"/>
      <c r="R6" s="164"/>
      <c r="S6" s="164"/>
      <c r="T6" s="164"/>
      <c r="U6" s="164"/>
      <c r="V6" s="164"/>
      <c r="W6" s="164"/>
    </row>
    <row r="7" spans="1:23" x14ac:dyDescent="0.35">
      <c r="A7" s="92"/>
      <c r="B7" s="92"/>
      <c r="C7" s="92"/>
      <c r="D7" s="92"/>
      <c r="E7" s="92"/>
      <c r="F7" s="92"/>
      <c r="G7" s="92"/>
      <c r="H7" s="92"/>
      <c r="I7" s="92"/>
      <c r="J7" s="92"/>
      <c r="K7" s="92"/>
      <c r="L7" s="92"/>
      <c r="M7" s="92"/>
      <c r="N7" s="92"/>
      <c r="O7" s="93"/>
      <c r="P7" s="93"/>
      <c r="Q7" s="94"/>
      <c r="R7" s="94"/>
      <c r="S7" s="94"/>
      <c r="T7" s="94"/>
      <c r="U7" s="94"/>
      <c r="V7" s="94"/>
      <c r="W7" s="94"/>
    </row>
    <row r="8" spans="1:23" ht="15.65" customHeight="1" x14ac:dyDescent="0.35">
      <c r="A8" s="165" t="s">
        <v>20</v>
      </c>
      <c r="B8" s="167" t="s">
        <v>21</v>
      </c>
      <c r="C8" s="161" t="s">
        <v>129</v>
      </c>
      <c r="D8" s="162"/>
      <c r="E8" s="162"/>
      <c r="F8" s="162"/>
      <c r="G8" s="162"/>
      <c r="H8" s="162"/>
      <c r="I8" s="162"/>
      <c r="J8" s="162"/>
      <c r="K8" s="163"/>
      <c r="L8" s="161" t="s">
        <v>130</v>
      </c>
      <c r="M8" s="162"/>
      <c r="N8" s="163"/>
      <c r="O8" s="161" t="s">
        <v>131</v>
      </c>
      <c r="P8" s="162"/>
      <c r="Q8" s="162"/>
      <c r="R8" s="162"/>
      <c r="S8" s="162"/>
      <c r="T8" s="162"/>
      <c r="U8" s="162"/>
      <c r="V8" s="162"/>
      <c r="W8" s="163"/>
    </row>
    <row r="9" spans="1:23" ht="45" x14ac:dyDescent="0.35">
      <c r="A9" s="166"/>
      <c r="B9" s="168"/>
      <c r="C9" s="95" t="s">
        <v>132</v>
      </c>
      <c r="D9" s="95" t="s">
        <v>133</v>
      </c>
      <c r="E9" s="95" t="s">
        <v>134</v>
      </c>
      <c r="F9" s="95" t="s">
        <v>135</v>
      </c>
      <c r="G9" s="95" t="s">
        <v>136</v>
      </c>
      <c r="H9" s="95" t="s">
        <v>137</v>
      </c>
      <c r="I9" s="95" t="s">
        <v>138</v>
      </c>
      <c r="J9" s="95" t="s">
        <v>139</v>
      </c>
      <c r="K9" s="95" t="s">
        <v>140</v>
      </c>
      <c r="L9" s="95" t="s">
        <v>133</v>
      </c>
      <c r="M9" s="95" t="s">
        <v>137</v>
      </c>
      <c r="N9" s="95" t="s">
        <v>138</v>
      </c>
      <c r="O9" s="95" t="s">
        <v>132</v>
      </c>
      <c r="P9" s="95" t="s">
        <v>133</v>
      </c>
      <c r="Q9" s="95" t="s">
        <v>134</v>
      </c>
      <c r="R9" s="95" t="s">
        <v>135</v>
      </c>
      <c r="S9" s="95" t="s">
        <v>141</v>
      </c>
      <c r="T9" s="95" t="s">
        <v>137</v>
      </c>
      <c r="U9" s="95" t="s">
        <v>138</v>
      </c>
      <c r="V9" s="95" t="s">
        <v>139</v>
      </c>
      <c r="W9" s="95" t="s">
        <v>140</v>
      </c>
    </row>
    <row r="10" spans="1:23" x14ac:dyDescent="0.35">
      <c r="A10" s="92"/>
      <c r="B10" s="96"/>
      <c r="C10" s="97"/>
      <c r="D10" s="97"/>
      <c r="E10" s="97"/>
      <c r="F10" s="97"/>
      <c r="G10" s="97"/>
      <c r="H10" s="97"/>
      <c r="I10" s="97"/>
      <c r="J10" s="97"/>
      <c r="K10" s="97"/>
      <c r="L10" s="97"/>
      <c r="M10" s="97"/>
      <c r="N10" s="97"/>
      <c r="O10" s="97"/>
      <c r="P10" s="97"/>
      <c r="Q10" s="97"/>
      <c r="R10" s="97"/>
      <c r="S10" s="97"/>
      <c r="T10" s="97"/>
      <c r="U10" s="97"/>
      <c r="V10" s="97"/>
      <c r="W10" s="97"/>
    </row>
    <row r="11" spans="1:23" x14ac:dyDescent="0.35">
      <c r="A11" s="91" t="s">
        <v>21</v>
      </c>
      <c r="B11" s="98">
        <f t="shared" ref="B11:W11" si="0">+B13+B21+B24+B31+B37+B44+B52+B59+B66+B74+B82+B92+B96+B103+B108</f>
        <v>35004</v>
      </c>
      <c r="C11" s="98">
        <f t="shared" si="0"/>
        <v>70</v>
      </c>
      <c r="D11" s="98">
        <f t="shared" si="0"/>
        <v>5405</v>
      </c>
      <c r="E11" s="98">
        <f t="shared" si="0"/>
        <v>34</v>
      </c>
      <c r="F11" s="98">
        <f t="shared" si="0"/>
        <v>344</v>
      </c>
      <c r="G11" s="98">
        <f t="shared" si="0"/>
        <v>14</v>
      </c>
      <c r="H11" s="98">
        <f t="shared" si="0"/>
        <v>185</v>
      </c>
      <c r="I11" s="98">
        <f t="shared" si="0"/>
        <v>3280</v>
      </c>
      <c r="J11" s="98">
        <f t="shared" si="0"/>
        <v>18</v>
      </c>
      <c r="K11" s="98">
        <f t="shared" si="0"/>
        <v>847</v>
      </c>
      <c r="L11" s="98">
        <f t="shared" si="0"/>
        <v>0</v>
      </c>
      <c r="M11" s="98">
        <f t="shared" si="0"/>
        <v>0</v>
      </c>
      <c r="N11" s="98">
        <f t="shared" si="0"/>
        <v>0</v>
      </c>
      <c r="O11" s="98">
        <f t="shared" si="0"/>
        <v>3063</v>
      </c>
      <c r="P11" s="98">
        <f t="shared" si="0"/>
        <v>7477</v>
      </c>
      <c r="Q11" s="98">
        <f t="shared" si="0"/>
        <v>2</v>
      </c>
      <c r="R11" s="98">
        <f t="shared" si="0"/>
        <v>85</v>
      </c>
      <c r="S11" s="98">
        <f t="shared" si="0"/>
        <v>5</v>
      </c>
      <c r="T11" s="98">
        <f t="shared" si="0"/>
        <v>158</v>
      </c>
      <c r="U11" s="98">
        <f t="shared" si="0"/>
        <v>12189</v>
      </c>
      <c r="V11" s="98">
        <f t="shared" si="0"/>
        <v>291</v>
      </c>
      <c r="W11" s="98">
        <f t="shared" si="0"/>
        <v>1537</v>
      </c>
    </row>
    <row r="12" spans="1:23" x14ac:dyDescent="0.35">
      <c r="A12" s="85"/>
      <c r="B12" s="99"/>
      <c r="C12" s="99"/>
      <c r="D12" s="99"/>
      <c r="E12" s="99"/>
      <c r="F12" s="99"/>
      <c r="G12" s="99"/>
      <c r="H12" s="99"/>
      <c r="I12" s="99"/>
      <c r="J12" s="99"/>
      <c r="K12" s="99"/>
      <c r="L12" s="99"/>
      <c r="M12" s="99"/>
      <c r="N12" s="99"/>
      <c r="O12" s="99"/>
      <c r="P12" s="99"/>
      <c r="Q12" s="99"/>
      <c r="R12" s="99"/>
      <c r="S12" s="99"/>
      <c r="T12" s="99"/>
      <c r="U12" s="99"/>
      <c r="V12" s="99"/>
      <c r="W12" s="99"/>
    </row>
    <row r="13" spans="1:23" x14ac:dyDescent="0.35">
      <c r="A13" s="51" t="s">
        <v>27</v>
      </c>
      <c r="B13" s="98">
        <f t="shared" ref="B13:H13" si="1">SUM(B14:B19)</f>
        <v>2460</v>
      </c>
      <c r="C13" s="98">
        <f t="shared" si="1"/>
        <v>12</v>
      </c>
      <c r="D13" s="98">
        <f t="shared" ref="D13" si="2">SUM(D14:D19)</f>
        <v>302</v>
      </c>
      <c r="E13" s="98">
        <f t="shared" si="1"/>
        <v>30</v>
      </c>
      <c r="F13" s="98">
        <f t="shared" ref="F13:G13" si="3">SUM(F14:F19)</f>
        <v>71</v>
      </c>
      <c r="G13" s="98">
        <f t="shared" si="3"/>
        <v>4</v>
      </c>
      <c r="H13" s="98">
        <f t="shared" si="1"/>
        <v>8</v>
      </c>
      <c r="I13" s="98">
        <f t="shared" ref="I13:J13" si="4">SUM(I14:I19)</f>
        <v>166</v>
      </c>
      <c r="J13" s="98">
        <f t="shared" si="4"/>
        <v>2</v>
      </c>
      <c r="K13" s="98">
        <f>SUM(K14:K19)</f>
        <v>132</v>
      </c>
      <c r="L13" s="98">
        <f t="shared" ref="L13:W13" si="5">SUM(L14:L19)</f>
        <v>0</v>
      </c>
      <c r="M13" s="98">
        <f t="shared" si="5"/>
        <v>0</v>
      </c>
      <c r="N13" s="98">
        <f t="shared" si="5"/>
        <v>0</v>
      </c>
      <c r="O13" s="98">
        <f t="shared" si="5"/>
        <v>27</v>
      </c>
      <c r="P13" s="98">
        <f t="shared" si="5"/>
        <v>606</v>
      </c>
      <c r="Q13" s="98">
        <f t="shared" si="5"/>
        <v>1</v>
      </c>
      <c r="R13" s="98">
        <f t="shared" si="5"/>
        <v>4</v>
      </c>
      <c r="S13" s="98">
        <f t="shared" ref="S13" si="6">SUM(S14:S19)</f>
        <v>0</v>
      </c>
      <c r="T13" s="98">
        <f t="shared" si="5"/>
        <v>3</v>
      </c>
      <c r="U13" s="98">
        <f t="shared" si="5"/>
        <v>970</v>
      </c>
      <c r="V13" s="98">
        <f t="shared" si="5"/>
        <v>8</v>
      </c>
      <c r="W13" s="98">
        <f t="shared" si="5"/>
        <v>114</v>
      </c>
    </row>
    <row r="14" spans="1:23" x14ac:dyDescent="0.35">
      <c r="A14" s="52" t="s">
        <v>260</v>
      </c>
      <c r="B14" s="99">
        <f t="shared" ref="B14:B19" si="7">SUM(C14:W14)</f>
        <v>1937</v>
      </c>
      <c r="C14" s="99">
        <v>6</v>
      </c>
      <c r="D14" s="99">
        <v>239</v>
      </c>
      <c r="E14" s="99">
        <v>30</v>
      </c>
      <c r="F14" s="99">
        <v>58</v>
      </c>
      <c r="G14" s="99">
        <v>4</v>
      </c>
      <c r="H14" s="99">
        <v>5</v>
      </c>
      <c r="I14" s="99">
        <v>133</v>
      </c>
      <c r="J14" s="99">
        <v>1</v>
      </c>
      <c r="K14" s="99">
        <v>5</v>
      </c>
      <c r="L14" s="99">
        <v>0</v>
      </c>
      <c r="M14" s="99">
        <v>0</v>
      </c>
      <c r="N14" s="99">
        <v>0</v>
      </c>
      <c r="O14" s="99">
        <v>2</v>
      </c>
      <c r="P14" s="99">
        <v>589</v>
      </c>
      <c r="Q14" s="99">
        <v>1</v>
      </c>
      <c r="R14" s="99">
        <v>4</v>
      </c>
      <c r="S14" s="99">
        <v>0</v>
      </c>
      <c r="T14" s="99">
        <v>0</v>
      </c>
      <c r="U14" s="99">
        <v>845</v>
      </c>
      <c r="V14" s="99">
        <v>4</v>
      </c>
      <c r="W14" s="99">
        <v>11</v>
      </c>
    </row>
    <row r="15" spans="1:23" x14ac:dyDescent="0.35">
      <c r="A15" s="52" t="s">
        <v>259</v>
      </c>
      <c r="B15" s="99">
        <f t="shared" si="7"/>
        <v>34</v>
      </c>
      <c r="C15" s="99">
        <v>0</v>
      </c>
      <c r="D15" s="99">
        <v>5</v>
      </c>
      <c r="E15" s="99">
        <v>0</v>
      </c>
      <c r="F15" s="99">
        <v>0</v>
      </c>
      <c r="G15" s="99">
        <v>0</v>
      </c>
      <c r="H15" s="99">
        <v>2</v>
      </c>
      <c r="I15" s="99">
        <v>2</v>
      </c>
      <c r="J15" s="99">
        <v>1</v>
      </c>
      <c r="K15" s="99">
        <v>15</v>
      </c>
      <c r="L15" s="99">
        <v>0</v>
      </c>
      <c r="M15" s="99">
        <v>0</v>
      </c>
      <c r="N15" s="99">
        <v>0</v>
      </c>
      <c r="O15" s="99">
        <v>0</v>
      </c>
      <c r="P15" s="99">
        <v>2</v>
      </c>
      <c r="Q15" s="99">
        <v>0</v>
      </c>
      <c r="R15" s="99">
        <v>0</v>
      </c>
      <c r="S15" s="99">
        <v>0</v>
      </c>
      <c r="T15" s="99">
        <v>1</v>
      </c>
      <c r="U15" s="99">
        <v>2</v>
      </c>
      <c r="V15" s="99">
        <v>0</v>
      </c>
      <c r="W15" s="99">
        <v>4</v>
      </c>
    </row>
    <row r="16" spans="1:23" x14ac:dyDescent="0.35">
      <c r="A16" s="52" t="s">
        <v>258</v>
      </c>
      <c r="B16" s="99">
        <f t="shared" si="7"/>
        <v>343</v>
      </c>
      <c r="C16" s="99">
        <v>5</v>
      </c>
      <c r="D16" s="99">
        <v>43</v>
      </c>
      <c r="E16" s="99">
        <v>0</v>
      </c>
      <c r="F16" s="99">
        <v>11</v>
      </c>
      <c r="G16" s="99">
        <v>0</v>
      </c>
      <c r="H16" s="99">
        <v>0</v>
      </c>
      <c r="I16" s="99">
        <v>22</v>
      </c>
      <c r="J16" s="99">
        <v>0</v>
      </c>
      <c r="K16" s="99">
        <v>62</v>
      </c>
      <c r="L16" s="99">
        <v>0</v>
      </c>
      <c r="M16" s="99">
        <v>0</v>
      </c>
      <c r="N16" s="99">
        <v>0</v>
      </c>
      <c r="O16" s="99">
        <v>17</v>
      </c>
      <c r="P16" s="99">
        <v>13</v>
      </c>
      <c r="Q16" s="99">
        <v>0</v>
      </c>
      <c r="R16" s="99">
        <v>0</v>
      </c>
      <c r="S16" s="99">
        <v>0</v>
      </c>
      <c r="T16" s="99">
        <v>2</v>
      </c>
      <c r="U16" s="99">
        <v>114</v>
      </c>
      <c r="V16" s="99">
        <v>0</v>
      </c>
      <c r="W16" s="99">
        <v>54</v>
      </c>
    </row>
    <row r="17" spans="1:23" x14ac:dyDescent="0.35">
      <c r="A17" s="85" t="s">
        <v>31</v>
      </c>
      <c r="B17" s="99">
        <f t="shared" si="7"/>
        <v>27</v>
      </c>
      <c r="C17" s="99">
        <v>0</v>
      </c>
      <c r="D17" s="99">
        <v>6</v>
      </c>
      <c r="E17" s="99">
        <v>0</v>
      </c>
      <c r="F17" s="99">
        <v>0</v>
      </c>
      <c r="G17" s="99">
        <v>0</v>
      </c>
      <c r="H17" s="99">
        <v>0</v>
      </c>
      <c r="I17" s="99">
        <v>0</v>
      </c>
      <c r="J17" s="99">
        <v>0</v>
      </c>
      <c r="K17" s="99">
        <v>11</v>
      </c>
      <c r="L17" s="99">
        <v>0</v>
      </c>
      <c r="M17" s="99">
        <v>0</v>
      </c>
      <c r="N17" s="99">
        <v>0</v>
      </c>
      <c r="O17" s="99">
        <v>0</v>
      </c>
      <c r="P17" s="99">
        <v>2</v>
      </c>
      <c r="Q17" s="99">
        <v>0</v>
      </c>
      <c r="R17" s="99">
        <v>0</v>
      </c>
      <c r="S17" s="99">
        <v>0</v>
      </c>
      <c r="T17" s="99">
        <v>0</v>
      </c>
      <c r="U17" s="99">
        <v>2</v>
      </c>
      <c r="V17" s="99">
        <v>0</v>
      </c>
      <c r="W17" s="99">
        <v>6</v>
      </c>
    </row>
    <row r="18" spans="1:23" x14ac:dyDescent="0.35">
      <c r="A18" s="85" t="s">
        <v>32</v>
      </c>
      <c r="B18" s="99">
        <f t="shared" si="7"/>
        <v>9</v>
      </c>
      <c r="C18" s="99">
        <v>1</v>
      </c>
      <c r="D18" s="99">
        <v>0</v>
      </c>
      <c r="E18" s="99">
        <v>0</v>
      </c>
      <c r="F18" s="99">
        <v>0</v>
      </c>
      <c r="G18" s="99">
        <v>0</v>
      </c>
      <c r="H18" s="99">
        <v>1</v>
      </c>
      <c r="I18" s="99">
        <v>0</v>
      </c>
      <c r="J18" s="99">
        <v>0</v>
      </c>
      <c r="K18" s="99">
        <v>5</v>
      </c>
      <c r="L18" s="99">
        <v>0</v>
      </c>
      <c r="M18" s="99">
        <v>0</v>
      </c>
      <c r="N18" s="99">
        <v>0</v>
      </c>
      <c r="O18" s="99">
        <v>0</v>
      </c>
      <c r="P18" s="99">
        <v>0</v>
      </c>
      <c r="Q18" s="99">
        <v>0</v>
      </c>
      <c r="R18" s="99">
        <v>0</v>
      </c>
      <c r="S18" s="99">
        <v>0</v>
      </c>
      <c r="T18" s="99">
        <v>0</v>
      </c>
      <c r="U18" s="99">
        <v>0</v>
      </c>
      <c r="V18" s="99">
        <v>0</v>
      </c>
      <c r="W18" s="99">
        <v>2</v>
      </c>
    </row>
    <row r="19" spans="1:23" x14ac:dyDescent="0.35">
      <c r="A19" s="85" t="s">
        <v>33</v>
      </c>
      <c r="B19" s="99">
        <f t="shared" si="7"/>
        <v>110</v>
      </c>
      <c r="C19" s="99">
        <v>0</v>
      </c>
      <c r="D19" s="99">
        <v>9</v>
      </c>
      <c r="E19" s="99">
        <v>0</v>
      </c>
      <c r="F19" s="99">
        <v>2</v>
      </c>
      <c r="G19" s="99">
        <v>0</v>
      </c>
      <c r="H19" s="99">
        <v>0</v>
      </c>
      <c r="I19" s="99">
        <v>9</v>
      </c>
      <c r="J19" s="99">
        <v>0</v>
      </c>
      <c r="K19" s="99">
        <v>34</v>
      </c>
      <c r="L19" s="99">
        <v>0</v>
      </c>
      <c r="M19" s="99">
        <v>0</v>
      </c>
      <c r="N19" s="99">
        <v>0</v>
      </c>
      <c r="O19" s="99">
        <v>8</v>
      </c>
      <c r="P19" s="99">
        <v>0</v>
      </c>
      <c r="Q19" s="99">
        <v>0</v>
      </c>
      <c r="R19" s="99">
        <v>0</v>
      </c>
      <c r="S19" s="99">
        <v>0</v>
      </c>
      <c r="T19" s="99">
        <v>0</v>
      </c>
      <c r="U19" s="99">
        <v>7</v>
      </c>
      <c r="V19" s="99">
        <v>4</v>
      </c>
      <c r="W19" s="99">
        <v>37</v>
      </c>
    </row>
    <row r="20" spans="1:23" x14ac:dyDescent="0.35">
      <c r="A20" s="52"/>
      <c r="B20" s="100"/>
      <c r="C20" s="100"/>
      <c r="D20" s="100"/>
      <c r="E20" s="100"/>
      <c r="F20" s="100"/>
      <c r="G20" s="100"/>
      <c r="H20" s="100"/>
      <c r="I20" s="100"/>
      <c r="J20" s="100"/>
      <c r="K20" s="100"/>
      <c r="L20" s="100"/>
      <c r="M20" s="100"/>
      <c r="N20" s="100"/>
      <c r="O20" s="100"/>
      <c r="P20" s="100"/>
      <c r="Q20" s="100"/>
      <c r="R20" s="100"/>
      <c r="S20" s="100"/>
      <c r="T20" s="100"/>
      <c r="U20" s="100"/>
      <c r="V20" s="100"/>
      <c r="W20" s="100"/>
    </row>
    <row r="21" spans="1:23" x14ac:dyDescent="0.35">
      <c r="A21" s="51" t="s">
        <v>34</v>
      </c>
      <c r="B21" s="98">
        <f t="shared" ref="B21:W21" si="8">SUM(B22)</f>
        <v>4564</v>
      </c>
      <c r="C21" s="98">
        <f t="shared" si="8"/>
        <v>2</v>
      </c>
      <c r="D21" s="98">
        <f t="shared" si="8"/>
        <v>725</v>
      </c>
      <c r="E21" s="98">
        <f t="shared" si="8"/>
        <v>1</v>
      </c>
      <c r="F21" s="98">
        <f t="shared" si="8"/>
        <v>44</v>
      </c>
      <c r="G21" s="98">
        <f t="shared" si="8"/>
        <v>1</v>
      </c>
      <c r="H21" s="98">
        <f t="shared" si="8"/>
        <v>36</v>
      </c>
      <c r="I21" s="98">
        <f t="shared" si="8"/>
        <v>423</v>
      </c>
      <c r="J21" s="98">
        <f t="shared" si="8"/>
        <v>2</v>
      </c>
      <c r="K21" s="98">
        <f t="shared" si="8"/>
        <v>59</v>
      </c>
      <c r="L21" s="98">
        <f t="shared" si="8"/>
        <v>0</v>
      </c>
      <c r="M21" s="98">
        <f t="shared" si="8"/>
        <v>0</v>
      </c>
      <c r="N21" s="98">
        <f t="shared" si="8"/>
        <v>0</v>
      </c>
      <c r="O21" s="98">
        <f t="shared" si="8"/>
        <v>2</v>
      </c>
      <c r="P21" s="98">
        <f t="shared" si="8"/>
        <v>298</v>
      </c>
      <c r="Q21" s="98">
        <f t="shared" si="8"/>
        <v>0</v>
      </c>
      <c r="R21" s="98">
        <f t="shared" si="8"/>
        <v>0</v>
      </c>
      <c r="S21" s="98">
        <f t="shared" si="8"/>
        <v>0</v>
      </c>
      <c r="T21" s="98">
        <f t="shared" si="8"/>
        <v>2</v>
      </c>
      <c r="U21" s="98">
        <f t="shared" si="8"/>
        <v>2937</v>
      </c>
      <c r="V21" s="98">
        <f t="shared" si="8"/>
        <v>7</v>
      </c>
      <c r="W21" s="98">
        <f t="shared" si="8"/>
        <v>25</v>
      </c>
    </row>
    <row r="22" spans="1:23" x14ac:dyDescent="0.35">
      <c r="A22" s="52" t="s">
        <v>257</v>
      </c>
      <c r="B22" s="99">
        <f>SUM(C22:W22)</f>
        <v>4564</v>
      </c>
      <c r="C22" s="99">
        <v>2</v>
      </c>
      <c r="D22" s="99">
        <v>725</v>
      </c>
      <c r="E22" s="99">
        <v>1</v>
      </c>
      <c r="F22" s="99">
        <v>44</v>
      </c>
      <c r="G22" s="99">
        <v>1</v>
      </c>
      <c r="H22" s="99">
        <v>36</v>
      </c>
      <c r="I22" s="99">
        <v>423</v>
      </c>
      <c r="J22" s="99">
        <v>2</v>
      </c>
      <c r="K22" s="99">
        <v>59</v>
      </c>
      <c r="L22" s="99">
        <v>0</v>
      </c>
      <c r="M22" s="99">
        <v>0</v>
      </c>
      <c r="N22" s="99">
        <v>0</v>
      </c>
      <c r="O22" s="99">
        <v>2</v>
      </c>
      <c r="P22" s="99">
        <v>298</v>
      </c>
      <c r="Q22" s="99">
        <v>0</v>
      </c>
      <c r="R22" s="99">
        <v>0</v>
      </c>
      <c r="S22" s="99">
        <v>0</v>
      </c>
      <c r="T22" s="99">
        <v>2</v>
      </c>
      <c r="U22" s="99">
        <v>2937</v>
      </c>
      <c r="V22" s="99">
        <v>7</v>
      </c>
      <c r="W22" s="99">
        <v>25</v>
      </c>
    </row>
    <row r="23" spans="1:23" x14ac:dyDescent="0.35">
      <c r="A23" s="53"/>
      <c r="B23" s="99"/>
      <c r="C23" s="99"/>
      <c r="D23" s="99"/>
      <c r="E23" s="99"/>
      <c r="F23" s="99"/>
      <c r="G23" s="99"/>
      <c r="H23" s="99"/>
      <c r="I23" s="99"/>
      <c r="J23" s="99"/>
      <c r="K23" s="99"/>
      <c r="L23" s="99"/>
      <c r="M23" s="99"/>
      <c r="N23" s="99"/>
      <c r="O23" s="99"/>
      <c r="P23" s="99"/>
      <c r="Q23" s="99"/>
      <c r="R23" s="99"/>
      <c r="S23" s="99"/>
      <c r="T23" s="99"/>
      <c r="U23" s="99"/>
      <c r="V23" s="99"/>
      <c r="W23" s="99"/>
    </row>
    <row r="24" spans="1:23" x14ac:dyDescent="0.35">
      <c r="A24" s="51" t="s">
        <v>36</v>
      </c>
      <c r="B24" s="98">
        <f>SUM(B25:B29)</f>
        <v>3877</v>
      </c>
      <c r="C24" s="98">
        <f t="shared" ref="C24:R24" si="9">SUM(C26:C29)</f>
        <v>1</v>
      </c>
      <c r="D24" s="98">
        <f>SUM(D25:D29)</f>
        <v>345</v>
      </c>
      <c r="E24" s="98">
        <f t="shared" si="9"/>
        <v>0</v>
      </c>
      <c r="F24" s="98">
        <f>SUM(F25:F29)</f>
        <v>49</v>
      </c>
      <c r="G24" s="98">
        <f t="shared" si="9"/>
        <v>1</v>
      </c>
      <c r="H24" s="98">
        <f>SUM(H25:H29)</f>
        <v>27</v>
      </c>
      <c r="I24" s="98">
        <f>SUM(I25:I29)</f>
        <v>416</v>
      </c>
      <c r="J24" s="98">
        <f t="shared" si="9"/>
        <v>0</v>
      </c>
      <c r="K24" s="98">
        <f>SUM(K25:K29)</f>
        <v>176</v>
      </c>
      <c r="L24" s="98">
        <f>SUM(L25:L29)</f>
        <v>0</v>
      </c>
      <c r="M24" s="98">
        <f t="shared" si="9"/>
        <v>0</v>
      </c>
      <c r="N24" s="98">
        <f>SUM(N25:N29)</f>
        <v>0</v>
      </c>
      <c r="O24" s="98">
        <f>SUM(O25:O29)</f>
        <v>445</v>
      </c>
      <c r="P24" s="98">
        <f>SUM(P25:P29)</f>
        <v>128</v>
      </c>
      <c r="Q24" s="98">
        <f t="shared" si="9"/>
        <v>0</v>
      </c>
      <c r="R24" s="98">
        <f t="shared" si="9"/>
        <v>1</v>
      </c>
      <c r="S24" s="98">
        <f>SUM(S25:S29)</f>
        <v>2</v>
      </c>
      <c r="T24" s="98">
        <f>SUM(T25:T29)</f>
        <v>15</v>
      </c>
      <c r="U24" s="98">
        <f>SUM(U25:U29)</f>
        <v>1813</v>
      </c>
      <c r="V24" s="98">
        <f>SUM(V25:V29)</f>
        <v>3</v>
      </c>
      <c r="W24" s="98">
        <f>SUM(W25:W29)</f>
        <v>455</v>
      </c>
    </row>
    <row r="25" spans="1:23" x14ac:dyDescent="0.35">
      <c r="A25" s="52" t="s">
        <v>233</v>
      </c>
      <c r="B25" s="99">
        <f>SUM(C25:W25)</f>
        <v>1367</v>
      </c>
      <c r="C25" s="98">
        <v>0</v>
      </c>
      <c r="D25" s="98">
        <v>159</v>
      </c>
      <c r="E25" s="98">
        <v>0</v>
      </c>
      <c r="F25" s="99">
        <v>33</v>
      </c>
      <c r="G25" s="99">
        <v>0</v>
      </c>
      <c r="H25" s="99">
        <v>14</v>
      </c>
      <c r="I25" s="99">
        <v>170</v>
      </c>
      <c r="J25" s="99">
        <v>0</v>
      </c>
      <c r="K25" s="99">
        <v>60</v>
      </c>
      <c r="L25" s="99">
        <v>0</v>
      </c>
      <c r="M25" s="99">
        <v>0</v>
      </c>
      <c r="N25" s="99">
        <v>0</v>
      </c>
      <c r="O25" s="99">
        <v>445</v>
      </c>
      <c r="P25" s="99">
        <v>35</v>
      </c>
      <c r="Q25" s="98">
        <v>0</v>
      </c>
      <c r="R25" s="99">
        <v>0</v>
      </c>
      <c r="S25" s="99">
        <v>1</v>
      </c>
      <c r="T25" s="99">
        <v>10</v>
      </c>
      <c r="U25" s="99">
        <v>338</v>
      </c>
      <c r="V25" s="98">
        <v>3</v>
      </c>
      <c r="W25" s="98">
        <v>99</v>
      </c>
    </row>
    <row r="26" spans="1:23" x14ac:dyDescent="0.35">
      <c r="A26" s="52" t="s">
        <v>235</v>
      </c>
      <c r="B26" s="99">
        <f>SUM(C26:W26)</f>
        <v>180</v>
      </c>
      <c r="C26" s="99">
        <v>1</v>
      </c>
      <c r="D26" s="99">
        <v>32</v>
      </c>
      <c r="E26" s="99">
        <v>0</v>
      </c>
      <c r="F26" s="99">
        <v>2</v>
      </c>
      <c r="G26" s="99">
        <v>1</v>
      </c>
      <c r="H26" s="99">
        <v>3</v>
      </c>
      <c r="I26" s="99">
        <v>35</v>
      </c>
      <c r="J26" s="99">
        <v>0</v>
      </c>
      <c r="K26" s="99">
        <v>15</v>
      </c>
      <c r="L26" s="99">
        <v>0</v>
      </c>
      <c r="M26" s="99">
        <v>0</v>
      </c>
      <c r="N26" s="99">
        <v>0</v>
      </c>
      <c r="O26" s="99">
        <v>0</v>
      </c>
      <c r="P26" s="99">
        <v>5</v>
      </c>
      <c r="Q26" s="99">
        <v>0</v>
      </c>
      <c r="R26" s="99">
        <v>0</v>
      </c>
      <c r="S26" s="99">
        <v>0</v>
      </c>
      <c r="T26" s="99">
        <v>0</v>
      </c>
      <c r="U26" s="99">
        <v>44</v>
      </c>
      <c r="V26" s="99">
        <v>0</v>
      </c>
      <c r="W26" s="99">
        <v>42</v>
      </c>
    </row>
    <row r="27" spans="1:23" x14ac:dyDescent="0.35">
      <c r="A27" s="52" t="s">
        <v>234</v>
      </c>
      <c r="B27" s="99">
        <f>SUM(C27:W27)</f>
        <v>1680</v>
      </c>
      <c r="C27" s="99">
        <v>0</v>
      </c>
      <c r="D27" s="99">
        <v>98</v>
      </c>
      <c r="E27" s="99">
        <v>0</v>
      </c>
      <c r="F27" s="99">
        <v>6</v>
      </c>
      <c r="G27" s="99">
        <v>0</v>
      </c>
      <c r="H27" s="99">
        <v>2</v>
      </c>
      <c r="I27" s="99">
        <v>177</v>
      </c>
      <c r="J27" s="99">
        <v>0</v>
      </c>
      <c r="K27" s="99">
        <v>32</v>
      </c>
      <c r="L27" s="99">
        <v>0</v>
      </c>
      <c r="M27" s="99">
        <v>0</v>
      </c>
      <c r="N27" s="99">
        <v>0</v>
      </c>
      <c r="O27" s="99">
        <v>0</v>
      </c>
      <c r="P27" s="99">
        <v>75</v>
      </c>
      <c r="Q27" s="99">
        <v>0</v>
      </c>
      <c r="R27" s="99">
        <v>0</v>
      </c>
      <c r="S27" s="99">
        <v>1</v>
      </c>
      <c r="T27" s="99">
        <v>5</v>
      </c>
      <c r="U27" s="99">
        <v>1166</v>
      </c>
      <c r="V27" s="99">
        <v>0</v>
      </c>
      <c r="W27" s="99">
        <v>118</v>
      </c>
    </row>
    <row r="28" spans="1:23" x14ac:dyDescent="0.35">
      <c r="A28" s="85" t="s">
        <v>40</v>
      </c>
      <c r="B28" s="99">
        <f>SUM(C28:W28)</f>
        <v>608</v>
      </c>
      <c r="C28" s="99">
        <v>0</v>
      </c>
      <c r="D28" s="99">
        <v>49</v>
      </c>
      <c r="E28" s="99">
        <v>0</v>
      </c>
      <c r="F28" s="99">
        <v>7</v>
      </c>
      <c r="G28" s="99">
        <v>0</v>
      </c>
      <c r="H28" s="99">
        <v>8</v>
      </c>
      <c r="I28" s="99">
        <v>32</v>
      </c>
      <c r="J28" s="99">
        <v>0</v>
      </c>
      <c r="K28" s="99">
        <v>64</v>
      </c>
      <c r="L28" s="99">
        <v>0</v>
      </c>
      <c r="M28" s="99">
        <v>0</v>
      </c>
      <c r="N28" s="99">
        <v>0</v>
      </c>
      <c r="O28" s="99">
        <v>0</v>
      </c>
      <c r="P28" s="99">
        <v>7</v>
      </c>
      <c r="Q28" s="99">
        <v>0</v>
      </c>
      <c r="R28" s="99">
        <v>1</v>
      </c>
      <c r="S28" s="99">
        <v>0</v>
      </c>
      <c r="T28" s="99">
        <v>0</v>
      </c>
      <c r="U28" s="99">
        <v>249</v>
      </c>
      <c r="V28" s="99">
        <v>0</v>
      </c>
      <c r="W28" s="99">
        <v>191</v>
      </c>
    </row>
    <row r="29" spans="1:23" x14ac:dyDescent="0.35">
      <c r="A29" s="85" t="s">
        <v>41</v>
      </c>
      <c r="B29" s="99">
        <f>SUM(C29:W29)</f>
        <v>42</v>
      </c>
      <c r="C29" s="99">
        <v>0</v>
      </c>
      <c r="D29" s="99">
        <v>7</v>
      </c>
      <c r="E29" s="99">
        <v>0</v>
      </c>
      <c r="F29" s="99">
        <v>1</v>
      </c>
      <c r="G29" s="99">
        <v>0</v>
      </c>
      <c r="H29" s="99">
        <v>0</v>
      </c>
      <c r="I29" s="99">
        <v>2</v>
      </c>
      <c r="J29" s="99">
        <v>0</v>
      </c>
      <c r="K29" s="99">
        <v>5</v>
      </c>
      <c r="L29" s="99">
        <v>0</v>
      </c>
      <c r="M29" s="99">
        <v>0</v>
      </c>
      <c r="N29" s="99">
        <v>0</v>
      </c>
      <c r="O29" s="99">
        <v>0</v>
      </c>
      <c r="P29" s="99">
        <v>6</v>
      </c>
      <c r="Q29" s="99">
        <v>0</v>
      </c>
      <c r="R29" s="99">
        <v>0</v>
      </c>
      <c r="S29" s="99">
        <v>0</v>
      </c>
      <c r="T29" s="99">
        <v>0</v>
      </c>
      <c r="U29" s="99">
        <v>16</v>
      </c>
      <c r="V29" s="99">
        <v>0</v>
      </c>
      <c r="W29" s="99">
        <v>5</v>
      </c>
    </row>
    <row r="30" spans="1:23" x14ac:dyDescent="0.35">
      <c r="A30" s="53"/>
      <c r="B30" s="99"/>
      <c r="C30" s="99"/>
      <c r="D30" s="99"/>
      <c r="E30" s="99"/>
      <c r="F30" s="99"/>
      <c r="G30" s="99"/>
      <c r="H30" s="99"/>
      <c r="I30" s="99"/>
      <c r="J30" s="99"/>
      <c r="K30" s="99"/>
      <c r="L30" s="99"/>
      <c r="M30" s="99"/>
      <c r="N30" s="99"/>
      <c r="O30" s="99"/>
      <c r="P30" s="99"/>
      <c r="Q30" s="99"/>
      <c r="R30" s="99"/>
      <c r="S30" s="99"/>
      <c r="T30" s="99"/>
      <c r="U30" s="99"/>
      <c r="V30" s="99"/>
      <c r="W30" s="99"/>
    </row>
    <row r="31" spans="1:23" x14ac:dyDescent="0.35">
      <c r="A31" s="51" t="s">
        <v>42</v>
      </c>
      <c r="B31" s="98">
        <f>SUM(B32:B35)</f>
        <v>3976</v>
      </c>
      <c r="C31" s="98">
        <f t="shared" ref="C31:W31" si="10">SUM(C32:C35)</f>
        <v>13</v>
      </c>
      <c r="D31" s="98">
        <f t="shared" si="10"/>
        <v>521</v>
      </c>
      <c r="E31" s="98">
        <f t="shared" si="10"/>
        <v>0</v>
      </c>
      <c r="F31" s="98">
        <f t="shared" si="10"/>
        <v>26</v>
      </c>
      <c r="G31" s="98">
        <f t="shared" si="10"/>
        <v>0</v>
      </c>
      <c r="H31" s="98">
        <f t="shared" si="10"/>
        <v>17</v>
      </c>
      <c r="I31" s="98">
        <f t="shared" si="10"/>
        <v>313</v>
      </c>
      <c r="J31" s="98">
        <f t="shared" si="10"/>
        <v>2</v>
      </c>
      <c r="K31" s="98">
        <f t="shared" si="10"/>
        <v>26</v>
      </c>
      <c r="L31" s="98">
        <f t="shared" si="10"/>
        <v>0</v>
      </c>
      <c r="M31" s="98">
        <f t="shared" si="10"/>
        <v>0</v>
      </c>
      <c r="N31" s="98">
        <f t="shared" si="10"/>
        <v>0</v>
      </c>
      <c r="O31" s="98">
        <f t="shared" si="10"/>
        <v>1749</v>
      </c>
      <c r="P31" s="98">
        <f t="shared" si="10"/>
        <v>278</v>
      </c>
      <c r="Q31" s="98">
        <f t="shared" si="10"/>
        <v>1</v>
      </c>
      <c r="R31" s="98">
        <f t="shared" si="10"/>
        <v>11</v>
      </c>
      <c r="S31" s="98">
        <f t="shared" si="10"/>
        <v>2</v>
      </c>
      <c r="T31" s="98">
        <f t="shared" si="10"/>
        <v>37</v>
      </c>
      <c r="U31" s="98">
        <f t="shared" si="10"/>
        <v>866</v>
      </c>
      <c r="V31" s="98">
        <f t="shared" si="10"/>
        <v>61</v>
      </c>
      <c r="W31" s="98">
        <f t="shared" si="10"/>
        <v>53</v>
      </c>
    </row>
    <row r="32" spans="1:23" x14ac:dyDescent="0.35">
      <c r="A32" s="53" t="s">
        <v>256</v>
      </c>
      <c r="B32" s="99">
        <f>SUM(C32:W32)</f>
        <v>3551</v>
      </c>
      <c r="C32" s="99">
        <v>13</v>
      </c>
      <c r="D32" s="99">
        <v>422</v>
      </c>
      <c r="E32" s="99">
        <v>0</v>
      </c>
      <c r="F32" s="99">
        <v>25</v>
      </c>
      <c r="G32" s="99">
        <v>0</v>
      </c>
      <c r="H32" s="99">
        <v>16</v>
      </c>
      <c r="I32" s="99">
        <v>294</v>
      </c>
      <c r="J32" s="99">
        <v>2</v>
      </c>
      <c r="K32" s="99">
        <v>18</v>
      </c>
      <c r="L32" s="99">
        <v>0</v>
      </c>
      <c r="M32" s="99">
        <v>0</v>
      </c>
      <c r="N32" s="99">
        <v>0</v>
      </c>
      <c r="O32" s="99">
        <v>1723</v>
      </c>
      <c r="P32" s="99">
        <v>211</v>
      </c>
      <c r="Q32" s="99">
        <v>1</v>
      </c>
      <c r="R32" s="99">
        <v>11</v>
      </c>
      <c r="S32" s="99">
        <v>2</v>
      </c>
      <c r="T32" s="99">
        <v>34</v>
      </c>
      <c r="U32" s="99">
        <v>686</v>
      </c>
      <c r="V32" s="99">
        <v>61</v>
      </c>
      <c r="W32" s="99">
        <v>32</v>
      </c>
    </row>
    <row r="33" spans="1:23" x14ac:dyDescent="0.35">
      <c r="A33" s="53" t="s">
        <v>44</v>
      </c>
      <c r="B33" s="99">
        <f>SUM(C33:W33)</f>
        <v>187</v>
      </c>
      <c r="C33" s="99">
        <v>0</v>
      </c>
      <c r="D33" s="99">
        <v>57</v>
      </c>
      <c r="E33" s="99">
        <v>0</v>
      </c>
      <c r="F33" s="99">
        <v>0</v>
      </c>
      <c r="G33" s="99">
        <v>0</v>
      </c>
      <c r="H33" s="99">
        <v>0</v>
      </c>
      <c r="I33" s="99">
        <v>8</v>
      </c>
      <c r="J33" s="99">
        <v>0</v>
      </c>
      <c r="K33" s="99">
        <v>6</v>
      </c>
      <c r="L33" s="99">
        <v>0</v>
      </c>
      <c r="M33" s="99">
        <v>0</v>
      </c>
      <c r="N33" s="99">
        <v>0</v>
      </c>
      <c r="O33" s="99">
        <v>0</v>
      </c>
      <c r="P33" s="99">
        <v>3</v>
      </c>
      <c r="Q33" s="99">
        <v>0</v>
      </c>
      <c r="R33" s="99">
        <v>0</v>
      </c>
      <c r="S33" s="99">
        <v>0</v>
      </c>
      <c r="T33" s="99">
        <v>0</v>
      </c>
      <c r="U33" s="99">
        <v>93</v>
      </c>
      <c r="V33" s="99">
        <v>0</v>
      </c>
      <c r="W33" s="99">
        <v>20</v>
      </c>
    </row>
    <row r="34" spans="1:23" x14ac:dyDescent="0.35">
      <c r="A34" s="53" t="s">
        <v>46</v>
      </c>
      <c r="B34" s="99">
        <f>SUM(C34:W34)</f>
        <v>54</v>
      </c>
      <c r="C34" s="99">
        <v>0</v>
      </c>
      <c r="D34" s="99">
        <v>4</v>
      </c>
      <c r="E34" s="99">
        <v>0</v>
      </c>
      <c r="F34" s="99">
        <v>1</v>
      </c>
      <c r="G34" s="99">
        <v>0</v>
      </c>
      <c r="H34" s="99">
        <v>0</v>
      </c>
      <c r="I34" s="99">
        <v>4</v>
      </c>
      <c r="J34" s="99">
        <v>0</v>
      </c>
      <c r="K34" s="99">
        <v>0</v>
      </c>
      <c r="L34" s="99">
        <v>0</v>
      </c>
      <c r="M34" s="99">
        <v>0</v>
      </c>
      <c r="N34" s="99">
        <v>0</v>
      </c>
      <c r="O34" s="99">
        <v>3</v>
      </c>
      <c r="P34" s="99">
        <v>3</v>
      </c>
      <c r="Q34" s="99">
        <v>0</v>
      </c>
      <c r="R34" s="99">
        <v>0</v>
      </c>
      <c r="S34" s="99">
        <v>0</v>
      </c>
      <c r="T34" s="99">
        <v>1</v>
      </c>
      <c r="U34" s="99">
        <v>37</v>
      </c>
      <c r="V34" s="99">
        <v>0</v>
      </c>
      <c r="W34" s="99">
        <v>1</v>
      </c>
    </row>
    <row r="35" spans="1:23" x14ac:dyDescent="0.35">
      <c r="A35" s="53" t="s">
        <v>47</v>
      </c>
      <c r="B35" s="99">
        <f>SUM(C35:W35)</f>
        <v>184</v>
      </c>
      <c r="C35" s="99">
        <v>0</v>
      </c>
      <c r="D35" s="99">
        <v>38</v>
      </c>
      <c r="E35" s="99">
        <v>0</v>
      </c>
      <c r="F35" s="99">
        <v>0</v>
      </c>
      <c r="G35" s="99">
        <v>0</v>
      </c>
      <c r="H35" s="99">
        <v>1</v>
      </c>
      <c r="I35" s="99">
        <v>7</v>
      </c>
      <c r="J35" s="99">
        <v>0</v>
      </c>
      <c r="K35" s="99">
        <v>2</v>
      </c>
      <c r="L35" s="99">
        <v>0</v>
      </c>
      <c r="M35" s="99">
        <v>0</v>
      </c>
      <c r="N35" s="99">
        <v>0</v>
      </c>
      <c r="O35" s="99">
        <v>23</v>
      </c>
      <c r="P35" s="99">
        <v>61</v>
      </c>
      <c r="Q35" s="99">
        <v>0</v>
      </c>
      <c r="R35" s="99">
        <v>0</v>
      </c>
      <c r="S35" s="99">
        <v>0</v>
      </c>
      <c r="T35" s="99">
        <v>2</v>
      </c>
      <c r="U35" s="99">
        <v>50</v>
      </c>
      <c r="V35" s="99">
        <v>0</v>
      </c>
      <c r="W35" s="99">
        <v>0</v>
      </c>
    </row>
    <row r="36" spans="1:23" x14ac:dyDescent="0.35">
      <c r="A36" s="53"/>
      <c r="B36" s="99"/>
      <c r="C36" s="99"/>
      <c r="D36" s="99"/>
      <c r="E36" s="99"/>
      <c r="F36" s="99"/>
      <c r="G36" s="99"/>
      <c r="H36" s="99"/>
      <c r="I36" s="99"/>
      <c r="J36" s="99"/>
      <c r="K36" s="99"/>
      <c r="L36" s="99"/>
      <c r="M36" s="99"/>
      <c r="N36" s="99"/>
      <c r="O36" s="99"/>
      <c r="P36" s="99"/>
      <c r="Q36" s="99"/>
      <c r="R36" s="99"/>
      <c r="S36" s="99"/>
      <c r="T36" s="99"/>
      <c r="U36" s="99"/>
      <c r="V36" s="99"/>
      <c r="W36" s="99"/>
    </row>
    <row r="37" spans="1:23" x14ac:dyDescent="0.35">
      <c r="A37" s="51" t="s">
        <v>48</v>
      </c>
      <c r="B37" s="98">
        <f t="shared" ref="B37:W37" si="11">SUM(B38:B42)</f>
        <v>2060</v>
      </c>
      <c r="C37" s="98">
        <f t="shared" si="11"/>
        <v>0</v>
      </c>
      <c r="D37" s="98">
        <f t="shared" si="11"/>
        <v>377</v>
      </c>
      <c r="E37" s="98">
        <f t="shared" si="11"/>
        <v>0</v>
      </c>
      <c r="F37" s="98">
        <f t="shared" si="11"/>
        <v>10</v>
      </c>
      <c r="G37" s="98">
        <f t="shared" si="11"/>
        <v>0</v>
      </c>
      <c r="H37" s="98">
        <f t="shared" si="11"/>
        <v>7</v>
      </c>
      <c r="I37" s="98">
        <f t="shared" si="11"/>
        <v>176</v>
      </c>
      <c r="J37" s="98">
        <f t="shared" si="11"/>
        <v>1</v>
      </c>
      <c r="K37" s="98">
        <f t="shared" si="11"/>
        <v>54</v>
      </c>
      <c r="L37" s="98">
        <f t="shared" si="11"/>
        <v>0</v>
      </c>
      <c r="M37" s="98">
        <f t="shared" si="11"/>
        <v>0</v>
      </c>
      <c r="N37" s="98">
        <f t="shared" si="11"/>
        <v>0</v>
      </c>
      <c r="O37" s="98">
        <f t="shared" si="11"/>
        <v>1</v>
      </c>
      <c r="P37" s="98">
        <f t="shared" si="11"/>
        <v>834</v>
      </c>
      <c r="Q37" s="98">
        <f t="shared" si="11"/>
        <v>0</v>
      </c>
      <c r="R37" s="98">
        <f t="shared" si="11"/>
        <v>4</v>
      </c>
      <c r="S37" s="98">
        <f t="shared" si="11"/>
        <v>0</v>
      </c>
      <c r="T37" s="98">
        <f t="shared" si="11"/>
        <v>12</v>
      </c>
      <c r="U37" s="98">
        <f t="shared" si="11"/>
        <v>457</v>
      </c>
      <c r="V37" s="98">
        <f t="shared" si="11"/>
        <v>0</v>
      </c>
      <c r="W37" s="98">
        <f t="shared" si="11"/>
        <v>127</v>
      </c>
    </row>
    <row r="38" spans="1:23" x14ac:dyDescent="0.35">
      <c r="A38" s="52" t="s">
        <v>255</v>
      </c>
      <c r="B38" s="99">
        <f>SUM(C38:W38)</f>
        <v>1352</v>
      </c>
      <c r="C38" s="99">
        <v>0</v>
      </c>
      <c r="D38" s="99">
        <v>212</v>
      </c>
      <c r="E38" s="99">
        <v>0</v>
      </c>
      <c r="F38" s="99">
        <v>3</v>
      </c>
      <c r="G38" s="99">
        <v>0</v>
      </c>
      <c r="H38" s="99">
        <v>3</v>
      </c>
      <c r="I38" s="99">
        <v>81</v>
      </c>
      <c r="J38" s="99">
        <v>0</v>
      </c>
      <c r="K38" s="99">
        <v>3</v>
      </c>
      <c r="L38" s="99">
        <v>0</v>
      </c>
      <c r="M38" s="99">
        <v>0</v>
      </c>
      <c r="N38" s="99">
        <v>0</v>
      </c>
      <c r="O38" s="99">
        <v>0</v>
      </c>
      <c r="P38" s="99">
        <v>647</v>
      </c>
      <c r="Q38" s="99">
        <v>0</v>
      </c>
      <c r="R38" s="99">
        <v>0</v>
      </c>
      <c r="S38" s="99">
        <v>0</v>
      </c>
      <c r="T38" s="99">
        <v>0</v>
      </c>
      <c r="U38" s="99">
        <v>311</v>
      </c>
      <c r="V38" s="99">
        <v>0</v>
      </c>
      <c r="W38" s="99">
        <v>92</v>
      </c>
    </row>
    <row r="39" spans="1:23" x14ac:dyDescent="0.35">
      <c r="A39" s="85" t="s">
        <v>50</v>
      </c>
      <c r="B39" s="99">
        <f>SUM(C39:W39)</f>
        <v>58</v>
      </c>
      <c r="C39" s="99">
        <v>0</v>
      </c>
      <c r="D39" s="99">
        <v>18</v>
      </c>
      <c r="E39" s="99">
        <v>0</v>
      </c>
      <c r="F39" s="99">
        <v>0</v>
      </c>
      <c r="G39" s="99">
        <v>0</v>
      </c>
      <c r="H39" s="99">
        <v>0</v>
      </c>
      <c r="I39" s="99">
        <v>12</v>
      </c>
      <c r="J39" s="99">
        <v>0</v>
      </c>
      <c r="K39" s="99">
        <v>27</v>
      </c>
      <c r="L39" s="99">
        <v>0</v>
      </c>
      <c r="M39" s="99">
        <v>0</v>
      </c>
      <c r="N39" s="99">
        <v>0</v>
      </c>
      <c r="O39" s="99">
        <v>0</v>
      </c>
      <c r="P39" s="99">
        <v>0</v>
      </c>
      <c r="Q39" s="99">
        <v>0</v>
      </c>
      <c r="R39" s="99">
        <v>0</v>
      </c>
      <c r="S39" s="99">
        <v>0</v>
      </c>
      <c r="T39" s="99">
        <v>0</v>
      </c>
      <c r="U39" s="99">
        <v>0</v>
      </c>
      <c r="V39" s="99">
        <v>0</v>
      </c>
      <c r="W39" s="99">
        <v>1</v>
      </c>
    </row>
    <row r="40" spans="1:23" x14ac:dyDescent="0.35">
      <c r="A40" s="85" t="s">
        <v>51</v>
      </c>
      <c r="B40" s="99">
        <f>SUM(C40:W40)</f>
        <v>115</v>
      </c>
      <c r="C40" s="99">
        <v>0</v>
      </c>
      <c r="D40" s="99">
        <v>31</v>
      </c>
      <c r="E40" s="99">
        <v>0</v>
      </c>
      <c r="F40" s="99">
        <v>0</v>
      </c>
      <c r="G40" s="99">
        <v>0</v>
      </c>
      <c r="H40" s="99">
        <v>0</v>
      </c>
      <c r="I40" s="99">
        <v>28</v>
      </c>
      <c r="J40" s="99">
        <v>1</v>
      </c>
      <c r="K40" s="99">
        <v>2</v>
      </c>
      <c r="L40" s="99">
        <v>0</v>
      </c>
      <c r="M40" s="99">
        <v>0</v>
      </c>
      <c r="N40" s="99">
        <v>0</v>
      </c>
      <c r="O40" s="99">
        <v>0</v>
      </c>
      <c r="P40" s="99">
        <v>1</v>
      </c>
      <c r="Q40" s="99">
        <v>0</v>
      </c>
      <c r="R40" s="99">
        <v>0</v>
      </c>
      <c r="S40" s="99">
        <v>0</v>
      </c>
      <c r="T40" s="99">
        <v>0</v>
      </c>
      <c r="U40" s="99">
        <v>48</v>
      </c>
      <c r="V40" s="99">
        <v>0</v>
      </c>
      <c r="W40" s="99">
        <v>4</v>
      </c>
    </row>
    <row r="41" spans="1:23" x14ac:dyDescent="0.35">
      <c r="A41" s="85" t="s">
        <v>52</v>
      </c>
      <c r="B41" s="99">
        <f>SUM(C41:W41)</f>
        <v>95</v>
      </c>
      <c r="C41" s="99">
        <v>0</v>
      </c>
      <c r="D41" s="99">
        <v>34</v>
      </c>
      <c r="E41" s="99">
        <v>0</v>
      </c>
      <c r="F41" s="99">
        <v>0</v>
      </c>
      <c r="G41" s="99">
        <v>0</v>
      </c>
      <c r="H41" s="99">
        <v>1</v>
      </c>
      <c r="I41" s="99">
        <v>24</v>
      </c>
      <c r="J41" s="99">
        <v>0</v>
      </c>
      <c r="K41" s="99">
        <v>5</v>
      </c>
      <c r="L41" s="99">
        <v>0</v>
      </c>
      <c r="M41" s="99">
        <v>0</v>
      </c>
      <c r="N41" s="99">
        <v>0</v>
      </c>
      <c r="O41" s="99">
        <v>0</v>
      </c>
      <c r="P41" s="99">
        <v>5</v>
      </c>
      <c r="Q41" s="99">
        <v>0</v>
      </c>
      <c r="R41" s="99">
        <v>0</v>
      </c>
      <c r="S41" s="99">
        <v>0</v>
      </c>
      <c r="T41" s="99">
        <v>0</v>
      </c>
      <c r="U41" s="99">
        <v>23</v>
      </c>
      <c r="V41" s="99">
        <v>0</v>
      </c>
      <c r="W41" s="99">
        <v>3</v>
      </c>
    </row>
    <row r="42" spans="1:23" x14ac:dyDescent="0.35">
      <c r="A42" s="86" t="s">
        <v>53</v>
      </c>
      <c r="B42" s="99">
        <f>SUM(C42:W42)</f>
        <v>440</v>
      </c>
      <c r="C42" s="99">
        <v>0</v>
      </c>
      <c r="D42" s="99">
        <v>82</v>
      </c>
      <c r="E42" s="99">
        <v>0</v>
      </c>
      <c r="F42" s="99">
        <v>7</v>
      </c>
      <c r="G42" s="99">
        <v>0</v>
      </c>
      <c r="H42" s="99">
        <v>3</v>
      </c>
      <c r="I42" s="99">
        <v>31</v>
      </c>
      <c r="J42" s="99">
        <v>0</v>
      </c>
      <c r="K42" s="99">
        <v>17</v>
      </c>
      <c r="L42" s="99">
        <v>0</v>
      </c>
      <c r="M42" s="99">
        <v>0</v>
      </c>
      <c r="N42" s="99">
        <v>0</v>
      </c>
      <c r="O42" s="99">
        <v>1</v>
      </c>
      <c r="P42" s="99">
        <v>181</v>
      </c>
      <c r="Q42" s="99">
        <v>0</v>
      </c>
      <c r="R42" s="99">
        <v>4</v>
      </c>
      <c r="S42" s="99">
        <v>0</v>
      </c>
      <c r="T42" s="99">
        <v>12</v>
      </c>
      <c r="U42" s="99">
        <v>75</v>
      </c>
      <c r="V42" s="99">
        <v>0</v>
      </c>
      <c r="W42" s="99">
        <v>27</v>
      </c>
    </row>
    <row r="43" spans="1:23" x14ac:dyDescent="0.35">
      <c r="A43" s="53"/>
      <c r="B43" s="99"/>
      <c r="C43" s="99"/>
      <c r="D43" s="99"/>
      <c r="E43" s="99"/>
      <c r="F43" s="99"/>
      <c r="G43" s="99"/>
      <c r="H43" s="99"/>
      <c r="I43" s="99"/>
      <c r="J43" s="99"/>
      <c r="K43" s="99"/>
      <c r="L43" s="99"/>
      <c r="M43" s="99"/>
      <c r="N43" s="99"/>
      <c r="O43" s="99"/>
      <c r="P43" s="99"/>
      <c r="Q43" s="99"/>
      <c r="R43" s="99"/>
      <c r="S43" s="99"/>
      <c r="T43" s="99"/>
      <c r="U43" s="99"/>
      <c r="V43" s="99"/>
      <c r="W43" s="99"/>
    </row>
    <row r="44" spans="1:23" x14ac:dyDescent="0.35">
      <c r="A44" s="51" t="s">
        <v>54</v>
      </c>
      <c r="B44" s="98">
        <f t="shared" ref="B44:W44" si="12">SUM(B45:B50)</f>
        <v>2063</v>
      </c>
      <c r="C44" s="98">
        <f t="shared" si="12"/>
        <v>0</v>
      </c>
      <c r="D44" s="98">
        <f t="shared" si="12"/>
        <v>362</v>
      </c>
      <c r="E44" s="98">
        <f t="shared" si="12"/>
        <v>0</v>
      </c>
      <c r="F44" s="98">
        <f t="shared" si="12"/>
        <v>19</v>
      </c>
      <c r="G44" s="98">
        <f t="shared" si="12"/>
        <v>0</v>
      </c>
      <c r="H44" s="98">
        <f t="shared" si="12"/>
        <v>14</v>
      </c>
      <c r="I44" s="98">
        <f t="shared" si="12"/>
        <v>259</v>
      </c>
      <c r="J44" s="98">
        <f t="shared" si="12"/>
        <v>0</v>
      </c>
      <c r="K44" s="98">
        <f t="shared" si="12"/>
        <v>58</v>
      </c>
      <c r="L44" s="98">
        <f t="shared" si="12"/>
        <v>0</v>
      </c>
      <c r="M44" s="98">
        <f t="shared" si="12"/>
        <v>0</v>
      </c>
      <c r="N44" s="98">
        <f t="shared" si="12"/>
        <v>0</v>
      </c>
      <c r="O44" s="98">
        <f t="shared" si="12"/>
        <v>14</v>
      </c>
      <c r="P44" s="98">
        <f t="shared" si="12"/>
        <v>310</v>
      </c>
      <c r="Q44" s="98">
        <f t="shared" si="12"/>
        <v>0</v>
      </c>
      <c r="R44" s="98">
        <f t="shared" si="12"/>
        <v>0</v>
      </c>
      <c r="S44" s="98">
        <f t="shared" si="12"/>
        <v>0</v>
      </c>
      <c r="T44" s="98">
        <f t="shared" si="12"/>
        <v>2</v>
      </c>
      <c r="U44" s="98">
        <f t="shared" si="12"/>
        <v>935</v>
      </c>
      <c r="V44" s="98">
        <f t="shared" si="12"/>
        <v>1</v>
      </c>
      <c r="W44" s="98">
        <f t="shared" si="12"/>
        <v>89</v>
      </c>
    </row>
    <row r="45" spans="1:23" x14ac:dyDescent="0.35">
      <c r="A45" s="52" t="s">
        <v>254</v>
      </c>
      <c r="B45" s="99">
        <f t="shared" ref="B45:B50" si="13">SUM(C45:W45)</f>
        <v>922</v>
      </c>
      <c r="C45" s="99">
        <v>0</v>
      </c>
      <c r="D45" s="99">
        <v>133</v>
      </c>
      <c r="E45" s="99">
        <v>0</v>
      </c>
      <c r="F45" s="99">
        <v>2</v>
      </c>
      <c r="G45" s="99">
        <v>0</v>
      </c>
      <c r="H45" s="99">
        <v>0</v>
      </c>
      <c r="I45" s="99">
        <v>101</v>
      </c>
      <c r="J45" s="99">
        <v>0</v>
      </c>
      <c r="K45" s="99">
        <v>49</v>
      </c>
      <c r="L45" s="99">
        <v>0</v>
      </c>
      <c r="M45" s="99">
        <v>0</v>
      </c>
      <c r="N45" s="99">
        <v>0</v>
      </c>
      <c r="O45" s="99">
        <v>12</v>
      </c>
      <c r="P45" s="99">
        <v>92</v>
      </c>
      <c r="Q45" s="99">
        <v>0</v>
      </c>
      <c r="R45" s="99">
        <v>0</v>
      </c>
      <c r="S45" s="99">
        <v>0</v>
      </c>
      <c r="T45" s="99">
        <v>2</v>
      </c>
      <c r="U45" s="99">
        <v>465</v>
      </c>
      <c r="V45" s="99">
        <v>0</v>
      </c>
      <c r="W45" s="99">
        <v>66</v>
      </c>
    </row>
    <row r="46" spans="1:23" x14ac:dyDescent="0.35">
      <c r="A46" s="52" t="s">
        <v>253</v>
      </c>
      <c r="B46" s="99">
        <f t="shared" si="13"/>
        <v>213</v>
      </c>
      <c r="C46" s="99">
        <v>0</v>
      </c>
      <c r="D46" s="99">
        <v>116</v>
      </c>
      <c r="E46" s="99">
        <v>0</v>
      </c>
      <c r="F46" s="99">
        <v>2</v>
      </c>
      <c r="G46" s="99">
        <v>0</v>
      </c>
      <c r="H46" s="99">
        <v>12</v>
      </c>
      <c r="I46" s="99">
        <v>79</v>
      </c>
      <c r="J46" s="99">
        <v>0</v>
      </c>
      <c r="K46" s="99">
        <v>0</v>
      </c>
      <c r="L46" s="99">
        <v>0</v>
      </c>
      <c r="M46" s="99">
        <v>0</v>
      </c>
      <c r="N46" s="99">
        <v>0</v>
      </c>
      <c r="O46" s="99">
        <v>0</v>
      </c>
      <c r="P46" s="99">
        <v>3</v>
      </c>
      <c r="Q46" s="99">
        <v>0</v>
      </c>
      <c r="R46" s="99">
        <v>0</v>
      </c>
      <c r="S46" s="99">
        <v>0</v>
      </c>
      <c r="T46" s="99">
        <v>0</v>
      </c>
      <c r="U46" s="99">
        <v>1</v>
      </c>
      <c r="V46" s="99">
        <v>0</v>
      </c>
      <c r="W46" s="99">
        <v>0</v>
      </c>
    </row>
    <row r="47" spans="1:23" x14ac:dyDescent="0.35">
      <c r="A47" s="85" t="s">
        <v>57</v>
      </c>
      <c r="B47" s="99">
        <f t="shared" si="13"/>
        <v>80</v>
      </c>
      <c r="C47" s="99">
        <v>0</v>
      </c>
      <c r="D47" s="99">
        <v>12</v>
      </c>
      <c r="E47" s="99">
        <v>0</v>
      </c>
      <c r="F47" s="99">
        <v>0</v>
      </c>
      <c r="G47" s="99">
        <v>0</v>
      </c>
      <c r="H47" s="99">
        <v>0</v>
      </c>
      <c r="I47" s="99">
        <v>3</v>
      </c>
      <c r="J47" s="99">
        <v>0</v>
      </c>
      <c r="K47" s="99">
        <v>0</v>
      </c>
      <c r="L47" s="99">
        <v>0</v>
      </c>
      <c r="M47" s="99">
        <v>0</v>
      </c>
      <c r="N47" s="99">
        <v>0</v>
      </c>
      <c r="O47" s="99">
        <v>2</v>
      </c>
      <c r="P47" s="99">
        <v>29</v>
      </c>
      <c r="Q47" s="99">
        <v>0</v>
      </c>
      <c r="R47" s="99">
        <v>0</v>
      </c>
      <c r="S47" s="99">
        <v>0</v>
      </c>
      <c r="T47" s="99">
        <v>0</v>
      </c>
      <c r="U47" s="99">
        <v>33</v>
      </c>
      <c r="V47" s="99">
        <v>0</v>
      </c>
      <c r="W47" s="99">
        <v>1</v>
      </c>
    </row>
    <row r="48" spans="1:23" x14ac:dyDescent="0.35">
      <c r="A48" s="32" t="s">
        <v>58</v>
      </c>
      <c r="B48" s="99">
        <f t="shared" si="13"/>
        <v>39</v>
      </c>
      <c r="C48" s="99">
        <v>0</v>
      </c>
      <c r="D48" s="99">
        <v>20</v>
      </c>
      <c r="E48" s="99">
        <v>0</v>
      </c>
      <c r="F48" s="99">
        <v>0</v>
      </c>
      <c r="G48" s="99">
        <v>0</v>
      </c>
      <c r="H48" s="99">
        <v>0</v>
      </c>
      <c r="I48" s="99">
        <v>18</v>
      </c>
      <c r="J48" s="99">
        <v>0</v>
      </c>
      <c r="K48" s="99">
        <v>1</v>
      </c>
      <c r="L48" s="99">
        <v>0</v>
      </c>
      <c r="M48" s="99">
        <v>0</v>
      </c>
      <c r="N48" s="99">
        <v>0</v>
      </c>
      <c r="O48" s="99">
        <v>0</v>
      </c>
      <c r="P48" s="99">
        <v>0</v>
      </c>
      <c r="Q48" s="99">
        <v>0</v>
      </c>
      <c r="R48" s="99">
        <v>0</v>
      </c>
      <c r="S48" s="99">
        <v>0</v>
      </c>
      <c r="T48" s="99">
        <v>0</v>
      </c>
      <c r="U48" s="99">
        <v>0</v>
      </c>
      <c r="V48" s="99">
        <v>0</v>
      </c>
      <c r="W48" s="99">
        <v>0</v>
      </c>
    </row>
    <row r="49" spans="1:23" x14ac:dyDescent="0.35">
      <c r="A49" s="85" t="s">
        <v>59</v>
      </c>
      <c r="B49" s="99">
        <f t="shared" si="13"/>
        <v>437</v>
      </c>
      <c r="C49" s="99">
        <v>0</v>
      </c>
      <c r="D49" s="99">
        <v>28</v>
      </c>
      <c r="E49" s="99">
        <v>0</v>
      </c>
      <c r="F49" s="99">
        <v>0</v>
      </c>
      <c r="G49" s="99">
        <v>0</v>
      </c>
      <c r="H49" s="99">
        <v>0</v>
      </c>
      <c r="I49" s="99">
        <v>31</v>
      </c>
      <c r="J49" s="99">
        <v>0</v>
      </c>
      <c r="K49" s="99">
        <v>3</v>
      </c>
      <c r="L49" s="99">
        <v>0</v>
      </c>
      <c r="M49" s="99">
        <v>0</v>
      </c>
      <c r="N49" s="99">
        <v>0</v>
      </c>
      <c r="O49" s="99">
        <v>0</v>
      </c>
      <c r="P49" s="99">
        <v>129</v>
      </c>
      <c r="Q49" s="99">
        <v>0</v>
      </c>
      <c r="R49" s="99">
        <v>0</v>
      </c>
      <c r="S49" s="99">
        <v>0</v>
      </c>
      <c r="T49" s="99">
        <v>0</v>
      </c>
      <c r="U49" s="99">
        <v>223</v>
      </c>
      <c r="V49" s="99">
        <v>1</v>
      </c>
      <c r="W49" s="99">
        <v>22</v>
      </c>
    </row>
    <row r="50" spans="1:23" x14ac:dyDescent="0.35">
      <c r="A50" s="85" t="s">
        <v>60</v>
      </c>
      <c r="B50" s="99">
        <f t="shared" si="13"/>
        <v>372</v>
      </c>
      <c r="C50" s="99">
        <v>0</v>
      </c>
      <c r="D50" s="99">
        <v>53</v>
      </c>
      <c r="E50" s="99">
        <v>0</v>
      </c>
      <c r="F50" s="99">
        <v>15</v>
      </c>
      <c r="G50" s="99">
        <v>0</v>
      </c>
      <c r="H50" s="99">
        <v>2</v>
      </c>
      <c r="I50" s="99">
        <v>27</v>
      </c>
      <c r="J50" s="99">
        <v>0</v>
      </c>
      <c r="K50" s="99">
        <v>5</v>
      </c>
      <c r="L50" s="99">
        <v>0</v>
      </c>
      <c r="M50" s="99">
        <v>0</v>
      </c>
      <c r="N50" s="99">
        <v>0</v>
      </c>
      <c r="O50" s="99">
        <v>0</v>
      </c>
      <c r="P50" s="99">
        <v>57</v>
      </c>
      <c r="Q50" s="99">
        <v>0</v>
      </c>
      <c r="R50" s="99">
        <v>0</v>
      </c>
      <c r="S50" s="99">
        <v>0</v>
      </c>
      <c r="T50" s="99">
        <v>0</v>
      </c>
      <c r="U50" s="99">
        <v>213</v>
      </c>
      <c r="V50" s="99">
        <v>0</v>
      </c>
      <c r="W50" s="99">
        <v>0</v>
      </c>
    </row>
    <row r="51" spans="1:23" x14ac:dyDescent="0.35">
      <c r="A51" s="53"/>
      <c r="B51" s="99"/>
      <c r="C51" s="99"/>
      <c r="D51" s="99"/>
      <c r="E51" s="99"/>
      <c r="F51" s="99"/>
      <c r="G51" s="99"/>
      <c r="H51" s="99"/>
      <c r="I51" s="99"/>
      <c r="J51" s="99"/>
      <c r="K51" s="99"/>
      <c r="L51" s="99"/>
      <c r="M51" s="99"/>
      <c r="N51" s="99"/>
      <c r="O51" s="99"/>
      <c r="P51" s="99"/>
      <c r="Q51" s="99"/>
      <c r="R51" s="99"/>
      <c r="S51" s="99"/>
      <c r="T51" s="99"/>
      <c r="U51" s="99"/>
      <c r="V51" s="99"/>
      <c r="W51" s="99"/>
    </row>
    <row r="52" spans="1:23" x14ac:dyDescent="0.35">
      <c r="A52" s="51" t="s">
        <v>61</v>
      </c>
      <c r="B52" s="98">
        <f t="shared" ref="B52:W52" si="14">SUM(B53:B57)</f>
        <v>2469</v>
      </c>
      <c r="C52" s="98">
        <f t="shared" si="14"/>
        <v>0</v>
      </c>
      <c r="D52" s="98">
        <f t="shared" si="14"/>
        <v>393</v>
      </c>
      <c r="E52" s="98">
        <f t="shared" si="14"/>
        <v>2</v>
      </c>
      <c r="F52" s="98">
        <f t="shared" si="14"/>
        <v>16</v>
      </c>
      <c r="G52" s="98">
        <f t="shared" si="14"/>
        <v>1</v>
      </c>
      <c r="H52" s="98">
        <f t="shared" si="14"/>
        <v>1</v>
      </c>
      <c r="I52" s="98">
        <f t="shared" si="14"/>
        <v>298</v>
      </c>
      <c r="J52" s="98">
        <f t="shared" si="14"/>
        <v>0</v>
      </c>
      <c r="K52" s="98">
        <f t="shared" si="14"/>
        <v>17</v>
      </c>
      <c r="L52" s="98">
        <f t="shared" si="14"/>
        <v>0</v>
      </c>
      <c r="M52" s="98">
        <f t="shared" si="14"/>
        <v>0</v>
      </c>
      <c r="N52" s="98">
        <f t="shared" si="14"/>
        <v>0</v>
      </c>
      <c r="O52" s="98">
        <f t="shared" si="14"/>
        <v>6</v>
      </c>
      <c r="P52" s="98">
        <f t="shared" si="14"/>
        <v>873</v>
      </c>
      <c r="Q52" s="98">
        <f t="shared" si="14"/>
        <v>0</v>
      </c>
      <c r="R52" s="98">
        <f t="shared" si="14"/>
        <v>3</v>
      </c>
      <c r="S52" s="98">
        <f t="shared" si="14"/>
        <v>1</v>
      </c>
      <c r="T52" s="98">
        <f t="shared" si="14"/>
        <v>3</v>
      </c>
      <c r="U52" s="98">
        <f t="shared" si="14"/>
        <v>798</v>
      </c>
      <c r="V52" s="98">
        <f t="shared" si="14"/>
        <v>1</v>
      </c>
      <c r="W52" s="98">
        <f t="shared" si="14"/>
        <v>56</v>
      </c>
    </row>
    <row r="53" spans="1:23" x14ac:dyDescent="0.35">
      <c r="A53" s="52" t="s">
        <v>239</v>
      </c>
      <c r="B53" s="99">
        <f>SUM(C53:W53)</f>
        <v>1028</v>
      </c>
      <c r="C53" s="99">
        <v>0</v>
      </c>
      <c r="D53" s="99">
        <v>144</v>
      </c>
      <c r="E53" s="99">
        <v>0</v>
      </c>
      <c r="F53" s="99">
        <v>5</v>
      </c>
      <c r="G53" s="99">
        <v>0</v>
      </c>
      <c r="H53" s="99">
        <v>0</v>
      </c>
      <c r="I53" s="99">
        <v>138</v>
      </c>
      <c r="J53" s="99">
        <v>0</v>
      </c>
      <c r="K53" s="99">
        <v>9</v>
      </c>
      <c r="L53" s="99">
        <v>0</v>
      </c>
      <c r="M53" s="99">
        <v>0</v>
      </c>
      <c r="N53" s="99">
        <v>0</v>
      </c>
      <c r="O53" s="99">
        <v>1</v>
      </c>
      <c r="P53" s="99">
        <v>251</v>
      </c>
      <c r="Q53" s="99">
        <v>0</v>
      </c>
      <c r="R53" s="99">
        <v>2</v>
      </c>
      <c r="S53" s="99">
        <v>1</v>
      </c>
      <c r="T53" s="99">
        <v>0</v>
      </c>
      <c r="U53" s="99">
        <v>457</v>
      </c>
      <c r="V53" s="99">
        <v>1</v>
      </c>
      <c r="W53" s="99">
        <v>19</v>
      </c>
    </row>
    <row r="54" spans="1:23" x14ac:dyDescent="0.35">
      <c r="A54" s="52" t="s">
        <v>240</v>
      </c>
      <c r="B54" s="99">
        <f>SUM(C54:W54)</f>
        <v>760</v>
      </c>
      <c r="C54" s="99">
        <v>0</v>
      </c>
      <c r="D54" s="99">
        <v>151</v>
      </c>
      <c r="E54" s="99">
        <v>2</v>
      </c>
      <c r="F54" s="99">
        <v>4</v>
      </c>
      <c r="G54" s="99">
        <v>1</v>
      </c>
      <c r="H54" s="99">
        <v>1</v>
      </c>
      <c r="I54" s="99">
        <v>98</v>
      </c>
      <c r="J54" s="99">
        <v>0</v>
      </c>
      <c r="K54" s="99">
        <v>7</v>
      </c>
      <c r="L54" s="99">
        <v>0</v>
      </c>
      <c r="M54" s="99">
        <v>0</v>
      </c>
      <c r="N54" s="99">
        <v>0</v>
      </c>
      <c r="O54" s="99">
        <v>3</v>
      </c>
      <c r="P54" s="99">
        <v>166</v>
      </c>
      <c r="Q54" s="99">
        <v>0</v>
      </c>
      <c r="R54" s="99">
        <v>0</v>
      </c>
      <c r="S54" s="99">
        <v>0</v>
      </c>
      <c r="T54" s="99">
        <v>1</v>
      </c>
      <c r="U54" s="99">
        <v>301</v>
      </c>
      <c r="V54" s="99">
        <v>0</v>
      </c>
      <c r="W54" s="99">
        <v>25</v>
      </c>
    </row>
    <row r="55" spans="1:23" x14ac:dyDescent="0.35">
      <c r="A55" s="85" t="s">
        <v>65</v>
      </c>
      <c r="B55" s="99">
        <f>SUM(C55:W55)</f>
        <v>468</v>
      </c>
      <c r="C55" s="99">
        <v>0</v>
      </c>
      <c r="D55" s="99">
        <v>41</v>
      </c>
      <c r="E55" s="99">
        <v>0</v>
      </c>
      <c r="F55" s="99">
        <v>3</v>
      </c>
      <c r="G55" s="99">
        <v>0</v>
      </c>
      <c r="H55" s="99">
        <v>0</v>
      </c>
      <c r="I55" s="99">
        <v>11</v>
      </c>
      <c r="J55" s="99">
        <v>0</v>
      </c>
      <c r="K55" s="99">
        <v>0</v>
      </c>
      <c r="L55" s="99">
        <v>0</v>
      </c>
      <c r="M55" s="99">
        <v>0</v>
      </c>
      <c r="N55" s="99">
        <v>0</v>
      </c>
      <c r="O55" s="99">
        <v>2</v>
      </c>
      <c r="P55" s="99">
        <v>405</v>
      </c>
      <c r="Q55" s="99">
        <v>0</v>
      </c>
      <c r="R55" s="99">
        <v>1</v>
      </c>
      <c r="S55" s="99">
        <v>0</v>
      </c>
      <c r="T55" s="99">
        <v>2</v>
      </c>
      <c r="U55" s="99">
        <v>3</v>
      </c>
      <c r="V55" s="99">
        <v>0</v>
      </c>
      <c r="W55" s="99">
        <v>0</v>
      </c>
    </row>
    <row r="56" spans="1:23" x14ac:dyDescent="0.35">
      <c r="A56" s="85" t="s">
        <v>66</v>
      </c>
      <c r="B56" s="99">
        <f>SUM(C56:W56)</f>
        <v>102</v>
      </c>
      <c r="C56" s="99">
        <v>0</v>
      </c>
      <c r="D56" s="99">
        <v>55</v>
      </c>
      <c r="E56" s="99">
        <v>0</v>
      </c>
      <c r="F56" s="99">
        <v>4</v>
      </c>
      <c r="G56" s="99">
        <v>0</v>
      </c>
      <c r="H56" s="99">
        <v>0</v>
      </c>
      <c r="I56" s="99">
        <v>42</v>
      </c>
      <c r="J56" s="99">
        <v>0</v>
      </c>
      <c r="K56" s="99">
        <v>1</v>
      </c>
      <c r="L56" s="99">
        <v>0</v>
      </c>
      <c r="M56" s="99">
        <v>0</v>
      </c>
      <c r="N56" s="99">
        <v>0</v>
      </c>
      <c r="O56" s="99">
        <v>0</v>
      </c>
      <c r="P56" s="99">
        <v>0</v>
      </c>
      <c r="Q56" s="99">
        <v>0</v>
      </c>
      <c r="R56" s="99">
        <v>0</v>
      </c>
      <c r="S56" s="99">
        <v>0</v>
      </c>
      <c r="T56" s="99">
        <v>0</v>
      </c>
      <c r="U56" s="99">
        <v>0</v>
      </c>
      <c r="V56" s="99">
        <v>0</v>
      </c>
      <c r="W56" s="99">
        <v>0</v>
      </c>
    </row>
    <row r="57" spans="1:23" x14ac:dyDescent="0.35">
      <c r="A57" s="85" t="s">
        <v>67</v>
      </c>
      <c r="B57" s="99">
        <f>SUM(C57:W57)</f>
        <v>111</v>
      </c>
      <c r="C57" s="99">
        <v>0</v>
      </c>
      <c r="D57" s="99">
        <v>2</v>
      </c>
      <c r="E57" s="99">
        <v>0</v>
      </c>
      <c r="F57" s="99">
        <v>0</v>
      </c>
      <c r="G57" s="99">
        <v>0</v>
      </c>
      <c r="H57" s="99">
        <v>0</v>
      </c>
      <c r="I57" s="99">
        <v>9</v>
      </c>
      <c r="J57" s="99">
        <v>0</v>
      </c>
      <c r="K57" s="99">
        <v>0</v>
      </c>
      <c r="L57" s="99">
        <v>0</v>
      </c>
      <c r="M57" s="99">
        <v>0</v>
      </c>
      <c r="N57" s="99">
        <v>0</v>
      </c>
      <c r="O57" s="99">
        <v>0</v>
      </c>
      <c r="P57" s="99">
        <v>51</v>
      </c>
      <c r="Q57" s="99">
        <v>0</v>
      </c>
      <c r="R57" s="99">
        <v>0</v>
      </c>
      <c r="S57" s="99">
        <v>0</v>
      </c>
      <c r="T57" s="99">
        <v>0</v>
      </c>
      <c r="U57" s="99">
        <v>37</v>
      </c>
      <c r="V57" s="99">
        <v>0</v>
      </c>
      <c r="W57" s="99">
        <v>12</v>
      </c>
    </row>
    <row r="58" spans="1:23" x14ac:dyDescent="0.35">
      <c r="A58" s="53"/>
      <c r="B58" s="99"/>
      <c r="C58" s="99"/>
      <c r="D58" s="99"/>
      <c r="E58" s="99"/>
      <c r="F58" s="99"/>
      <c r="G58" s="99"/>
      <c r="H58" s="99"/>
      <c r="I58" s="99"/>
      <c r="J58" s="99"/>
      <c r="K58" s="99"/>
      <c r="L58" s="99"/>
      <c r="M58" s="99"/>
      <c r="N58" s="99"/>
      <c r="O58" s="99"/>
      <c r="P58" s="99"/>
      <c r="Q58" s="99"/>
      <c r="R58" s="99"/>
      <c r="S58" s="99"/>
      <c r="T58" s="99"/>
      <c r="U58" s="99"/>
      <c r="V58" s="99"/>
      <c r="W58" s="99"/>
    </row>
    <row r="59" spans="1:23" x14ac:dyDescent="0.35">
      <c r="A59" s="51" t="s">
        <v>69</v>
      </c>
      <c r="B59" s="98">
        <f t="shared" ref="B59:W59" si="15">SUM(B60:B64)</f>
        <v>2205</v>
      </c>
      <c r="C59" s="98">
        <f t="shared" si="15"/>
        <v>11</v>
      </c>
      <c r="D59" s="98">
        <f t="shared" si="15"/>
        <v>487</v>
      </c>
      <c r="E59" s="98">
        <f t="shared" si="15"/>
        <v>0</v>
      </c>
      <c r="F59" s="98">
        <f t="shared" si="15"/>
        <v>32</v>
      </c>
      <c r="G59" s="98">
        <f t="shared" si="15"/>
        <v>5</v>
      </c>
      <c r="H59" s="98">
        <f t="shared" si="15"/>
        <v>13</v>
      </c>
      <c r="I59" s="98">
        <f t="shared" si="15"/>
        <v>189</v>
      </c>
      <c r="J59" s="98">
        <f t="shared" si="15"/>
        <v>1</v>
      </c>
      <c r="K59" s="98">
        <f t="shared" si="15"/>
        <v>43</v>
      </c>
      <c r="L59" s="98">
        <f t="shared" si="15"/>
        <v>0</v>
      </c>
      <c r="M59" s="98">
        <f t="shared" si="15"/>
        <v>0</v>
      </c>
      <c r="N59" s="98">
        <f t="shared" si="15"/>
        <v>0</v>
      </c>
      <c r="O59" s="98">
        <f t="shared" si="15"/>
        <v>55</v>
      </c>
      <c r="P59" s="98">
        <f t="shared" si="15"/>
        <v>484</v>
      </c>
      <c r="Q59" s="98">
        <f t="shared" si="15"/>
        <v>0</v>
      </c>
      <c r="R59" s="98">
        <f t="shared" si="15"/>
        <v>9</v>
      </c>
      <c r="S59" s="98">
        <f t="shared" ref="S59" si="16">SUM(S60:S64)</f>
        <v>0</v>
      </c>
      <c r="T59" s="98">
        <f t="shared" si="15"/>
        <v>6</v>
      </c>
      <c r="U59" s="98">
        <f t="shared" si="15"/>
        <v>741</v>
      </c>
      <c r="V59" s="98">
        <f t="shared" si="15"/>
        <v>14</v>
      </c>
      <c r="W59" s="98">
        <f t="shared" si="15"/>
        <v>115</v>
      </c>
    </row>
    <row r="60" spans="1:23" x14ac:dyDescent="0.35">
      <c r="A60" s="52" t="s">
        <v>237</v>
      </c>
      <c r="B60" s="99">
        <f>SUM(C60:W60)</f>
        <v>746</v>
      </c>
      <c r="C60" s="99">
        <v>0</v>
      </c>
      <c r="D60" s="99">
        <v>206</v>
      </c>
      <c r="E60" s="99">
        <v>0</v>
      </c>
      <c r="F60" s="99">
        <v>2</v>
      </c>
      <c r="G60" s="99">
        <v>0</v>
      </c>
      <c r="H60" s="99">
        <v>4</v>
      </c>
      <c r="I60" s="99">
        <v>82</v>
      </c>
      <c r="J60" s="99">
        <v>0</v>
      </c>
      <c r="K60" s="99">
        <v>5</v>
      </c>
      <c r="L60" s="99">
        <v>0</v>
      </c>
      <c r="M60" s="99">
        <v>0</v>
      </c>
      <c r="N60" s="99">
        <v>0</v>
      </c>
      <c r="O60" s="99">
        <v>8</v>
      </c>
      <c r="P60" s="99">
        <v>79</v>
      </c>
      <c r="Q60" s="99">
        <v>0</v>
      </c>
      <c r="R60" s="99">
        <v>2</v>
      </c>
      <c r="S60" s="99">
        <v>0</v>
      </c>
      <c r="T60" s="99">
        <v>2</v>
      </c>
      <c r="U60" s="99">
        <v>356</v>
      </c>
      <c r="V60" s="99">
        <v>0</v>
      </c>
      <c r="W60" s="99">
        <v>0</v>
      </c>
    </row>
    <row r="61" spans="1:23" x14ac:dyDescent="0.35">
      <c r="A61" s="52" t="s">
        <v>236</v>
      </c>
      <c r="B61" s="99">
        <f>SUM(C61:W61)</f>
        <v>137</v>
      </c>
      <c r="C61" s="99">
        <v>0</v>
      </c>
      <c r="D61" s="99">
        <v>81</v>
      </c>
      <c r="E61" s="99">
        <v>0</v>
      </c>
      <c r="F61" s="99">
        <v>13</v>
      </c>
      <c r="G61" s="99">
        <v>0</v>
      </c>
      <c r="H61" s="99">
        <v>5</v>
      </c>
      <c r="I61" s="99">
        <v>34</v>
      </c>
      <c r="J61" s="99">
        <v>0</v>
      </c>
      <c r="K61" s="99">
        <v>3</v>
      </c>
      <c r="L61" s="99">
        <v>0</v>
      </c>
      <c r="M61" s="99">
        <v>0</v>
      </c>
      <c r="N61" s="99">
        <v>0</v>
      </c>
      <c r="O61" s="99">
        <v>0</v>
      </c>
      <c r="P61" s="99">
        <v>1</v>
      </c>
      <c r="Q61" s="99">
        <v>0</v>
      </c>
      <c r="R61" s="99">
        <v>0</v>
      </c>
      <c r="S61" s="99">
        <v>0</v>
      </c>
      <c r="T61" s="99">
        <v>0</v>
      </c>
      <c r="U61" s="99">
        <v>0</v>
      </c>
      <c r="V61" s="99">
        <v>0</v>
      </c>
      <c r="W61" s="99">
        <v>0</v>
      </c>
    </row>
    <row r="62" spans="1:23" x14ac:dyDescent="0.35">
      <c r="A62" s="85" t="s">
        <v>72</v>
      </c>
      <c r="B62" s="99">
        <f>SUM(C62:W62)</f>
        <v>338</v>
      </c>
      <c r="C62" s="99">
        <v>0</v>
      </c>
      <c r="D62" s="99">
        <v>28</v>
      </c>
      <c r="E62" s="99">
        <v>0</v>
      </c>
      <c r="F62" s="99">
        <v>2</v>
      </c>
      <c r="G62" s="99">
        <v>0</v>
      </c>
      <c r="H62" s="99">
        <v>0</v>
      </c>
      <c r="I62" s="99">
        <v>20</v>
      </c>
      <c r="J62" s="99">
        <v>0</v>
      </c>
      <c r="K62" s="99">
        <v>32</v>
      </c>
      <c r="L62" s="99">
        <v>0</v>
      </c>
      <c r="M62" s="99">
        <v>0</v>
      </c>
      <c r="N62" s="99">
        <v>0</v>
      </c>
      <c r="O62" s="99">
        <v>0</v>
      </c>
      <c r="P62" s="99">
        <v>11</v>
      </c>
      <c r="Q62" s="99">
        <v>0</v>
      </c>
      <c r="R62" s="99">
        <v>0</v>
      </c>
      <c r="S62" s="99">
        <v>0</v>
      </c>
      <c r="T62" s="99">
        <v>0</v>
      </c>
      <c r="U62" s="99">
        <v>156</v>
      </c>
      <c r="V62" s="99">
        <v>0</v>
      </c>
      <c r="W62" s="99">
        <v>89</v>
      </c>
    </row>
    <row r="63" spans="1:23" x14ac:dyDescent="0.35">
      <c r="A63" s="85" t="s">
        <v>74</v>
      </c>
      <c r="B63" s="99">
        <f>SUM(C63:W63)</f>
        <v>143</v>
      </c>
      <c r="C63" s="99">
        <v>0</v>
      </c>
      <c r="D63" s="99">
        <v>26</v>
      </c>
      <c r="E63" s="99">
        <v>0</v>
      </c>
      <c r="F63" s="99">
        <v>9</v>
      </c>
      <c r="G63" s="99">
        <v>0</v>
      </c>
      <c r="H63" s="99">
        <v>0</v>
      </c>
      <c r="I63" s="99">
        <v>18</v>
      </c>
      <c r="J63" s="99">
        <v>0</v>
      </c>
      <c r="K63" s="99">
        <v>0</v>
      </c>
      <c r="L63" s="99">
        <v>0</v>
      </c>
      <c r="M63" s="99">
        <v>0</v>
      </c>
      <c r="N63" s="99">
        <v>0</v>
      </c>
      <c r="O63" s="99">
        <v>0</v>
      </c>
      <c r="P63" s="99">
        <v>12</v>
      </c>
      <c r="Q63" s="99">
        <v>0</v>
      </c>
      <c r="R63" s="99">
        <v>0</v>
      </c>
      <c r="S63" s="99">
        <v>0</v>
      </c>
      <c r="T63" s="99">
        <v>1</v>
      </c>
      <c r="U63" s="99">
        <v>77</v>
      </c>
      <c r="V63" s="99">
        <v>0</v>
      </c>
      <c r="W63" s="99">
        <v>0</v>
      </c>
    </row>
    <row r="64" spans="1:23" x14ac:dyDescent="0.35">
      <c r="A64" s="85" t="s">
        <v>238</v>
      </c>
      <c r="B64" s="99">
        <f>SUM(C64:W64)</f>
        <v>841</v>
      </c>
      <c r="C64" s="99">
        <v>11</v>
      </c>
      <c r="D64" s="99">
        <v>146</v>
      </c>
      <c r="E64" s="99">
        <v>0</v>
      </c>
      <c r="F64" s="99">
        <v>6</v>
      </c>
      <c r="G64" s="99">
        <v>5</v>
      </c>
      <c r="H64" s="99">
        <v>4</v>
      </c>
      <c r="I64" s="99">
        <v>35</v>
      </c>
      <c r="J64" s="99">
        <v>1</v>
      </c>
      <c r="K64" s="99">
        <v>3</v>
      </c>
      <c r="L64" s="99">
        <v>0</v>
      </c>
      <c r="M64" s="99">
        <v>0</v>
      </c>
      <c r="N64" s="99">
        <v>0</v>
      </c>
      <c r="O64" s="99">
        <v>47</v>
      </c>
      <c r="P64" s="99">
        <v>381</v>
      </c>
      <c r="Q64" s="99">
        <v>0</v>
      </c>
      <c r="R64" s="99">
        <v>7</v>
      </c>
      <c r="S64" s="99">
        <v>0</v>
      </c>
      <c r="T64" s="99">
        <v>3</v>
      </c>
      <c r="U64" s="99">
        <v>152</v>
      </c>
      <c r="V64" s="99">
        <v>14</v>
      </c>
      <c r="W64" s="99">
        <v>26</v>
      </c>
    </row>
    <row r="65" spans="1:23" x14ac:dyDescent="0.35">
      <c r="A65" s="53"/>
      <c r="B65" s="99"/>
      <c r="C65" s="99"/>
      <c r="D65" s="99"/>
      <c r="E65" s="99"/>
      <c r="F65" s="99"/>
      <c r="G65" s="99"/>
      <c r="H65" s="99"/>
      <c r="I65" s="99"/>
      <c r="J65" s="99"/>
      <c r="K65" s="99"/>
      <c r="L65" s="99"/>
      <c r="M65" s="99"/>
      <c r="N65" s="99"/>
      <c r="O65" s="99"/>
      <c r="P65" s="99"/>
      <c r="Q65" s="99"/>
      <c r="R65" s="99"/>
      <c r="S65" s="99"/>
      <c r="T65" s="99"/>
      <c r="U65" s="99"/>
      <c r="V65" s="99"/>
      <c r="W65" s="99"/>
    </row>
    <row r="66" spans="1:23" x14ac:dyDescent="0.35">
      <c r="A66" s="51" t="s">
        <v>76</v>
      </c>
      <c r="B66" s="98">
        <f>SUM(B67:B72)</f>
        <v>1675</v>
      </c>
      <c r="C66" s="98">
        <f t="shared" ref="C66:W66" si="17">SUM(C67:C72)</f>
        <v>8</v>
      </c>
      <c r="D66" s="98">
        <f t="shared" si="17"/>
        <v>297</v>
      </c>
      <c r="E66" s="98">
        <f t="shared" si="17"/>
        <v>0</v>
      </c>
      <c r="F66" s="98">
        <f t="shared" si="17"/>
        <v>1</v>
      </c>
      <c r="G66" s="98">
        <f t="shared" si="17"/>
        <v>0</v>
      </c>
      <c r="H66" s="98">
        <f t="shared" si="17"/>
        <v>4</v>
      </c>
      <c r="I66" s="98">
        <f t="shared" si="17"/>
        <v>166</v>
      </c>
      <c r="J66" s="98">
        <f t="shared" si="17"/>
        <v>2</v>
      </c>
      <c r="K66" s="98">
        <f t="shared" si="17"/>
        <v>61</v>
      </c>
      <c r="L66" s="98">
        <f t="shared" si="17"/>
        <v>0</v>
      </c>
      <c r="M66" s="98">
        <f t="shared" si="17"/>
        <v>0</v>
      </c>
      <c r="N66" s="98">
        <f t="shared" si="17"/>
        <v>0</v>
      </c>
      <c r="O66" s="98">
        <f t="shared" si="17"/>
        <v>176</v>
      </c>
      <c r="P66" s="98">
        <f t="shared" si="17"/>
        <v>310</v>
      </c>
      <c r="Q66" s="98">
        <f t="shared" si="17"/>
        <v>0</v>
      </c>
      <c r="R66" s="98">
        <f t="shared" si="17"/>
        <v>0</v>
      </c>
      <c r="S66" s="98">
        <f t="shared" si="17"/>
        <v>0</v>
      </c>
      <c r="T66" s="98">
        <f t="shared" si="17"/>
        <v>12</v>
      </c>
      <c r="U66" s="98">
        <f t="shared" si="17"/>
        <v>510</v>
      </c>
      <c r="V66" s="98">
        <f t="shared" si="17"/>
        <v>8</v>
      </c>
      <c r="W66" s="98">
        <f t="shared" si="17"/>
        <v>120</v>
      </c>
    </row>
    <row r="67" spans="1:23" x14ac:dyDescent="0.35">
      <c r="A67" s="52" t="s">
        <v>252</v>
      </c>
      <c r="B67" s="99">
        <f t="shared" ref="B67:B72" si="18">SUM(C67:W67)</f>
        <v>800</v>
      </c>
      <c r="C67" s="99">
        <v>2</v>
      </c>
      <c r="D67" s="99">
        <v>170</v>
      </c>
      <c r="E67" s="99">
        <v>0</v>
      </c>
      <c r="F67" s="99">
        <v>0</v>
      </c>
      <c r="G67" s="99">
        <v>0</v>
      </c>
      <c r="H67" s="99">
        <v>0</v>
      </c>
      <c r="I67" s="99">
        <v>103</v>
      </c>
      <c r="J67" s="99">
        <v>0</v>
      </c>
      <c r="K67" s="99">
        <v>34</v>
      </c>
      <c r="L67" s="99">
        <v>0</v>
      </c>
      <c r="M67" s="99">
        <v>0</v>
      </c>
      <c r="N67" s="99">
        <v>0</v>
      </c>
      <c r="O67" s="99">
        <v>0</v>
      </c>
      <c r="P67" s="99">
        <v>189</v>
      </c>
      <c r="Q67" s="99">
        <v>0</v>
      </c>
      <c r="R67" s="99">
        <v>0</v>
      </c>
      <c r="S67" s="99">
        <v>0</v>
      </c>
      <c r="T67" s="99">
        <v>0</v>
      </c>
      <c r="U67" s="99">
        <v>254</v>
      </c>
      <c r="V67" s="99">
        <v>0</v>
      </c>
      <c r="W67" s="99">
        <v>48</v>
      </c>
    </row>
    <row r="68" spans="1:23" x14ac:dyDescent="0.35">
      <c r="A68" s="85" t="s">
        <v>251</v>
      </c>
      <c r="B68" s="99">
        <f t="shared" si="18"/>
        <v>74</v>
      </c>
      <c r="C68" s="99">
        <v>1</v>
      </c>
      <c r="D68" s="99">
        <v>32</v>
      </c>
      <c r="E68" s="99">
        <v>0</v>
      </c>
      <c r="F68" s="99">
        <v>0</v>
      </c>
      <c r="G68" s="99">
        <v>0</v>
      </c>
      <c r="H68" s="99">
        <v>0</v>
      </c>
      <c r="I68" s="99">
        <v>21</v>
      </c>
      <c r="J68" s="99">
        <v>2</v>
      </c>
      <c r="K68" s="99">
        <v>0</v>
      </c>
      <c r="L68" s="99">
        <v>0</v>
      </c>
      <c r="M68" s="99">
        <v>0</v>
      </c>
      <c r="N68" s="99">
        <v>0</v>
      </c>
      <c r="O68" s="99">
        <v>11</v>
      </c>
      <c r="P68" s="99">
        <v>5</v>
      </c>
      <c r="Q68" s="99">
        <v>0</v>
      </c>
      <c r="R68" s="99">
        <v>0</v>
      </c>
      <c r="S68" s="99">
        <v>0</v>
      </c>
      <c r="T68" s="99">
        <v>0</v>
      </c>
      <c r="U68" s="99">
        <v>1</v>
      </c>
      <c r="V68" s="99">
        <v>1</v>
      </c>
      <c r="W68" s="99">
        <v>0</v>
      </c>
    </row>
    <row r="69" spans="1:23" x14ac:dyDescent="0.35">
      <c r="A69" s="85" t="s">
        <v>79</v>
      </c>
      <c r="B69" s="99">
        <f t="shared" si="18"/>
        <v>437</v>
      </c>
      <c r="C69" s="99">
        <v>4</v>
      </c>
      <c r="D69" s="99">
        <v>18</v>
      </c>
      <c r="E69" s="99">
        <v>0</v>
      </c>
      <c r="F69" s="99">
        <v>0</v>
      </c>
      <c r="G69" s="99">
        <v>0</v>
      </c>
      <c r="H69" s="99">
        <v>4</v>
      </c>
      <c r="I69" s="99">
        <v>10</v>
      </c>
      <c r="J69" s="99">
        <v>0</v>
      </c>
      <c r="K69" s="99">
        <v>1</v>
      </c>
      <c r="L69" s="99">
        <v>0</v>
      </c>
      <c r="M69" s="99">
        <v>0</v>
      </c>
      <c r="N69" s="99">
        <v>0</v>
      </c>
      <c r="O69" s="99">
        <v>90</v>
      </c>
      <c r="P69" s="99">
        <v>82</v>
      </c>
      <c r="Q69" s="99">
        <v>0</v>
      </c>
      <c r="R69" s="99">
        <v>0</v>
      </c>
      <c r="S69" s="99">
        <v>0</v>
      </c>
      <c r="T69" s="99">
        <v>11</v>
      </c>
      <c r="U69" s="99">
        <v>192</v>
      </c>
      <c r="V69" s="99">
        <v>0</v>
      </c>
      <c r="W69" s="99">
        <v>25</v>
      </c>
    </row>
    <row r="70" spans="1:23" x14ac:dyDescent="0.35">
      <c r="A70" s="85" t="s">
        <v>80</v>
      </c>
      <c r="B70" s="99">
        <f t="shared" si="18"/>
        <v>159</v>
      </c>
      <c r="C70" s="99">
        <v>1</v>
      </c>
      <c r="D70" s="99">
        <v>13</v>
      </c>
      <c r="E70" s="99">
        <v>0</v>
      </c>
      <c r="F70" s="99">
        <v>0</v>
      </c>
      <c r="G70" s="99">
        <v>0</v>
      </c>
      <c r="H70" s="99">
        <v>0</v>
      </c>
      <c r="I70" s="99">
        <v>8</v>
      </c>
      <c r="J70" s="99">
        <v>0</v>
      </c>
      <c r="K70" s="99">
        <v>19</v>
      </c>
      <c r="L70" s="99">
        <v>0</v>
      </c>
      <c r="M70" s="99">
        <v>0</v>
      </c>
      <c r="N70" s="99">
        <v>0</v>
      </c>
      <c r="O70" s="99">
        <v>71</v>
      </c>
      <c r="P70" s="99">
        <v>0</v>
      </c>
      <c r="Q70" s="99">
        <v>0</v>
      </c>
      <c r="R70" s="99">
        <v>0</v>
      </c>
      <c r="S70" s="99">
        <v>0</v>
      </c>
      <c r="T70" s="99">
        <v>0</v>
      </c>
      <c r="U70" s="99">
        <v>0</v>
      </c>
      <c r="V70" s="99">
        <v>7</v>
      </c>
      <c r="W70" s="99">
        <v>40</v>
      </c>
    </row>
    <row r="71" spans="1:23" x14ac:dyDescent="0.35">
      <c r="A71" s="85" t="s">
        <v>81</v>
      </c>
      <c r="B71" s="99">
        <f t="shared" si="18"/>
        <v>86</v>
      </c>
      <c r="C71" s="99">
        <v>0</v>
      </c>
      <c r="D71" s="99">
        <v>34</v>
      </c>
      <c r="E71" s="99">
        <v>0</v>
      </c>
      <c r="F71" s="99">
        <v>1</v>
      </c>
      <c r="G71" s="99">
        <v>0</v>
      </c>
      <c r="H71" s="99">
        <v>0</v>
      </c>
      <c r="I71" s="99">
        <v>11</v>
      </c>
      <c r="J71" s="99">
        <v>0</v>
      </c>
      <c r="K71" s="99">
        <v>1</v>
      </c>
      <c r="L71" s="99">
        <v>0</v>
      </c>
      <c r="M71" s="99">
        <v>0</v>
      </c>
      <c r="N71" s="99">
        <v>0</v>
      </c>
      <c r="O71" s="99">
        <v>4</v>
      </c>
      <c r="P71" s="99">
        <v>17</v>
      </c>
      <c r="Q71" s="99">
        <v>0</v>
      </c>
      <c r="R71" s="99">
        <v>0</v>
      </c>
      <c r="S71" s="99">
        <v>0</v>
      </c>
      <c r="T71" s="99">
        <v>1</v>
      </c>
      <c r="U71" s="99">
        <v>16</v>
      </c>
      <c r="V71" s="99">
        <v>0</v>
      </c>
      <c r="W71" s="99">
        <v>1</v>
      </c>
    </row>
    <row r="72" spans="1:23" x14ac:dyDescent="0.35">
      <c r="A72" s="85" t="s">
        <v>82</v>
      </c>
      <c r="B72" s="99">
        <f t="shared" si="18"/>
        <v>119</v>
      </c>
      <c r="C72" s="99">
        <v>0</v>
      </c>
      <c r="D72" s="99">
        <v>30</v>
      </c>
      <c r="E72" s="99">
        <v>0</v>
      </c>
      <c r="F72" s="99">
        <v>0</v>
      </c>
      <c r="G72" s="99">
        <v>0</v>
      </c>
      <c r="H72" s="99">
        <v>0</v>
      </c>
      <c r="I72" s="99">
        <v>13</v>
      </c>
      <c r="J72" s="99">
        <v>0</v>
      </c>
      <c r="K72" s="99">
        <v>6</v>
      </c>
      <c r="L72" s="99">
        <v>0</v>
      </c>
      <c r="M72" s="99">
        <v>0</v>
      </c>
      <c r="N72" s="99">
        <v>0</v>
      </c>
      <c r="O72" s="99">
        <v>0</v>
      </c>
      <c r="P72" s="99">
        <v>17</v>
      </c>
      <c r="Q72" s="99">
        <v>0</v>
      </c>
      <c r="R72" s="99">
        <v>0</v>
      </c>
      <c r="S72" s="99">
        <v>0</v>
      </c>
      <c r="T72" s="99">
        <v>0</v>
      </c>
      <c r="U72" s="99">
        <v>47</v>
      </c>
      <c r="V72" s="99">
        <v>0</v>
      </c>
      <c r="W72" s="99">
        <v>6</v>
      </c>
    </row>
    <row r="73" spans="1:23" x14ac:dyDescent="0.35">
      <c r="A73" s="53"/>
      <c r="B73" s="99"/>
      <c r="C73" s="99"/>
      <c r="D73" s="99"/>
      <c r="E73" s="99"/>
      <c r="F73" s="99"/>
      <c r="G73" s="99"/>
      <c r="H73" s="99"/>
      <c r="I73" s="99"/>
      <c r="J73" s="99"/>
      <c r="K73" s="99"/>
      <c r="L73" s="99"/>
      <c r="M73" s="99"/>
      <c r="N73" s="99"/>
      <c r="O73" s="99"/>
      <c r="P73" s="99"/>
      <c r="Q73" s="99"/>
      <c r="R73" s="99"/>
      <c r="S73" s="99"/>
      <c r="T73" s="99"/>
      <c r="U73" s="99"/>
      <c r="V73" s="99"/>
      <c r="W73" s="99"/>
    </row>
    <row r="74" spans="1:23" x14ac:dyDescent="0.35">
      <c r="A74" s="102" t="s">
        <v>83</v>
      </c>
      <c r="B74" s="98">
        <f t="shared" ref="B74:W74" si="19">SUM(B75:B80)</f>
        <v>1938</v>
      </c>
      <c r="C74" s="98">
        <f t="shared" si="19"/>
        <v>12</v>
      </c>
      <c r="D74" s="98">
        <f t="shared" si="19"/>
        <v>371</v>
      </c>
      <c r="E74" s="98">
        <f t="shared" si="19"/>
        <v>0</v>
      </c>
      <c r="F74" s="98">
        <f t="shared" si="19"/>
        <v>35</v>
      </c>
      <c r="G74" s="98">
        <f t="shared" si="19"/>
        <v>1</v>
      </c>
      <c r="H74" s="98">
        <f t="shared" si="19"/>
        <v>12</v>
      </c>
      <c r="I74" s="98">
        <f t="shared" si="19"/>
        <v>210</v>
      </c>
      <c r="J74" s="98">
        <f t="shared" si="19"/>
        <v>6</v>
      </c>
      <c r="K74" s="98">
        <f t="shared" si="19"/>
        <v>137</v>
      </c>
      <c r="L74" s="98">
        <f t="shared" si="19"/>
        <v>0</v>
      </c>
      <c r="M74" s="98">
        <f t="shared" si="19"/>
        <v>0</v>
      </c>
      <c r="N74" s="98">
        <f t="shared" ref="N74" si="20">SUM(N75:N80)</f>
        <v>0</v>
      </c>
      <c r="O74" s="98">
        <f t="shared" si="19"/>
        <v>444</v>
      </c>
      <c r="P74" s="98">
        <f t="shared" si="19"/>
        <v>226</v>
      </c>
      <c r="Q74" s="98">
        <f t="shared" si="19"/>
        <v>0</v>
      </c>
      <c r="R74" s="98">
        <f t="shared" ref="R74:S74" si="21">SUM(R75:R80)</f>
        <v>2</v>
      </c>
      <c r="S74" s="98">
        <f t="shared" si="21"/>
        <v>0</v>
      </c>
      <c r="T74" s="98">
        <f t="shared" si="19"/>
        <v>14</v>
      </c>
      <c r="U74" s="98">
        <f t="shared" si="19"/>
        <v>210</v>
      </c>
      <c r="V74" s="98">
        <f t="shared" si="19"/>
        <v>183</v>
      </c>
      <c r="W74" s="98">
        <f t="shared" si="19"/>
        <v>75</v>
      </c>
    </row>
    <row r="75" spans="1:23" x14ac:dyDescent="0.35">
      <c r="A75" s="85" t="s">
        <v>250</v>
      </c>
      <c r="B75" s="99">
        <f t="shared" ref="B75:B80" si="22">SUM(C75:W75)</f>
        <v>138</v>
      </c>
      <c r="C75" s="99">
        <v>3</v>
      </c>
      <c r="D75" s="99">
        <v>127</v>
      </c>
      <c r="E75" s="99">
        <v>0</v>
      </c>
      <c r="F75" s="99">
        <v>0</v>
      </c>
      <c r="G75" s="99">
        <v>0</v>
      </c>
      <c r="H75" s="99">
        <v>0</v>
      </c>
      <c r="I75" s="99">
        <v>1</v>
      </c>
      <c r="J75" s="99">
        <v>0</v>
      </c>
      <c r="K75" s="99">
        <v>6</v>
      </c>
      <c r="L75" s="99">
        <v>0</v>
      </c>
      <c r="M75" s="99">
        <v>0</v>
      </c>
      <c r="N75" s="99">
        <v>0</v>
      </c>
      <c r="O75" s="99">
        <v>0</v>
      </c>
      <c r="P75" s="99">
        <v>0</v>
      </c>
      <c r="Q75" s="99">
        <v>0</v>
      </c>
      <c r="R75" s="99">
        <v>0</v>
      </c>
      <c r="S75" s="99">
        <v>0</v>
      </c>
      <c r="T75" s="99">
        <v>0</v>
      </c>
      <c r="U75" s="99">
        <v>0</v>
      </c>
      <c r="V75" s="99">
        <v>0</v>
      </c>
      <c r="W75" s="99">
        <v>1</v>
      </c>
    </row>
    <row r="76" spans="1:23" x14ac:dyDescent="0.35">
      <c r="A76" s="85" t="s">
        <v>249</v>
      </c>
      <c r="B76" s="99">
        <f t="shared" si="22"/>
        <v>1281</v>
      </c>
      <c r="C76" s="99">
        <v>8</v>
      </c>
      <c r="D76" s="99">
        <v>181</v>
      </c>
      <c r="E76" s="99">
        <v>0</v>
      </c>
      <c r="F76" s="99">
        <v>34</v>
      </c>
      <c r="G76" s="99">
        <v>1</v>
      </c>
      <c r="H76" s="99">
        <v>11</v>
      </c>
      <c r="I76" s="99">
        <v>191</v>
      </c>
      <c r="J76" s="99">
        <v>6</v>
      </c>
      <c r="K76" s="99">
        <v>32</v>
      </c>
      <c r="L76" s="99">
        <v>0</v>
      </c>
      <c r="M76" s="99">
        <v>0</v>
      </c>
      <c r="N76" s="99">
        <v>0</v>
      </c>
      <c r="O76" s="99">
        <v>407</v>
      </c>
      <c r="P76" s="99">
        <v>102</v>
      </c>
      <c r="Q76" s="99">
        <v>0</v>
      </c>
      <c r="R76" s="99">
        <v>2</v>
      </c>
      <c r="S76" s="99">
        <v>0</v>
      </c>
      <c r="T76" s="99">
        <v>12</v>
      </c>
      <c r="U76" s="99">
        <v>39</v>
      </c>
      <c r="V76" s="99">
        <v>182</v>
      </c>
      <c r="W76" s="99">
        <v>73</v>
      </c>
    </row>
    <row r="77" spans="1:23" x14ac:dyDescent="0.35">
      <c r="A77" s="85" t="s">
        <v>86</v>
      </c>
      <c r="B77" s="99">
        <f t="shared" si="22"/>
        <v>62</v>
      </c>
      <c r="C77" s="99">
        <v>0</v>
      </c>
      <c r="D77" s="99">
        <v>3</v>
      </c>
      <c r="E77" s="99">
        <v>0</v>
      </c>
      <c r="F77" s="99">
        <v>1</v>
      </c>
      <c r="G77" s="99">
        <v>0</v>
      </c>
      <c r="H77" s="99">
        <v>0</v>
      </c>
      <c r="I77" s="99">
        <v>0</v>
      </c>
      <c r="J77" s="99">
        <v>0</v>
      </c>
      <c r="K77" s="99">
        <v>0</v>
      </c>
      <c r="L77" s="99">
        <v>0</v>
      </c>
      <c r="M77" s="99">
        <v>0</v>
      </c>
      <c r="N77" s="99">
        <v>0</v>
      </c>
      <c r="O77" s="99">
        <v>0</v>
      </c>
      <c r="P77" s="99">
        <v>26</v>
      </c>
      <c r="Q77" s="99">
        <v>0</v>
      </c>
      <c r="R77" s="99">
        <v>0</v>
      </c>
      <c r="S77" s="99">
        <v>0</v>
      </c>
      <c r="T77" s="99">
        <v>0</v>
      </c>
      <c r="U77" s="99">
        <v>32</v>
      </c>
      <c r="V77" s="99">
        <v>0</v>
      </c>
      <c r="W77" s="99">
        <v>0</v>
      </c>
    </row>
    <row r="78" spans="1:23" x14ac:dyDescent="0.35">
      <c r="A78" s="85" t="s">
        <v>87</v>
      </c>
      <c r="B78" s="99">
        <f t="shared" si="22"/>
        <v>130</v>
      </c>
      <c r="C78" s="99">
        <v>0</v>
      </c>
      <c r="D78" s="99">
        <v>19</v>
      </c>
      <c r="E78" s="99">
        <v>0</v>
      </c>
      <c r="F78" s="99">
        <v>0</v>
      </c>
      <c r="G78" s="99">
        <v>0</v>
      </c>
      <c r="H78" s="99">
        <v>1</v>
      </c>
      <c r="I78" s="99">
        <v>10</v>
      </c>
      <c r="J78" s="99">
        <v>0</v>
      </c>
      <c r="K78" s="99">
        <v>98</v>
      </c>
      <c r="L78" s="99">
        <v>0</v>
      </c>
      <c r="M78" s="99">
        <v>0</v>
      </c>
      <c r="N78" s="99">
        <v>0</v>
      </c>
      <c r="O78" s="99">
        <v>0</v>
      </c>
      <c r="P78" s="99">
        <v>0</v>
      </c>
      <c r="Q78" s="99">
        <v>0</v>
      </c>
      <c r="R78" s="99">
        <v>0</v>
      </c>
      <c r="S78" s="99">
        <v>0</v>
      </c>
      <c r="T78" s="99">
        <v>0</v>
      </c>
      <c r="U78" s="99">
        <v>1</v>
      </c>
      <c r="V78" s="99">
        <v>0</v>
      </c>
      <c r="W78" s="99">
        <v>1</v>
      </c>
    </row>
    <row r="79" spans="1:23" x14ac:dyDescent="0.35">
      <c r="A79" s="85" t="s">
        <v>88</v>
      </c>
      <c r="B79" s="99">
        <f t="shared" si="22"/>
        <v>97</v>
      </c>
      <c r="C79" s="99">
        <v>0</v>
      </c>
      <c r="D79" s="99">
        <v>12</v>
      </c>
      <c r="E79" s="99">
        <v>0</v>
      </c>
      <c r="F79" s="99">
        <v>0</v>
      </c>
      <c r="G79" s="99">
        <v>0</v>
      </c>
      <c r="H79" s="99">
        <v>0</v>
      </c>
      <c r="I79" s="99">
        <v>2</v>
      </c>
      <c r="J79" s="99">
        <v>0</v>
      </c>
      <c r="K79" s="99">
        <v>0</v>
      </c>
      <c r="L79" s="99">
        <v>0</v>
      </c>
      <c r="M79" s="99">
        <v>0</v>
      </c>
      <c r="N79" s="99">
        <v>0</v>
      </c>
      <c r="O79" s="99">
        <v>0</v>
      </c>
      <c r="P79" s="99">
        <v>73</v>
      </c>
      <c r="Q79" s="99">
        <v>0</v>
      </c>
      <c r="R79" s="99">
        <v>0</v>
      </c>
      <c r="S79" s="99">
        <v>0</v>
      </c>
      <c r="T79" s="99">
        <v>0</v>
      </c>
      <c r="U79" s="99">
        <v>10</v>
      </c>
      <c r="V79" s="99">
        <v>0</v>
      </c>
      <c r="W79" s="99">
        <v>0</v>
      </c>
    </row>
    <row r="80" spans="1:23" x14ac:dyDescent="0.35">
      <c r="A80" s="85" t="s">
        <v>89</v>
      </c>
      <c r="B80" s="99">
        <f t="shared" si="22"/>
        <v>230</v>
      </c>
      <c r="C80" s="99">
        <v>1</v>
      </c>
      <c r="D80" s="99">
        <v>29</v>
      </c>
      <c r="E80" s="99">
        <v>0</v>
      </c>
      <c r="F80" s="99">
        <v>0</v>
      </c>
      <c r="G80" s="99">
        <v>0</v>
      </c>
      <c r="H80" s="99">
        <v>0</v>
      </c>
      <c r="I80" s="99">
        <v>6</v>
      </c>
      <c r="J80" s="99">
        <v>0</v>
      </c>
      <c r="K80" s="99">
        <v>1</v>
      </c>
      <c r="L80" s="99">
        <v>0</v>
      </c>
      <c r="M80" s="99">
        <v>0</v>
      </c>
      <c r="N80" s="99">
        <v>0</v>
      </c>
      <c r="O80" s="99">
        <v>37</v>
      </c>
      <c r="P80" s="99">
        <v>25</v>
      </c>
      <c r="Q80" s="99">
        <v>0</v>
      </c>
      <c r="R80" s="99">
        <v>0</v>
      </c>
      <c r="S80" s="99">
        <v>0</v>
      </c>
      <c r="T80" s="99">
        <v>2</v>
      </c>
      <c r="U80" s="99">
        <v>128</v>
      </c>
      <c r="V80" s="99">
        <v>1</v>
      </c>
      <c r="W80" s="99">
        <v>0</v>
      </c>
    </row>
    <row r="81" spans="1:23" x14ac:dyDescent="0.35">
      <c r="A81" s="86"/>
      <c r="B81" s="99"/>
      <c r="C81" s="99"/>
      <c r="D81" s="99"/>
      <c r="E81" s="99"/>
      <c r="F81" s="99"/>
      <c r="G81" s="99"/>
      <c r="H81" s="99"/>
      <c r="I81" s="99"/>
      <c r="J81" s="99"/>
      <c r="K81" s="99"/>
      <c r="L81" s="99"/>
      <c r="M81" s="99"/>
      <c r="N81" s="99"/>
      <c r="O81" s="99"/>
      <c r="P81" s="99"/>
      <c r="Q81" s="99"/>
      <c r="R81" s="99"/>
      <c r="S81" s="99"/>
      <c r="T81" s="99"/>
      <c r="U81" s="99"/>
      <c r="V81" s="99"/>
      <c r="W81" s="99"/>
    </row>
    <row r="82" spans="1:23" x14ac:dyDescent="0.35">
      <c r="A82" s="102" t="s">
        <v>90</v>
      </c>
      <c r="B82" s="98">
        <f t="shared" ref="B82:W82" si="23">SUM(B83:B90)</f>
        <v>4480</v>
      </c>
      <c r="C82" s="98">
        <f t="shared" si="23"/>
        <v>6</v>
      </c>
      <c r="D82" s="98">
        <f t="shared" si="23"/>
        <v>434</v>
      </c>
      <c r="E82" s="98">
        <f t="shared" si="23"/>
        <v>0</v>
      </c>
      <c r="F82" s="98">
        <f t="shared" si="23"/>
        <v>18</v>
      </c>
      <c r="G82" s="98">
        <f t="shared" si="23"/>
        <v>1</v>
      </c>
      <c r="H82" s="98">
        <f t="shared" si="23"/>
        <v>15</v>
      </c>
      <c r="I82" s="98">
        <f t="shared" si="23"/>
        <v>253</v>
      </c>
      <c r="J82" s="98">
        <f t="shared" si="23"/>
        <v>1</v>
      </c>
      <c r="K82" s="98">
        <f t="shared" si="23"/>
        <v>18</v>
      </c>
      <c r="L82" s="98">
        <f t="shared" si="23"/>
        <v>0</v>
      </c>
      <c r="M82" s="98">
        <f t="shared" si="23"/>
        <v>0</v>
      </c>
      <c r="N82" s="98">
        <f t="shared" ref="N82" si="24">SUM(N83:N90)</f>
        <v>0</v>
      </c>
      <c r="O82" s="98">
        <f t="shared" si="23"/>
        <v>144</v>
      </c>
      <c r="P82" s="98">
        <f t="shared" si="23"/>
        <v>2523</v>
      </c>
      <c r="Q82" s="98">
        <f t="shared" si="23"/>
        <v>0</v>
      </c>
      <c r="R82" s="98">
        <f t="shared" ref="R82:S82" si="25">SUM(R83:R90)</f>
        <v>48</v>
      </c>
      <c r="S82" s="98">
        <f t="shared" si="25"/>
        <v>0</v>
      </c>
      <c r="T82" s="98">
        <f t="shared" si="23"/>
        <v>42</v>
      </c>
      <c r="U82" s="98">
        <f t="shared" si="23"/>
        <v>936</v>
      </c>
      <c r="V82" s="98">
        <f t="shared" si="23"/>
        <v>5</v>
      </c>
      <c r="W82" s="98">
        <f t="shared" si="23"/>
        <v>36</v>
      </c>
    </row>
    <row r="83" spans="1:23" x14ac:dyDescent="0.35">
      <c r="A83" s="85" t="s">
        <v>248</v>
      </c>
      <c r="B83" s="99">
        <f t="shared" ref="B83:B90" si="26">SUM(C83:W83)</f>
        <v>2779</v>
      </c>
      <c r="C83" s="99">
        <v>0</v>
      </c>
      <c r="D83" s="99">
        <v>214</v>
      </c>
      <c r="E83" s="99">
        <v>0</v>
      </c>
      <c r="F83" s="99">
        <v>6</v>
      </c>
      <c r="G83" s="99">
        <v>1</v>
      </c>
      <c r="H83" s="99">
        <v>3</v>
      </c>
      <c r="I83" s="99">
        <v>135</v>
      </c>
      <c r="J83" s="99">
        <v>0</v>
      </c>
      <c r="K83" s="99">
        <v>8</v>
      </c>
      <c r="L83" s="99">
        <v>0</v>
      </c>
      <c r="M83" s="99">
        <v>0</v>
      </c>
      <c r="N83" s="99">
        <v>0</v>
      </c>
      <c r="O83" s="99">
        <v>8</v>
      </c>
      <c r="P83" s="99">
        <v>2064</v>
      </c>
      <c r="Q83" s="99">
        <v>0</v>
      </c>
      <c r="R83" s="99">
        <v>45</v>
      </c>
      <c r="S83" s="99">
        <v>0</v>
      </c>
      <c r="T83" s="99">
        <v>35</v>
      </c>
      <c r="U83" s="99">
        <v>257</v>
      </c>
      <c r="V83" s="99">
        <v>2</v>
      </c>
      <c r="W83" s="99">
        <v>1</v>
      </c>
    </row>
    <row r="84" spans="1:23" x14ac:dyDescent="0.35">
      <c r="A84" s="85" t="s">
        <v>247</v>
      </c>
      <c r="B84" s="99">
        <f t="shared" si="26"/>
        <v>394</v>
      </c>
      <c r="C84" s="99">
        <v>0</v>
      </c>
      <c r="D84" s="99">
        <v>34</v>
      </c>
      <c r="E84" s="99">
        <v>0</v>
      </c>
      <c r="F84" s="99">
        <v>0</v>
      </c>
      <c r="G84" s="99">
        <v>0</v>
      </c>
      <c r="H84" s="99">
        <v>0</v>
      </c>
      <c r="I84" s="99">
        <v>18</v>
      </c>
      <c r="J84" s="99">
        <v>0</v>
      </c>
      <c r="K84" s="99">
        <v>2</v>
      </c>
      <c r="L84" s="99">
        <v>0</v>
      </c>
      <c r="M84" s="99">
        <v>0</v>
      </c>
      <c r="N84" s="99">
        <v>0</v>
      </c>
      <c r="O84" s="99">
        <v>2</v>
      </c>
      <c r="P84" s="99">
        <v>140</v>
      </c>
      <c r="Q84" s="99">
        <v>0</v>
      </c>
      <c r="R84" s="99">
        <v>1</v>
      </c>
      <c r="S84" s="99">
        <v>0</v>
      </c>
      <c r="T84" s="99">
        <v>0</v>
      </c>
      <c r="U84" s="99">
        <v>170</v>
      </c>
      <c r="V84" s="99">
        <v>0</v>
      </c>
      <c r="W84" s="99">
        <v>27</v>
      </c>
    </row>
    <row r="85" spans="1:23" x14ac:dyDescent="0.35">
      <c r="A85" s="85" t="s">
        <v>93</v>
      </c>
      <c r="B85" s="99">
        <f t="shared" si="26"/>
        <v>118</v>
      </c>
      <c r="C85" s="99">
        <v>0</v>
      </c>
      <c r="D85" s="99">
        <v>19</v>
      </c>
      <c r="E85" s="99">
        <v>0</v>
      </c>
      <c r="F85" s="99">
        <v>1</v>
      </c>
      <c r="G85" s="99">
        <v>0</v>
      </c>
      <c r="H85" s="99">
        <v>2</v>
      </c>
      <c r="I85" s="99">
        <v>15</v>
      </c>
      <c r="J85" s="99">
        <v>0</v>
      </c>
      <c r="K85" s="99">
        <v>0</v>
      </c>
      <c r="L85" s="99">
        <v>0</v>
      </c>
      <c r="M85" s="99">
        <v>0</v>
      </c>
      <c r="N85" s="99">
        <v>0</v>
      </c>
      <c r="O85" s="99">
        <v>0</v>
      </c>
      <c r="P85" s="99">
        <v>68</v>
      </c>
      <c r="Q85" s="99">
        <v>0</v>
      </c>
      <c r="R85" s="99">
        <v>0</v>
      </c>
      <c r="S85" s="99">
        <v>0</v>
      </c>
      <c r="T85" s="99">
        <v>5</v>
      </c>
      <c r="U85" s="99">
        <v>8</v>
      </c>
      <c r="V85" s="99">
        <v>0</v>
      </c>
      <c r="W85" s="99">
        <v>0</v>
      </c>
    </row>
    <row r="86" spans="1:23" x14ac:dyDescent="0.35">
      <c r="A86" s="85" t="s">
        <v>94</v>
      </c>
      <c r="B86" s="99">
        <f t="shared" si="26"/>
        <v>478</v>
      </c>
      <c r="C86" s="99">
        <v>0</v>
      </c>
      <c r="D86" s="99">
        <v>62</v>
      </c>
      <c r="E86" s="99">
        <v>0</v>
      </c>
      <c r="F86" s="99">
        <v>0</v>
      </c>
      <c r="G86" s="99">
        <v>0</v>
      </c>
      <c r="H86" s="99">
        <v>0</v>
      </c>
      <c r="I86" s="99">
        <v>27</v>
      </c>
      <c r="J86" s="99">
        <v>0</v>
      </c>
      <c r="K86" s="99">
        <v>0</v>
      </c>
      <c r="L86" s="99">
        <v>0</v>
      </c>
      <c r="M86" s="99">
        <v>0</v>
      </c>
      <c r="N86" s="99">
        <v>0</v>
      </c>
      <c r="O86" s="99">
        <v>0</v>
      </c>
      <c r="P86" s="99">
        <v>180</v>
      </c>
      <c r="Q86" s="99">
        <v>0</v>
      </c>
      <c r="R86" s="99">
        <v>0</v>
      </c>
      <c r="S86" s="99">
        <v>0</v>
      </c>
      <c r="T86" s="99">
        <v>0</v>
      </c>
      <c r="U86" s="99">
        <v>209</v>
      </c>
      <c r="V86" s="99">
        <v>0</v>
      </c>
      <c r="W86" s="99">
        <v>0</v>
      </c>
    </row>
    <row r="87" spans="1:23" x14ac:dyDescent="0.35">
      <c r="A87" s="85" t="s">
        <v>95</v>
      </c>
      <c r="B87" s="99">
        <f t="shared" si="26"/>
        <v>254</v>
      </c>
      <c r="C87" s="99">
        <v>2</v>
      </c>
      <c r="D87" s="99">
        <v>32</v>
      </c>
      <c r="E87" s="99">
        <v>0</v>
      </c>
      <c r="F87" s="99">
        <v>4</v>
      </c>
      <c r="G87" s="99">
        <v>0</v>
      </c>
      <c r="H87" s="99">
        <v>3</v>
      </c>
      <c r="I87" s="99">
        <v>9</v>
      </c>
      <c r="J87" s="99">
        <v>0</v>
      </c>
      <c r="K87" s="99">
        <v>1</v>
      </c>
      <c r="L87" s="99">
        <v>0</v>
      </c>
      <c r="M87" s="99">
        <v>0</v>
      </c>
      <c r="N87" s="99">
        <v>0</v>
      </c>
      <c r="O87" s="99">
        <v>71</v>
      </c>
      <c r="P87" s="99">
        <v>30</v>
      </c>
      <c r="Q87" s="99">
        <v>0</v>
      </c>
      <c r="R87" s="99">
        <v>2</v>
      </c>
      <c r="S87" s="99">
        <v>0</v>
      </c>
      <c r="T87" s="99">
        <v>0</v>
      </c>
      <c r="U87" s="99">
        <v>99</v>
      </c>
      <c r="V87" s="99">
        <v>0</v>
      </c>
      <c r="W87" s="99">
        <v>1</v>
      </c>
    </row>
    <row r="88" spans="1:23" x14ac:dyDescent="0.35">
      <c r="A88" s="85" t="s">
        <v>96</v>
      </c>
      <c r="B88" s="99">
        <f t="shared" si="26"/>
        <v>93</v>
      </c>
      <c r="C88" s="99">
        <v>1</v>
      </c>
      <c r="D88" s="99">
        <v>45</v>
      </c>
      <c r="E88" s="99">
        <v>0</v>
      </c>
      <c r="F88" s="99">
        <v>7</v>
      </c>
      <c r="G88" s="99">
        <v>0</v>
      </c>
      <c r="H88" s="99">
        <v>5</v>
      </c>
      <c r="I88" s="99">
        <v>28</v>
      </c>
      <c r="J88" s="99">
        <v>0</v>
      </c>
      <c r="K88" s="99">
        <v>5</v>
      </c>
      <c r="L88" s="99">
        <v>0</v>
      </c>
      <c r="M88" s="99">
        <v>0</v>
      </c>
      <c r="N88" s="99">
        <v>0</v>
      </c>
      <c r="O88" s="99">
        <v>0</v>
      </c>
      <c r="P88" s="99">
        <v>0</v>
      </c>
      <c r="Q88" s="99">
        <v>0</v>
      </c>
      <c r="R88" s="99">
        <v>0</v>
      </c>
      <c r="S88" s="99">
        <v>0</v>
      </c>
      <c r="T88" s="99">
        <v>0</v>
      </c>
      <c r="U88" s="99">
        <v>2</v>
      </c>
      <c r="V88" s="99">
        <v>0</v>
      </c>
      <c r="W88" s="99">
        <v>0</v>
      </c>
    </row>
    <row r="89" spans="1:23" x14ac:dyDescent="0.35">
      <c r="A89" s="85" t="s">
        <v>97</v>
      </c>
      <c r="B89" s="99">
        <f t="shared" si="26"/>
        <v>287</v>
      </c>
      <c r="C89" s="99">
        <v>0</v>
      </c>
      <c r="D89" s="99">
        <v>18</v>
      </c>
      <c r="E89" s="99">
        <v>0</v>
      </c>
      <c r="F89" s="99">
        <v>0</v>
      </c>
      <c r="G89" s="99">
        <v>0</v>
      </c>
      <c r="H89" s="99">
        <v>2</v>
      </c>
      <c r="I89" s="99">
        <v>18</v>
      </c>
      <c r="J89" s="99">
        <v>0</v>
      </c>
      <c r="K89" s="99">
        <v>2</v>
      </c>
      <c r="L89" s="99">
        <v>0</v>
      </c>
      <c r="M89" s="99">
        <v>0</v>
      </c>
      <c r="N89" s="99">
        <v>0</v>
      </c>
      <c r="O89" s="99">
        <v>62</v>
      </c>
      <c r="P89" s="99">
        <v>20</v>
      </c>
      <c r="Q89" s="99">
        <v>0</v>
      </c>
      <c r="R89" s="99">
        <v>0</v>
      </c>
      <c r="S89" s="99">
        <v>0</v>
      </c>
      <c r="T89" s="99">
        <v>2</v>
      </c>
      <c r="U89" s="99">
        <v>154</v>
      </c>
      <c r="V89" s="99">
        <v>2</v>
      </c>
      <c r="W89" s="99">
        <v>7</v>
      </c>
    </row>
    <row r="90" spans="1:23" x14ac:dyDescent="0.35">
      <c r="A90" s="85" t="s">
        <v>98</v>
      </c>
      <c r="B90" s="99">
        <f t="shared" si="26"/>
        <v>77</v>
      </c>
      <c r="C90" s="99">
        <v>3</v>
      </c>
      <c r="D90" s="99">
        <v>10</v>
      </c>
      <c r="E90" s="99">
        <v>0</v>
      </c>
      <c r="F90" s="99">
        <v>0</v>
      </c>
      <c r="G90" s="99">
        <v>0</v>
      </c>
      <c r="H90" s="99">
        <v>0</v>
      </c>
      <c r="I90" s="99">
        <v>3</v>
      </c>
      <c r="J90" s="99">
        <v>1</v>
      </c>
      <c r="K90" s="99">
        <v>0</v>
      </c>
      <c r="L90" s="99">
        <v>0</v>
      </c>
      <c r="M90" s="99">
        <v>0</v>
      </c>
      <c r="N90" s="99">
        <v>0</v>
      </c>
      <c r="O90" s="99">
        <v>1</v>
      </c>
      <c r="P90" s="99">
        <v>21</v>
      </c>
      <c r="Q90" s="99">
        <v>0</v>
      </c>
      <c r="R90" s="99">
        <v>0</v>
      </c>
      <c r="S90" s="99">
        <v>0</v>
      </c>
      <c r="T90" s="99">
        <v>0</v>
      </c>
      <c r="U90" s="99">
        <v>37</v>
      </c>
      <c r="V90" s="99">
        <v>1</v>
      </c>
      <c r="W90" s="99">
        <v>0</v>
      </c>
    </row>
    <row r="91" spans="1:23" x14ac:dyDescent="0.35">
      <c r="A91" s="86"/>
      <c r="B91" s="99"/>
      <c r="C91" s="99"/>
      <c r="D91" s="99"/>
      <c r="E91" s="99"/>
      <c r="F91" s="99"/>
      <c r="G91" s="99"/>
      <c r="H91" s="99"/>
      <c r="I91" s="99"/>
      <c r="J91" s="99"/>
      <c r="K91" s="99"/>
      <c r="L91" s="99"/>
      <c r="M91" s="99"/>
      <c r="N91" s="99"/>
      <c r="O91" s="99"/>
      <c r="P91" s="99"/>
      <c r="Q91" s="99"/>
      <c r="R91" s="99"/>
      <c r="S91" s="99"/>
      <c r="T91" s="99"/>
      <c r="U91" s="99"/>
      <c r="V91" s="99"/>
      <c r="W91" s="99"/>
    </row>
    <row r="92" spans="1:23" x14ac:dyDescent="0.35">
      <c r="A92" s="102" t="s">
        <v>99</v>
      </c>
      <c r="B92" s="98">
        <f t="shared" ref="B92:W92" si="27">SUM(B93:B94)</f>
        <v>576</v>
      </c>
      <c r="C92" s="98">
        <f t="shared" si="27"/>
        <v>3</v>
      </c>
      <c r="D92" s="98">
        <f t="shared" si="27"/>
        <v>308</v>
      </c>
      <c r="E92" s="98">
        <f t="shared" si="27"/>
        <v>0</v>
      </c>
      <c r="F92" s="98">
        <f t="shared" si="27"/>
        <v>1</v>
      </c>
      <c r="G92" s="98">
        <f t="shared" si="27"/>
        <v>0</v>
      </c>
      <c r="H92" s="98">
        <f t="shared" si="27"/>
        <v>3</v>
      </c>
      <c r="I92" s="98">
        <f t="shared" si="27"/>
        <v>122</v>
      </c>
      <c r="J92" s="98">
        <f t="shared" si="27"/>
        <v>0</v>
      </c>
      <c r="K92" s="98">
        <f t="shared" si="27"/>
        <v>7</v>
      </c>
      <c r="L92" s="98">
        <f t="shared" si="27"/>
        <v>0</v>
      </c>
      <c r="M92" s="98">
        <f t="shared" si="27"/>
        <v>0</v>
      </c>
      <c r="N92" s="98">
        <f t="shared" ref="N92" si="28">SUM(N93:N94)</f>
        <v>0</v>
      </c>
      <c r="O92" s="98">
        <f t="shared" si="27"/>
        <v>0</v>
      </c>
      <c r="P92" s="98">
        <f t="shared" si="27"/>
        <v>102</v>
      </c>
      <c r="Q92" s="98">
        <f t="shared" si="27"/>
        <v>0</v>
      </c>
      <c r="R92" s="98">
        <f t="shared" ref="R92:S92" si="29">SUM(R93:R94)</f>
        <v>0</v>
      </c>
      <c r="S92" s="98">
        <f t="shared" si="29"/>
        <v>0</v>
      </c>
      <c r="T92" s="98">
        <f t="shared" si="27"/>
        <v>0</v>
      </c>
      <c r="U92" s="98">
        <f t="shared" si="27"/>
        <v>30</v>
      </c>
      <c r="V92" s="98">
        <f t="shared" si="27"/>
        <v>0</v>
      </c>
      <c r="W92" s="98">
        <f t="shared" si="27"/>
        <v>0</v>
      </c>
    </row>
    <row r="93" spans="1:23" x14ac:dyDescent="0.35">
      <c r="A93" s="85" t="s">
        <v>246</v>
      </c>
      <c r="B93" s="99">
        <f>SUM(C93:W93)</f>
        <v>508</v>
      </c>
      <c r="C93" s="99">
        <v>3</v>
      </c>
      <c r="D93" s="99">
        <v>271</v>
      </c>
      <c r="E93" s="99">
        <v>0</v>
      </c>
      <c r="F93" s="99">
        <v>0</v>
      </c>
      <c r="G93" s="99">
        <v>0</v>
      </c>
      <c r="H93" s="99">
        <v>0</v>
      </c>
      <c r="I93" s="99">
        <v>100</v>
      </c>
      <c r="J93" s="99">
        <v>0</v>
      </c>
      <c r="K93" s="99">
        <v>4</v>
      </c>
      <c r="L93" s="99">
        <v>0</v>
      </c>
      <c r="M93" s="99">
        <v>0</v>
      </c>
      <c r="N93" s="99">
        <v>0</v>
      </c>
      <c r="O93" s="99">
        <v>0</v>
      </c>
      <c r="P93" s="99">
        <v>101</v>
      </c>
      <c r="Q93" s="99">
        <v>0</v>
      </c>
      <c r="R93" s="99">
        <v>0</v>
      </c>
      <c r="S93" s="99">
        <v>0</v>
      </c>
      <c r="T93" s="99">
        <v>0</v>
      </c>
      <c r="U93" s="99">
        <v>29</v>
      </c>
      <c r="V93" s="99">
        <v>0</v>
      </c>
      <c r="W93" s="99">
        <v>0</v>
      </c>
    </row>
    <row r="94" spans="1:23" x14ac:dyDescent="0.35">
      <c r="A94" s="85" t="s">
        <v>241</v>
      </c>
      <c r="B94" s="99">
        <f>SUM(C94:W94)</f>
        <v>68</v>
      </c>
      <c r="C94" s="99">
        <v>0</v>
      </c>
      <c r="D94" s="99">
        <v>37</v>
      </c>
      <c r="E94" s="99">
        <v>0</v>
      </c>
      <c r="F94" s="99">
        <v>1</v>
      </c>
      <c r="G94" s="99">
        <v>0</v>
      </c>
      <c r="H94" s="99">
        <v>3</v>
      </c>
      <c r="I94" s="99">
        <v>22</v>
      </c>
      <c r="J94" s="99">
        <v>0</v>
      </c>
      <c r="K94" s="99">
        <v>3</v>
      </c>
      <c r="L94" s="99">
        <v>0</v>
      </c>
      <c r="M94" s="99">
        <v>0</v>
      </c>
      <c r="N94" s="99">
        <v>0</v>
      </c>
      <c r="O94" s="99">
        <v>0</v>
      </c>
      <c r="P94" s="99">
        <v>1</v>
      </c>
      <c r="Q94" s="99">
        <v>0</v>
      </c>
      <c r="R94" s="99">
        <v>0</v>
      </c>
      <c r="S94" s="99">
        <v>0</v>
      </c>
      <c r="T94" s="99">
        <v>0</v>
      </c>
      <c r="U94" s="99">
        <v>1</v>
      </c>
      <c r="V94" s="99">
        <v>0</v>
      </c>
      <c r="W94" s="99">
        <v>0</v>
      </c>
    </row>
    <row r="95" spans="1:23" x14ac:dyDescent="0.35">
      <c r="A95" s="86"/>
      <c r="B95" s="99"/>
      <c r="C95" s="99"/>
      <c r="D95" s="99"/>
      <c r="E95" s="99"/>
      <c r="F95" s="99"/>
      <c r="G95" s="99"/>
      <c r="H95" s="99"/>
      <c r="I95" s="99"/>
      <c r="J95" s="99"/>
      <c r="K95" s="99"/>
      <c r="L95" s="99"/>
      <c r="M95" s="99"/>
      <c r="N95" s="99"/>
      <c r="O95" s="99"/>
      <c r="P95" s="99"/>
      <c r="Q95" s="99"/>
      <c r="R95" s="99"/>
      <c r="S95" s="99"/>
      <c r="T95" s="99"/>
      <c r="U95" s="99"/>
      <c r="V95" s="99"/>
      <c r="W95" s="99"/>
    </row>
    <row r="96" spans="1:23" x14ac:dyDescent="0.35">
      <c r="A96" s="102" t="s">
        <v>102</v>
      </c>
      <c r="B96" s="98">
        <f t="shared" ref="B96:W96" si="30">SUM(B97:B101)</f>
        <v>1089</v>
      </c>
      <c r="C96" s="98">
        <f t="shared" si="30"/>
        <v>0</v>
      </c>
      <c r="D96" s="98">
        <f t="shared" si="30"/>
        <v>129</v>
      </c>
      <c r="E96" s="98">
        <f t="shared" si="30"/>
        <v>1</v>
      </c>
      <c r="F96" s="98">
        <f t="shared" si="30"/>
        <v>7</v>
      </c>
      <c r="G96" s="98">
        <f t="shared" si="30"/>
        <v>0</v>
      </c>
      <c r="H96" s="98">
        <f t="shared" si="30"/>
        <v>16</v>
      </c>
      <c r="I96" s="98">
        <f t="shared" si="30"/>
        <v>79</v>
      </c>
      <c r="J96" s="98">
        <f t="shared" si="30"/>
        <v>0</v>
      </c>
      <c r="K96" s="98">
        <f t="shared" si="30"/>
        <v>52</v>
      </c>
      <c r="L96" s="98">
        <f t="shared" si="30"/>
        <v>0</v>
      </c>
      <c r="M96" s="98">
        <f t="shared" si="30"/>
        <v>0</v>
      </c>
      <c r="N96" s="98">
        <f t="shared" si="30"/>
        <v>0</v>
      </c>
      <c r="O96" s="98">
        <f t="shared" si="30"/>
        <v>0</v>
      </c>
      <c r="P96" s="98">
        <f t="shared" si="30"/>
        <v>46</v>
      </c>
      <c r="Q96" s="98">
        <f t="shared" si="30"/>
        <v>0</v>
      </c>
      <c r="R96" s="98">
        <f t="shared" si="30"/>
        <v>3</v>
      </c>
      <c r="S96" s="98">
        <f t="shared" ref="S96" si="31">SUM(S97:S101)</f>
        <v>0</v>
      </c>
      <c r="T96" s="98">
        <f t="shared" si="30"/>
        <v>1</v>
      </c>
      <c r="U96" s="98">
        <f t="shared" si="30"/>
        <v>496</v>
      </c>
      <c r="V96" s="98">
        <f t="shared" si="30"/>
        <v>0</v>
      </c>
      <c r="W96" s="98">
        <f t="shared" si="30"/>
        <v>259</v>
      </c>
    </row>
    <row r="97" spans="1:23" x14ac:dyDescent="0.35">
      <c r="A97" s="85" t="s">
        <v>245</v>
      </c>
      <c r="B97" s="99">
        <f>SUM(C97:W97)</f>
        <v>164</v>
      </c>
      <c r="C97" s="99">
        <v>0</v>
      </c>
      <c r="D97" s="99">
        <v>60</v>
      </c>
      <c r="E97" s="99">
        <v>1</v>
      </c>
      <c r="F97" s="99">
        <v>7</v>
      </c>
      <c r="G97" s="99">
        <v>0</v>
      </c>
      <c r="H97" s="99">
        <v>14</v>
      </c>
      <c r="I97" s="99">
        <v>35</v>
      </c>
      <c r="J97" s="99">
        <v>0</v>
      </c>
      <c r="K97" s="99">
        <v>34</v>
      </c>
      <c r="L97" s="99">
        <v>0</v>
      </c>
      <c r="M97" s="99">
        <v>0</v>
      </c>
      <c r="N97" s="99">
        <v>0</v>
      </c>
      <c r="O97" s="99">
        <v>0</v>
      </c>
      <c r="P97" s="99">
        <v>2</v>
      </c>
      <c r="Q97" s="99">
        <v>0</v>
      </c>
      <c r="R97" s="99">
        <v>3</v>
      </c>
      <c r="S97" s="99">
        <v>0</v>
      </c>
      <c r="T97" s="99">
        <v>0</v>
      </c>
      <c r="U97" s="99">
        <v>7</v>
      </c>
      <c r="V97" s="99">
        <v>0</v>
      </c>
      <c r="W97" s="99">
        <v>1</v>
      </c>
    </row>
    <row r="98" spans="1:23" x14ac:dyDescent="0.35">
      <c r="A98" s="85" t="s">
        <v>244</v>
      </c>
      <c r="B98" s="99">
        <f>SUM(C98:W98)</f>
        <v>1</v>
      </c>
      <c r="C98" s="99">
        <v>0</v>
      </c>
      <c r="D98" s="99">
        <v>0</v>
      </c>
      <c r="E98" s="99">
        <v>0</v>
      </c>
      <c r="F98" s="99">
        <v>0</v>
      </c>
      <c r="G98" s="99">
        <v>0</v>
      </c>
      <c r="H98" s="99">
        <v>1</v>
      </c>
      <c r="I98" s="99">
        <v>0</v>
      </c>
      <c r="J98" s="99">
        <v>0</v>
      </c>
      <c r="K98" s="99">
        <v>0</v>
      </c>
      <c r="L98" s="99">
        <v>0</v>
      </c>
      <c r="M98" s="99">
        <v>0</v>
      </c>
      <c r="N98" s="99">
        <v>0</v>
      </c>
      <c r="O98" s="99">
        <v>0</v>
      </c>
      <c r="P98" s="99">
        <v>0</v>
      </c>
      <c r="Q98" s="99">
        <v>0</v>
      </c>
      <c r="R98" s="99">
        <v>0</v>
      </c>
      <c r="S98" s="99">
        <v>0</v>
      </c>
      <c r="T98" s="99">
        <v>0</v>
      </c>
      <c r="U98" s="99">
        <v>0</v>
      </c>
      <c r="V98" s="99">
        <v>0</v>
      </c>
      <c r="W98" s="99">
        <v>0</v>
      </c>
    </row>
    <row r="99" spans="1:23" x14ac:dyDescent="0.35">
      <c r="A99" s="85" t="s">
        <v>261</v>
      </c>
      <c r="B99" s="99">
        <f>SUM(C99:W99)</f>
        <v>19</v>
      </c>
      <c r="C99" s="99">
        <v>0</v>
      </c>
      <c r="D99" s="99">
        <v>18</v>
      </c>
      <c r="E99" s="99">
        <v>0</v>
      </c>
      <c r="F99" s="99"/>
      <c r="G99" s="99"/>
      <c r="H99" s="99">
        <v>1</v>
      </c>
      <c r="I99" s="99">
        <v>0</v>
      </c>
      <c r="J99" s="99"/>
      <c r="K99" s="99">
        <v>0</v>
      </c>
      <c r="L99" s="99">
        <v>0</v>
      </c>
      <c r="M99" s="99">
        <v>0</v>
      </c>
      <c r="N99" s="99">
        <v>0</v>
      </c>
      <c r="O99" s="99"/>
      <c r="P99" s="99">
        <v>0</v>
      </c>
      <c r="Q99" s="99"/>
      <c r="R99" s="99">
        <v>0</v>
      </c>
      <c r="S99" s="99"/>
      <c r="T99" s="99">
        <v>0</v>
      </c>
      <c r="U99" s="99">
        <v>0</v>
      </c>
      <c r="V99" s="99"/>
      <c r="W99" s="99">
        <v>0</v>
      </c>
    </row>
    <row r="100" spans="1:23" x14ac:dyDescent="0.35">
      <c r="A100" s="85" t="s">
        <v>106</v>
      </c>
      <c r="B100" s="99">
        <f>SUM(C100:W100)</f>
        <v>887</v>
      </c>
      <c r="C100" s="99">
        <v>0</v>
      </c>
      <c r="D100" s="99">
        <v>47</v>
      </c>
      <c r="E100" s="99">
        <v>0</v>
      </c>
      <c r="F100" s="99">
        <v>0</v>
      </c>
      <c r="G100" s="99">
        <v>0</v>
      </c>
      <c r="H100" s="99">
        <v>0</v>
      </c>
      <c r="I100" s="99">
        <v>38</v>
      </c>
      <c r="J100" s="99">
        <v>0</v>
      </c>
      <c r="K100" s="99">
        <v>16</v>
      </c>
      <c r="L100" s="99">
        <v>0</v>
      </c>
      <c r="M100" s="99">
        <v>0</v>
      </c>
      <c r="N100" s="99">
        <v>0</v>
      </c>
      <c r="O100" s="99">
        <v>0</v>
      </c>
      <c r="P100" s="99">
        <v>43</v>
      </c>
      <c r="Q100" s="99">
        <v>0</v>
      </c>
      <c r="R100" s="99">
        <v>0</v>
      </c>
      <c r="S100" s="99">
        <v>0</v>
      </c>
      <c r="T100" s="99">
        <v>1</v>
      </c>
      <c r="U100" s="99">
        <v>488</v>
      </c>
      <c r="V100" s="99">
        <v>0</v>
      </c>
      <c r="W100" s="99">
        <v>254</v>
      </c>
    </row>
    <row r="101" spans="1:23" x14ac:dyDescent="0.35">
      <c r="A101" s="85" t="s">
        <v>107</v>
      </c>
      <c r="B101" s="99">
        <f>SUM(C101:W101)</f>
        <v>18</v>
      </c>
      <c r="C101" s="99">
        <v>0</v>
      </c>
      <c r="D101" s="99">
        <v>4</v>
      </c>
      <c r="E101" s="99">
        <v>0</v>
      </c>
      <c r="F101" s="99">
        <v>0</v>
      </c>
      <c r="G101" s="99">
        <v>0</v>
      </c>
      <c r="H101" s="99">
        <v>0</v>
      </c>
      <c r="I101" s="99">
        <v>6</v>
      </c>
      <c r="J101" s="99">
        <v>0</v>
      </c>
      <c r="K101" s="99">
        <v>2</v>
      </c>
      <c r="L101" s="99">
        <v>0</v>
      </c>
      <c r="M101" s="99">
        <v>0</v>
      </c>
      <c r="N101" s="99">
        <v>0</v>
      </c>
      <c r="O101" s="99">
        <v>0</v>
      </c>
      <c r="P101" s="99">
        <v>1</v>
      </c>
      <c r="Q101" s="99">
        <v>0</v>
      </c>
      <c r="R101" s="99">
        <v>0</v>
      </c>
      <c r="S101" s="99">
        <v>0</v>
      </c>
      <c r="T101" s="99">
        <v>0</v>
      </c>
      <c r="U101" s="99">
        <v>1</v>
      </c>
      <c r="V101" s="99">
        <v>0</v>
      </c>
      <c r="W101" s="99">
        <v>4</v>
      </c>
    </row>
    <row r="102" spans="1:23" x14ac:dyDescent="0.35">
      <c r="A102" s="103"/>
      <c r="B102" s="99"/>
      <c r="C102" s="99"/>
      <c r="D102" s="99"/>
      <c r="E102" s="99"/>
      <c r="F102" s="99"/>
      <c r="G102" s="99"/>
      <c r="H102" s="99"/>
      <c r="I102" s="99"/>
      <c r="J102" s="99"/>
      <c r="K102" s="99"/>
      <c r="L102" s="99"/>
      <c r="M102" s="99"/>
      <c r="N102" s="99"/>
      <c r="O102" s="99"/>
      <c r="P102" s="99"/>
      <c r="Q102" s="99"/>
      <c r="R102" s="99"/>
      <c r="S102" s="99"/>
      <c r="T102" s="99"/>
      <c r="U102" s="99"/>
      <c r="V102" s="99"/>
      <c r="W102" s="99"/>
    </row>
    <row r="103" spans="1:23" x14ac:dyDescent="0.35">
      <c r="A103" s="90" t="s">
        <v>108</v>
      </c>
      <c r="B103" s="98">
        <f t="shared" ref="B103:W103" si="32">SUM(B104:B106)</f>
        <v>1151</v>
      </c>
      <c r="C103" s="98">
        <f t="shared" ref="C103:D103" si="33">SUM(C104:C106)</f>
        <v>1</v>
      </c>
      <c r="D103" s="98">
        <f t="shared" si="33"/>
        <v>202</v>
      </c>
      <c r="E103" s="98">
        <f t="shared" si="32"/>
        <v>0</v>
      </c>
      <c r="F103" s="98">
        <f t="shared" ref="F103:G103" si="34">SUM(F104:F106)</f>
        <v>9</v>
      </c>
      <c r="G103" s="98">
        <f t="shared" si="34"/>
        <v>0</v>
      </c>
      <c r="H103" s="98">
        <f t="shared" si="32"/>
        <v>8</v>
      </c>
      <c r="I103" s="98">
        <f t="shared" ref="I103:J103" si="35">SUM(I104:I106)</f>
        <v>136</v>
      </c>
      <c r="J103" s="98">
        <f t="shared" si="35"/>
        <v>1</v>
      </c>
      <c r="K103" s="98">
        <f t="shared" si="32"/>
        <v>4</v>
      </c>
      <c r="L103" s="98">
        <f t="shared" ref="L103" si="36">SUM(L104:L106)</f>
        <v>0</v>
      </c>
      <c r="M103" s="98">
        <f t="shared" si="32"/>
        <v>0</v>
      </c>
      <c r="N103" s="98">
        <f t="shared" ref="N103" si="37">SUM(N104:N106)</f>
        <v>0</v>
      </c>
      <c r="O103" s="98">
        <f t="shared" ref="O103:P103" si="38">SUM(O104:O106)</f>
        <v>0</v>
      </c>
      <c r="P103" s="98">
        <f t="shared" si="38"/>
        <v>426</v>
      </c>
      <c r="Q103" s="98">
        <f t="shared" si="32"/>
        <v>0</v>
      </c>
      <c r="R103" s="98">
        <f t="shared" ref="R103:S103" si="39">SUM(R104:R106)</f>
        <v>0</v>
      </c>
      <c r="S103" s="98">
        <f t="shared" si="39"/>
        <v>0</v>
      </c>
      <c r="T103" s="98">
        <f t="shared" si="32"/>
        <v>8</v>
      </c>
      <c r="U103" s="98">
        <f t="shared" ref="U103:V103" si="40">SUM(U104:U106)</f>
        <v>346</v>
      </c>
      <c r="V103" s="98">
        <f t="shared" si="40"/>
        <v>0</v>
      </c>
      <c r="W103" s="98">
        <f t="shared" si="32"/>
        <v>10</v>
      </c>
    </row>
    <row r="104" spans="1:23" x14ac:dyDescent="0.35">
      <c r="A104" s="85" t="s">
        <v>243</v>
      </c>
      <c r="B104" s="99">
        <f>SUM(C104:W104)</f>
        <v>995</v>
      </c>
      <c r="C104" s="99">
        <v>1</v>
      </c>
      <c r="D104" s="99">
        <v>127</v>
      </c>
      <c r="E104" s="99">
        <v>0</v>
      </c>
      <c r="F104" s="99">
        <v>3</v>
      </c>
      <c r="G104" s="99">
        <v>0</v>
      </c>
      <c r="H104" s="99">
        <v>4</v>
      </c>
      <c r="I104" s="99">
        <v>68</v>
      </c>
      <c r="J104" s="99">
        <v>1</v>
      </c>
      <c r="K104" s="99">
        <v>2</v>
      </c>
      <c r="L104" s="99">
        <v>0</v>
      </c>
      <c r="M104" s="99">
        <v>0</v>
      </c>
      <c r="N104" s="99">
        <v>0</v>
      </c>
      <c r="O104" s="99">
        <v>0</v>
      </c>
      <c r="P104" s="99">
        <v>426</v>
      </c>
      <c r="Q104" s="99">
        <v>0</v>
      </c>
      <c r="R104" s="99">
        <v>0</v>
      </c>
      <c r="S104" s="99">
        <v>0</v>
      </c>
      <c r="T104" s="99">
        <v>8</v>
      </c>
      <c r="U104" s="99">
        <v>345</v>
      </c>
      <c r="V104" s="99">
        <v>0</v>
      </c>
      <c r="W104" s="99">
        <v>10</v>
      </c>
    </row>
    <row r="105" spans="1:23" x14ac:dyDescent="0.35">
      <c r="A105" s="85" t="s">
        <v>110</v>
      </c>
      <c r="B105" s="99">
        <f>SUM(C105:W105)</f>
        <v>105</v>
      </c>
      <c r="C105" s="99">
        <v>0</v>
      </c>
      <c r="D105" s="99">
        <v>47</v>
      </c>
      <c r="E105" s="99">
        <v>0</v>
      </c>
      <c r="F105" s="99">
        <v>6</v>
      </c>
      <c r="G105" s="99">
        <v>0</v>
      </c>
      <c r="H105" s="99">
        <v>4</v>
      </c>
      <c r="I105" s="99">
        <v>47</v>
      </c>
      <c r="J105" s="99">
        <v>0</v>
      </c>
      <c r="K105" s="99">
        <v>0</v>
      </c>
      <c r="L105" s="99">
        <v>0</v>
      </c>
      <c r="M105" s="99">
        <v>0</v>
      </c>
      <c r="N105" s="99">
        <v>0</v>
      </c>
      <c r="O105" s="99">
        <v>0</v>
      </c>
      <c r="P105" s="99">
        <v>0</v>
      </c>
      <c r="Q105" s="99">
        <v>0</v>
      </c>
      <c r="R105" s="99">
        <v>0</v>
      </c>
      <c r="S105" s="99">
        <v>0</v>
      </c>
      <c r="T105" s="99">
        <v>0</v>
      </c>
      <c r="U105" s="99">
        <v>1</v>
      </c>
      <c r="V105" s="99">
        <v>0</v>
      </c>
      <c r="W105" s="99">
        <v>0</v>
      </c>
    </row>
    <row r="106" spans="1:23" x14ac:dyDescent="0.35">
      <c r="A106" s="85" t="s">
        <v>111</v>
      </c>
      <c r="B106" s="99">
        <f>SUM(C106:W106)</f>
        <v>51</v>
      </c>
      <c r="C106" s="99">
        <v>0</v>
      </c>
      <c r="D106" s="99">
        <v>28</v>
      </c>
      <c r="E106" s="99">
        <v>0</v>
      </c>
      <c r="F106" s="99">
        <v>0</v>
      </c>
      <c r="G106" s="99">
        <v>0</v>
      </c>
      <c r="H106" s="99">
        <v>0</v>
      </c>
      <c r="I106" s="99">
        <v>21</v>
      </c>
      <c r="J106" s="99">
        <v>0</v>
      </c>
      <c r="K106" s="99">
        <v>2</v>
      </c>
      <c r="L106" s="99">
        <v>0</v>
      </c>
      <c r="M106" s="99">
        <v>0</v>
      </c>
      <c r="N106" s="99">
        <v>0</v>
      </c>
      <c r="O106" s="99">
        <v>0</v>
      </c>
      <c r="P106" s="99">
        <v>0</v>
      </c>
      <c r="Q106" s="99">
        <v>0</v>
      </c>
      <c r="R106" s="99">
        <v>0</v>
      </c>
      <c r="S106" s="99">
        <v>0</v>
      </c>
      <c r="T106" s="99">
        <v>0</v>
      </c>
      <c r="U106" s="99">
        <v>0</v>
      </c>
      <c r="V106" s="99">
        <v>0</v>
      </c>
      <c r="W106" s="99">
        <v>0</v>
      </c>
    </row>
    <row r="107" spans="1:23" x14ac:dyDescent="0.35">
      <c r="A107" s="86"/>
      <c r="B107" s="99"/>
      <c r="C107" s="99"/>
      <c r="D107" s="99"/>
      <c r="E107" s="99"/>
      <c r="F107" s="99"/>
      <c r="G107" s="99"/>
      <c r="H107" s="99"/>
      <c r="I107" s="99"/>
      <c r="J107" s="99"/>
      <c r="K107" s="99"/>
      <c r="L107" s="99"/>
      <c r="M107" s="99"/>
      <c r="N107" s="99"/>
      <c r="O107" s="99"/>
      <c r="P107" s="99"/>
      <c r="Q107" s="99"/>
      <c r="R107" s="99"/>
      <c r="S107" s="99"/>
      <c r="T107" s="99"/>
      <c r="U107" s="99"/>
      <c r="V107" s="99"/>
      <c r="W107" s="99"/>
    </row>
    <row r="108" spans="1:23" x14ac:dyDescent="0.35">
      <c r="A108" s="90" t="s">
        <v>112</v>
      </c>
      <c r="B108" s="98">
        <f t="shared" ref="B108:W108" si="41">SUM(B109:B110)</f>
        <v>421</v>
      </c>
      <c r="C108" s="98">
        <f t="shared" si="41"/>
        <v>1</v>
      </c>
      <c r="D108" s="98">
        <f t="shared" si="41"/>
        <v>152</v>
      </c>
      <c r="E108" s="98">
        <f t="shared" si="41"/>
        <v>0</v>
      </c>
      <c r="F108" s="98">
        <f t="shared" si="41"/>
        <v>6</v>
      </c>
      <c r="G108" s="98">
        <f t="shared" si="41"/>
        <v>0</v>
      </c>
      <c r="H108" s="98">
        <f t="shared" si="41"/>
        <v>4</v>
      </c>
      <c r="I108" s="98">
        <f t="shared" si="41"/>
        <v>74</v>
      </c>
      <c r="J108" s="98">
        <f t="shared" si="41"/>
        <v>0</v>
      </c>
      <c r="K108" s="98">
        <f t="shared" si="41"/>
        <v>3</v>
      </c>
      <c r="L108" s="98">
        <f t="shared" si="41"/>
        <v>0</v>
      </c>
      <c r="M108" s="98">
        <f t="shared" si="41"/>
        <v>0</v>
      </c>
      <c r="N108" s="98">
        <f t="shared" si="41"/>
        <v>0</v>
      </c>
      <c r="O108" s="98">
        <f t="shared" si="41"/>
        <v>0</v>
      </c>
      <c r="P108" s="98">
        <f t="shared" si="41"/>
        <v>33</v>
      </c>
      <c r="Q108" s="98">
        <f t="shared" si="41"/>
        <v>0</v>
      </c>
      <c r="R108" s="98">
        <f t="shared" si="41"/>
        <v>0</v>
      </c>
      <c r="S108" s="98">
        <f t="shared" ref="S108" si="42">SUM(S109:S110)</f>
        <v>0</v>
      </c>
      <c r="T108" s="98">
        <f t="shared" si="41"/>
        <v>1</v>
      </c>
      <c r="U108" s="98">
        <f t="shared" si="41"/>
        <v>144</v>
      </c>
      <c r="V108" s="98">
        <f t="shared" si="41"/>
        <v>0</v>
      </c>
      <c r="W108" s="98">
        <f t="shared" si="41"/>
        <v>3</v>
      </c>
    </row>
    <row r="109" spans="1:23" x14ac:dyDescent="0.35">
      <c r="A109" s="85" t="s">
        <v>242</v>
      </c>
      <c r="B109" s="99">
        <f>SUM(C109:W109)</f>
        <v>334</v>
      </c>
      <c r="C109" s="99">
        <v>0</v>
      </c>
      <c r="D109" s="99">
        <v>93</v>
      </c>
      <c r="E109" s="99">
        <v>0</v>
      </c>
      <c r="F109" s="99">
        <v>2</v>
      </c>
      <c r="G109" s="99">
        <v>0</v>
      </c>
      <c r="H109" s="99">
        <v>1</v>
      </c>
      <c r="I109" s="99">
        <v>69</v>
      </c>
      <c r="J109" s="99">
        <v>0</v>
      </c>
      <c r="K109" s="99">
        <v>2</v>
      </c>
      <c r="L109" s="99">
        <v>0</v>
      </c>
      <c r="M109" s="99">
        <v>0</v>
      </c>
      <c r="N109" s="99">
        <v>0</v>
      </c>
      <c r="O109" s="99">
        <v>0</v>
      </c>
      <c r="P109" s="99">
        <v>23</v>
      </c>
      <c r="Q109" s="99">
        <v>0</v>
      </c>
      <c r="R109" s="99">
        <v>0</v>
      </c>
      <c r="S109" s="99">
        <v>0</v>
      </c>
      <c r="T109" s="99">
        <v>1</v>
      </c>
      <c r="U109" s="99">
        <v>140</v>
      </c>
      <c r="V109" s="99">
        <v>0</v>
      </c>
      <c r="W109" s="99">
        <v>3</v>
      </c>
    </row>
    <row r="110" spans="1:23" x14ac:dyDescent="0.35">
      <c r="A110" s="85" t="s">
        <v>115</v>
      </c>
      <c r="B110" s="99">
        <f>SUM(C110:W110)</f>
        <v>87</v>
      </c>
      <c r="C110" s="99">
        <v>1</v>
      </c>
      <c r="D110" s="99">
        <v>59</v>
      </c>
      <c r="E110" s="99">
        <v>0</v>
      </c>
      <c r="F110" s="99">
        <v>4</v>
      </c>
      <c r="G110" s="99">
        <v>0</v>
      </c>
      <c r="H110" s="99">
        <v>3</v>
      </c>
      <c r="I110" s="99">
        <v>5</v>
      </c>
      <c r="J110" s="99">
        <v>0</v>
      </c>
      <c r="K110" s="99">
        <v>1</v>
      </c>
      <c r="L110" s="99">
        <v>0</v>
      </c>
      <c r="M110" s="99">
        <v>0</v>
      </c>
      <c r="N110" s="99">
        <v>0</v>
      </c>
      <c r="O110" s="99">
        <v>0</v>
      </c>
      <c r="P110" s="99">
        <v>10</v>
      </c>
      <c r="Q110" s="99">
        <v>0</v>
      </c>
      <c r="R110" s="99">
        <v>0</v>
      </c>
      <c r="S110" s="99">
        <v>0</v>
      </c>
      <c r="T110" s="99">
        <v>0</v>
      </c>
      <c r="U110" s="99">
        <v>4</v>
      </c>
      <c r="V110" s="99">
        <v>0</v>
      </c>
      <c r="W110" s="99">
        <v>0</v>
      </c>
    </row>
    <row r="111" spans="1:23" x14ac:dyDescent="0.35">
      <c r="A111" s="104"/>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row>
    <row r="112" spans="1:23" x14ac:dyDescent="0.35">
      <c r="A112" s="12" t="s">
        <v>116</v>
      </c>
      <c r="B112" s="85"/>
      <c r="C112" s="85"/>
      <c r="D112" s="85"/>
      <c r="E112" s="85"/>
      <c r="F112" s="85"/>
      <c r="G112" s="85"/>
      <c r="H112" s="85"/>
      <c r="I112" s="85"/>
      <c r="J112" s="85"/>
      <c r="K112" s="85"/>
      <c r="L112" s="85"/>
      <c r="M112" s="85"/>
      <c r="N112" s="85"/>
      <c r="O112" s="85"/>
      <c r="P112" s="85"/>
      <c r="Q112" s="85"/>
      <c r="R112" s="85"/>
      <c r="S112" s="85"/>
      <c r="T112" s="85"/>
      <c r="U112" s="85"/>
      <c r="V112" s="85"/>
      <c r="W112" s="85"/>
    </row>
  </sheetData>
  <mergeCells count="9">
    <mergeCell ref="O8:W8"/>
    <mergeCell ref="C8:K8"/>
    <mergeCell ref="A3:W3"/>
    <mergeCell ref="A4:W4"/>
    <mergeCell ref="A5:W5"/>
    <mergeCell ref="A6:W6"/>
    <mergeCell ref="A8:A9"/>
    <mergeCell ref="B8:B9"/>
    <mergeCell ref="L8:N8"/>
  </mergeCells>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048574"/>
  <sheetViews>
    <sheetView topLeftCell="B1" zoomScale="70" zoomScaleNormal="70" workbookViewId="0">
      <pane xSplit="1" ySplit="10" topLeftCell="C11" activePane="bottomRight" state="frozen"/>
      <selection activeCell="B1" sqref="B1"/>
      <selection pane="topRight" activeCell="C1" sqref="C1"/>
      <selection pane="bottomLeft" activeCell="B11" sqref="B11"/>
      <selection pane="bottomRight" activeCell="B1" sqref="B1"/>
    </sheetView>
  </sheetViews>
  <sheetFormatPr baseColWidth="10" defaultColWidth="0" defaultRowHeight="15.5" zeroHeight="1" x14ac:dyDescent="0.35"/>
  <cols>
    <col min="1" max="1" width="51.26953125" style="89" hidden="1" customWidth="1"/>
    <col min="2" max="2" width="66.1796875" style="89" customWidth="1"/>
    <col min="3" max="13" width="19.7265625" style="89" customWidth="1"/>
    <col min="14" max="14" width="11.453125" style="136" hidden="1" customWidth="1"/>
    <col min="15" max="17" width="0" style="89" hidden="1" customWidth="1"/>
    <col min="18" max="18" width="11.453125" style="89" hidden="1" customWidth="1"/>
    <col min="19" max="40" width="0" style="89" hidden="1" customWidth="1"/>
    <col min="41" max="16384" width="11.453125" style="89" hidden="1"/>
  </cols>
  <sheetData>
    <row r="1" spans="2:14" x14ac:dyDescent="0.35">
      <c r="B1" s="107" t="s">
        <v>143</v>
      </c>
      <c r="C1" s="106"/>
      <c r="D1" s="32"/>
      <c r="E1" s="32"/>
      <c r="F1" s="32"/>
      <c r="G1" s="32"/>
      <c r="H1" s="32"/>
      <c r="N1" s="89"/>
    </row>
    <row r="2" spans="2:14" x14ac:dyDescent="0.35">
      <c r="B2" s="36"/>
      <c r="C2" s="36"/>
      <c r="D2" s="32"/>
      <c r="E2" s="32"/>
      <c r="F2" s="32"/>
      <c r="G2" s="32"/>
      <c r="H2" s="32"/>
      <c r="N2" s="89"/>
    </row>
    <row r="3" spans="2:14" x14ac:dyDescent="0.35">
      <c r="B3" s="172" t="s">
        <v>144</v>
      </c>
      <c r="C3" s="172"/>
      <c r="D3" s="172"/>
      <c r="E3" s="172"/>
      <c r="F3" s="172"/>
      <c r="G3" s="172"/>
      <c r="H3" s="172"/>
      <c r="I3" s="172"/>
      <c r="J3" s="172"/>
      <c r="K3" s="172"/>
      <c r="L3" s="172"/>
      <c r="M3" s="172"/>
      <c r="N3" s="89"/>
    </row>
    <row r="4" spans="2:14" x14ac:dyDescent="0.35">
      <c r="B4" s="172" t="s">
        <v>145</v>
      </c>
      <c r="C4" s="172"/>
      <c r="D4" s="172"/>
      <c r="E4" s="172"/>
      <c r="F4" s="172"/>
      <c r="G4" s="172"/>
      <c r="H4" s="172"/>
      <c r="I4" s="172"/>
      <c r="J4" s="172"/>
      <c r="K4" s="172"/>
      <c r="L4" s="172"/>
      <c r="M4" s="172"/>
      <c r="N4" s="89"/>
    </row>
    <row r="5" spans="2:14" x14ac:dyDescent="0.35">
      <c r="B5" s="172" t="s">
        <v>128</v>
      </c>
      <c r="C5" s="172"/>
      <c r="D5" s="172"/>
      <c r="E5" s="172"/>
      <c r="F5" s="172"/>
      <c r="G5" s="172"/>
      <c r="H5" s="172"/>
      <c r="I5" s="172"/>
      <c r="J5" s="172"/>
      <c r="K5" s="172"/>
      <c r="L5" s="172"/>
      <c r="M5" s="172"/>
      <c r="N5" s="89"/>
    </row>
    <row r="6" spans="2:14" x14ac:dyDescent="0.35">
      <c r="B6" s="172" t="s">
        <v>224</v>
      </c>
      <c r="C6" s="172"/>
      <c r="D6" s="172"/>
      <c r="E6" s="172"/>
      <c r="F6" s="172"/>
      <c r="G6" s="172"/>
      <c r="H6" s="172"/>
      <c r="I6" s="172"/>
      <c r="J6" s="172"/>
      <c r="K6" s="172"/>
      <c r="L6" s="172"/>
      <c r="M6" s="172"/>
      <c r="N6" s="89"/>
    </row>
    <row r="7" spans="2:14" ht="17.149999999999999" customHeight="1" x14ac:dyDescent="0.35">
      <c r="B7" s="32"/>
      <c r="C7" s="32"/>
      <c r="D7" s="32"/>
      <c r="E7" s="32"/>
      <c r="F7" s="32"/>
      <c r="G7" s="32"/>
      <c r="H7" s="32"/>
      <c r="N7" s="89"/>
    </row>
    <row r="8" spans="2:14" ht="15.75" customHeight="1" x14ac:dyDescent="0.35">
      <c r="B8" s="173" t="s">
        <v>146</v>
      </c>
      <c r="C8" s="175" t="s">
        <v>21</v>
      </c>
      <c r="D8" s="169" t="s">
        <v>129</v>
      </c>
      <c r="E8" s="170"/>
      <c r="F8" s="170"/>
      <c r="G8" s="170"/>
      <c r="H8" s="171"/>
      <c r="I8" s="161" t="s">
        <v>131</v>
      </c>
      <c r="J8" s="162"/>
      <c r="K8" s="162"/>
      <c r="L8" s="162"/>
      <c r="M8" s="163"/>
      <c r="N8" s="89"/>
    </row>
    <row r="9" spans="2:14" ht="54" customHeight="1" x14ac:dyDescent="0.35">
      <c r="B9" s="174"/>
      <c r="C9" s="176"/>
      <c r="D9" s="95" t="s">
        <v>135</v>
      </c>
      <c r="E9" s="95" t="s">
        <v>136</v>
      </c>
      <c r="F9" s="95" t="s">
        <v>137</v>
      </c>
      <c r="G9" s="95" t="s">
        <v>138</v>
      </c>
      <c r="H9" s="95" t="s">
        <v>139</v>
      </c>
      <c r="I9" s="95" t="s">
        <v>135</v>
      </c>
      <c r="J9" s="95" t="s">
        <v>141</v>
      </c>
      <c r="K9" s="95" t="s">
        <v>137</v>
      </c>
      <c r="L9" s="95" t="s">
        <v>138</v>
      </c>
      <c r="M9" s="95" t="s">
        <v>139</v>
      </c>
      <c r="N9" s="89"/>
    </row>
    <row r="10" spans="2:14" x14ac:dyDescent="0.35">
      <c r="B10" s="37"/>
      <c r="C10" s="108"/>
      <c r="D10" s="38"/>
      <c r="E10" s="38"/>
      <c r="F10" s="38"/>
      <c r="G10" s="38"/>
      <c r="H10" s="38"/>
      <c r="I10" s="38"/>
      <c r="J10" s="38"/>
      <c r="K10" s="38"/>
      <c r="L10" s="38"/>
      <c r="M10" s="38"/>
      <c r="N10" s="89"/>
    </row>
    <row r="11" spans="2:14" x14ac:dyDescent="0.35">
      <c r="B11" s="39" t="s">
        <v>21</v>
      </c>
      <c r="C11" s="41">
        <f t="shared" ref="C11:M11" si="0">SUM(C13:C53)</f>
        <v>16569</v>
      </c>
      <c r="D11" s="41">
        <f t="shared" si="0"/>
        <v>344</v>
      </c>
      <c r="E11" s="41">
        <f t="shared" si="0"/>
        <v>14</v>
      </c>
      <c r="F11" s="41">
        <f t="shared" si="0"/>
        <v>185</v>
      </c>
      <c r="G11" s="41">
        <f t="shared" si="0"/>
        <v>3280</v>
      </c>
      <c r="H11" s="41">
        <f t="shared" si="0"/>
        <v>18</v>
      </c>
      <c r="I11" s="41">
        <f t="shared" si="0"/>
        <v>85</v>
      </c>
      <c r="J11" s="41">
        <f t="shared" si="0"/>
        <v>5</v>
      </c>
      <c r="K11" s="41">
        <f t="shared" si="0"/>
        <v>158</v>
      </c>
      <c r="L11" s="41">
        <f t="shared" si="0"/>
        <v>12189</v>
      </c>
      <c r="M11" s="41">
        <f t="shared" si="0"/>
        <v>291</v>
      </c>
      <c r="N11" s="89"/>
    </row>
    <row r="12" spans="2:14" x14ac:dyDescent="0.35">
      <c r="B12" s="42"/>
      <c r="C12" s="32"/>
      <c r="D12" s="40"/>
      <c r="E12" s="40"/>
      <c r="F12" s="40"/>
      <c r="G12" s="40"/>
      <c r="H12" s="40"/>
      <c r="I12" s="40"/>
      <c r="J12" s="40"/>
      <c r="K12" s="40"/>
      <c r="L12" s="40"/>
      <c r="M12" s="40"/>
      <c r="N12" s="89"/>
    </row>
    <row r="13" spans="2:14" x14ac:dyDescent="0.35">
      <c r="B13" s="44" t="s">
        <v>147</v>
      </c>
      <c r="C13" s="45">
        <f t="shared" ref="C13:C53" si="1">SUM(D13:M13)</f>
        <v>1</v>
      </c>
      <c r="D13" s="43">
        <v>0</v>
      </c>
      <c r="E13" s="43">
        <v>0</v>
      </c>
      <c r="F13" s="43">
        <v>0</v>
      </c>
      <c r="G13" s="43">
        <v>1</v>
      </c>
      <c r="H13" s="43">
        <v>0</v>
      </c>
      <c r="I13" s="43">
        <v>0</v>
      </c>
      <c r="J13" s="43">
        <v>0</v>
      </c>
      <c r="K13" s="43">
        <v>0</v>
      </c>
      <c r="L13" s="43">
        <v>0</v>
      </c>
      <c r="M13" s="43">
        <v>0</v>
      </c>
      <c r="N13" s="89"/>
    </row>
    <row r="14" spans="2:14" x14ac:dyDescent="0.35">
      <c r="B14" s="85" t="s">
        <v>148</v>
      </c>
      <c r="C14" s="45">
        <f t="shared" si="1"/>
        <v>546</v>
      </c>
      <c r="D14" s="43">
        <v>15</v>
      </c>
      <c r="E14" s="43">
        <v>1</v>
      </c>
      <c r="F14" s="43">
        <v>28</v>
      </c>
      <c r="G14" s="43">
        <v>120</v>
      </c>
      <c r="H14" s="43">
        <v>3</v>
      </c>
      <c r="I14" s="43">
        <v>7</v>
      </c>
      <c r="J14" s="43">
        <v>2</v>
      </c>
      <c r="K14" s="43">
        <v>35</v>
      </c>
      <c r="L14" s="43">
        <v>305</v>
      </c>
      <c r="M14" s="43">
        <v>30</v>
      </c>
      <c r="N14" s="89"/>
    </row>
    <row r="15" spans="2:14" x14ac:dyDescent="0.35">
      <c r="B15" s="85" t="s">
        <v>149</v>
      </c>
      <c r="C15" s="45">
        <f t="shared" si="1"/>
        <v>12</v>
      </c>
      <c r="D15" s="43">
        <v>0</v>
      </c>
      <c r="E15" s="43">
        <v>0</v>
      </c>
      <c r="F15" s="43">
        <v>11</v>
      </c>
      <c r="G15" s="43">
        <v>0</v>
      </c>
      <c r="H15" s="43">
        <v>0</v>
      </c>
      <c r="I15" s="43">
        <v>0</v>
      </c>
      <c r="J15" s="43">
        <v>0</v>
      </c>
      <c r="K15" s="43">
        <v>1</v>
      </c>
      <c r="L15" s="43">
        <v>0</v>
      </c>
      <c r="M15" s="43">
        <v>0</v>
      </c>
      <c r="N15" s="89"/>
    </row>
    <row r="16" spans="2:14" x14ac:dyDescent="0.35">
      <c r="B16" s="85" t="s">
        <v>150</v>
      </c>
      <c r="C16" s="45">
        <f t="shared" si="1"/>
        <v>4</v>
      </c>
      <c r="D16" s="43">
        <v>0</v>
      </c>
      <c r="E16" s="43">
        <v>0</v>
      </c>
      <c r="F16" s="43">
        <v>0</v>
      </c>
      <c r="G16" s="43">
        <v>0</v>
      </c>
      <c r="H16" s="43">
        <v>0</v>
      </c>
      <c r="I16" s="43">
        <v>0</v>
      </c>
      <c r="J16" s="43">
        <v>0</v>
      </c>
      <c r="K16" s="43">
        <v>4</v>
      </c>
      <c r="L16" s="43">
        <v>0</v>
      </c>
      <c r="M16" s="43">
        <v>0</v>
      </c>
      <c r="N16" s="89"/>
    </row>
    <row r="17" spans="2:14" x14ac:dyDescent="0.35">
      <c r="B17" s="85" t="s">
        <v>151</v>
      </c>
      <c r="C17" s="45">
        <f t="shared" si="1"/>
        <v>74</v>
      </c>
      <c r="D17" s="43">
        <v>9</v>
      </c>
      <c r="E17" s="43">
        <v>0</v>
      </c>
      <c r="F17" s="43">
        <v>0</v>
      </c>
      <c r="G17" s="43">
        <v>19</v>
      </c>
      <c r="H17" s="43">
        <v>0</v>
      </c>
      <c r="I17" s="43">
        <v>18</v>
      </c>
      <c r="J17" s="43">
        <v>0</v>
      </c>
      <c r="K17" s="43">
        <v>0</v>
      </c>
      <c r="L17" s="43">
        <v>23</v>
      </c>
      <c r="M17" s="43">
        <v>5</v>
      </c>
      <c r="N17" s="89"/>
    </row>
    <row r="18" spans="2:14" x14ac:dyDescent="0.35">
      <c r="B18" s="85" t="s">
        <v>152</v>
      </c>
      <c r="C18" s="45">
        <f t="shared" si="1"/>
        <v>9</v>
      </c>
      <c r="D18" s="43">
        <v>0</v>
      </c>
      <c r="E18" s="43">
        <v>0</v>
      </c>
      <c r="F18" s="43">
        <v>3</v>
      </c>
      <c r="G18" s="43">
        <v>0</v>
      </c>
      <c r="H18" s="43">
        <v>0</v>
      </c>
      <c r="I18" s="43">
        <v>0</v>
      </c>
      <c r="J18" s="43">
        <v>0</v>
      </c>
      <c r="K18" s="43">
        <v>6</v>
      </c>
      <c r="L18" s="43">
        <v>0</v>
      </c>
      <c r="M18" s="43">
        <v>0</v>
      </c>
      <c r="N18" s="89"/>
    </row>
    <row r="19" spans="2:14" x14ac:dyDescent="0.35">
      <c r="B19" s="85" t="s">
        <v>153</v>
      </c>
      <c r="C19" s="45">
        <f t="shared" si="1"/>
        <v>5</v>
      </c>
      <c r="D19" s="43">
        <v>1</v>
      </c>
      <c r="E19" s="43">
        <v>0</v>
      </c>
      <c r="F19" s="43">
        <v>0</v>
      </c>
      <c r="G19" s="43">
        <v>3</v>
      </c>
      <c r="H19" s="43">
        <v>1</v>
      </c>
      <c r="I19" s="43">
        <v>0</v>
      </c>
      <c r="J19" s="43">
        <v>0</v>
      </c>
      <c r="K19" s="43">
        <v>0</v>
      </c>
      <c r="L19" s="43">
        <v>0</v>
      </c>
      <c r="M19" s="43">
        <v>0</v>
      </c>
      <c r="N19" s="89"/>
    </row>
    <row r="20" spans="2:14" x14ac:dyDescent="0.35">
      <c r="B20" s="85" t="s">
        <v>154</v>
      </c>
      <c r="C20" s="45">
        <f t="shared" si="1"/>
        <v>431</v>
      </c>
      <c r="D20" s="43">
        <v>64</v>
      </c>
      <c r="E20" s="43">
        <v>3</v>
      </c>
      <c r="F20" s="43">
        <v>0</v>
      </c>
      <c r="G20" s="43">
        <v>226</v>
      </c>
      <c r="H20" s="43">
        <v>1</v>
      </c>
      <c r="I20" s="43">
        <v>6</v>
      </c>
      <c r="J20" s="43">
        <v>0</v>
      </c>
      <c r="K20" s="43">
        <v>0</v>
      </c>
      <c r="L20" s="43">
        <v>131</v>
      </c>
      <c r="M20" s="43">
        <v>0</v>
      </c>
      <c r="N20" s="89"/>
    </row>
    <row r="21" spans="2:14" x14ac:dyDescent="0.35">
      <c r="B21" s="85" t="s">
        <v>155</v>
      </c>
      <c r="C21" s="45">
        <f t="shared" si="1"/>
        <v>247</v>
      </c>
      <c r="D21" s="43">
        <v>79</v>
      </c>
      <c r="E21" s="43">
        <v>3</v>
      </c>
      <c r="F21" s="43">
        <v>0</v>
      </c>
      <c r="G21" s="43">
        <v>158</v>
      </c>
      <c r="H21" s="43">
        <v>3</v>
      </c>
      <c r="I21" s="43">
        <v>3</v>
      </c>
      <c r="J21" s="43">
        <v>0</v>
      </c>
      <c r="K21" s="43">
        <v>0</v>
      </c>
      <c r="L21" s="43">
        <v>1</v>
      </c>
      <c r="M21" s="43">
        <v>0</v>
      </c>
      <c r="N21" s="89"/>
    </row>
    <row r="22" spans="2:14" x14ac:dyDescent="0.35">
      <c r="B22" s="85" t="s">
        <v>156</v>
      </c>
      <c r="C22" s="45">
        <f t="shared" si="1"/>
        <v>10</v>
      </c>
      <c r="D22" s="43">
        <v>0</v>
      </c>
      <c r="E22" s="43">
        <v>0</v>
      </c>
      <c r="F22" s="43">
        <v>0</v>
      </c>
      <c r="G22" s="43">
        <v>9</v>
      </c>
      <c r="H22" s="43">
        <v>0</v>
      </c>
      <c r="I22" s="43">
        <v>0</v>
      </c>
      <c r="J22" s="43">
        <v>0</v>
      </c>
      <c r="K22" s="43">
        <v>0</v>
      </c>
      <c r="L22" s="43">
        <v>1</v>
      </c>
      <c r="M22" s="43">
        <v>0</v>
      </c>
      <c r="N22" s="89"/>
    </row>
    <row r="23" spans="2:14" x14ac:dyDescent="0.35">
      <c r="B23" s="85" t="s">
        <v>157</v>
      </c>
      <c r="C23" s="45">
        <f t="shared" si="1"/>
        <v>68</v>
      </c>
      <c r="D23" s="43">
        <v>24</v>
      </c>
      <c r="E23" s="43">
        <v>3</v>
      </c>
      <c r="F23" s="43">
        <v>0</v>
      </c>
      <c r="G23" s="43">
        <v>39</v>
      </c>
      <c r="H23" s="43">
        <v>0</v>
      </c>
      <c r="I23" s="43">
        <v>0</v>
      </c>
      <c r="J23" s="43">
        <v>0</v>
      </c>
      <c r="K23" s="43">
        <v>0</v>
      </c>
      <c r="L23" s="43">
        <v>2</v>
      </c>
      <c r="M23" s="43">
        <v>0</v>
      </c>
      <c r="N23" s="89"/>
    </row>
    <row r="24" spans="2:14" x14ac:dyDescent="0.35">
      <c r="B24" s="85" t="s">
        <v>158</v>
      </c>
      <c r="C24" s="45">
        <f t="shared" si="1"/>
        <v>4</v>
      </c>
      <c r="D24" s="43">
        <v>0</v>
      </c>
      <c r="E24" s="43">
        <v>0</v>
      </c>
      <c r="F24" s="43">
        <v>0</v>
      </c>
      <c r="G24" s="43">
        <v>1</v>
      </c>
      <c r="H24" s="43">
        <v>0</v>
      </c>
      <c r="I24" s="43">
        <v>0</v>
      </c>
      <c r="J24" s="43">
        <v>0</v>
      </c>
      <c r="K24" s="43">
        <v>0</v>
      </c>
      <c r="L24" s="43">
        <v>3</v>
      </c>
      <c r="M24" s="43">
        <v>0</v>
      </c>
      <c r="N24" s="89"/>
    </row>
    <row r="25" spans="2:14" x14ac:dyDescent="0.35">
      <c r="B25" s="85" t="s">
        <v>159</v>
      </c>
      <c r="C25" s="45">
        <f t="shared" si="1"/>
        <v>13</v>
      </c>
      <c r="D25" s="43">
        <v>0</v>
      </c>
      <c r="E25" s="43">
        <v>0</v>
      </c>
      <c r="F25" s="43">
        <v>11</v>
      </c>
      <c r="G25" s="43">
        <v>0</v>
      </c>
      <c r="H25" s="43">
        <v>0</v>
      </c>
      <c r="I25" s="43">
        <v>0</v>
      </c>
      <c r="J25" s="43">
        <v>0</v>
      </c>
      <c r="K25" s="43">
        <v>2</v>
      </c>
      <c r="L25" s="43">
        <v>0</v>
      </c>
      <c r="M25" s="43">
        <v>0</v>
      </c>
      <c r="N25" s="89"/>
    </row>
    <row r="26" spans="2:14" x14ac:dyDescent="0.35">
      <c r="B26" s="85" t="s">
        <v>160</v>
      </c>
      <c r="C26" s="45">
        <f t="shared" si="1"/>
        <v>130</v>
      </c>
      <c r="D26" s="43">
        <v>0</v>
      </c>
      <c r="E26" s="43">
        <v>0</v>
      </c>
      <c r="F26" s="43">
        <v>55</v>
      </c>
      <c r="G26" s="43">
        <v>0</v>
      </c>
      <c r="H26" s="43">
        <v>0</v>
      </c>
      <c r="I26" s="43">
        <v>0</v>
      </c>
      <c r="J26" s="43">
        <v>0</v>
      </c>
      <c r="K26" s="43">
        <v>75</v>
      </c>
      <c r="L26" s="43">
        <v>0</v>
      </c>
      <c r="M26" s="43">
        <v>0</v>
      </c>
      <c r="N26" s="89"/>
    </row>
    <row r="27" spans="2:14" x14ac:dyDescent="0.35">
      <c r="B27" s="85" t="s">
        <v>161</v>
      </c>
      <c r="C27" s="45">
        <f t="shared" si="1"/>
        <v>6337</v>
      </c>
      <c r="D27" s="43">
        <v>2</v>
      </c>
      <c r="E27" s="43">
        <v>0</v>
      </c>
      <c r="F27" s="43">
        <v>0</v>
      </c>
      <c r="G27" s="43">
        <v>1827</v>
      </c>
      <c r="H27" s="43">
        <v>6</v>
      </c>
      <c r="I27" s="43">
        <v>4</v>
      </c>
      <c r="J27" s="43">
        <v>1</v>
      </c>
      <c r="K27" s="43">
        <v>0</v>
      </c>
      <c r="L27" s="43">
        <v>4383</v>
      </c>
      <c r="M27" s="43">
        <v>114</v>
      </c>
      <c r="N27" s="89"/>
    </row>
    <row r="28" spans="2:14" x14ac:dyDescent="0.35">
      <c r="B28" s="85" t="s">
        <v>162</v>
      </c>
      <c r="C28" s="45">
        <f t="shared" si="1"/>
        <v>15</v>
      </c>
      <c r="D28" s="43">
        <v>0</v>
      </c>
      <c r="E28" s="43">
        <v>0</v>
      </c>
      <c r="F28" s="43">
        <v>0</v>
      </c>
      <c r="G28" s="43">
        <v>6</v>
      </c>
      <c r="H28" s="43">
        <v>0</v>
      </c>
      <c r="I28" s="43">
        <v>0</v>
      </c>
      <c r="J28" s="43">
        <v>0</v>
      </c>
      <c r="K28" s="43">
        <v>0</v>
      </c>
      <c r="L28" s="43">
        <v>9</v>
      </c>
      <c r="M28" s="43">
        <v>0</v>
      </c>
      <c r="N28" s="89"/>
    </row>
    <row r="29" spans="2:14" x14ac:dyDescent="0.35">
      <c r="B29" s="85" t="s">
        <v>163</v>
      </c>
      <c r="C29" s="45">
        <f t="shared" si="1"/>
        <v>1</v>
      </c>
      <c r="D29" s="43">
        <v>0</v>
      </c>
      <c r="E29" s="43">
        <v>0</v>
      </c>
      <c r="F29" s="43">
        <v>0</v>
      </c>
      <c r="G29" s="43">
        <v>0</v>
      </c>
      <c r="H29" s="43">
        <v>0</v>
      </c>
      <c r="I29" s="43">
        <v>0</v>
      </c>
      <c r="J29" s="43">
        <v>0</v>
      </c>
      <c r="K29" s="43">
        <v>0</v>
      </c>
      <c r="L29" s="43">
        <v>1</v>
      </c>
      <c r="M29" s="43">
        <v>0</v>
      </c>
      <c r="N29" s="89"/>
    </row>
    <row r="30" spans="2:14" x14ac:dyDescent="0.35">
      <c r="B30" s="85" t="s">
        <v>164</v>
      </c>
      <c r="C30" s="45">
        <f t="shared" si="1"/>
        <v>4</v>
      </c>
      <c r="D30" s="43">
        <v>1</v>
      </c>
      <c r="E30" s="43">
        <v>0</v>
      </c>
      <c r="F30" s="43">
        <v>0</v>
      </c>
      <c r="G30" s="43">
        <v>0</v>
      </c>
      <c r="H30" s="43">
        <v>0</v>
      </c>
      <c r="I30" s="43">
        <v>0</v>
      </c>
      <c r="J30" s="43">
        <v>0</v>
      </c>
      <c r="K30" s="43">
        <v>0</v>
      </c>
      <c r="L30" s="43">
        <v>3</v>
      </c>
      <c r="M30" s="43">
        <v>0</v>
      </c>
      <c r="N30" s="89"/>
    </row>
    <row r="31" spans="2:14" x14ac:dyDescent="0.35">
      <c r="B31" s="85" t="s">
        <v>165</v>
      </c>
      <c r="C31" s="45">
        <f t="shared" si="1"/>
        <v>12</v>
      </c>
      <c r="D31" s="43">
        <v>3</v>
      </c>
      <c r="E31" s="43">
        <v>0</v>
      </c>
      <c r="F31" s="43">
        <v>0</v>
      </c>
      <c r="G31" s="43">
        <v>6</v>
      </c>
      <c r="H31" s="43">
        <v>0</v>
      </c>
      <c r="I31" s="43">
        <v>0</v>
      </c>
      <c r="J31" s="43">
        <v>0</v>
      </c>
      <c r="K31" s="43">
        <v>0</v>
      </c>
      <c r="L31" s="43">
        <v>3</v>
      </c>
      <c r="M31" s="43">
        <v>0</v>
      </c>
      <c r="N31" s="89"/>
    </row>
    <row r="32" spans="2:14" x14ac:dyDescent="0.35">
      <c r="B32" s="85" t="s">
        <v>166</v>
      </c>
      <c r="C32" s="45">
        <f t="shared" si="1"/>
        <v>4648</v>
      </c>
      <c r="D32" s="43">
        <v>0</v>
      </c>
      <c r="E32" s="43">
        <v>0</v>
      </c>
      <c r="F32" s="43">
        <v>0</v>
      </c>
      <c r="G32" s="43">
        <v>126</v>
      </c>
      <c r="H32" s="43">
        <v>2</v>
      </c>
      <c r="I32" s="43">
        <v>0</v>
      </c>
      <c r="J32" s="43">
        <v>0</v>
      </c>
      <c r="K32" s="43">
        <v>0</v>
      </c>
      <c r="L32" s="43">
        <v>4413</v>
      </c>
      <c r="M32" s="43">
        <v>107</v>
      </c>
      <c r="N32" s="89"/>
    </row>
    <row r="33" spans="2:14" x14ac:dyDescent="0.35">
      <c r="B33" s="85" t="s">
        <v>167</v>
      </c>
      <c r="C33" s="45">
        <f t="shared" si="1"/>
        <v>259</v>
      </c>
      <c r="D33" s="43">
        <v>0</v>
      </c>
      <c r="E33" s="43">
        <v>0</v>
      </c>
      <c r="F33" s="43">
        <v>0</v>
      </c>
      <c r="G33" s="43">
        <v>239</v>
      </c>
      <c r="H33" s="43">
        <v>0</v>
      </c>
      <c r="I33" s="43">
        <v>0</v>
      </c>
      <c r="J33" s="43">
        <v>0</v>
      </c>
      <c r="K33" s="43">
        <v>0</v>
      </c>
      <c r="L33" s="43">
        <v>20</v>
      </c>
      <c r="M33" s="43">
        <v>0</v>
      </c>
      <c r="N33" s="89"/>
    </row>
    <row r="34" spans="2:14" x14ac:dyDescent="0.35">
      <c r="B34" s="85" t="s">
        <v>168</v>
      </c>
      <c r="C34" s="45">
        <f t="shared" si="1"/>
        <v>10</v>
      </c>
      <c r="D34" s="43">
        <v>5</v>
      </c>
      <c r="E34" s="43">
        <v>0</v>
      </c>
      <c r="F34" s="43">
        <v>0</v>
      </c>
      <c r="G34" s="43">
        <v>0</v>
      </c>
      <c r="H34" s="43">
        <v>0</v>
      </c>
      <c r="I34" s="43">
        <v>4</v>
      </c>
      <c r="J34" s="43">
        <v>1</v>
      </c>
      <c r="K34" s="43">
        <v>0</v>
      </c>
      <c r="L34" s="43">
        <v>0</v>
      </c>
      <c r="M34" s="43">
        <v>0</v>
      </c>
      <c r="N34" s="89"/>
    </row>
    <row r="35" spans="2:14" x14ac:dyDescent="0.35">
      <c r="B35" s="85" t="s">
        <v>169</v>
      </c>
      <c r="C35" s="45">
        <f t="shared" si="1"/>
        <v>38</v>
      </c>
      <c r="D35" s="43">
        <v>0</v>
      </c>
      <c r="E35" s="43">
        <v>0</v>
      </c>
      <c r="F35" s="43">
        <v>0</v>
      </c>
      <c r="G35" s="43">
        <v>26</v>
      </c>
      <c r="H35" s="43">
        <v>0</v>
      </c>
      <c r="I35" s="43">
        <v>0</v>
      </c>
      <c r="J35" s="43">
        <v>0</v>
      </c>
      <c r="K35" s="43">
        <v>0</v>
      </c>
      <c r="L35" s="43">
        <v>6</v>
      </c>
      <c r="M35" s="43">
        <v>6</v>
      </c>
      <c r="N35" s="89"/>
    </row>
    <row r="36" spans="2:14" x14ac:dyDescent="0.35">
      <c r="B36" s="85" t="s">
        <v>170</v>
      </c>
      <c r="C36" s="45">
        <f t="shared" si="1"/>
        <v>221</v>
      </c>
      <c r="D36" s="43">
        <v>34</v>
      </c>
      <c r="E36" s="43">
        <v>1</v>
      </c>
      <c r="F36" s="43">
        <v>0</v>
      </c>
      <c r="G36" s="43">
        <v>31</v>
      </c>
      <c r="H36" s="43">
        <v>1</v>
      </c>
      <c r="I36" s="43">
        <v>34</v>
      </c>
      <c r="J36" s="43">
        <v>0</v>
      </c>
      <c r="K36" s="43">
        <v>0</v>
      </c>
      <c r="L36" s="43">
        <v>107</v>
      </c>
      <c r="M36" s="43">
        <v>13</v>
      </c>
      <c r="N36" s="89"/>
    </row>
    <row r="37" spans="2:14" x14ac:dyDescent="0.35">
      <c r="B37" s="85" t="s">
        <v>171</v>
      </c>
      <c r="C37" s="45">
        <f t="shared" si="1"/>
        <v>18</v>
      </c>
      <c r="D37" s="43">
        <v>4</v>
      </c>
      <c r="E37" s="43">
        <v>0</v>
      </c>
      <c r="F37" s="43">
        <v>0</v>
      </c>
      <c r="G37" s="43">
        <v>6</v>
      </c>
      <c r="H37" s="43">
        <v>0</v>
      </c>
      <c r="I37" s="43">
        <v>6</v>
      </c>
      <c r="J37" s="43">
        <v>0</v>
      </c>
      <c r="K37" s="43">
        <v>0</v>
      </c>
      <c r="L37" s="43">
        <v>1</v>
      </c>
      <c r="M37" s="43">
        <v>1</v>
      </c>
      <c r="N37" s="89"/>
    </row>
    <row r="38" spans="2:14" x14ac:dyDescent="0.35">
      <c r="B38" s="85" t="s">
        <v>172</v>
      </c>
      <c r="C38" s="45">
        <f t="shared" si="1"/>
        <v>197</v>
      </c>
      <c r="D38" s="43">
        <v>20</v>
      </c>
      <c r="E38" s="43">
        <v>1</v>
      </c>
      <c r="F38" s="43">
        <v>0</v>
      </c>
      <c r="G38" s="43">
        <v>166</v>
      </c>
      <c r="H38" s="43">
        <v>1</v>
      </c>
      <c r="I38" s="43">
        <v>1</v>
      </c>
      <c r="J38" s="43">
        <v>0</v>
      </c>
      <c r="K38" s="43">
        <v>0</v>
      </c>
      <c r="L38" s="43">
        <v>8</v>
      </c>
      <c r="M38" s="43">
        <v>0</v>
      </c>
      <c r="N38" s="89"/>
    </row>
    <row r="39" spans="2:14" x14ac:dyDescent="0.35">
      <c r="B39" s="85" t="s">
        <v>173</v>
      </c>
      <c r="C39" s="45">
        <f t="shared" si="1"/>
        <v>1</v>
      </c>
      <c r="D39" s="43">
        <v>0</v>
      </c>
      <c r="E39" s="43">
        <v>0</v>
      </c>
      <c r="F39" s="43">
        <v>0</v>
      </c>
      <c r="G39" s="43">
        <v>1</v>
      </c>
      <c r="H39" s="43">
        <v>0</v>
      </c>
      <c r="I39" s="43">
        <v>0</v>
      </c>
      <c r="J39" s="43">
        <v>0</v>
      </c>
      <c r="K39" s="43">
        <v>0</v>
      </c>
      <c r="L39" s="43">
        <v>0</v>
      </c>
      <c r="M39" s="43">
        <v>0</v>
      </c>
      <c r="N39" s="89"/>
    </row>
    <row r="40" spans="2:14" x14ac:dyDescent="0.35">
      <c r="B40" s="85" t="s">
        <v>174</v>
      </c>
      <c r="C40" s="45">
        <f t="shared" si="1"/>
        <v>88</v>
      </c>
      <c r="D40" s="43">
        <v>9</v>
      </c>
      <c r="E40" s="43">
        <v>0</v>
      </c>
      <c r="F40" s="43">
        <v>0</v>
      </c>
      <c r="G40" s="43">
        <v>74</v>
      </c>
      <c r="H40" s="43">
        <v>0</v>
      </c>
      <c r="I40" s="43">
        <v>0</v>
      </c>
      <c r="J40" s="43">
        <v>0</v>
      </c>
      <c r="K40" s="43">
        <v>0</v>
      </c>
      <c r="L40" s="43">
        <v>5</v>
      </c>
      <c r="M40" s="43">
        <v>0</v>
      </c>
      <c r="N40" s="89"/>
    </row>
    <row r="41" spans="2:14" x14ac:dyDescent="0.35">
      <c r="B41" s="85" t="s">
        <v>175</v>
      </c>
      <c r="C41" s="45">
        <f t="shared" si="1"/>
        <v>2</v>
      </c>
      <c r="D41" s="43">
        <v>2</v>
      </c>
      <c r="E41" s="43">
        <v>0</v>
      </c>
      <c r="F41" s="43">
        <v>0</v>
      </c>
      <c r="G41" s="43">
        <v>0</v>
      </c>
      <c r="H41" s="43">
        <v>0</v>
      </c>
      <c r="I41" s="43">
        <v>0</v>
      </c>
      <c r="J41" s="43">
        <v>0</v>
      </c>
      <c r="K41" s="43">
        <v>0</v>
      </c>
      <c r="L41" s="43">
        <v>0</v>
      </c>
      <c r="M41" s="43">
        <v>0</v>
      </c>
      <c r="N41" s="89"/>
    </row>
    <row r="42" spans="2:14" x14ac:dyDescent="0.35">
      <c r="B42" s="85" t="s">
        <v>176</v>
      </c>
      <c r="C42" s="45">
        <f t="shared" si="1"/>
        <v>36</v>
      </c>
      <c r="D42" s="43">
        <v>6</v>
      </c>
      <c r="E42" s="43">
        <v>1</v>
      </c>
      <c r="F42" s="43">
        <v>0</v>
      </c>
      <c r="G42" s="43">
        <v>21</v>
      </c>
      <c r="H42" s="43">
        <v>0</v>
      </c>
      <c r="I42" s="43">
        <v>0</v>
      </c>
      <c r="J42" s="43">
        <v>0</v>
      </c>
      <c r="K42" s="43">
        <v>0</v>
      </c>
      <c r="L42" s="43">
        <v>7</v>
      </c>
      <c r="M42" s="43">
        <v>1</v>
      </c>
      <c r="N42" s="89"/>
    </row>
    <row r="43" spans="2:14" x14ac:dyDescent="0.35">
      <c r="B43" s="85" t="s">
        <v>177</v>
      </c>
      <c r="C43" s="45">
        <f t="shared" si="1"/>
        <v>2504</v>
      </c>
      <c r="D43" s="43">
        <v>0</v>
      </c>
      <c r="E43" s="43">
        <v>0</v>
      </c>
      <c r="F43" s="43">
        <v>0</v>
      </c>
      <c r="G43" s="43">
        <v>21</v>
      </c>
      <c r="H43" s="43">
        <v>0</v>
      </c>
      <c r="I43" s="43">
        <v>0</v>
      </c>
      <c r="J43" s="43">
        <v>0</v>
      </c>
      <c r="K43" s="43">
        <v>0</v>
      </c>
      <c r="L43" s="43">
        <v>2473</v>
      </c>
      <c r="M43" s="43">
        <v>10</v>
      </c>
      <c r="N43" s="89"/>
    </row>
    <row r="44" spans="2:14" x14ac:dyDescent="0.35">
      <c r="B44" s="85" t="s">
        <v>178</v>
      </c>
      <c r="C44" s="45">
        <f t="shared" si="1"/>
        <v>52</v>
      </c>
      <c r="D44" s="43">
        <v>28</v>
      </c>
      <c r="E44" s="43">
        <v>1</v>
      </c>
      <c r="F44" s="43">
        <v>0</v>
      </c>
      <c r="G44" s="43">
        <v>20</v>
      </c>
      <c r="H44" s="43">
        <v>0</v>
      </c>
      <c r="I44" s="43">
        <v>0</v>
      </c>
      <c r="J44" s="43">
        <v>0</v>
      </c>
      <c r="K44" s="43">
        <v>0</v>
      </c>
      <c r="L44" s="43">
        <v>3</v>
      </c>
      <c r="M44" s="43">
        <v>0</v>
      </c>
      <c r="N44" s="89"/>
    </row>
    <row r="45" spans="2:14" x14ac:dyDescent="0.35">
      <c r="B45" s="85" t="s">
        <v>179</v>
      </c>
      <c r="C45" s="45">
        <f t="shared" si="1"/>
        <v>5</v>
      </c>
      <c r="D45" s="43">
        <v>0</v>
      </c>
      <c r="E45" s="43">
        <v>0</v>
      </c>
      <c r="F45" s="43">
        <v>5</v>
      </c>
      <c r="G45" s="43">
        <v>0</v>
      </c>
      <c r="H45" s="43">
        <v>0</v>
      </c>
      <c r="I45" s="43">
        <v>0</v>
      </c>
      <c r="J45" s="43">
        <v>0</v>
      </c>
      <c r="K45" s="43">
        <v>0</v>
      </c>
      <c r="L45" s="43">
        <v>0</v>
      </c>
      <c r="M45" s="43">
        <v>0</v>
      </c>
      <c r="N45" s="89"/>
    </row>
    <row r="46" spans="2:14" x14ac:dyDescent="0.35">
      <c r="B46" s="85" t="s">
        <v>180</v>
      </c>
      <c r="C46" s="45">
        <f t="shared" si="1"/>
        <v>12</v>
      </c>
      <c r="D46" s="43">
        <v>0</v>
      </c>
      <c r="E46" s="43">
        <v>0</v>
      </c>
      <c r="F46" s="43">
        <v>4</v>
      </c>
      <c r="G46" s="43">
        <v>0</v>
      </c>
      <c r="H46" s="43">
        <v>0</v>
      </c>
      <c r="I46" s="43">
        <v>0</v>
      </c>
      <c r="J46" s="43">
        <v>0</v>
      </c>
      <c r="K46" s="43">
        <v>8</v>
      </c>
      <c r="L46" s="43">
        <v>0</v>
      </c>
      <c r="M46" s="43">
        <v>0</v>
      </c>
      <c r="N46" s="89"/>
    </row>
    <row r="47" spans="2:14" x14ac:dyDescent="0.35">
      <c r="B47" s="85" t="s">
        <v>181</v>
      </c>
      <c r="C47" s="45">
        <f t="shared" si="1"/>
        <v>4</v>
      </c>
      <c r="D47" s="43">
        <v>4</v>
      </c>
      <c r="E47" s="43">
        <v>0</v>
      </c>
      <c r="F47" s="43">
        <v>0</v>
      </c>
      <c r="G47" s="43">
        <v>0</v>
      </c>
      <c r="H47" s="43">
        <v>0</v>
      </c>
      <c r="I47" s="43">
        <v>0</v>
      </c>
      <c r="J47" s="43">
        <v>0</v>
      </c>
      <c r="K47" s="43">
        <v>0</v>
      </c>
      <c r="L47" s="43">
        <v>0</v>
      </c>
      <c r="M47" s="43">
        <v>0</v>
      </c>
      <c r="N47" s="89"/>
    </row>
    <row r="48" spans="2:14" x14ac:dyDescent="0.35">
      <c r="B48" s="85" t="s">
        <v>182</v>
      </c>
      <c r="C48" s="45">
        <f t="shared" si="1"/>
        <v>15</v>
      </c>
      <c r="D48" s="43">
        <v>1</v>
      </c>
      <c r="E48" s="43">
        <v>0</v>
      </c>
      <c r="F48" s="43">
        <v>0</v>
      </c>
      <c r="G48" s="43">
        <v>11</v>
      </c>
      <c r="H48" s="43">
        <v>0</v>
      </c>
      <c r="I48" s="43">
        <v>0</v>
      </c>
      <c r="J48" s="43">
        <v>0</v>
      </c>
      <c r="K48" s="43">
        <v>0</v>
      </c>
      <c r="L48" s="43">
        <v>2</v>
      </c>
      <c r="M48" s="43">
        <v>1</v>
      </c>
      <c r="N48" s="89"/>
    </row>
    <row r="49" spans="2:14" x14ac:dyDescent="0.35">
      <c r="B49" s="85" t="s">
        <v>183</v>
      </c>
      <c r="C49" s="45">
        <f t="shared" si="1"/>
        <v>26</v>
      </c>
      <c r="D49" s="43">
        <v>0</v>
      </c>
      <c r="E49" s="43">
        <v>0</v>
      </c>
      <c r="F49" s="43">
        <v>15</v>
      </c>
      <c r="G49" s="43">
        <v>0</v>
      </c>
      <c r="H49" s="43">
        <v>0</v>
      </c>
      <c r="I49" s="43">
        <v>0</v>
      </c>
      <c r="J49" s="43">
        <v>0</v>
      </c>
      <c r="K49" s="43">
        <v>11</v>
      </c>
      <c r="L49" s="43">
        <v>0</v>
      </c>
      <c r="M49" s="43">
        <v>0</v>
      </c>
      <c r="N49" s="89"/>
    </row>
    <row r="50" spans="2:14" x14ac:dyDescent="0.35">
      <c r="B50" s="85" t="s">
        <v>184</v>
      </c>
      <c r="C50" s="45">
        <f t="shared" si="1"/>
        <v>71</v>
      </c>
      <c r="D50" s="43">
        <v>4</v>
      </c>
      <c r="E50" s="43">
        <v>0</v>
      </c>
      <c r="F50" s="43">
        <v>42</v>
      </c>
      <c r="G50" s="43">
        <v>18</v>
      </c>
      <c r="H50" s="43">
        <v>0</v>
      </c>
      <c r="I50" s="43">
        <v>1</v>
      </c>
      <c r="J50" s="43">
        <v>0</v>
      </c>
      <c r="K50" s="43">
        <v>6</v>
      </c>
      <c r="L50" s="43">
        <v>0</v>
      </c>
      <c r="M50" s="43">
        <v>0</v>
      </c>
      <c r="N50" s="89"/>
    </row>
    <row r="51" spans="2:14" x14ac:dyDescent="0.35">
      <c r="B51" s="101" t="s">
        <v>185</v>
      </c>
      <c r="C51" s="45">
        <f t="shared" si="1"/>
        <v>7</v>
      </c>
      <c r="D51" s="43">
        <v>0</v>
      </c>
      <c r="E51" s="43">
        <v>0</v>
      </c>
      <c r="F51" s="43">
        <v>0</v>
      </c>
      <c r="G51" s="43">
        <v>2</v>
      </c>
      <c r="H51" s="43">
        <v>0</v>
      </c>
      <c r="I51" s="43">
        <v>1</v>
      </c>
      <c r="J51" s="43">
        <v>0</v>
      </c>
      <c r="K51" s="43">
        <v>0</v>
      </c>
      <c r="L51" s="43">
        <v>4</v>
      </c>
      <c r="M51" s="43">
        <v>0</v>
      </c>
      <c r="N51" s="89"/>
    </row>
    <row r="52" spans="2:14" x14ac:dyDescent="0.35">
      <c r="B52" s="85" t="s">
        <v>186</v>
      </c>
      <c r="C52" s="45">
        <f t="shared" si="1"/>
        <v>12</v>
      </c>
      <c r="D52" s="43">
        <v>1</v>
      </c>
      <c r="E52" s="43">
        <v>0</v>
      </c>
      <c r="F52" s="43">
        <v>3</v>
      </c>
      <c r="G52" s="43">
        <v>8</v>
      </c>
      <c r="H52" s="43">
        <v>0</v>
      </c>
      <c r="I52" s="43">
        <v>0</v>
      </c>
      <c r="J52" s="43">
        <v>0</v>
      </c>
      <c r="K52" s="43">
        <v>0</v>
      </c>
      <c r="L52" s="43">
        <v>0</v>
      </c>
      <c r="M52" s="43">
        <v>0</v>
      </c>
      <c r="N52" s="89"/>
    </row>
    <row r="53" spans="2:14" ht="18.5" x14ac:dyDescent="0.35">
      <c r="B53" s="85" t="s">
        <v>272</v>
      </c>
      <c r="C53" s="45">
        <f t="shared" si="1"/>
        <v>420</v>
      </c>
      <c r="D53" s="43">
        <v>28</v>
      </c>
      <c r="E53" s="43">
        <v>0</v>
      </c>
      <c r="F53" s="43">
        <v>8</v>
      </c>
      <c r="G53" s="43">
        <v>95</v>
      </c>
      <c r="H53" s="43">
        <v>0</v>
      </c>
      <c r="I53" s="43">
        <v>0</v>
      </c>
      <c r="J53" s="43">
        <v>1</v>
      </c>
      <c r="K53" s="43">
        <v>10</v>
      </c>
      <c r="L53" s="43">
        <v>275</v>
      </c>
      <c r="M53" s="43">
        <v>3</v>
      </c>
      <c r="N53" s="89"/>
    </row>
    <row r="54" spans="2:14" x14ac:dyDescent="0.35">
      <c r="B54" s="104"/>
      <c r="C54" s="109"/>
      <c r="D54" s="46"/>
      <c r="E54" s="46"/>
      <c r="F54" s="46"/>
      <c r="G54" s="46"/>
      <c r="H54" s="46"/>
      <c r="I54" s="46"/>
      <c r="J54" s="46"/>
      <c r="K54" s="46"/>
      <c r="L54" s="46"/>
      <c r="M54" s="46"/>
      <c r="N54" s="89"/>
    </row>
    <row r="55" spans="2:14" x14ac:dyDescent="0.35">
      <c r="B55" s="86" t="s">
        <v>271</v>
      </c>
      <c r="C55" s="32"/>
      <c r="D55" s="32"/>
      <c r="E55" s="32"/>
      <c r="F55" s="32"/>
      <c r="G55" s="32"/>
      <c r="H55" s="32"/>
      <c r="N55" s="89"/>
    </row>
    <row r="56" spans="2:14" ht="15.65" customHeight="1" x14ac:dyDescent="0.35">
      <c r="B56" s="86" t="s">
        <v>116</v>
      </c>
      <c r="N56" s="89"/>
    </row>
    <row r="57" spans="2:14" ht="15.65" hidden="1" customHeight="1" x14ac:dyDescent="0.35">
      <c r="N57" s="89"/>
    </row>
    <row r="58" spans="2:14" ht="15.65" hidden="1" customHeight="1" x14ac:dyDescent="0.35">
      <c r="N58" s="89"/>
    </row>
    <row r="59" spans="2:14" ht="15.65" hidden="1" customHeight="1" x14ac:dyDescent="0.35">
      <c r="N59" s="89"/>
    </row>
    <row r="60" spans="2:14" ht="15.65" hidden="1" customHeight="1" x14ac:dyDescent="0.35">
      <c r="N60" s="89"/>
    </row>
    <row r="61" spans="2:14" ht="15.65" hidden="1" customHeight="1" x14ac:dyDescent="0.35">
      <c r="N61" s="89"/>
    </row>
    <row r="62" spans="2:14" ht="15.65" hidden="1" customHeight="1" x14ac:dyDescent="0.35">
      <c r="N62" s="89"/>
    </row>
    <row r="63" spans="2:14" ht="15.65" hidden="1" customHeight="1" x14ac:dyDescent="0.35">
      <c r="N63" s="89"/>
    </row>
    <row r="64" spans="2:14" ht="15.65" hidden="1" customHeight="1" x14ac:dyDescent="0.35">
      <c r="N64" s="89"/>
    </row>
    <row r="65" spans="14:14" ht="15.65" hidden="1" customHeight="1" x14ac:dyDescent="0.35">
      <c r="N65" s="89"/>
    </row>
    <row r="66" spans="14:14" ht="15.65" hidden="1" customHeight="1" x14ac:dyDescent="0.35">
      <c r="N66" s="89"/>
    </row>
    <row r="67" spans="14:14" ht="15.65" hidden="1" customHeight="1" x14ac:dyDescent="0.35">
      <c r="N67" s="89"/>
    </row>
    <row r="68" spans="14:14" ht="15.65" hidden="1" customHeight="1" x14ac:dyDescent="0.35">
      <c r="N68" s="89"/>
    </row>
    <row r="69" spans="14:14" ht="15.65" hidden="1" customHeight="1" x14ac:dyDescent="0.35">
      <c r="N69" s="89"/>
    </row>
    <row r="70" spans="14:14" ht="15.65" hidden="1" customHeight="1" x14ac:dyDescent="0.35">
      <c r="N70" s="89"/>
    </row>
    <row r="71" spans="14:14" ht="15.65" hidden="1" customHeight="1" x14ac:dyDescent="0.35">
      <c r="N71" s="89"/>
    </row>
    <row r="72" spans="14:14" ht="15.65" hidden="1" customHeight="1" x14ac:dyDescent="0.35">
      <c r="N72" s="89"/>
    </row>
    <row r="73" spans="14:14" ht="15.65" hidden="1" customHeight="1" x14ac:dyDescent="0.35">
      <c r="N73" s="89"/>
    </row>
    <row r="74" spans="14:14" ht="15.65" hidden="1" customHeight="1" x14ac:dyDescent="0.35">
      <c r="N74" s="89"/>
    </row>
    <row r="75" spans="14:14" ht="15.65" hidden="1" customHeight="1" x14ac:dyDescent="0.35">
      <c r="N75" s="89"/>
    </row>
    <row r="76" spans="14:14" ht="15.65" hidden="1" customHeight="1" x14ac:dyDescent="0.35">
      <c r="N76" s="89"/>
    </row>
    <row r="77" spans="14:14" ht="15.65" hidden="1" customHeight="1" x14ac:dyDescent="0.35">
      <c r="N77" s="89"/>
    </row>
    <row r="78" spans="14:14" ht="15.65" hidden="1" customHeight="1" x14ac:dyDescent="0.35">
      <c r="N78" s="89"/>
    </row>
    <row r="79" spans="14:14" ht="15.65" hidden="1" customHeight="1" x14ac:dyDescent="0.35">
      <c r="N79" s="89"/>
    </row>
    <row r="80" spans="14:14" ht="15.65" hidden="1" customHeight="1" x14ac:dyDescent="0.35">
      <c r="N80" s="89"/>
    </row>
    <row r="81" spans="14:14" ht="15.65" hidden="1" customHeight="1" x14ac:dyDescent="0.35">
      <c r="N81" s="89"/>
    </row>
    <row r="82" spans="14:14" ht="15.65" hidden="1" customHeight="1" x14ac:dyDescent="0.35">
      <c r="N82" s="89"/>
    </row>
    <row r="83" spans="14:14" ht="15.65" hidden="1" customHeight="1" x14ac:dyDescent="0.35">
      <c r="N83" s="89"/>
    </row>
    <row r="84" spans="14:14" ht="15.65" hidden="1" customHeight="1" x14ac:dyDescent="0.35">
      <c r="N84" s="89"/>
    </row>
    <row r="85" spans="14:14" ht="15.65" hidden="1" customHeight="1" x14ac:dyDescent="0.35">
      <c r="N85" s="89"/>
    </row>
    <row r="86" spans="14:14" ht="15.65" hidden="1" customHeight="1" x14ac:dyDescent="0.35">
      <c r="N86" s="89"/>
    </row>
    <row r="87" spans="14:14" ht="15.65" hidden="1" customHeight="1" x14ac:dyDescent="0.35">
      <c r="N87" s="89"/>
    </row>
    <row r="88" spans="14:14" ht="15.65" hidden="1" customHeight="1" x14ac:dyDescent="0.35">
      <c r="N88" s="89"/>
    </row>
    <row r="89" spans="14:14" ht="15.65" hidden="1" customHeight="1" x14ac:dyDescent="0.35">
      <c r="N89" s="89"/>
    </row>
    <row r="90" spans="14:14" ht="15.65" hidden="1" customHeight="1" x14ac:dyDescent="0.35">
      <c r="N90" s="89"/>
    </row>
    <row r="91" spans="14:14" ht="15.65" hidden="1" customHeight="1" x14ac:dyDescent="0.35">
      <c r="N91" s="89"/>
    </row>
    <row r="92" spans="14:14" ht="15.65" hidden="1" customHeight="1" x14ac:dyDescent="0.35">
      <c r="N92" s="89"/>
    </row>
    <row r="93" spans="14:14" ht="15.65" hidden="1" customHeight="1" x14ac:dyDescent="0.35">
      <c r="N93" s="89"/>
    </row>
    <row r="94" spans="14:14" ht="15.65" hidden="1" customHeight="1" x14ac:dyDescent="0.35">
      <c r="N94" s="89"/>
    </row>
    <row r="95" spans="14:14" ht="15.65" hidden="1" customHeight="1" x14ac:dyDescent="0.35">
      <c r="N95" s="89"/>
    </row>
    <row r="96" spans="14:14" ht="15.65" hidden="1" customHeight="1" x14ac:dyDescent="0.35">
      <c r="N96" s="89"/>
    </row>
    <row r="97" spans="14:14" ht="15.65" hidden="1" customHeight="1" x14ac:dyDescent="0.35">
      <c r="N97" s="89"/>
    </row>
    <row r="98" spans="14:14" ht="15.65" hidden="1" customHeight="1" x14ac:dyDescent="0.35">
      <c r="N98" s="89"/>
    </row>
    <row r="99" spans="14:14" ht="15.65" hidden="1" customHeight="1" x14ac:dyDescent="0.35">
      <c r="N99" s="89"/>
    </row>
    <row r="100" spans="14:14" ht="15.65" hidden="1" customHeight="1" x14ac:dyDescent="0.35">
      <c r="N100" s="89"/>
    </row>
    <row r="101" spans="14:14" ht="15.65" hidden="1" customHeight="1" x14ac:dyDescent="0.35">
      <c r="N101" s="89"/>
    </row>
    <row r="102" spans="14:14" ht="15.65" hidden="1" customHeight="1" x14ac:dyDescent="0.35">
      <c r="N102" s="89"/>
    </row>
    <row r="103" spans="14:14" ht="15.65" hidden="1" customHeight="1" x14ac:dyDescent="0.35">
      <c r="N103" s="89"/>
    </row>
    <row r="104" spans="14:14" ht="15.65" hidden="1" customHeight="1" x14ac:dyDescent="0.35">
      <c r="N104" s="89"/>
    </row>
    <row r="105" spans="14:14" ht="15.65" hidden="1" customHeight="1" x14ac:dyDescent="0.35">
      <c r="N105" s="89"/>
    </row>
    <row r="106" spans="14:14" ht="15.65" hidden="1" customHeight="1" x14ac:dyDescent="0.35">
      <c r="N106" s="89"/>
    </row>
    <row r="107" spans="14:14" ht="15.65" hidden="1" customHeight="1" x14ac:dyDescent="0.35">
      <c r="N107" s="89"/>
    </row>
    <row r="108" spans="14:14" ht="15.65" hidden="1" customHeight="1" x14ac:dyDescent="0.35">
      <c r="N108" s="89"/>
    </row>
    <row r="109" spans="14:14" ht="15.65" hidden="1" customHeight="1" x14ac:dyDescent="0.35">
      <c r="N109" s="89"/>
    </row>
    <row r="110" spans="14:14" ht="15.65" hidden="1" customHeight="1" x14ac:dyDescent="0.35">
      <c r="N110" s="89"/>
    </row>
    <row r="111" spans="14:14" ht="15.65" hidden="1" customHeight="1" x14ac:dyDescent="0.35">
      <c r="N111" s="89"/>
    </row>
    <row r="112" spans="14:14" ht="15.65" hidden="1" customHeight="1" x14ac:dyDescent="0.35">
      <c r="N112" s="89"/>
    </row>
    <row r="113" spans="14:14" ht="15.65" hidden="1" customHeight="1" x14ac:dyDescent="0.35">
      <c r="N113" s="89"/>
    </row>
    <row r="114" spans="14:14" ht="15.65" hidden="1" customHeight="1" x14ac:dyDescent="0.35">
      <c r="N114" s="89"/>
    </row>
    <row r="115" spans="14:14" ht="15.65" hidden="1" customHeight="1" x14ac:dyDescent="0.35">
      <c r="N115" s="89"/>
    </row>
    <row r="116" spans="14:14" ht="15.65" hidden="1" customHeight="1" x14ac:dyDescent="0.35">
      <c r="N116" s="89"/>
    </row>
    <row r="117" spans="14:14" ht="15.65" hidden="1" customHeight="1" x14ac:dyDescent="0.35">
      <c r="N117" s="89"/>
    </row>
    <row r="118" spans="14:14" ht="15.65" hidden="1" customHeight="1" x14ac:dyDescent="0.35">
      <c r="N118" s="89"/>
    </row>
    <row r="119" spans="14:14" ht="15.65" hidden="1" customHeight="1" x14ac:dyDescent="0.35">
      <c r="N119" s="89"/>
    </row>
    <row r="120" spans="14:14" ht="15.65" hidden="1" customHeight="1" x14ac:dyDescent="0.35">
      <c r="N120" s="89"/>
    </row>
    <row r="121" spans="14:14" ht="15.65" hidden="1" customHeight="1" x14ac:dyDescent="0.35">
      <c r="N121" s="89"/>
    </row>
    <row r="122" spans="14:14" ht="15.65" hidden="1" customHeight="1" x14ac:dyDescent="0.35">
      <c r="N122" s="89"/>
    </row>
    <row r="123" spans="14:14" ht="15.65" hidden="1" customHeight="1" x14ac:dyDescent="0.35">
      <c r="N123" s="89"/>
    </row>
    <row r="124" spans="14:14" ht="15.65" hidden="1" customHeight="1" x14ac:dyDescent="0.35">
      <c r="N124" s="89"/>
    </row>
    <row r="125" spans="14:14" ht="15.65" hidden="1" customHeight="1" x14ac:dyDescent="0.35">
      <c r="N125" s="89"/>
    </row>
    <row r="126" spans="14:14" ht="15.65" hidden="1" customHeight="1" x14ac:dyDescent="0.35">
      <c r="N126" s="89"/>
    </row>
    <row r="127" spans="14:14" ht="15.65" hidden="1" customHeight="1" x14ac:dyDescent="0.35">
      <c r="N127" s="89"/>
    </row>
    <row r="128" spans="14:14" ht="15.65" hidden="1" customHeight="1" x14ac:dyDescent="0.35">
      <c r="N128" s="89"/>
    </row>
    <row r="129" spans="14:14" ht="15.65" hidden="1" customHeight="1" x14ac:dyDescent="0.35">
      <c r="N129" s="89"/>
    </row>
    <row r="130" spans="14:14" ht="15.65" hidden="1" customHeight="1" x14ac:dyDescent="0.35">
      <c r="N130" s="89"/>
    </row>
    <row r="131" spans="14:14" ht="15.65" hidden="1" customHeight="1" x14ac:dyDescent="0.35">
      <c r="N131" s="89"/>
    </row>
    <row r="132" spans="14:14" ht="15.65" hidden="1" customHeight="1" x14ac:dyDescent="0.35">
      <c r="N132" s="89"/>
    </row>
    <row r="133" spans="14:14" ht="15.65" hidden="1" customHeight="1" x14ac:dyDescent="0.35">
      <c r="N133" s="89"/>
    </row>
    <row r="134" spans="14:14" ht="15.65" hidden="1" customHeight="1" x14ac:dyDescent="0.35">
      <c r="N134" s="89"/>
    </row>
    <row r="135" spans="14:14" ht="15.65" hidden="1" customHeight="1" x14ac:dyDescent="0.35">
      <c r="N135" s="89"/>
    </row>
    <row r="136" spans="14:14" ht="15.65" hidden="1" customHeight="1" x14ac:dyDescent="0.35">
      <c r="N136" s="89"/>
    </row>
    <row r="137" spans="14:14" ht="15.65" hidden="1" customHeight="1" x14ac:dyDescent="0.35">
      <c r="N137" s="89"/>
    </row>
    <row r="138" spans="14:14" ht="15.65" hidden="1" customHeight="1" x14ac:dyDescent="0.35">
      <c r="N138" s="89"/>
    </row>
    <row r="139" spans="14:14" ht="15.65" hidden="1" customHeight="1" x14ac:dyDescent="0.35">
      <c r="N139" s="89"/>
    </row>
    <row r="140" spans="14:14" ht="15.65" hidden="1" customHeight="1" x14ac:dyDescent="0.35">
      <c r="N140" s="89"/>
    </row>
    <row r="141" spans="14:14" ht="15.65" hidden="1" customHeight="1" x14ac:dyDescent="0.35">
      <c r="N141" s="89"/>
    </row>
    <row r="142" spans="14:14" ht="15.65" hidden="1" customHeight="1" x14ac:dyDescent="0.35">
      <c r="N142" s="89"/>
    </row>
    <row r="143" spans="14:14" ht="15.65" hidden="1" customHeight="1" x14ac:dyDescent="0.35">
      <c r="N143" s="89"/>
    </row>
    <row r="144" spans="14:14" ht="15.65" hidden="1" customHeight="1" x14ac:dyDescent="0.35">
      <c r="N144" s="89"/>
    </row>
    <row r="145" spans="14:14" ht="15.65" hidden="1" customHeight="1" x14ac:dyDescent="0.35">
      <c r="N145" s="89"/>
    </row>
    <row r="146" spans="14:14" ht="15.65" hidden="1" customHeight="1" x14ac:dyDescent="0.35">
      <c r="N146" s="89"/>
    </row>
    <row r="147" spans="14:14" ht="15.65" hidden="1" customHeight="1" x14ac:dyDescent="0.35">
      <c r="N147" s="89"/>
    </row>
    <row r="148" spans="14:14" ht="15.65" hidden="1" customHeight="1" x14ac:dyDescent="0.35">
      <c r="N148" s="89"/>
    </row>
    <row r="149" spans="14:14" ht="15.65" hidden="1" customHeight="1" x14ac:dyDescent="0.35">
      <c r="N149" s="89"/>
    </row>
    <row r="150" spans="14:14" ht="15.65" hidden="1" customHeight="1" x14ac:dyDescent="0.35">
      <c r="N150" s="89"/>
    </row>
    <row r="151" spans="14:14" ht="15.65" hidden="1" customHeight="1" x14ac:dyDescent="0.35">
      <c r="N151" s="89"/>
    </row>
    <row r="152" spans="14:14" ht="15.65" hidden="1" customHeight="1" x14ac:dyDescent="0.35">
      <c r="N152" s="89"/>
    </row>
    <row r="153" spans="14:14" ht="15.65" hidden="1" customHeight="1" x14ac:dyDescent="0.35">
      <c r="N153" s="89"/>
    </row>
    <row r="154" spans="14:14" ht="15.65" hidden="1" customHeight="1" x14ac:dyDescent="0.35">
      <c r="N154" s="89"/>
    </row>
    <row r="155" spans="14:14" ht="15.65" hidden="1" customHeight="1" x14ac:dyDescent="0.35">
      <c r="N155" s="89"/>
    </row>
    <row r="156" spans="14:14" ht="15.65" hidden="1" customHeight="1" x14ac:dyDescent="0.35">
      <c r="N156" s="89"/>
    </row>
    <row r="157" spans="14:14" ht="15.65" hidden="1" customHeight="1" x14ac:dyDescent="0.35">
      <c r="N157" s="89"/>
    </row>
    <row r="158" spans="14:14" ht="15.65" hidden="1" customHeight="1" x14ac:dyDescent="0.35">
      <c r="N158" s="89"/>
    </row>
    <row r="159" spans="14:14" ht="15.65" hidden="1" customHeight="1" x14ac:dyDescent="0.35">
      <c r="N159" s="89"/>
    </row>
    <row r="160" spans="14:14" ht="15.65" hidden="1" customHeight="1" x14ac:dyDescent="0.35">
      <c r="N160" s="89"/>
    </row>
    <row r="161" spans="14:14" ht="15.65" hidden="1" customHeight="1" x14ac:dyDescent="0.35">
      <c r="N161" s="89"/>
    </row>
    <row r="162" spans="14:14" ht="15.65" hidden="1" customHeight="1" x14ac:dyDescent="0.35">
      <c r="N162" s="89"/>
    </row>
    <row r="163" spans="14:14" ht="15.65" hidden="1" customHeight="1" x14ac:dyDescent="0.35">
      <c r="N163" s="89"/>
    </row>
    <row r="164" spans="14:14" ht="15.65" hidden="1" customHeight="1" x14ac:dyDescent="0.35">
      <c r="N164" s="89"/>
    </row>
    <row r="165" spans="14:14" ht="15.65" hidden="1" customHeight="1" x14ac:dyDescent="0.35">
      <c r="N165" s="89"/>
    </row>
    <row r="166" spans="14:14" ht="15.65" hidden="1" customHeight="1" x14ac:dyDescent="0.35">
      <c r="N166" s="89"/>
    </row>
    <row r="167" spans="14:14" ht="15.65" hidden="1" customHeight="1" x14ac:dyDescent="0.35">
      <c r="N167" s="89"/>
    </row>
    <row r="168" spans="14:14" ht="15.65" hidden="1" customHeight="1" x14ac:dyDescent="0.35">
      <c r="N168" s="89"/>
    </row>
    <row r="169" spans="14:14" ht="15.65" hidden="1" customHeight="1" x14ac:dyDescent="0.35">
      <c r="N169" s="89"/>
    </row>
    <row r="170" spans="14:14" ht="15.65" hidden="1" customHeight="1" x14ac:dyDescent="0.35">
      <c r="N170" s="89"/>
    </row>
    <row r="171" spans="14:14" ht="15.65" hidden="1" customHeight="1" x14ac:dyDescent="0.35">
      <c r="N171" s="89"/>
    </row>
    <row r="172" spans="14:14" ht="15.65" hidden="1" customHeight="1" x14ac:dyDescent="0.35">
      <c r="N172" s="89"/>
    </row>
    <row r="173" spans="14:14" ht="15.65" hidden="1" customHeight="1" x14ac:dyDescent="0.35">
      <c r="N173" s="89"/>
    </row>
    <row r="174" spans="14:14" ht="15.65" hidden="1" customHeight="1" x14ac:dyDescent="0.35">
      <c r="N174" s="89"/>
    </row>
    <row r="175" spans="14:14" ht="15.65" hidden="1" customHeight="1" x14ac:dyDescent="0.35">
      <c r="N175" s="89"/>
    </row>
    <row r="176" spans="14:14" ht="15.65" hidden="1" customHeight="1" x14ac:dyDescent="0.35">
      <c r="N176" s="89"/>
    </row>
    <row r="177" spans="14:14" ht="15.65" hidden="1" customHeight="1" x14ac:dyDescent="0.35">
      <c r="N177" s="89"/>
    </row>
    <row r="178" spans="14:14" ht="15.65" hidden="1" customHeight="1" x14ac:dyDescent="0.35">
      <c r="N178" s="89"/>
    </row>
    <row r="179" spans="14:14" ht="15.65" hidden="1" customHeight="1" x14ac:dyDescent="0.35">
      <c r="N179" s="89"/>
    </row>
    <row r="180" spans="14:14" ht="15.65" hidden="1" customHeight="1" x14ac:dyDescent="0.35">
      <c r="N180" s="89"/>
    </row>
    <row r="181" spans="14:14" ht="15.65" hidden="1" customHeight="1" x14ac:dyDescent="0.35">
      <c r="N181" s="89"/>
    </row>
    <row r="182" spans="14:14" ht="15.65" hidden="1" customHeight="1" x14ac:dyDescent="0.35">
      <c r="N182" s="89"/>
    </row>
    <row r="183" spans="14:14" ht="15.65" hidden="1" customHeight="1" x14ac:dyDescent="0.35">
      <c r="N183" s="89"/>
    </row>
    <row r="184" spans="14:14" ht="15.65" hidden="1" customHeight="1" x14ac:dyDescent="0.35">
      <c r="N184" s="89"/>
    </row>
    <row r="185" spans="14:14" ht="15.65" hidden="1" customHeight="1" x14ac:dyDescent="0.35">
      <c r="N185" s="89"/>
    </row>
    <row r="186" spans="14:14" ht="15.65" hidden="1" customHeight="1" x14ac:dyDescent="0.35">
      <c r="N186" s="89"/>
    </row>
    <row r="187" spans="14:14" ht="15.65" hidden="1" customHeight="1" x14ac:dyDescent="0.35">
      <c r="N187" s="89"/>
    </row>
    <row r="188" spans="14:14" ht="15.65" hidden="1" customHeight="1" x14ac:dyDescent="0.35">
      <c r="N188" s="89"/>
    </row>
    <row r="189" spans="14:14" ht="15.65" hidden="1" customHeight="1" x14ac:dyDescent="0.35">
      <c r="N189" s="89"/>
    </row>
    <row r="190" spans="14:14" ht="15.65" hidden="1" customHeight="1" x14ac:dyDescent="0.35">
      <c r="N190" s="89"/>
    </row>
    <row r="191" spans="14:14" ht="15.65" hidden="1" customHeight="1" x14ac:dyDescent="0.35">
      <c r="N191" s="89"/>
    </row>
    <row r="192" spans="14:14" ht="15.65" hidden="1" customHeight="1" x14ac:dyDescent="0.35">
      <c r="N192" s="89"/>
    </row>
    <row r="1048558" ht="20.25" hidden="1" customHeight="1" x14ac:dyDescent="0.35"/>
    <row r="1048559" ht="19.5" hidden="1" customHeight="1" x14ac:dyDescent="0.35"/>
    <row r="1048560" ht="25.5" hidden="1" customHeight="1" x14ac:dyDescent="0.35"/>
    <row r="1048561" ht="30" hidden="1" customHeight="1" x14ac:dyDescent="0.35"/>
    <row r="1048562" ht="30" hidden="1" customHeight="1" x14ac:dyDescent="0.35"/>
    <row r="1048563" ht="24.75" hidden="1" customHeight="1" x14ac:dyDescent="0.35"/>
    <row r="1048564" ht="24.75" hidden="1" customHeight="1" x14ac:dyDescent="0.35"/>
    <row r="1048565" ht="22.5" hidden="1" customHeight="1" x14ac:dyDescent="0.35"/>
    <row r="1048566" ht="18" hidden="1" customHeight="1" x14ac:dyDescent="0.35"/>
    <row r="1048567" ht="20.25" hidden="1" customHeight="1" x14ac:dyDescent="0.35"/>
    <row r="1048568" ht="21.75" hidden="1" customHeight="1" x14ac:dyDescent="0.35"/>
    <row r="1048569" ht="24.75" hidden="1" customHeight="1" x14ac:dyDescent="0.35"/>
    <row r="1048573" ht="20.25" hidden="1" customHeight="1" x14ac:dyDescent="0.35"/>
    <row r="1048574" ht="22.5" hidden="1" customHeight="1" x14ac:dyDescent="0.35"/>
  </sheetData>
  <mergeCells count="8">
    <mergeCell ref="I8:M8"/>
    <mergeCell ref="D8:H8"/>
    <mergeCell ref="B3:M3"/>
    <mergeCell ref="B4:M4"/>
    <mergeCell ref="B5:M5"/>
    <mergeCell ref="B6:M6"/>
    <mergeCell ref="B8:B9"/>
    <mergeCell ref="C8:C9"/>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6"/>
  <sheetViews>
    <sheetView zoomScale="70" zoomScaleNormal="70" workbookViewId="0">
      <pane xSplit="1" ySplit="9" topLeftCell="B91" activePane="bottomRight" state="frozen"/>
      <selection pane="topRight" activeCell="B1" sqref="B1"/>
      <selection pane="bottomLeft" activeCell="A10" sqref="A10"/>
      <selection pane="bottomRight" activeCell="E8" sqref="E8"/>
    </sheetView>
  </sheetViews>
  <sheetFormatPr baseColWidth="10" defaultColWidth="0" defaultRowHeight="15.5" zeroHeight="1" x14ac:dyDescent="0.35"/>
  <cols>
    <col min="1" max="1" width="79.54296875" style="25" customWidth="1"/>
    <col min="2" max="6" width="18.1796875" style="25" customWidth="1"/>
    <col min="7" max="16384" width="30" style="25" hidden="1"/>
  </cols>
  <sheetData>
    <row r="1" spans="1:6" x14ac:dyDescent="0.35">
      <c r="A1" s="47" t="s">
        <v>187</v>
      </c>
      <c r="B1" s="29"/>
      <c r="C1" s="29"/>
      <c r="D1" s="29"/>
      <c r="E1" s="29"/>
      <c r="F1" s="29"/>
    </row>
    <row r="2" spans="1:6" x14ac:dyDescent="0.35">
      <c r="A2" s="29"/>
      <c r="B2" s="29"/>
      <c r="C2" s="29"/>
      <c r="D2" s="29"/>
      <c r="E2" s="29"/>
      <c r="F2" s="29"/>
    </row>
    <row r="3" spans="1:6" x14ac:dyDescent="0.35">
      <c r="A3" s="177" t="s">
        <v>188</v>
      </c>
      <c r="B3" s="177"/>
      <c r="C3" s="177"/>
      <c r="D3" s="177"/>
      <c r="E3" s="177"/>
      <c r="F3" s="177"/>
    </row>
    <row r="4" spans="1:6" x14ac:dyDescent="0.35">
      <c r="A4" s="177" t="s">
        <v>18</v>
      </c>
      <c r="B4" s="177"/>
      <c r="C4" s="177"/>
      <c r="D4" s="177"/>
      <c r="E4" s="177"/>
      <c r="F4" s="177"/>
    </row>
    <row r="5" spans="1:6" x14ac:dyDescent="0.35">
      <c r="A5" s="177" t="s">
        <v>189</v>
      </c>
      <c r="B5" s="177"/>
      <c r="C5" s="177"/>
      <c r="D5" s="177"/>
      <c r="E5" s="177"/>
      <c r="F5" s="177"/>
    </row>
    <row r="6" spans="1:6" x14ac:dyDescent="0.35">
      <c r="A6" s="177" t="s">
        <v>224</v>
      </c>
      <c r="B6" s="177"/>
      <c r="C6" s="177"/>
      <c r="D6" s="177"/>
      <c r="E6" s="177"/>
      <c r="F6" s="177"/>
    </row>
    <row r="7" spans="1:6" x14ac:dyDescent="0.35">
      <c r="B7" s="29"/>
      <c r="C7" s="29"/>
      <c r="D7" s="29"/>
      <c r="E7" s="29"/>
      <c r="F7" s="29"/>
    </row>
    <row r="8" spans="1:6" ht="60" x14ac:dyDescent="0.35">
      <c r="A8" s="48" t="s">
        <v>20</v>
      </c>
      <c r="B8" s="35" t="s">
        <v>21</v>
      </c>
      <c r="C8" s="48" t="s">
        <v>190</v>
      </c>
      <c r="D8" s="48" t="s">
        <v>191</v>
      </c>
      <c r="E8" s="48" t="s">
        <v>192</v>
      </c>
      <c r="F8" s="35" t="s">
        <v>193</v>
      </c>
    </row>
    <row r="9" spans="1:6" x14ac:dyDescent="0.35">
      <c r="A9" s="49"/>
      <c r="B9" s="50"/>
      <c r="C9" s="50"/>
      <c r="D9" s="50"/>
      <c r="E9" s="50"/>
      <c r="F9" s="50"/>
    </row>
    <row r="10" spans="1:6" x14ac:dyDescent="0.35">
      <c r="A10" s="132" t="s">
        <v>21</v>
      </c>
      <c r="B10" s="121">
        <f>B12+B20+B23+B30+B37+B44+B52+B61+B69+B77+B85+B95+B99+B106+B111</f>
        <v>229345</v>
      </c>
      <c r="C10" s="121">
        <f>+C12+C20+C23+C30+C37+C44+C52+C61+C69+C77+C85+C95+C99+C106+C111</f>
        <v>72423</v>
      </c>
      <c r="D10" s="121">
        <f>+D12+D20+D23+D30+D37+D44+D52+D61+D69+D77+D85+D95+D99+D106+D111</f>
        <v>94085</v>
      </c>
      <c r="E10" s="121">
        <f>+E12+E20+E23+E30+E37+E44+E52+E61+E69+E77+E85+E95+E99+E106+E111</f>
        <v>62815</v>
      </c>
      <c r="F10" s="121">
        <f>+F12+F20+F23+F30+F37+F44+F52+F61+F69+F77+F85+F95+F99+F106+F111</f>
        <v>22</v>
      </c>
    </row>
    <row r="11" spans="1:6" x14ac:dyDescent="0.35">
      <c r="B11" s="122"/>
      <c r="C11" s="122"/>
      <c r="D11" s="122"/>
      <c r="E11" s="123"/>
      <c r="F11" s="122"/>
    </row>
    <row r="12" spans="1:6" x14ac:dyDescent="0.35">
      <c r="A12" s="51" t="s">
        <v>27</v>
      </c>
      <c r="B12" s="121">
        <f t="shared" ref="B12:F12" si="0">SUM(B13:B18)</f>
        <v>28780</v>
      </c>
      <c r="C12" s="121">
        <f t="shared" si="0"/>
        <v>9008</v>
      </c>
      <c r="D12" s="121">
        <f t="shared" si="0"/>
        <v>12106</v>
      </c>
      <c r="E12" s="121">
        <f t="shared" si="0"/>
        <v>7666</v>
      </c>
      <c r="F12" s="121">
        <f t="shared" si="0"/>
        <v>0</v>
      </c>
    </row>
    <row r="13" spans="1:6" x14ac:dyDescent="0.35">
      <c r="A13" s="52" t="s">
        <v>28</v>
      </c>
      <c r="B13" s="122">
        <f t="shared" ref="B13:B18" si="1">SUM(C13:F13)</f>
        <v>14222</v>
      </c>
      <c r="C13" s="122">
        <v>4504</v>
      </c>
      <c r="D13" s="122">
        <v>5864</v>
      </c>
      <c r="E13" s="122">
        <v>3854</v>
      </c>
      <c r="F13" s="122">
        <v>0</v>
      </c>
    </row>
    <row r="14" spans="1:6" x14ac:dyDescent="0.35">
      <c r="A14" s="52" t="s">
        <v>29</v>
      </c>
      <c r="B14" s="122">
        <f t="shared" si="1"/>
        <v>2029</v>
      </c>
      <c r="C14" s="122">
        <v>590</v>
      </c>
      <c r="D14" s="122">
        <v>893</v>
      </c>
      <c r="E14" s="122">
        <v>546</v>
      </c>
      <c r="F14" s="122">
        <v>0</v>
      </c>
    </row>
    <row r="15" spans="1:6" x14ac:dyDescent="0.35">
      <c r="A15" s="52" t="s">
        <v>30</v>
      </c>
      <c r="B15" s="122">
        <f t="shared" si="1"/>
        <v>4906</v>
      </c>
      <c r="C15" s="122">
        <v>1522</v>
      </c>
      <c r="D15" s="122">
        <v>2058</v>
      </c>
      <c r="E15" s="122">
        <v>1326</v>
      </c>
      <c r="F15" s="122">
        <v>0</v>
      </c>
    </row>
    <row r="16" spans="1:6" x14ac:dyDescent="0.35">
      <c r="A16" s="25" t="s">
        <v>31</v>
      </c>
      <c r="B16" s="122">
        <f t="shared" si="1"/>
        <v>1400</v>
      </c>
      <c r="C16" s="122">
        <v>422</v>
      </c>
      <c r="D16" s="122">
        <v>612</v>
      </c>
      <c r="E16" s="122">
        <v>366</v>
      </c>
      <c r="F16" s="122">
        <v>0</v>
      </c>
    </row>
    <row r="17" spans="1:6" x14ac:dyDescent="0.35">
      <c r="A17" s="25" t="s">
        <v>32</v>
      </c>
      <c r="B17" s="122">
        <f t="shared" si="1"/>
        <v>143</v>
      </c>
      <c r="C17" s="122">
        <v>39</v>
      </c>
      <c r="D17" s="122">
        <v>67</v>
      </c>
      <c r="E17" s="122">
        <v>37</v>
      </c>
      <c r="F17" s="122">
        <v>0</v>
      </c>
    </row>
    <row r="18" spans="1:6" x14ac:dyDescent="0.35">
      <c r="A18" s="25" t="s">
        <v>33</v>
      </c>
      <c r="B18" s="122">
        <f t="shared" si="1"/>
        <v>6080</v>
      </c>
      <c r="C18" s="122">
        <v>1931</v>
      </c>
      <c r="D18" s="122">
        <v>2612</v>
      </c>
      <c r="E18" s="122">
        <v>1537</v>
      </c>
      <c r="F18" s="122">
        <v>0</v>
      </c>
    </row>
    <row r="19" spans="1:6" x14ac:dyDescent="0.35">
      <c r="A19" s="52"/>
      <c r="B19" s="122"/>
      <c r="C19" s="122"/>
      <c r="D19" s="122"/>
      <c r="E19" s="123"/>
      <c r="F19" s="122"/>
    </row>
    <row r="20" spans="1:6" x14ac:dyDescent="0.35">
      <c r="A20" s="51" t="s">
        <v>34</v>
      </c>
      <c r="B20" s="121">
        <f t="shared" ref="B20:F20" si="2">SUM(B21)</f>
        <v>21866</v>
      </c>
      <c r="C20" s="121">
        <f t="shared" si="2"/>
        <v>6179</v>
      </c>
      <c r="D20" s="121">
        <f t="shared" si="2"/>
        <v>9963</v>
      </c>
      <c r="E20" s="121">
        <f t="shared" si="2"/>
        <v>5724</v>
      </c>
      <c r="F20" s="121">
        <f t="shared" si="2"/>
        <v>0</v>
      </c>
    </row>
    <row r="21" spans="1:6" x14ac:dyDescent="0.35">
      <c r="A21" s="52" t="s">
        <v>35</v>
      </c>
      <c r="B21" s="122">
        <f>SUM(C21:F21)</f>
        <v>21866</v>
      </c>
      <c r="C21" s="122">
        <v>6179</v>
      </c>
      <c r="D21" s="122">
        <v>9963</v>
      </c>
      <c r="E21" s="122">
        <v>5724</v>
      </c>
      <c r="F21" s="122">
        <v>0</v>
      </c>
    </row>
    <row r="22" spans="1:6" x14ac:dyDescent="0.35">
      <c r="A22" s="53"/>
      <c r="B22" s="122"/>
      <c r="C22" s="122"/>
      <c r="D22" s="122"/>
      <c r="E22" s="123"/>
      <c r="F22" s="122"/>
    </row>
    <row r="23" spans="1:6" x14ac:dyDescent="0.35">
      <c r="A23" s="51" t="s">
        <v>36</v>
      </c>
      <c r="B23" s="121">
        <f t="shared" ref="B23:F23" si="3">SUM(B24:B28)</f>
        <v>25073</v>
      </c>
      <c r="C23" s="121">
        <f t="shared" si="3"/>
        <v>7651</v>
      </c>
      <c r="D23" s="121">
        <f t="shared" si="3"/>
        <v>10186</v>
      </c>
      <c r="E23" s="121">
        <f t="shared" si="3"/>
        <v>7236</v>
      </c>
      <c r="F23" s="121">
        <f t="shared" si="3"/>
        <v>0</v>
      </c>
    </row>
    <row r="24" spans="1:6" x14ac:dyDescent="0.35">
      <c r="A24" s="52" t="s">
        <v>37</v>
      </c>
      <c r="B24" s="122">
        <f>SUM(C24:F24)</f>
        <v>8818</v>
      </c>
      <c r="C24" s="122">
        <v>2600</v>
      </c>
      <c r="D24" s="122">
        <v>3696</v>
      </c>
      <c r="E24" s="122">
        <v>2522</v>
      </c>
      <c r="F24" s="122">
        <v>0</v>
      </c>
    </row>
    <row r="25" spans="1:6" x14ac:dyDescent="0.35">
      <c r="A25" s="52" t="s">
        <v>38</v>
      </c>
      <c r="B25" s="122">
        <f>SUM(C25:F25)</f>
        <v>7179</v>
      </c>
      <c r="C25" s="122">
        <v>2207</v>
      </c>
      <c r="D25" s="122">
        <v>2909</v>
      </c>
      <c r="E25" s="122">
        <v>2063</v>
      </c>
      <c r="F25" s="122">
        <v>0</v>
      </c>
    </row>
    <row r="26" spans="1:6" x14ac:dyDescent="0.35">
      <c r="A26" s="52" t="s">
        <v>39</v>
      </c>
      <c r="B26" s="122">
        <f>SUM(C26:F26)</f>
        <v>4292</v>
      </c>
      <c r="C26" s="122">
        <v>1314</v>
      </c>
      <c r="D26" s="122">
        <v>1728</v>
      </c>
      <c r="E26" s="122">
        <v>1250</v>
      </c>
      <c r="F26" s="122">
        <v>0</v>
      </c>
    </row>
    <row r="27" spans="1:6" x14ac:dyDescent="0.35">
      <c r="A27" s="25" t="s">
        <v>40</v>
      </c>
      <c r="B27" s="122">
        <f>SUM(C27:F27)</f>
        <v>3706</v>
      </c>
      <c r="C27" s="122">
        <v>1188</v>
      </c>
      <c r="D27" s="122">
        <v>1412</v>
      </c>
      <c r="E27" s="122">
        <v>1106</v>
      </c>
      <c r="F27" s="122">
        <v>0</v>
      </c>
    </row>
    <row r="28" spans="1:6" x14ac:dyDescent="0.35">
      <c r="A28" s="25" t="s">
        <v>41</v>
      </c>
      <c r="B28" s="122">
        <f>SUM(C28:F28)</f>
        <v>1078</v>
      </c>
      <c r="C28" s="122">
        <v>342</v>
      </c>
      <c r="D28" s="122">
        <v>441</v>
      </c>
      <c r="E28" s="122">
        <v>295</v>
      </c>
      <c r="F28" s="122">
        <v>0</v>
      </c>
    </row>
    <row r="29" spans="1:6" x14ac:dyDescent="0.35">
      <c r="A29" s="53"/>
      <c r="B29" s="122"/>
      <c r="C29" s="122"/>
      <c r="D29" s="122"/>
      <c r="E29" s="123"/>
      <c r="F29" s="122"/>
    </row>
    <row r="30" spans="1:6" x14ac:dyDescent="0.35">
      <c r="A30" s="51" t="s">
        <v>42</v>
      </c>
      <c r="B30" s="121">
        <f t="shared" ref="B30:F30" si="4">SUM(B31:B35)</f>
        <v>2634</v>
      </c>
      <c r="C30" s="121">
        <f t="shared" si="4"/>
        <v>848</v>
      </c>
      <c r="D30" s="121">
        <f t="shared" si="4"/>
        <v>1058</v>
      </c>
      <c r="E30" s="121">
        <f t="shared" si="4"/>
        <v>727</v>
      </c>
      <c r="F30" s="121">
        <f t="shared" si="4"/>
        <v>1</v>
      </c>
    </row>
    <row r="31" spans="1:6" x14ac:dyDescent="0.35">
      <c r="A31" s="53" t="s">
        <v>43</v>
      </c>
      <c r="B31" s="122">
        <f>SUM(C31:F31)</f>
        <v>0</v>
      </c>
      <c r="C31" s="122">
        <v>0</v>
      </c>
      <c r="D31" s="122">
        <v>0</v>
      </c>
      <c r="E31" s="122">
        <v>0</v>
      </c>
      <c r="F31" s="122">
        <v>0</v>
      </c>
    </row>
    <row r="32" spans="1:6" x14ac:dyDescent="0.35">
      <c r="A32" s="25" t="s">
        <v>44</v>
      </c>
      <c r="B32" s="122">
        <f>SUM(C32:F32)</f>
        <v>1240</v>
      </c>
      <c r="C32" s="122">
        <v>392</v>
      </c>
      <c r="D32" s="122">
        <v>508</v>
      </c>
      <c r="E32" s="122">
        <v>340</v>
      </c>
      <c r="F32" s="122">
        <v>0</v>
      </c>
    </row>
    <row r="33" spans="1:6" x14ac:dyDescent="0.35">
      <c r="A33" s="25" t="s">
        <v>45</v>
      </c>
      <c r="B33" s="122">
        <f>SUM(C33:F33)</f>
        <v>0</v>
      </c>
      <c r="C33" s="122">
        <v>0</v>
      </c>
      <c r="D33" s="122">
        <v>0</v>
      </c>
      <c r="E33" s="122">
        <v>0</v>
      </c>
      <c r="F33" s="122">
        <v>0</v>
      </c>
    </row>
    <row r="34" spans="1:6" x14ac:dyDescent="0.35">
      <c r="A34" s="25" t="s">
        <v>46</v>
      </c>
      <c r="B34" s="122">
        <f>SUM(C34:F34)</f>
        <v>155</v>
      </c>
      <c r="C34" s="122">
        <v>49</v>
      </c>
      <c r="D34" s="122">
        <v>62</v>
      </c>
      <c r="E34" s="122">
        <v>44</v>
      </c>
      <c r="F34" s="122">
        <v>0</v>
      </c>
    </row>
    <row r="35" spans="1:6" x14ac:dyDescent="0.35">
      <c r="A35" s="25" t="s">
        <v>47</v>
      </c>
      <c r="B35" s="122">
        <f>SUM(C35:F35)</f>
        <v>1239</v>
      </c>
      <c r="C35" s="122">
        <v>407</v>
      </c>
      <c r="D35" s="122">
        <v>488</v>
      </c>
      <c r="E35" s="122">
        <v>343</v>
      </c>
      <c r="F35" s="122">
        <v>1</v>
      </c>
    </row>
    <row r="36" spans="1:6" x14ac:dyDescent="0.35">
      <c r="A36" s="53"/>
      <c r="B36" s="122"/>
      <c r="C36" s="122"/>
      <c r="D36" s="122"/>
      <c r="E36" s="123"/>
      <c r="F36" s="122"/>
    </row>
    <row r="37" spans="1:6" x14ac:dyDescent="0.35">
      <c r="A37" s="51" t="s">
        <v>48</v>
      </c>
      <c r="B37" s="121">
        <f>SUM(B38:B42)</f>
        <v>7100</v>
      </c>
      <c r="C37" s="121">
        <f>SUM(C38:C42)</f>
        <v>2360</v>
      </c>
      <c r="D37" s="121">
        <f>SUM(D38:D42)</f>
        <v>2832</v>
      </c>
      <c r="E37" s="121">
        <f>SUM(E38:E42)</f>
        <v>1907</v>
      </c>
      <c r="F37" s="121">
        <f>SUM(F38:F42)</f>
        <v>1</v>
      </c>
    </row>
    <row r="38" spans="1:6" x14ac:dyDescent="0.35">
      <c r="A38" s="52" t="s">
        <v>49</v>
      </c>
      <c r="B38" s="122">
        <f t="shared" ref="B38:B42" si="5">SUM(C38:F38)</f>
        <v>842</v>
      </c>
      <c r="C38" s="122">
        <v>282</v>
      </c>
      <c r="D38" s="122">
        <v>293</v>
      </c>
      <c r="E38" s="122">
        <v>267</v>
      </c>
      <c r="F38" s="122">
        <v>0</v>
      </c>
    </row>
    <row r="39" spans="1:6" x14ac:dyDescent="0.35">
      <c r="A39" s="25" t="s">
        <v>50</v>
      </c>
      <c r="B39" s="122">
        <f t="shared" si="5"/>
        <v>584</v>
      </c>
      <c r="C39" s="122">
        <v>193</v>
      </c>
      <c r="D39" s="122">
        <v>237</v>
      </c>
      <c r="E39" s="122">
        <v>153</v>
      </c>
      <c r="F39" s="122">
        <v>1</v>
      </c>
    </row>
    <row r="40" spans="1:6" x14ac:dyDescent="0.35">
      <c r="A40" s="25" t="s">
        <v>51</v>
      </c>
      <c r="B40" s="122">
        <f t="shared" si="5"/>
        <v>1341</v>
      </c>
      <c r="C40" s="122">
        <v>421</v>
      </c>
      <c r="D40" s="122">
        <v>527</v>
      </c>
      <c r="E40" s="122">
        <v>393</v>
      </c>
      <c r="F40" s="122">
        <v>0</v>
      </c>
    </row>
    <row r="41" spans="1:6" x14ac:dyDescent="0.35">
      <c r="A41" s="25" t="s">
        <v>52</v>
      </c>
      <c r="B41" s="122">
        <f t="shared" si="5"/>
        <v>1032</v>
      </c>
      <c r="C41" s="122">
        <v>309</v>
      </c>
      <c r="D41" s="122">
        <v>434</v>
      </c>
      <c r="E41" s="122">
        <v>289</v>
      </c>
      <c r="F41" s="122">
        <v>0</v>
      </c>
    </row>
    <row r="42" spans="1:6" x14ac:dyDescent="0.35">
      <c r="A42" s="26" t="s">
        <v>53</v>
      </c>
      <c r="B42" s="122">
        <f t="shared" si="5"/>
        <v>3301</v>
      </c>
      <c r="C42" s="122">
        <v>1155</v>
      </c>
      <c r="D42" s="122">
        <v>1341</v>
      </c>
      <c r="E42" s="122">
        <v>805</v>
      </c>
      <c r="F42" s="122">
        <v>0</v>
      </c>
    </row>
    <row r="43" spans="1:6" x14ac:dyDescent="0.35">
      <c r="A43" s="53"/>
      <c r="B43" s="122"/>
      <c r="C43" s="122"/>
      <c r="D43" s="122"/>
      <c r="E43" s="123"/>
      <c r="F43" s="122"/>
    </row>
    <row r="44" spans="1:6" x14ac:dyDescent="0.35">
      <c r="A44" s="51" t="s">
        <v>54</v>
      </c>
      <c r="B44" s="121">
        <f t="shared" ref="B44:F44" si="6">SUM(B45:B50)</f>
        <v>12735</v>
      </c>
      <c r="C44" s="121">
        <f t="shared" si="6"/>
        <v>4141</v>
      </c>
      <c r="D44" s="121">
        <f t="shared" si="6"/>
        <v>4889</v>
      </c>
      <c r="E44" s="121">
        <f t="shared" si="6"/>
        <v>3704</v>
      </c>
      <c r="F44" s="121">
        <f t="shared" si="6"/>
        <v>1</v>
      </c>
    </row>
    <row r="45" spans="1:6" x14ac:dyDescent="0.35">
      <c r="A45" s="52" t="s">
        <v>55</v>
      </c>
      <c r="B45" s="122">
        <f t="shared" ref="B45:B50" si="7">SUM(C45:F45)</f>
        <v>7013</v>
      </c>
      <c r="C45" s="122">
        <v>2157</v>
      </c>
      <c r="D45" s="122">
        <v>2837</v>
      </c>
      <c r="E45" s="122">
        <v>2019</v>
      </c>
      <c r="F45" s="122">
        <v>0</v>
      </c>
    </row>
    <row r="46" spans="1:6" x14ac:dyDescent="0.35">
      <c r="A46" s="52" t="s">
        <v>142</v>
      </c>
      <c r="B46" s="122">
        <f t="shared" si="7"/>
        <v>5233</v>
      </c>
      <c r="C46" s="122">
        <v>1834</v>
      </c>
      <c r="D46" s="122">
        <v>1834</v>
      </c>
      <c r="E46" s="122">
        <v>1565</v>
      </c>
      <c r="F46" s="122">
        <v>0</v>
      </c>
    </row>
    <row r="47" spans="1:6" x14ac:dyDescent="0.35">
      <c r="A47" s="25" t="s">
        <v>57</v>
      </c>
      <c r="B47" s="122">
        <f t="shared" si="7"/>
        <v>417</v>
      </c>
      <c r="C47" s="122">
        <v>126</v>
      </c>
      <c r="D47" s="122">
        <v>194</v>
      </c>
      <c r="E47" s="122">
        <v>96</v>
      </c>
      <c r="F47" s="122">
        <v>1</v>
      </c>
    </row>
    <row r="48" spans="1:6" x14ac:dyDescent="0.35">
      <c r="A48" s="32" t="s">
        <v>58</v>
      </c>
      <c r="B48" s="122">
        <f t="shared" si="7"/>
        <v>72</v>
      </c>
      <c r="C48" s="122">
        <v>24</v>
      </c>
      <c r="D48" s="122">
        <v>24</v>
      </c>
      <c r="E48" s="122">
        <v>24</v>
      </c>
      <c r="F48" s="122">
        <v>0</v>
      </c>
    </row>
    <row r="49" spans="1:6" x14ac:dyDescent="0.35">
      <c r="A49" s="25" t="s">
        <v>59</v>
      </c>
      <c r="B49" s="122">
        <f t="shared" si="7"/>
        <v>0</v>
      </c>
      <c r="C49" s="122">
        <v>0</v>
      </c>
      <c r="D49" s="122">
        <v>0</v>
      </c>
      <c r="E49" s="122">
        <v>0</v>
      </c>
      <c r="F49" s="122">
        <v>0</v>
      </c>
    </row>
    <row r="50" spans="1:6" x14ac:dyDescent="0.35">
      <c r="A50" s="25" t="s">
        <v>60</v>
      </c>
      <c r="B50" s="122">
        <f t="shared" si="7"/>
        <v>0</v>
      </c>
      <c r="C50" s="122">
        <v>0</v>
      </c>
      <c r="D50" s="122">
        <v>0</v>
      </c>
      <c r="E50" s="122">
        <v>0</v>
      </c>
      <c r="F50" s="122">
        <v>0</v>
      </c>
    </row>
    <row r="51" spans="1:6" x14ac:dyDescent="0.35">
      <c r="A51" s="53"/>
      <c r="B51" s="122"/>
      <c r="C51" s="122"/>
      <c r="D51" s="122"/>
      <c r="E51" s="123"/>
      <c r="F51" s="122"/>
    </row>
    <row r="52" spans="1:6" x14ac:dyDescent="0.35">
      <c r="A52" s="51" t="s">
        <v>61</v>
      </c>
      <c r="B52" s="121">
        <f t="shared" ref="B52:F52" si="8">SUM(B53:B59)</f>
        <v>22248</v>
      </c>
      <c r="C52" s="121">
        <f t="shared" si="8"/>
        <v>6794</v>
      </c>
      <c r="D52" s="121">
        <f t="shared" si="8"/>
        <v>8919</v>
      </c>
      <c r="E52" s="121">
        <f t="shared" si="8"/>
        <v>6529</v>
      </c>
      <c r="F52" s="121">
        <f t="shared" si="8"/>
        <v>6</v>
      </c>
    </row>
    <row r="53" spans="1:6" x14ac:dyDescent="0.35">
      <c r="A53" s="52" t="s">
        <v>62</v>
      </c>
      <c r="B53" s="122">
        <f t="shared" ref="B53:B59" si="9">SUM(C53:F53)</f>
        <v>9954</v>
      </c>
      <c r="C53" s="122">
        <v>3085</v>
      </c>
      <c r="D53" s="122">
        <v>3845</v>
      </c>
      <c r="E53" s="122">
        <v>3024</v>
      </c>
      <c r="F53" s="122">
        <v>0</v>
      </c>
    </row>
    <row r="54" spans="1:6" x14ac:dyDescent="0.35">
      <c r="A54" s="52" t="s">
        <v>63</v>
      </c>
      <c r="B54" s="122">
        <f t="shared" si="9"/>
        <v>2032</v>
      </c>
      <c r="C54" s="122">
        <v>629</v>
      </c>
      <c r="D54" s="122">
        <v>832</v>
      </c>
      <c r="E54" s="122">
        <v>568</v>
      </c>
      <c r="F54" s="122">
        <v>3</v>
      </c>
    </row>
    <row r="55" spans="1:6" x14ac:dyDescent="0.35">
      <c r="A55" s="52" t="s">
        <v>64</v>
      </c>
      <c r="B55" s="122">
        <f t="shared" si="9"/>
        <v>6046</v>
      </c>
      <c r="C55" s="122">
        <v>1797</v>
      </c>
      <c r="D55" s="122">
        <v>2499</v>
      </c>
      <c r="E55" s="122">
        <v>1749</v>
      </c>
      <c r="F55" s="122">
        <v>1</v>
      </c>
    </row>
    <row r="56" spans="1:6" x14ac:dyDescent="0.35">
      <c r="A56" s="25" t="s">
        <v>65</v>
      </c>
      <c r="B56" s="122">
        <f t="shared" si="9"/>
        <v>1797</v>
      </c>
      <c r="C56" s="122">
        <v>501</v>
      </c>
      <c r="D56" s="122">
        <v>801</v>
      </c>
      <c r="E56" s="122">
        <v>495</v>
      </c>
      <c r="F56" s="122">
        <v>0</v>
      </c>
    </row>
    <row r="57" spans="1:6" x14ac:dyDescent="0.35">
      <c r="A57" s="25" t="s">
        <v>66</v>
      </c>
      <c r="B57" s="122">
        <f t="shared" si="9"/>
        <v>1816</v>
      </c>
      <c r="C57" s="122">
        <v>580</v>
      </c>
      <c r="D57" s="122">
        <v>705</v>
      </c>
      <c r="E57" s="122">
        <v>531</v>
      </c>
      <c r="F57" s="122">
        <v>0</v>
      </c>
    </row>
    <row r="58" spans="1:6" x14ac:dyDescent="0.35">
      <c r="A58" s="25" t="s">
        <v>67</v>
      </c>
      <c r="B58" s="122">
        <f t="shared" si="9"/>
        <v>200</v>
      </c>
      <c r="C58" s="122">
        <v>66</v>
      </c>
      <c r="D58" s="122">
        <v>76</v>
      </c>
      <c r="E58" s="122">
        <v>58</v>
      </c>
      <c r="F58" s="122">
        <v>0</v>
      </c>
    </row>
    <row r="59" spans="1:6" x14ac:dyDescent="0.35">
      <c r="A59" s="25" t="s">
        <v>68</v>
      </c>
      <c r="B59" s="122">
        <f t="shared" si="9"/>
        <v>403</v>
      </c>
      <c r="C59" s="122">
        <v>136</v>
      </c>
      <c r="D59" s="122">
        <v>161</v>
      </c>
      <c r="E59" s="122">
        <v>104</v>
      </c>
      <c r="F59" s="122">
        <v>2</v>
      </c>
    </row>
    <row r="60" spans="1:6" x14ac:dyDescent="0.35">
      <c r="A60" s="53"/>
      <c r="B60" s="122"/>
      <c r="C60" s="122"/>
      <c r="D60" s="122"/>
      <c r="E60" s="123"/>
      <c r="F60" s="122"/>
    </row>
    <row r="61" spans="1:6" x14ac:dyDescent="0.35">
      <c r="A61" s="51" t="s">
        <v>69</v>
      </c>
      <c r="B61" s="121">
        <f t="shared" ref="B61:F61" si="10">SUM(B62:B67)</f>
        <v>24964</v>
      </c>
      <c r="C61" s="121">
        <f t="shared" si="10"/>
        <v>7818</v>
      </c>
      <c r="D61" s="121">
        <f t="shared" si="10"/>
        <v>10086</v>
      </c>
      <c r="E61" s="121">
        <f t="shared" si="10"/>
        <v>7055</v>
      </c>
      <c r="F61" s="121">
        <f t="shared" si="10"/>
        <v>5</v>
      </c>
    </row>
    <row r="62" spans="1:6" x14ac:dyDescent="0.35">
      <c r="A62" s="52" t="s">
        <v>70</v>
      </c>
      <c r="B62" s="122">
        <f t="shared" ref="B62:B67" si="11">SUM(C62:F62)</f>
        <v>9215</v>
      </c>
      <c r="C62" s="122">
        <v>2940</v>
      </c>
      <c r="D62" s="122">
        <v>3603</v>
      </c>
      <c r="E62" s="122">
        <v>2672</v>
      </c>
      <c r="F62" s="122">
        <v>0</v>
      </c>
    </row>
    <row r="63" spans="1:6" x14ac:dyDescent="0.35">
      <c r="A63" s="52" t="s">
        <v>71</v>
      </c>
      <c r="B63" s="122">
        <f t="shared" si="11"/>
        <v>4265</v>
      </c>
      <c r="C63" s="122">
        <v>1370</v>
      </c>
      <c r="D63" s="122">
        <v>1755</v>
      </c>
      <c r="E63" s="122">
        <v>1137</v>
      </c>
      <c r="F63" s="122">
        <v>3</v>
      </c>
    </row>
    <row r="64" spans="1:6" x14ac:dyDescent="0.35">
      <c r="A64" s="25" t="s">
        <v>72</v>
      </c>
      <c r="B64" s="122">
        <f t="shared" si="11"/>
        <v>2443</v>
      </c>
      <c r="C64" s="122">
        <v>731</v>
      </c>
      <c r="D64" s="122">
        <v>1099</v>
      </c>
      <c r="E64" s="122">
        <v>613</v>
      </c>
      <c r="F64" s="122">
        <v>0</v>
      </c>
    </row>
    <row r="65" spans="1:6" x14ac:dyDescent="0.35">
      <c r="A65" s="25" t="s">
        <v>73</v>
      </c>
      <c r="B65" s="122">
        <f t="shared" si="11"/>
        <v>3415</v>
      </c>
      <c r="C65" s="122">
        <v>1061</v>
      </c>
      <c r="D65" s="122">
        <v>1358</v>
      </c>
      <c r="E65" s="122">
        <v>996</v>
      </c>
      <c r="F65" s="122">
        <v>0</v>
      </c>
    </row>
    <row r="66" spans="1:6" x14ac:dyDescent="0.35">
      <c r="A66" s="25" t="s">
        <v>74</v>
      </c>
      <c r="B66" s="122">
        <f t="shared" si="11"/>
        <v>706</v>
      </c>
      <c r="C66" s="122">
        <v>202</v>
      </c>
      <c r="D66" s="122">
        <v>312</v>
      </c>
      <c r="E66" s="122">
        <v>192</v>
      </c>
      <c r="F66" s="122">
        <v>0</v>
      </c>
    </row>
    <row r="67" spans="1:6" x14ac:dyDescent="0.35">
      <c r="A67" s="25" t="s">
        <v>75</v>
      </c>
      <c r="B67" s="122">
        <f t="shared" si="11"/>
        <v>4920</v>
      </c>
      <c r="C67" s="122">
        <v>1514</v>
      </c>
      <c r="D67" s="122">
        <v>1959</v>
      </c>
      <c r="E67" s="122">
        <v>1445</v>
      </c>
      <c r="F67" s="122">
        <v>2</v>
      </c>
    </row>
    <row r="68" spans="1:6" x14ac:dyDescent="0.35">
      <c r="A68" s="53"/>
      <c r="B68" s="121"/>
      <c r="C68" s="121"/>
      <c r="D68" s="121"/>
      <c r="E68" s="121"/>
      <c r="F68" s="121"/>
    </row>
    <row r="69" spans="1:6" x14ac:dyDescent="0.35">
      <c r="A69" s="51" t="s">
        <v>76</v>
      </c>
      <c r="B69" s="121">
        <f t="shared" ref="B69:F69" si="12">SUM(B70:B75)</f>
        <v>14948</v>
      </c>
      <c r="C69" s="121">
        <f t="shared" si="12"/>
        <v>4990</v>
      </c>
      <c r="D69" s="121">
        <f t="shared" si="12"/>
        <v>5780</v>
      </c>
      <c r="E69" s="121">
        <f t="shared" si="12"/>
        <v>4174</v>
      </c>
      <c r="F69" s="121">
        <f t="shared" si="12"/>
        <v>4</v>
      </c>
    </row>
    <row r="70" spans="1:6" x14ac:dyDescent="0.35">
      <c r="A70" s="52" t="s">
        <v>77</v>
      </c>
      <c r="B70" s="122">
        <f t="shared" ref="B70:B75" si="13">SUM(C70:F70)</f>
        <v>7144</v>
      </c>
      <c r="C70" s="122">
        <v>2397</v>
      </c>
      <c r="D70" s="122">
        <v>2755</v>
      </c>
      <c r="E70" s="122">
        <v>1992</v>
      </c>
      <c r="F70" s="122">
        <v>0</v>
      </c>
    </row>
    <row r="71" spans="1:6" x14ac:dyDescent="0.35">
      <c r="A71" s="25" t="s">
        <v>78</v>
      </c>
      <c r="B71" s="122">
        <f t="shared" si="13"/>
        <v>2615</v>
      </c>
      <c r="C71" s="122">
        <v>880</v>
      </c>
      <c r="D71" s="122">
        <v>988</v>
      </c>
      <c r="E71" s="122">
        <v>747</v>
      </c>
      <c r="F71" s="122">
        <v>0</v>
      </c>
    </row>
    <row r="72" spans="1:6" x14ac:dyDescent="0.35">
      <c r="A72" s="25" t="s">
        <v>79</v>
      </c>
      <c r="B72" s="122">
        <f t="shared" si="13"/>
        <v>1895</v>
      </c>
      <c r="C72" s="122">
        <v>623</v>
      </c>
      <c r="D72" s="122">
        <v>725</v>
      </c>
      <c r="E72" s="122">
        <v>546</v>
      </c>
      <c r="F72" s="122">
        <v>1</v>
      </c>
    </row>
    <row r="73" spans="1:6" x14ac:dyDescent="0.35">
      <c r="A73" s="25" t="s">
        <v>80</v>
      </c>
      <c r="B73" s="122">
        <f t="shared" si="13"/>
        <v>420</v>
      </c>
      <c r="C73" s="122">
        <v>140</v>
      </c>
      <c r="D73" s="122">
        <v>153</v>
      </c>
      <c r="E73" s="122">
        <v>126</v>
      </c>
      <c r="F73" s="122">
        <v>1</v>
      </c>
    </row>
    <row r="74" spans="1:6" x14ac:dyDescent="0.35">
      <c r="A74" s="25" t="s">
        <v>81</v>
      </c>
      <c r="B74" s="122">
        <f t="shared" si="13"/>
        <v>1269</v>
      </c>
      <c r="C74" s="122">
        <v>416</v>
      </c>
      <c r="D74" s="122">
        <v>531</v>
      </c>
      <c r="E74" s="122">
        <v>322</v>
      </c>
      <c r="F74" s="122">
        <v>0</v>
      </c>
    </row>
    <row r="75" spans="1:6" x14ac:dyDescent="0.35">
      <c r="A75" s="25" t="s">
        <v>82</v>
      </c>
      <c r="B75" s="122">
        <f t="shared" si="13"/>
        <v>1605</v>
      </c>
      <c r="C75" s="122">
        <v>534</v>
      </c>
      <c r="D75" s="122">
        <v>628</v>
      </c>
      <c r="E75" s="122">
        <v>441</v>
      </c>
      <c r="F75" s="122">
        <v>2</v>
      </c>
    </row>
    <row r="76" spans="1:6" x14ac:dyDescent="0.35">
      <c r="A76" s="53"/>
      <c r="B76" s="122"/>
      <c r="C76" s="122"/>
      <c r="D76" s="122"/>
      <c r="E76" s="123"/>
      <c r="F76" s="122"/>
    </row>
    <row r="77" spans="1:6" x14ac:dyDescent="0.35">
      <c r="A77" s="31" t="s">
        <v>83</v>
      </c>
      <c r="B77" s="121">
        <f t="shared" ref="B77:F77" si="14">SUM(B78:B83)</f>
        <v>10560</v>
      </c>
      <c r="C77" s="121">
        <f t="shared" si="14"/>
        <v>3327</v>
      </c>
      <c r="D77" s="121">
        <f t="shared" si="14"/>
        <v>4408</v>
      </c>
      <c r="E77" s="121">
        <f t="shared" si="14"/>
        <v>2825</v>
      </c>
      <c r="F77" s="121">
        <f t="shared" si="14"/>
        <v>0</v>
      </c>
    </row>
    <row r="78" spans="1:6" x14ac:dyDescent="0.35">
      <c r="A78" s="25" t="s">
        <v>84</v>
      </c>
      <c r="B78" s="122">
        <f t="shared" ref="B78:B83" si="15">SUM(C78:F78)</f>
        <v>5343</v>
      </c>
      <c r="C78" s="122">
        <v>1748</v>
      </c>
      <c r="D78" s="122">
        <v>2205</v>
      </c>
      <c r="E78" s="122">
        <v>1390</v>
      </c>
      <c r="F78" s="122">
        <v>0</v>
      </c>
    </row>
    <row r="79" spans="1:6" x14ac:dyDescent="0.35">
      <c r="A79" s="25" t="s">
        <v>85</v>
      </c>
      <c r="B79" s="122">
        <f t="shared" si="15"/>
        <v>2659</v>
      </c>
      <c r="C79" s="122">
        <v>795</v>
      </c>
      <c r="D79" s="122">
        <v>1139</v>
      </c>
      <c r="E79" s="122">
        <v>725</v>
      </c>
      <c r="F79" s="122">
        <v>0</v>
      </c>
    </row>
    <row r="80" spans="1:6" x14ac:dyDescent="0.35">
      <c r="A80" s="25" t="s">
        <v>86</v>
      </c>
      <c r="B80" s="122">
        <f t="shared" si="15"/>
        <v>210</v>
      </c>
      <c r="C80" s="122">
        <v>62</v>
      </c>
      <c r="D80" s="122">
        <v>87</v>
      </c>
      <c r="E80" s="122">
        <v>61</v>
      </c>
      <c r="F80" s="122">
        <v>0</v>
      </c>
    </row>
    <row r="81" spans="1:6" x14ac:dyDescent="0.35">
      <c r="A81" s="25" t="s">
        <v>87</v>
      </c>
      <c r="B81" s="122">
        <f t="shared" si="15"/>
        <v>1521</v>
      </c>
      <c r="C81" s="122">
        <v>453</v>
      </c>
      <c r="D81" s="122">
        <v>660</v>
      </c>
      <c r="E81" s="122">
        <v>408</v>
      </c>
      <c r="F81" s="122">
        <v>0</v>
      </c>
    </row>
    <row r="82" spans="1:6" x14ac:dyDescent="0.35">
      <c r="A82" s="25" t="s">
        <v>88</v>
      </c>
      <c r="B82" s="122">
        <f t="shared" si="15"/>
        <v>446</v>
      </c>
      <c r="C82" s="122">
        <v>148</v>
      </c>
      <c r="D82" s="122">
        <v>173</v>
      </c>
      <c r="E82" s="122">
        <v>125</v>
      </c>
      <c r="F82" s="122">
        <v>0</v>
      </c>
    </row>
    <row r="83" spans="1:6" x14ac:dyDescent="0.35">
      <c r="A83" s="25" t="s">
        <v>89</v>
      </c>
      <c r="B83" s="122">
        <f t="shared" si="15"/>
        <v>381</v>
      </c>
      <c r="C83" s="122">
        <v>121</v>
      </c>
      <c r="D83" s="122">
        <v>144</v>
      </c>
      <c r="E83" s="122">
        <v>116</v>
      </c>
      <c r="F83" s="122">
        <v>0</v>
      </c>
    </row>
    <row r="84" spans="1:6" x14ac:dyDescent="0.35">
      <c r="A84" s="26"/>
      <c r="B84" s="122"/>
      <c r="C84" s="122"/>
      <c r="D84" s="122"/>
      <c r="E84" s="122"/>
      <c r="F84" s="122"/>
    </row>
    <row r="85" spans="1:6" x14ac:dyDescent="0.35">
      <c r="A85" s="31" t="s">
        <v>90</v>
      </c>
      <c r="B85" s="121">
        <f t="shared" ref="B85:F85" si="16">SUM(B86:B93)</f>
        <v>20748</v>
      </c>
      <c r="C85" s="121">
        <f t="shared" si="16"/>
        <v>6546</v>
      </c>
      <c r="D85" s="121">
        <f t="shared" si="16"/>
        <v>8419</v>
      </c>
      <c r="E85" s="121">
        <f t="shared" si="16"/>
        <v>5780</v>
      </c>
      <c r="F85" s="121">
        <f t="shared" si="16"/>
        <v>3</v>
      </c>
    </row>
    <row r="86" spans="1:6" x14ac:dyDescent="0.35">
      <c r="A86" s="25" t="s">
        <v>91</v>
      </c>
      <c r="B86" s="122">
        <f t="shared" ref="B86:B93" si="17">SUM(C86:F86)</f>
        <v>8727</v>
      </c>
      <c r="C86" s="122">
        <v>2790</v>
      </c>
      <c r="D86" s="122">
        <v>3555</v>
      </c>
      <c r="E86" s="122">
        <v>2382</v>
      </c>
      <c r="F86" s="122">
        <v>0</v>
      </c>
    </row>
    <row r="87" spans="1:6" x14ac:dyDescent="0.35">
      <c r="A87" s="25" t="s">
        <v>92</v>
      </c>
      <c r="B87" s="122">
        <f t="shared" si="17"/>
        <v>3574</v>
      </c>
      <c r="C87" s="122">
        <v>1150</v>
      </c>
      <c r="D87" s="122">
        <v>1362</v>
      </c>
      <c r="E87" s="122">
        <v>1062</v>
      </c>
      <c r="F87" s="122">
        <v>0</v>
      </c>
    </row>
    <row r="88" spans="1:6" x14ac:dyDescent="0.35">
      <c r="A88" s="25" t="s">
        <v>93</v>
      </c>
      <c r="B88" s="122">
        <f t="shared" si="17"/>
        <v>861</v>
      </c>
      <c r="C88" s="122">
        <v>279</v>
      </c>
      <c r="D88" s="122">
        <v>341</v>
      </c>
      <c r="E88" s="122">
        <v>241</v>
      </c>
      <c r="F88" s="122">
        <v>0</v>
      </c>
    </row>
    <row r="89" spans="1:6" x14ac:dyDescent="0.35">
      <c r="A89" s="25" t="s">
        <v>94</v>
      </c>
      <c r="B89" s="122">
        <f t="shared" si="17"/>
        <v>2404</v>
      </c>
      <c r="C89" s="122">
        <v>752</v>
      </c>
      <c r="D89" s="122">
        <v>950</v>
      </c>
      <c r="E89" s="122">
        <v>699</v>
      </c>
      <c r="F89" s="122">
        <v>3</v>
      </c>
    </row>
    <row r="90" spans="1:6" x14ac:dyDescent="0.35">
      <c r="A90" s="25" t="s">
        <v>95</v>
      </c>
      <c r="B90" s="122">
        <f t="shared" si="17"/>
        <v>815</v>
      </c>
      <c r="C90" s="122">
        <v>267</v>
      </c>
      <c r="D90" s="122">
        <v>356</v>
      </c>
      <c r="E90" s="122">
        <v>192</v>
      </c>
      <c r="F90" s="122">
        <v>0</v>
      </c>
    </row>
    <row r="91" spans="1:6" x14ac:dyDescent="0.35">
      <c r="A91" s="25" t="s">
        <v>96</v>
      </c>
      <c r="B91" s="122">
        <f t="shared" si="17"/>
        <v>2532</v>
      </c>
      <c r="C91" s="122">
        <v>751</v>
      </c>
      <c r="D91" s="122">
        <v>1066</v>
      </c>
      <c r="E91" s="122">
        <v>715</v>
      </c>
      <c r="F91" s="122">
        <v>0</v>
      </c>
    </row>
    <row r="92" spans="1:6" x14ac:dyDescent="0.35">
      <c r="A92" s="25" t="s">
        <v>97</v>
      </c>
      <c r="B92" s="122">
        <f t="shared" si="17"/>
        <v>1412</v>
      </c>
      <c r="C92" s="122">
        <v>448</v>
      </c>
      <c r="D92" s="122">
        <v>568</v>
      </c>
      <c r="E92" s="122">
        <v>396</v>
      </c>
      <c r="F92" s="122">
        <v>0</v>
      </c>
    </row>
    <row r="93" spans="1:6" x14ac:dyDescent="0.35">
      <c r="A93" s="25" t="s">
        <v>98</v>
      </c>
      <c r="B93" s="122">
        <f t="shared" si="17"/>
        <v>423</v>
      </c>
      <c r="C93" s="122">
        <v>109</v>
      </c>
      <c r="D93" s="122">
        <v>221</v>
      </c>
      <c r="E93" s="122">
        <v>93</v>
      </c>
      <c r="F93" s="122">
        <v>0</v>
      </c>
    </row>
    <row r="94" spans="1:6" x14ac:dyDescent="0.35">
      <c r="A94" s="26"/>
      <c r="B94" s="122"/>
      <c r="C94" s="121"/>
      <c r="D94" s="121"/>
      <c r="E94" s="124"/>
      <c r="F94" s="122"/>
    </row>
    <row r="95" spans="1:6" x14ac:dyDescent="0.35">
      <c r="A95" s="31" t="s">
        <v>99</v>
      </c>
      <c r="B95" s="121">
        <f t="shared" ref="B95:F95" si="18">SUM(B96:B97)</f>
        <v>3588</v>
      </c>
      <c r="C95" s="121">
        <f t="shared" si="18"/>
        <v>1083</v>
      </c>
      <c r="D95" s="121">
        <f t="shared" si="18"/>
        <v>1536</v>
      </c>
      <c r="E95" s="121">
        <f t="shared" si="18"/>
        <v>969</v>
      </c>
      <c r="F95" s="121">
        <f t="shared" si="18"/>
        <v>0</v>
      </c>
    </row>
    <row r="96" spans="1:6" x14ac:dyDescent="0.35">
      <c r="A96" s="25" t="s">
        <v>100</v>
      </c>
      <c r="B96" s="122">
        <f>SUM(C96:F96)</f>
        <v>2747</v>
      </c>
      <c r="C96" s="122">
        <v>817</v>
      </c>
      <c r="D96" s="122">
        <v>1171</v>
      </c>
      <c r="E96" s="122">
        <v>759</v>
      </c>
      <c r="F96" s="122">
        <v>0</v>
      </c>
    </row>
    <row r="97" spans="1:6" x14ac:dyDescent="0.35">
      <c r="A97" s="25" t="s">
        <v>101</v>
      </c>
      <c r="B97" s="122">
        <f>SUM(C97:F97)</f>
        <v>841</v>
      </c>
      <c r="C97" s="122">
        <v>266</v>
      </c>
      <c r="D97" s="122">
        <v>365</v>
      </c>
      <c r="E97" s="122">
        <v>210</v>
      </c>
      <c r="F97" s="122">
        <v>0</v>
      </c>
    </row>
    <row r="98" spans="1:6" x14ac:dyDescent="0.35">
      <c r="A98" s="26"/>
      <c r="B98" s="121"/>
      <c r="C98" s="121"/>
      <c r="D98" s="121"/>
      <c r="E98" s="124"/>
      <c r="F98" s="122"/>
    </row>
    <row r="99" spans="1:6" x14ac:dyDescent="0.35">
      <c r="A99" s="31" t="s">
        <v>102</v>
      </c>
      <c r="B99" s="121">
        <f t="shared" ref="B99:F99" si="19">SUM(B100:B104)</f>
        <v>8092</v>
      </c>
      <c r="C99" s="121">
        <f t="shared" si="19"/>
        <v>2566</v>
      </c>
      <c r="D99" s="121">
        <f t="shared" si="19"/>
        <v>3258</v>
      </c>
      <c r="E99" s="121">
        <f t="shared" si="19"/>
        <v>2268</v>
      </c>
      <c r="F99" s="121">
        <f t="shared" si="19"/>
        <v>0</v>
      </c>
    </row>
    <row r="100" spans="1:6" x14ac:dyDescent="0.35">
      <c r="A100" s="25" t="s">
        <v>103</v>
      </c>
      <c r="B100" s="122">
        <f>SUM(C100:F100)</f>
        <v>1101</v>
      </c>
      <c r="C100" s="122">
        <v>366</v>
      </c>
      <c r="D100" s="122">
        <v>447</v>
      </c>
      <c r="E100" s="122">
        <v>288</v>
      </c>
      <c r="F100" s="122">
        <v>0</v>
      </c>
    </row>
    <row r="101" spans="1:6" x14ac:dyDescent="0.35">
      <c r="A101" s="25" t="s">
        <v>104</v>
      </c>
      <c r="B101" s="122">
        <f>SUM(C101:F101)</f>
        <v>3779</v>
      </c>
      <c r="C101" s="122">
        <v>1201</v>
      </c>
      <c r="D101" s="122">
        <v>1516</v>
      </c>
      <c r="E101" s="122">
        <v>1062</v>
      </c>
      <c r="F101" s="122">
        <v>0</v>
      </c>
    </row>
    <row r="102" spans="1:6" x14ac:dyDescent="0.35">
      <c r="A102" s="25" t="s">
        <v>105</v>
      </c>
      <c r="B102" s="121">
        <f>SUM(C102:F102)</f>
        <v>1425</v>
      </c>
      <c r="C102" s="122">
        <v>448</v>
      </c>
      <c r="D102" s="122">
        <v>544</v>
      </c>
      <c r="E102" s="122">
        <v>433</v>
      </c>
      <c r="F102" s="122">
        <v>0</v>
      </c>
    </row>
    <row r="103" spans="1:6" x14ac:dyDescent="0.35">
      <c r="A103" s="25" t="s">
        <v>106</v>
      </c>
      <c r="B103" s="122">
        <f>SUM(C103:F103)</f>
        <v>1387</v>
      </c>
      <c r="C103" s="122">
        <v>422</v>
      </c>
      <c r="D103" s="122">
        <v>576</v>
      </c>
      <c r="E103" s="122">
        <v>389</v>
      </c>
      <c r="F103" s="122">
        <v>0</v>
      </c>
    </row>
    <row r="104" spans="1:6" x14ac:dyDescent="0.35">
      <c r="A104" s="25" t="s">
        <v>107</v>
      </c>
      <c r="B104" s="122">
        <f>SUM(C104:F104)</f>
        <v>400</v>
      </c>
      <c r="C104" s="122">
        <v>129</v>
      </c>
      <c r="D104" s="122">
        <v>175</v>
      </c>
      <c r="E104" s="122">
        <v>96</v>
      </c>
      <c r="F104" s="122">
        <v>0</v>
      </c>
    </row>
    <row r="105" spans="1:6" x14ac:dyDescent="0.35">
      <c r="A105" s="33"/>
      <c r="B105" s="122"/>
      <c r="C105" s="121"/>
      <c r="D105" s="121"/>
      <c r="E105" s="124"/>
      <c r="F105" s="122"/>
    </row>
    <row r="106" spans="1:6" x14ac:dyDescent="0.35">
      <c r="A106" s="30" t="s">
        <v>108</v>
      </c>
      <c r="B106" s="121">
        <f t="shared" ref="B106:F106" si="20">SUM(B107:B109)</f>
        <v>12218</v>
      </c>
      <c r="C106" s="121">
        <f t="shared" si="20"/>
        <v>4114</v>
      </c>
      <c r="D106" s="121">
        <f t="shared" si="20"/>
        <v>4782</v>
      </c>
      <c r="E106" s="121">
        <f t="shared" si="20"/>
        <v>3321</v>
      </c>
      <c r="F106" s="121">
        <f t="shared" si="20"/>
        <v>1</v>
      </c>
    </row>
    <row r="107" spans="1:6" x14ac:dyDescent="0.35">
      <c r="A107" s="25" t="s">
        <v>109</v>
      </c>
      <c r="B107" s="122">
        <f>SUM(C107:F107)</f>
        <v>6313</v>
      </c>
      <c r="C107" s="122">
        <v>2094</v>
      </c>
      <c r="D107" s="122">
        <v>2403</v>
      </c>
      <c r="E107" s="122">
        <v>1816</v>
      </c>
      <c r="F107" s="122">
        <v>0</v>
      </c>
    </row>
    <row r="108" spans="1:6" x14ac:dyDescent="0.35">
      <c r="A108" s="25" t="s">
        <v>110</v>
      </c>
      <c r="B108" s="122">
        <f>SUM(C108:F108)</f>
        <v>5190</v>
      </c>
      <c r="C108" s="122">
        <v>1785</v>
      </c>
      <c r="D108" s="122">
        <v>2110</v>
      </c>
      <c r="E108" s="122">
        <v>1294</v>
      </c>
      <c r="F108" s="122">
        <v>1</v>
      </c>
    </row>
    <row r="109" spans="1:6" x14ac:dyDescent="0.35">
      <c r="A109" s="25" t="s">
        <v>111</v>
      </c>
      <c r="B109" s="122">
        <f>SUM(C109:F109)</f>
        <v>715</v>
      </c>
      <c r="C109" s="122">
        <v>235</v>
      </c>
      <c r="D109" s="122">
        <v>269</v>
      </c>
      <c r="E109" s="122">
        <v>211</v>
      </c>
      <c r="F109" s="122">
        <v>0</v>
      </c>
    </row>
    <row r="110" spans="1:6" x14ac:dyDescent="0.35">
      <c r="A110" s="26"/>
      <c r="B110" s="122"/>
      <c r="C110" s="121"/>
      <c r="D110" s="121"/>
      <c r="E110" s="124"/>
      <c r="F110" s="122"/>
    </row>
    <row r="111" spans="1:6" x14ac:dyDescent="0.35">
      <c r="A111" s="30" t="s">
        <v>112</v>
      </c>
      <c r="B111" s="121">
        <f t="shared" ref="B111:F111" si="21">SUM(B112:B114)</f>
        <v>13791</v>
      </c>
      <c r="C111" s="121">
        <f t="shared" si="21"/>
        <v>4998</v>
      </c>
      <c r="D111" s="121">
        <f t="shared" si="21"/>
        <v>5863</v>
      </c>
      <c r="E111" s="121">
        <f t="shared" si="21"/>
        <v>2930</v>
      </c>
      <c r="F111" s="121">
        <f t="shared" si="21"/>
        <v>0</v>
      </c>
    </row>
    <row r="112" spans="1:6" x14ac:dyDescent="0.35">
      <c r="A112" s="25" t="s">
        <v>113</v>
      </c>
      <c r="B112" s="122">
        <f>SUM(C112:F112)</f>
        <v>8245</v>
      </c>
      <c r="C112" s="122">
        <v>3136</v>
      </c>
      <c r="D112" s="122">
        <v>3601</v>
      </c>
      <c r="E112" s="122">
        <v>1508</v>
      </c>
      <c r="F112" s="122">
        <v>0</v>
      </c>
    </row>
    <row r="113" spans="1:6" x14ac:dyDescent="0.35">
      <c r="A113" s="25" t="s">
        <v>114</v>
      </c>
      <c r="B113" s="122">
        <f>SUM(C113:F113)</f>
        <v>3597</v>
      </c>
      <c r="C113" s="122">
        <v>1179</v>
      </c>
      <c r="D113" s="122">
        <v>1411</v>
      </c>
      <c r="E113" s="122">
        <v>1007</v>
      </c>
      <c r="F113" s="122">
        <v>0</v>
      </c>
    </row>
    <row r="114" spans="1:6" x14ac:dyDescent="0.35">
      <c r="A114" s="25" t="s">
        <v>115</v>
      </c>
      <c r="B114" s="122">
        <f>SUM(C114:F114)</f>
        <v>1949</v>
      </c>
      <c r="C114" s="122">
        <v>683</v>
      </c>
      <c r="D114" s="122">
        <v>851</v>
      </c>
      <c r="E114" s="122">
        <v>415</v>
      </c>
      <c r="F114" s="122">
        <v>0</v>
      </c>
    </row>
    <row r="115" spans="1:6" x14ac:dyDescent="0.35">
      <c r="A115" s="34"/>
      <c r="B115" s="27"/>
      <c r="C115" s="27"/>
      <c r="D115" s="27"/>
      <c r="E115" s="28"/>
      <c r="F115" s="27"/>
    </row>
    <row r="116" spans="1:6" x14ac:dyDescent="0.35">
      <c r="A116" s="26" t="s">
        <v>194</v>
      </c>
      <c r="B116" s="29"/>
      <c r="C116" s="29"/>
      <c r="D116" s="29"/>
      <c r="E116" s="29"/>
      <c r="F116" s="29"/>
    </row>
  </sheetData>
  <mergeCells count="4">
    <mergeCell ref="A5:F5"/>
    <mergeCell ref="A6:F6"/>
    <mergeCell ref="A3:F3"/>
    <mergeCell ref="A4: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3"/>
  <sheetViews>
    <sheetView zoomScale="85" zoomScaleNormal="85" workbookViewId="0"/>
  </sheetViews>
  <sheetFormatPr baseColWidth="10" defaultColWidth="0" defaultRowHeight="14.5" zeroHeight="1" x14ac:dyDescent="0.35"/>
  <cols>
    <col min="1" max="1" width="75" style="6" bestFit="1" customWidth="1"/>
    <col min="2" max="3" width="27.54296875" style="6" customWidth="1"/>
    <col min="4" max="16384" width="11.453125" style="6" hidden="1"/>
  </cols>
  <sheetData>
    <row r="1" spans="1:3" ht="15.5" x14ac:dyDescent="0.35">
      <c r="A1" s="3" t="s">
        <v>195</v>
      </c>
      <c r="B1" s="4"/>
      <c r="C1" s="5"/>
    </row>
    <row r="2" spans="1:3" ht="15.5" x14ac:dyDescent="0.35">
      <c r="A2" s="7"/>
      <c r="B2" s="7"/>
      <c r="C2" s="5"/>
    </row>
    <row r="3" spans="1:3" ht="15" x14ac:dyDescent="0.35">
      <c r="A3" s="178" t="s">
        <v>196</v>
      </c>
      <c r="B3" s="178"/>
      <c r="C3" s="178"/>
    </row>
    <row r="4" spans="1:3" ht="15" x14ac:dyDescent="0.35">
      <c r="A4" s="178" t="s">
        <v>197</v>
      </c>
      <c r="B4" s="179"/>
      <c r="C4" s="179"/>
    </row>
    <row r="5" spans="1:3" ht="15" x14ac:dyDescent="0.35">
      <c r="A5" s="178" t="s">
        <v>225</v>
      </c>
      <c r="B5" s="179"/>
      <c r="C5" s="179"/>
    </row>
    <row r="6" spans="1:3" ht="15.5" x14ac:dyDescent="0.35">
      <c r="A6" s="8"/>
      <c r="B6" s="8"/>
      <c r="C6" s="8"/>
    </row>
    <row r="7" spans="1:3" ht="15.75" customHeight="1" x14ac:dyDescent="0.35">
      <c r="A7" s="180" t="s">
        <v>198</v>
      </c>
      <c r="B7" s="182" t="s">
        <v>21</v>
      </c>
      <c r="C7" s="184" t="s">
        <v>199</v>
      </c>
    </row>
    <row r="8" spans="1:3" ht="15.75" customHeight="1" x14ac:dyDescent="0.35">
      <c r="A8" s="181"/>
      <c r="B8" s="183"/>
      <c r="C8" s="185"/>
    </row>
    <row r="9" spans="1:3" ht="15.5" x14ac:dyDescent="0.35">
      <c r="A9" s="7"/>
      <c r="B9" s="125"/>
      <c r="C9" s="8"/>
    </row>
    <row r="10" spans="1:3" ht="15.5" x14ac:dyDescent="0.35">
      <c r="A10" s="9" t="s">
        <v>26</v>
      </c>
      <c r="B10" s="126">
        <f>SUM(B12:B22)</f>
        <v>59155</v>
      </c>
      <c r="C10" s="127" t="s">
        <v>273</v>
      </c>
    </row>
    <row r="11" spans="1:3" ht="15.5" x14ac:dyDescent="0.35">
      <c r="A11" s="7"/>
      <c r="B11" s="128"/>
      <c r="C11" s="5"/>
    </row>
    <row r="12" spans="1:3" ht="15.5" x14ac:dyDescent="0.35">
      <c r="A12" s="10" t="s">
        <v>200</v>
      </c>
      <c r="B12" s="129">
        <v>1033</v>
      </c>
      <c r="C12" s="54" t="s">
        <v>201</v>
      </c>
    </row>
    <row r="13" spans="1:3" ht="15.5" x14ac:dyDescent="0.35">
      <c r="A13" s="10" t="s">
        <v>202</v>
      </c>
      <c r="B13" s="129">
        <v>2518</v>
      </c>
      <c r="C13" s="54" t="s">
        <v>203</v>
      </c>
    </row>
    <row r="14" spans="1:3" ht="15.5" x14ac:dyDescent="0.35">
      <c r="A14" s="11" t="s">
        <v>204</v>
      </c>
      <c r="B14" s="129">
        <v>2188</v>
      </c>
      <c r="C14" s="54" t="s">
        <v>217</v>
      </c>
    </row>
    <row r="15" spans="1:3" ht="15.5" x14ac:dyDescent="0.35">
      <c r="A15" s="11" t="s">
        <v>205</v>
      </c>
      <c r="B15" s="129">
        <v>30370</v>
      </c>
      <c r="C15" s="54" t="s">
        <v>274</v>
      </c>
    </row>
    <row r="16" spans="1:3" ht="15.5" x14ac:dyDescent="0.35">
      <c r="A16" s="11" t="s">
        <v>206</v>
      </c>
      <c r="B16" s="129">
        <v>4331</v>
      </c>
      <c r="C16" s="55" t="s">
        <v>207</v>
      </c>
    </row>
    <row r="17" spans="1:3" ht="15.5" x14ac:dyDescent="0.35">
      <c r="A17" s="12" t="s">
        <v>208</v>
      </c>
      <c r="B17" s="110">
        <v>1449</v>
      </c>
      <c r="C17" s="56" t="s">
        <v>275</v>
      </c>
    </row>
    <row r="18" spans="1:3" ht="15.5" x14ac:dyDescent="0.35">
      <c r="A18" s="10" t="s">
        <v>210</v>
      </c>
      <c r="B18" s="110">
        <v>172</v>
      </c>
      <c r="C18" s="55" t="s">
        <v>276</v>
      </c>
    </row>
    <row r="19" spans="1:3" ht="15.5" x14ac:dyDescent="0.35">
      <c r="A19" s="11" t="s">
        <v>211</v>
      </c>
      <c r="B19" s="110">
        <v>1915</v>
      </c>
      <c r="C19" s="55" t="s">
        <v>277</v>
      </c>
    </row>
    <row r="20" spans="1:3" ht="15.5" x14ac:dyDescent="0.35">
      <c r="A20" s="11" t="s">
        <v>212</v>
      </c>
      <c r="B20" s="110">
        <v>10919</v>
      </c>
      <c r="C20" s="55" t="s">
        <v>213</v>
      </c>
    </row>
    <row r="21" spans="1:3" ht="15.5" x14ac:dyDescent="0.35">
      <c r="A21" s="11"/>
      <c r="B21" s="110"/>
      <c r="C21" s="55"/>
    </row>
    <row r="22" spans="1:3" ht="15.5" x14ac:dyDescent="0.35">
      <c r="A22" s="112" t="s">
        <v>214</v>
      </c>
      <c r="B22" s="130">
        <f>SUM(B23:B28)</f>
        <v>4260</v>
      </c>
      <c r="C22" s="113" t="s">
        <v>280</v>
      </c>
    </row>
    <row r="23" spans="1:3" ht="15.5" x14ac:dyDescent="0.35">
      <c r="A23" s="111" t="s">
        <v>215</v>
      </c>
      <c r="B23" s="110">
        <v>3851</v>
      </c>
      <c r="C23" s="55" t="s">
        <v>278</v>
      </c>
    </row>
    <row r="24" spans="1:3" ht="15.5" x14ac:dyDescent="0.35">
      <c r="A24" s="111" t="s">
        <v>216</v>
      </c>
      <c r="B24" s="110">
        <v>302</v>
      </c>
      <c r="C24" s="55" t="s">
        <v>217</v>
      </c>
    </row>
    <row r="25" spans="1:3" ht="15.5" x14ac:dyDescent="0.35">
      <c r="A25" s="111" t="s">
        <v>221</v>
      </c>
      <c r="B25" s="110">
        <v>83</v>
      </c>
      <c r="C25" s="55" t="s">
        <v>222</v>
      </c>
    </row>
    <row r="26" spans="1:3" ht="15.5" x14ac:dyDescent="0.35">
      <c r="A26" s="111" t="s">
        <v>226</v>
      </c>
      <c r="B26" s="110">
        <v>13</v>
      </c>
      <c r="C26" s="55" t="s">
        <v>220</v>
      </c>
    </row>
    <row r="27" spans="1:3" ht="15.5" x14ac:dyDescent="0.35">
      <c r="A27" s="111" t="s">
        <v>218</v>
      </c>
      <c r="B27" s="110">
        <v>9</v>
      </c>
      <c r="C27" s="55" t="s">
        <v>279</v>
      </c>
    </row>
    <row r="28" spans="1:3" ht="15.5" x14ac:dyDescent="0.35">
      <c r="A28" s="111" t="s">
        <v>219</v>
      </c>
      <c r="B28" s="110">
        <v>2</v>
      </c>
      <c r="C28" s="55" t="s">
        <v>209</v>
      </c>
    </row>
    <row r="29" spans="1:3" ht="15.5" x14ac:dyDescent="0.35">
      <c r="A29" s="13"/>
      <c r="B29" s="14"/>
      <c r="C29" s="15"/>
    </row>
    <row r="30" spans="1:3" ht="15.5" x14ac:dyDescent="0.35">
      <c r="A30" s="16" t="s">
        <v>223</v>
      </c>
      <c r="B30" s="17"/>
      <c r="C30" s="17"/>
    </row>
    <row r="31" spans="1:3" ht="15.5" hidden="1" x14ac:dyDescent="0.35">
      <c r="A31" s="10"/>
    </row>
    <row r="32" spans="1:3" ht="15.5" hidden="1" x14ac:dyDescent="0.35">
      <c r="A32" s="10"/>
    </row>
    <row r="33" spans="1:1" hidden="1" x14ac:dyDescent="0.35">
      <c r="A33" s="18"/>
    </row>
  </sheetData>
  <mergeCells count="6">
    <mergeCell ref="A3:C3"/>
    <mergeCell ref="A4:C4"/>
    <mergeCell ref="A5:C5"/>
    <mergeCell ref="A7:A8"/>
    <mergeCell ref="B7:B8"/>
    <mergeCell ref="C7:C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 </vt:lpstr>
      <vt:lpstr>C-1</vt:lpstr>
      <vt:lpstr>C-2</vt:lpstr>
      <vt:lpstr>C-3</vt:lpstr>
      <vt:lpstr>C-4</vt:lpstr>
      <vt:lpstr>C-5</vt:lpstr>
      <vt:lpstr>C-6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ksegurah</dc:creator>
  <cp:keywords/>
  <dc:description/>
  <cp:lastModifiedBy>María Gómez Rodríguez</cp:lastModifiedBy>
  <cp:revision/>
  <dcterms:created xsi:type="dcterms:W3CDTF">2016-05-02T21:18:37Z</dcterms:created>
  <dcterms:modified xsi:type="dcterms:W3CDTF">2023-12-19T19:18:30Z</dcterms:modified>
  <cp:category/>
  <cp:contentStatus/>
</cp:coreProperties>
</file>