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69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dicadores" sheetId="1" state="visible" r:id="rId2"/>
    <sheet name="% rendimiento T.J. cuota de 5" sheetId="2" state="visible" r:id="rId3"/>
    <sheet name="Gráficos" sheetId="3" state="visible" r:id="rId4"/>
  </sheets>
  <definedNames>
    <definedName function="false" hidden="false" name="_AtRisk_FitDataRange_FIT_BE877_718C7" vbProcedure="false">"['file:///C:/Users/iarayase/AppData/Local/Microsoft/Windows/COORDINADOR%20(A)%20JUDICIAL/MATRIZ%20INDICADORES/%3F'#$''.IW65537]"</definedName>
    <definedName function="false" hidden="false" name="_xlfn_AVERAGEIF" vbProcedure="false">"NA()"</definedName>
    <definedName function="false" hidden="false" name="_xlfn_IFERROR" vbProcedure="false">"NA()"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<sst xmlns="http://schemas.openxmlformats.org/spreadsheetml/2006/main" count="470" uniqueCount="114">
  <si>
    <t xml:space="preserve">INDICADORES DE GESTIÓN / DIRECCIÓN DE PLANIFICACIÓN
MATERIA AGRARIA
Juzgado Agrario deI Circuito Judicial de Cartago</t>
  </si>
  <si>
    <t xml:space="preserve">CUOTA DE TRABAJO: Cantidad de días Laborales del mes</t>
  </si>
  <si>
    <t xml:space="preserve">Cuota de Trabajo</t>
  </si>
  <si>
    <t xml:space="preserve">Cantidad de días NO laborados en el mes por Funcionario</t>
  </si>
  <si>
    <t xml:space="preserve">Días fuera del Despacho sin Sustitución o en labores de manifestación, apoyo o giras</t>
  </si>
  <si>
    <t xml:space="preserve">Mensual</t>
  </si>
  <si>
    <t xml:space="preserve">Coordinadora o Coordinador Judicial</t>
  </si>
  <si>
    <t xml:space="preserve">Este dato se obtiene del módulo estadístico del Escritorio Virtual</t>
  </si>
  <si>
    <t xml:space="preserve">Cuota Diaria</t>
  </si>
  <si>
    <t xml:space="preserve">Técnico 1</t>
  </si>
  <si>
    <t xml:space="preserve">Técnico 2</t>
  </si>
  <si>
    <t xml:space="preserve">Técnico 3</t>
  </si>
  <si>
    <t xml:space="preserve">Técnico 4</t>
  </si>
  <si>
    <t xml:space="preserve">Coord. Judicial</t>
  </si>
  <si>
    <t xml:space="preserve">Juez 1</t>
  </si>
  <si>
    <t xml:space="preserve">Juez 2</t>
  </si>
  <si>
    <t xml:space="preserve">Categoría</t>
  </si>
  <si>
    <t xml:space="preserve">N°</t>
  </si>
  <si>
    <t xml:space="preserve">Indicadores</t>
  </si>
  <si>
    <t xml:space="preserve">Métricas</t>
  </si>
  <si>
    <t xml:space="preserve">Periodicidad</t>
  </si>
  <si>
    <t xml:space="preserve">Responsable</t>
  </si>
  <si>
    <t xml:space="preserve">Comentarios</t>
  </si>
  <si>
    <t xml:space="preserve">A mejorar</t>
  </si>
  <si>
    <t xml:space="preserve">Estándar</t>
  </si>
  <si>
    <t xml:space="preserve">Muy bueno</t>
  </si>
  <si>
    <t xml:space="preserve">Rendimiento Estadístico (SIGMA)</t>
  </si>
  <si>
    <t xml:space="preserve">Entrada</t>
  </si>
  <si>
    <t xml:space="preserve">ENTRADA TOTAL</t>
  </si>
  <si>
    <t xml:space="preserve">Este dato se obtiene del informe de estadística..</t>
  </si>
  <si>
    <t xml:space="preserve">&gt;</t>
  </si>
  <si>
    <t xml:space="preserve">&lt;=</t>
  </si>
  <si>
    <t xml:space="preserve">X</t>
  </si>
  <si>
    <t xml:space="preserve">&lt;</t>
  </si>
  <si>
    <t xml:space="preserve">Casos Entrados (Nuevos)</t>
  </si>
  <si>
    <t xml:space="preserve">Casos Reentrados</t>
  </si>
  <si>
    <t xml:space="preserve">Salida</t>
  </si>
  <si>
    <t xml:space="preserve">SALIDA TOTAL</t>
  </si>
  <si>
    <t xml:space="preserve">Este dato se obtiene del informe de estadística.</t>
  </si>
  <si>
    <t xml:space="preserve">Casos Terminados</t>
  </si>
  <si>
    <t xml:space="preserve">Casos Inactivos</t>
  </si>
  <si>
    <t xml:space="preserve">Circulante Final</t>
  </si>
  <si>
    <t xml:space="preserve">(Circulante Inicial + Entradas+Reentrados) - Terminados-Inactivos</t>
  </si>
  <si>
    <t xml:space="preserve">Relación salida total/ entrada total</t>
  </si>
  <si>
    <t xml:space="preserve">(Salidas/Entradas) *100</t>
  </si>
  <si>
    <t xml:space="preserve">Los datos de entradas y salidas se obtienen del informe de estadística.</t>
  </si>
  <si>
    <t xml:space="preserve">Plazos</t>
  </si>
  <si>
    <t xml:space="preserve">Plazo espera de dictado de sentencia</t>
  </si>
  <si>
    <t xml:space="preserve">Fecha del expediente más antiguo de fallo - fecha actual</t>
  </si>
  <si>
    <t xml:space="preserve">Este dato se obtiene del libro de pase a fallo y Mejora de Pase a Fallo (días naturales)</t>
  </si>
  <si>
    <t xml:space="preserve">Fecha actual</t>
  </si>
  <si>
    <t xml:space="preserve">Fecha expediente más antiguo pendiente de fallo</t>
  </si>
  <si>
    <t xml:space="preserve">Plazo espera para realización audiencia</t>
  </si>
  <si>
    <t xml:space="preserve">Fecha del último señalamiento - fecha actual</t>
  </si>
  <si>
    <t xml:space="preserve">Este dato se obtiene de un reporte del SGDJ.
(días naturales)</t>
  </si>
  <si>
    <t xml:space="preserve">Fecha ultimo señalamiento</t>
  </si>
  <si>
    <t xml:space="preserve">Plazo para resolver demandas nuevas</t>
  </si>
  <si>
    <t xml:space="preserve">Fecha actual - fecha de la demanda más antigua pendiente de la primera resolución</t>
  </si>
  <si>
    <t xml:space="preserve">Fecha demanda más antigua pendiente de resolver</t>
  </si>
  <si>
    <t xml:space="preserve">Plazo para resolver escritos</t>
  </si>
  <si>
    <r>
      <rPr>
        <sz val="8"/>
        <color rgb="FF000000"/>
        <rFont val="Arial"/>
        <family val="2"/>
        <charset val="1"/>
      </rPr>
      <t xml:space="preserve">Fecha actual - fecha del escrito más antiguo pendiente de resolver de expedientes</t>
    </r>
    <r>
      <rPr>
        <sz val="10"/>
        <color rgb="FF000000"/>
        <rFont val="Verdana"/>
        <family val="2"/>
        <charset val="1"/>
      </rPr>
      <t xml:space="preserve">que se encuentran fuera del despacho</t>
    </r>
  </si>
  <si>
    <t xml:space="preserve">Fecha escrito más antiguo pendiente de resolver de expedientes que se encuentran archivados, en el Superior, suspendidos, etc.</t>
  </si>
  <si>
    <r>
      <rPr>
        <sz val="8"/>
        <color rgb="FF000000"/>
        <rFont val="Arial"/>
        <family val="2"/>
        <charset val="1"/>
      </rPr>
      <t xml:space="preserve">Fecha actual - fecha del escrito más antiguo pendiente de resolver de los</t>
    </r>
    <r>
      <rPr>
        <sz val="10"/>
        <color rgb="FF000000"/>
        <rFont val="Verdana"/>
        <family val="2"/>
        <charset val="1"/>
      </rPr>
      <t xml:space="preserve">que están en el despacho</t>
    </r>
  </si>
  <si>
    <t xml:space="preserve">Fecha escrito más antiguo pendiente de resolver (expedientes en estado de trámite)</t>
  </si>
  <si>
    <t xml:space="preserve">Plazo de espera de resolución pendientes de firma por persona juzgadora</t>
  </si>
  <si>
    <t xml:space="preserve">Juez 1 Coordinadora</t>
  </si>
  <si>
    <t xml:space="preserve">Fecha de expediente más antiguo pendiente de firma</t>
  </si>
  <si>
    <t xml:space="preserve">Fecha actual - fecha de la resolución más antigua pendiente de firma por Jueza o Juez</t>
  </si>
  <si>
    <t xml:space="preserve">Operacional</t>
  </si>
  <si>
    <t xml:space="preserve">Porcentaje de efectividad de realización audiencias</t>
  </si>
  <si>
    <t xml:space="preserve">Cantidad de audiencias programadas en el mes</t>
  </si>
  <si>
    <t xml:space="preserve">Este dato se obtiene de la Agenda Cronos</t>
  </si>
  <si>
    <t xml:space="preserve">Cantidad de audiencias totales programadas</t>
  </si>
  <si>
    <t xml:space="preserve">Juezas y Jueces de Apoyo</t>
  </si>
  <si>
    <t xml:space="preserve">Cantidad de audiencias realizadas en el mes</t>
  </si>
  <si>
    <t xml:space="preserve">Cantidad de audiencias totales realizadas</t>
  </si>
  <si>
    <t xml:space="preserve">Audiencias realizadas / Audiencias programadas) *100</t>
  </si>
  <si>
    <t xml:space="preserve">Cantidad de audiencias pendientes de realización</t>
  </si>
  <si>
    <t xml:space="preserve">Audiencias pendientes de realización</t>
  </si>
  <si>
    <t xml:space="preserve">Complementarias</t>
  </si>
  <si>
    <t xml:space="preserve">Preliminares</t>
  </si>
  <si>
    <t xml:space="preserve">Otras</t>
  </si>
  <si>
    <t xml:space="preserve">Cantidad de expedientes pendientes de fallo</t>
  </si>
  <si>
    <t xml:space="preserve">Expedientes pendientes de fallo</t>
  </si>
  <si>
    <t xml:space="preserve">Este dato se obtiene del libro de pase a fallo</t>
  </si>
  <si>
    <t xml:space="preserve">Jueza o Juez de Apoyo</t>
  </si>
  <si>
    <t xml:space="preserve">Cantidad de escritos pendientes de resolver</t>
  </si>
  <si>
    <t xml:space="preserve">Cantidad de Demandas nuevas pendientes de primera resolución</t>
  </si>
  <si>
    <t xml:space="preserve">Cantidad de demandas nuevas pendientes de primera resolución</t>
  </si>
  <si>
    <t xml:space="preserve">Cantidad de conflictos de competencias enviados a segunda instancia</t>
  </si>
  <si>
    <t xml:space="preserve">Cantidad de conflictos de competencias que se envían a segunda instancia por mes</t>
  </si>
  <si>
    <t xml:space="preserve">Este dato se obtiene del libro de alzada del despacho</t>
  </si>
  <si>
    <t xml:space="preserve">Cantidad de asuntos de jerarquía impropia recibidos</t>
  </si>
  <si>
    <t xml:space="preserve">Cantidad de expedientes pasados a firmar por persona Técnica Judicial a las personas juzgadoras</t>
  </si>
  <si>
    <t xml:space="preserve">Cantidad de expedientes pasados a firmar por Técnico o Técnica a las personas juzgadoras</t>
  </si>
  <si>
    <t xml:space="preserve">Porcentaje de rendimiento por persona Técnica Judicial</t>
  </si>
  <si>
    <t xml:space="preserve">(Cantidad de resoluciones pasadas a firmar / Cantidad de resoluciones a realizar)</t>
  </si>
  <si>
    <t xml:space="preserve">Este dato se obtiene del Escritorio Virtual.</t>
  </si>
  <si>
    <t xml:space="preserve">Cantidad de giros realizados</t>
  </si>
  <si>
    <t xml:space="preserve">Este dato se obtiene del SGDJ</t>
  </si>
  <si>
    <t xml:space="preserve">Cantidad de sentencias dictadas por persona juzgadora</t>
  </si>
  <si>
    <t xml:space="preserve">Cuota mensual por personas Juzgadoras</t>
  </si>
  <si>
    <t xml:space="preserve">Este dato se obtiene libro de sentencias</t>
  </si>
  <si>
    <t xml:space="preserve">Sentencias</t>
  </si>
  <si>
    <t xml:space="preserve">Terminados por otras razones</t>
  </si>
  <si>
    <t xml:space="preserve">Porcentaje de rendimiento por persona juzgadora en el dictado de sentencias</t>
  </si>
  <si>
    <t xml:space="preserve">(Cantidad de sentencias dictadas/ Cantidad de sentencias necesarios)</t>
  </si>
  <si>
    <t xml:space="preserve">Cantidad de expedientes firmados por persona juzgadora</t>
  </si>
  <si>
    <t xml:space="preserve">Cantidad de expedientes firmados por Jueza o Juez</t>
  </si>
  <si>
    <t xml:space="preserve">Cantidad de expedientes pendientes de firma</t>
  </si>
  <si>
    <t xml:space="preserve">Versión N°1 Matriz de Indicadores: Vigente a partir del 18 de noviembre de 2019.</t>
  </si>
  <si>
    <t xml:space="preserve">Versión N°2 Matriz de Indicadores: Vigente a partir del 30 de enero de 2020 (se ajustan los parámetros del indicadores #20, ajuste de formato condicional en los indicadores #15 y # 21 y se incluyen las filas del Juez 1 y Juez 2 en el indicador #23).</t>
  </si>
  <si>
    <t xml:space="preserve">Versión N°3 Matriz de Indicadores: Vigente a partir del 20 de marzo de 2020 (se ajusta la fórmula del indicadores #18, para que el promedio global del rendimiento solamente contemple los resultados de las 3 personas técnicas judiciales. Licda. Abigail Gómez Abarca).</t>
  </si>
  <si>
    <t xml:space="preserve">Indicadores Materia Agraria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</si>
</sst>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MM/YY"/>
    <numFmt numFmtId="166" formatCode="0"/>
    <numFmt numFmtId="167" formatCode="0\ %"/>
    <numFmt numFmtId="168" formatCode="0.0"/>
    <numFmt numFmtId="169" formatCode="#,##0"/>
    <numFmt numFmtId="170" formatCode="#,##0.00"/>
    <numFmt numFmtId="171" formatCode="0.0%"/>
    <numFmt numFmtId="172" formatCode="DD/MM/YYYY"/>
    <numFmt numFmtId="173" formatCode="#\.00%"/>
    <numFmt numFmtId="174" formatCode="0%"/>
  </numFmts>
  <fonts count="25">
    <font>
      <sz val="11"/>
      <color rgb="FF000000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Verdana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Verdana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8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20"/>
      <color rgb="FFFFFFFF"/>
      <name val="Verdana"/>
      <family val="2"/>
      <charset val="1"/>
    </font>
    <font>
      <b val="true"/>
      <sz val="14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 val="true"/>
      <sz val="18"/>
      <color rgb="FF000000"/>
      <name val="Calibri"/>
      <family val="2"/>
    </font>
    <font>
      <b val="true"/>
      <sz val="16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3366"/>
        <bgColor rgb="FF333399"/>
      </patternFill>
    </fill>
    <fill>
      <patternFill patternType="solid">
        <fgColor rgb="FFFFCC00"/>
        <bgColor rgb="FFFFC000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808080"/>
        <bgColor rgb="FF8B8B8B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CC00"/>
      </patternFill>
    </fill>
    <fill>
      <patternFill patternType="solid">
        <fgColor rgb="FF008000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969696"/>
        <bgColor rgb="FF8B8B8B"/>
      </patternFill>
    </fill>
    <fill>
      <patternFill patternType="solid">
        <fgColor rgb="FF99CC00"/>
        <bgColor rgb="FF92D050"/>
      </patternFill>
    </fill>
    <fill>
      <patternFill patternType="solid">
        <fgColor rgb="FF000000"/>
        <bgColor rgb="FF003300"/>
      </patternFill>
    </fill>
    <fill>
      <patternFill patternType="solid">
        <fgColor rgb="FF99CCF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5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6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1" fillId="0" borderId="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0" borderId="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1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0" fillId="11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9" fontId="8" fillId="11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1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1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8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1" fillId="1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7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11" borderId="1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0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1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8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1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11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0" fontId="7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11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0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11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0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9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9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13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9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10" fillId="15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9" fontId="8" fillId="1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6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7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17" fillId="5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1" fillId="8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13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8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1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8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8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1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13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16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6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6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8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1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7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1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7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15" borderId="1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1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16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15" borderId="1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1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9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7" fillId="1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1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8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9" fillId="18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408"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  <dxf>
      <font>
        <name val="Verdana"/>
        <charset val="1"/>
        <family val="2"/>
        <color rgb="FF000000"/>
      </font>
      <fill>
        <patternFill>
          <bgColor rgb="FFFF0000"/>
        </patternFill>
      </fill>
    </dxf>
    <dxf>
      <font>
        <name val="Verdana"/>
        <charset val="1"/>
        <family val="2"/>
        <color rgb="FF000000"/>
      </font>
      <fill>
        <patternFill>
          <bgColor rgb="FFFFFF00"/>
        </patternFill>
      </fill>
    </dxf>
    <dxf>
      <font>
        <name val="Verdana"/>
        <charset val="1"/>
        <family val="2"/>
        <color rgb="FF000000"/>
      </font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B8B8B"/>
      <rgbColor rgb="FF993366"/>
      <rgbColor rgb="FFF2F2F2"/>
      <rgbColor rgb="FFCCFFFF"/>
      <rgbColor rgb="FF660066"/>
      <rgbColor rgb="FFFF8080"/>
      <rgbColor rgb="FF0070C0"/>
      <rgbColor rgb="FFCCCCFF"/>
      <rgbColor rgb="FF000080"/>
      <rgbColor rgb="FFFF00FF"/>
      <rgbColor rgb="FFFFC000"/>
      <rgbColor rgb="FF00FFFF"/>
      <rgbColor rgb="FF800080"/>
      <rgbColor rgb="FF800000"/>
      <rgbColor rgb="FF008080"/>
      <rgbColor rgb="FF0000FF"/>
      <rgbColor rgb="FF00CCFF"/>
      <rgbColor rgb="FFCCFFFF"/>
      <rgbColor rgb="FF92D050"/>
      <rgbColor rgb="FFFFFF99"/>
      <rgbColor rgb="FF99CCFF"/>
      <rgbColor rgb="FFFF99CC"/>
      <rgbColor rgb="FFBFBFBF"/>
      <rgbColor rgb="FFFFCC99"/>
      <rgbColor rgb="FF4472C4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4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Movimiento del Circulante y Relación Salida/Entrada</a:t>
            </a:r>
          </a:p>
        </c:rich>
      </c:tx>
      <c:layout>
        <c:manualLayout>
          <c:xMode val="edge"/>
          <c:yMode val="edge"/>
          <c:x val="0.153449110167213"/>
          <c:y val="0.041504150415041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05946556266466"/>
          <c:y val="0.173717371737174"/>
          <c:w val="0.871337168664982"/>
          <c:h val="0.704470447044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Indicadores!$D$17</c:f>
              <c:strCache>
                <c:ptCount val="1"/>
                <c:pt idx="0">
                  <c:v>Circulante Final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Indicadores!$S$17:$AG$17</c:f>
              <c:numCache>
                <c:formatCode>General</c:formatCode>
                <c:ptCount val="15"/>
                <c:pt idx="0">
                  <c:v>457</c:v>
                </c:pt>
                <c:pt idx="1">
                  <c:v>471</c:v>
                </c:pt>
                <c:pt idx="2">
                  <c:v>474</c:v>
                </c:pt>
                <c:pt idx="3">
                  <c:v>470</c:v>
                </c:pt>
                <c:pt idx="4">
                  <c:v>487</c:v>
                </c:pt>
                <c:pt idx="5">
                  <c:v>488</c:v>
                </c:pt>
                <c:pt idx="6">
                  <c:v>489</c:v>
                </c:pt>
                <c:pt idx="7">
                  <c:v>446</c:v>
                </c:pt>
                <c:pt idx="8">
                  <c:v>459</c:v>
                </c:pt>
                <c:pt idx="9">
                  <c:v>469</c:v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</c:numCache>
            </c:numRef>
          </c:val>
        </c:ser>
        <c:gapWidth val="75"/>
        <c:overlap val="-25"/>
        <c:axId val="57907948"/>
        <c:axId val="7454133"/>
      </c:barChart>
      <c:lineChart>
        <c:grouping val="standard"/>
        <c:varyColors val="0"/>
        <c:ser>
          <c:idx val="1"/>
          <c:order val="1"/>
          <c:tx>
            <c:strRef>
              <c:f>Indicadores!$D$18</c:f>
              <c:strCache>
                <c:ptCount val="1"/>
                <c:pt idx="0">
                  <c:v>Relación salida total/ entrada total</c:v>
                </c:pt>
              </c:strCache>
            </c:strRef>
          </c:tx>
          <c:spPr>
            <a:solidFill>
              <a:srgbClr val="99cc00"/>
            </a:solidFill>
            <a:ln w="38160">
              <a:solidFill>
                <a:srgbClr val="99cc00"/>
              </a:solidFill>
              <a:round/>
            </a:ln>
          </c:spPr>
          <c:marker>
            <c:symbol val="square"/>
            <c:size val="3"/>
            <c:spPr>
              <a:solidFill>
                <a:srgbClr val="99cc00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Indicadores!$S$18:$AG$18</c:f>
              <c:numCache>
                <c:formatCode>General</c:formatCode>
                <c:ptCount val="15"/>
                <c:pt idx="0">
                  <c:v>0.923076923076923</c:v>
                </c:pt>
                <c:pt idx="1">
                  <c:v>0.772727272727273</c:v>
                </c:pt>
                <c:pt idx="2">
                  <c:v>0.857142857142857</c:v>
                </c:pt>
                <c:pt idx="3">
                  <c:v>1.16</c:v>
                </c:pt>
                <c:pt idx="4">
                  <c:v>0.392857142857143</c:v>
                </c:pt>
                <c:pt idx="5">
                  <c:v>0.952380952380952</c:v>
                </c:pt>
                <c:pt idx="6">
                  <c:v>0.928571428571429</c:v>
                </c:pt>
                <c:pt idx="7">
                  <c:v>2.26470588235294</c:v>
                </c:pt>
                <c:pt idx="8">
                  <c:v>0.6</c:v>
                </c:pt>
                <c:pt idx="9">
                  <c:v>0.583333333333333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81014189"/>
        <c:axId val="58869348"/>
      </c:lineChart>
      <c:catAx>
        <c:axId val="57907948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7454133"/>
        <c:crosses val="autoZero"/>
        <c:auto val="1"/>
        <c:lblAlgn val="ctr"/>
        <c:lblOffset val="100"/>
      </c:catAx>
      <c:valAx>
        <c:axId val="7454133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57907948"/>
        <c:crosses val="autoZero"/>
      </c:valAx>
      <c:catAx>
        <c:axId val="81014189"/>
        <c:scaling>
          <c:orientation val="minMax"/>
        </c:scaling>
        <c:delete val="1"/>
        <c:axPos val="t"/>
        <c:numFmt formatCode="MM/YY" sourceLinked="1"/>
        <c:majorTickMark val="none"/>
        <c:minorTickMark val="none"/>
        <c:tickLblPos val="low"/>
        <c:spPr>
          <a:ln w="6480">
            <a:solidFill>
              <a:srgbClr val="8b8b8b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58869348"/>
        <c:crosses val="autoZero"/>
        <c:auto val="1"/>
        <c:lblAlgn val="ctr"/>
        <c:lblOffset val="100"/>
      </c:catAx>
      <c:valAx>
        <c:axId val="58869348"/>
        <c:scaling>
          <c:orientation val="minMax"/>
        </c:scaling>
        <c:delete val="0"/>
        <c:axPos val="r"/>
        <c:numFmt formatCode="#\.00%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81014189"/>
        <c:crosses val="max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53842592592593"/>
          <c:y val="0.0109248216106014"/>
        </c:manualLayout>
      </c:layout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Plazo de espera de dictado de sentencia</a:t>
            </a:r>
          </a:p>
        </c:rich>
      </c:tx>
      <c:layout>
        <c:manualLayout>
          <c:xMode val="edge"/>
          <c:yMode val="edge"/>
          <c:x val="0.209796225603527"/>
          <c:y val="0.0479047904790479"/>
        </c:manualLayout>
      </c:layout>
      <c:overlay val="0"/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Indicadores!$D$19</c:f>
              <c:strCache>
                <c:ptCount val="1"/>
                <c:pt idx="0">
                  <c:v>Plazo espera de dictado de sentencia</c:v>
                </c:pt>
              </c:strCache>
            </c:strRef>
          </c:tx>
          <c:spPr>
            <a:solidFill>
              <a:srgbClr val="ffcc99"/>
            </a:solidFill>
            <a:ln w="38160">
              <a:solidFill>
                <a:srgbClr val="ffcc99"/>
              </a:solidFill>
              <a:round/>
            </a:ln>
          </c:spPr>
          <c:marker>
            <c:symbol val="square"/>
            <c:size val="8"/>
            <c:spPr>
              <a:solidFill>
                <a:srgbClr val="ffcc99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Indicadores!$S$21:$AG$21</c:f>
              <c:numCache>
                <c:formatCode>General</c:formatCode>
                <c:ptCount val="15"/>
                <c:pt idx="0">
                  <c:v>1</c:v>
                </c:pt>
                <c:pt idx="1">
                  <c:v>35</c:v>
                </c:pt>
                <c:pt idx="2">
                  <c:v>9</c:v>
                </c:pt>
                <c:pt idx="3">
                  <c:v>11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89153063"/>
        <c:axId val="69586742"/>
      </c:lineChart>
      <c:catAx>
        <c:axId val="89153063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69586742"/>
        <c:crosses val="autoZero"/>
        <c:auto val="1"/>
        <c:lblAlgn val="ctr"/>
        <c:lblOffset val="100"/>
      </c:catAx>
      <c:valAx>
        <c:axId val="69586742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89153063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Plazo de espera para la realización de audiencias</a:t>
            </a:r>
          </a:p>
        </c:rich>
      </c:tx>
      <c:layout>
        <c:manualLayout>
          <c:xMode val="edge"/>
          <c:yMode val="edge"/>
          <c:x val="0.143018441851712"/>
          <c:y val="0.0479047904790479"/>
        </c:manualLayout>
      </c:layout>
      <c:overlay val="0"/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Indicadores!$D$22</c:f>
              <c:strCache>
                <c:ptCount val="1"/>
                <c:pt idx="0">
                  <c:v>Plazo espera para realización audiencia</c:v>
                </c:pt>
              </c:strCache>
            </c:strRef>
          </c:tx>
          <c:spPr>
            <a:solidFill>
              <a:srgbClr val="ff0000"/>
            </a:solidFill>
            <a:ln w="38160">
              <a:solidFill>
                <a:srgbClr val="ff0000"/>
              </a:solidFill>
              <a:round/>
            </a:ln>
          </c:spPr>
          <c:marker>
            <c:symbol val="diamond"/>
            <c:size val="8"/>
            <c:spPr>
              <a:solidFill>
                <a:srgbClr val="ff0000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Indicadores!$S$23:$AG$23</c:f>
              <c:numCache>
                <c:formatCode>General</c:formatCode>
                <c:ptCount val="15"/>
                <c:pt idx="0">
                  <c:v>60</c:v>
                </c:pt>
                <c:pt idx="1">
                  <c:v>68</c:v>
                </c:pt>
                <c:pt idx="2">
                  <c:v>47</c:v>
                </c:pt>
                <c:pt idx="3">
                  <c:v>61</c:v>
                </c:pt>
                <c:pt idx="4">
                  <c:v>53</c:v>
                </c:pt>
                <c:pt idx="5">
                  <c:v>81</c:v>
                </c:pt>
                <c:pt idx="6">
                  <c:v>82</c:v>
                </c:pt>
                <c:pt idx="7">
                  <c:v>84</c:v>
                </c:pt>
                <c:pt idx="8">
                  <c:v>63</c:v>
                </c:pt>
                <c:pt idx="9">
                  <c:v>82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57251397"/>
        <c:axId val="98537769"/>
      </c:lineChart>
      <c:catAx>
        <c:axId val="5725139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98537769"/>
        <c:crosses val="autoZero"/>
        <c:auto val="1"/>
        <c:lblAlgn val="ctr"/>
        <c:lblOffset val="100"/>
      </c:catAx>
      <c:valAx>
        <c:axId val="98537769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57251397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Plazo para resolver demandas nuevas</a:t>
            </a:r>
          </a:p>
        </c:rich>
      </c:tx>
      <c:layout>
        <c:manualLayout>
          <c:xMode val="edge"/>
          <c:yMode val="edge"/>
          <c:x val="0.2247970320985"/>
          <c:y val="0.0480048004800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3443733534061"/>
          <c:y val="0.141414141414141"/>
          <c:w val="0.937415990106995"/>
          <c:h val="0.7881788178817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Indicadores!$D$24</c:f>
              <c:strCache>
                <c:ptCount val="1"/>
                <c:pt idx="0">
                  <c:v>Plazo para resolver demandas nuevas</c:v>
                </c:pt>
              </c:strCache>
            </c:strRef>
          </c:tx>
          <c:spPr>
            <a:solidFill>
              <a:srgbClr val="4472c4"/>
            </a:solidFill>
            <a:ln w="38160">
              <a:solidFill>
                <a:srgbClr val="ffcc00"/>
              </a:solidFill>
              <a:round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Indicadores!$S$25:$AG$25</c:f>
              <c:numCache>
                <c:formatCode>General</c:formatCode>
                <c:ptCount val="15"/>
                <c:pt idx="0">
                  <c:v>59</c:v>
                </c:pt>
                <c:pt idx="1">
                  <c:v>10</c:v>
                </c:pt>
                <c:pt idx="2">
                  <c:v>30</c:v>
                </c:pt>
                <c:pt idx="3">
                  <c:v>16</c:v>
                </c:pt>
                <c:pt idx="4">
                  <c:v>12</c:v>
                </c:pt>
                <c:pt idx="5">
                  <c:v>35</c:v>
                </c:pt>
                <c:pt idx="6">
                  <c:v>57</c:v>
                </c:pt>
                <c:pt idx="7">
                  <c:v>10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gapWidth val="150"/>
        <c:overlap val="0"/>
        <c:axId val="40140577"/>
        <c:axId val="45827756"/>
      </c:barChart>
      <c:catAx>
        <c:axId val="4014057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45827756"/>
        <c:crosses val="autoZero"/>
        <c:auto val="1"/>
        <c:lblAlgn val="ctr"/>
        <c:lblOffset val="100"/>
      </c:catAx>
      <c:valAx>
        <c:axId val="45827756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40140577"/>
        <c:crosses val="autoZero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6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Plazo para resolver escritos de expedientes en trámite</a:t>
            </a:r>
          </a:p>
        </c:rich>
      </c:tx>
      <c:layout>
        <c:manualLayout>
          <c:xMode val="edge"/>
          <c:yMode val="edge"/>
          <c:x val="0.140330125275552"/>
          <c:y val="0.0471047104710471"/>
        </c:manualLayout>
      </c:layout>
      <c:overlay val="0"/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Indicadores!$D$26</c:f>
              <c:strCache>
                <c:ptCount val="1"/>
                <c:pt idx="0">
                  <c:v>Plazo para resolver escritos</c:v>
                </c:pt>
              </c:strCache>
            </c:strRef>
          </c:tx>
          <c:spPr>
            <a:solidFill>
              <a:srgbClr val="ff9900"/>
            </a:solidFill>
            <a:ln w="38160">
              <a:solidFill>
                <a:srgbClr val="ff9900"/>
              </a:solidFill>
              <a:round/>
            </a:ln>
          </c:spPr>
          <c:marker>
            <c:symbol val="diamond"/>
            <c:size val="13"/>
            <c:spPr>
              <a:solidFill>
                <a:srgbClr val="ff9900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Indicadores!$S$29:$AG$29</c:f>
              <c:numCache>
                <c:formatCode>General</c:formatCode>
                <c:ptCount val="15"/>
                <c:pt idx="0">
                  <c:v>119</c:v>
                </c:pt>
                <c:pt idx="1">
                  <c:v>141</c:v>
                </c:pt>
                <c:pt idx="2">
                  <c:v>136</c:v>
                </c:pt>
                <c:pt idx="3">
                  <c:v>98</c:v>
                </c:pt>
                <c:pt idx="4">
                  <c:v>51</c:v>
                </c:pt>
                <c:pt idx="5">
                  <c:v>88</c:v>
                </c:pt>
                <c:pt idx="6">
                  <c:v>98</c:v>
                </c:pt>
                <c:pt idx="7">
                  <c:v>88</c:v>
                </c:pt>
                <c:pt idx="8">
                  <c:v>60</c:v>
                </c:pt>
                <c:pt idx="9">
                  <c:v>35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78319842"/>
        <c:axId val="38201071"/>
      </c:lineChart>
      <c:catAx>
        <c:axId val="78319842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38201071"/>
        <c:crosses val="autoZero"/>
        <c:auto val="1"/>
        <c:lblAlgn val="ctr"/>
        <c:lblOffset val="100"/>
      </c:catAx>
      <c:valAx>
        <c:axId val="38201071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78319842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Porcentaje de Efectividad de las Audiencias</a:t>
            </a:r>
          </a:p>
        </c:rich>
      </c:tx>
      <c:layout>
        <c:manualLayout>
          <c:xMode val="edge"/>
          <c:yMode val="edge"/>
          <c:x val="0.184794881445239"/>
          <c:y val="0.048004800480048"/>
        </c:manualLayout>
      </c:layout>
      <c:overlay val="0"/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Indicadores!$D$34</c:f>
              <c:strCache>
                <c:ptCount val="1"/>
                <c:pt idx="0">
                  <c:v>Porcentaje de efectividad de realización audiencias</c:v>
                </c:pt>
              </c:strCache>
            </c:strRef>
          </c:tx>
          <c:spPr>
            <a:solidFill>
              <a:srgbClr val="33cccc"/>
            </a:solidFill>
            <a:ln w="38160">
              <a:solidFill>
                <a:srgbClr val="33cccc"/>
              </a:solidFill>
              <a:round/>
            </a:ln>
          </c:spPr>
          <c:marker>
            <c:symbol val="square"/>
            <c:size val="9"/>
            <c:spPr>
              <a:solidFill>
                <a:srgbClr val="33cccc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Indicadores!$S$42:$AG$42</c:f>
              <c:numCache>
                <c:formatCode>General</c:formatCode>
                <c:ptCount val="15"/>
                <c:pt idx="0">
                  <c:v>0.0666666666666667</c:v>
                </c:pt>
                <c:pt idx="1">
                  <c:v>0.764705882352941</c:v>
                </c:pt>
                <c:pt idx="2">
                  <c:v>0.8</c:v>
                </c:pt>
                <c:pt idx="3">
                  <c:v>0.619047619047619</c:v>
                </c:pt>
                <c:pt idx="4">
                  <c:v>0.409090909090909</c:v>
                </c:pt>
                <c:pt idx="5">
                  <c:v>0.32</c:v>
                </c:pt>
                <c:pt idx="6">
                  <c:v>0.125</c:v>
                </c:pt>
                <c:pt idx="7">
                  <c:v>0.533333333333333</c:v>
                </c:pt>
                <c:pt idx="8">
                  <c:v>0.692307692307692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78587428"/>
        <c:axId val="7432688"/>
      </c:lineChart>
      <c:catAx>
        <c:axId val="78587428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7432688"/>
        <c:crosses val="autoZero"/>
        <c:auto val="1"/>
        <c:lblAlgn val="ctr"/>
        <c:lblOffset val="100"/>
      </c:catAx>
      <c:valAx>
        <c:axId val="7432688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78587428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Cantidad de Audiencias Pendientes de Realizar</a:t>
            </a:r>
          </a:p>
        </c:rich>
      </c:tx>
      <c:layout>
        <c:manualLayout>
          <c:xMode val="edge"/>
          <c:yMode val="edge"/>
          <c:x val="0.154524436797677"/>
          <c:y val="0.047904790479047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3443733534061"/>
          <c:y val="0.153615361536154"/>
          <c:w val="0.934888972525405"/>
          <c:h val="0.730673067306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Indicadores!$D$46</c:f>
              <c:strCache>
                <c:ptCount val="1"/>
                <c:pt idx="0">
                  <c:v>Cantidad de audiencias pendientes de realización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Indicadores!$S$46:$AG$46</c:f>
              <c:numCache>
                <c:formatCode>General</c:formatCode>
                <c:ptCount val="15"/>
                <c:pt idx="0">
                  <c:v>9</c:v>
                </c:pt>
                <c:pt idx="1">
                  <c:v>4</c:v>
                </c:pt>
                <c:pt idx="2">
                  <c:v>29</c:v>
                </c:pt>
                <c:pt idx="3">
                  <c:v>24</c:v>
                </c:pt>
                <c:pt idx="4">
                  <c:v>46</c:v>
                </c:pt>
                <c:pt idx="5">
                  <c:v>25</c:v>
                </c:pt>
                <c:pt idx="6">
                  <c:v>31</c:v>
                </c:pt>
                <c:pt idx="7">
                  <c:v>50</c:v>
                </c:pt>
                <c:pt idx="8">
                  <c:v>37</c:v>
                </c:pt>
                <c:pt idx="9">
                  <c:v>26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gapWidth val="150"/>
        <c:overlap val="0"/>
        <c:axId val="61911544"/>
        <c:axId val="34535027"/>
      </c:barChart>
      <c:catAx>
        <c:axId val="61911544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34535027"/>
        <c:crosses val="autoZero"/>
        <c:auto val="1"/>
        <c:lblAlgn val="ctr"/>
        <c:lblOffset val="100"/>
      </c:catAx>
      <c:valAx>
        <c:axId val="34535027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61911544"/>
        <c:crosses val="autoZero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Cantidad de Expedientes pendientes de fallo</a:t>
            </a:r>
          </a:p>
        </c:rich>
      </c:tx>
      <c:layout>
        <c:manualLayout>
          <c:xMode val="edge"/>
          <c:yMode val="edge"/>
          <c:x val="0.177160062368945"/>
          <c:y val="0.047904790479047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32286682079682"/>
          <c:y val="0.142914291429143"/>
          <c:w val="0.930318834345933"/>
          <c:h val="0.786978697869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Indicadores!$D$50</c:f>
              <c:strCache>
                <c:ptCount val="1"/>
                <c:pt idx="0">
                  <c:v>Cantidad de expedientes pendientes de fallo</c:v>
                </c:pt>
              </c:strCache>
            </c:strRef>
          </c:tx>
          <c:spPr>
            <a:solidFill>
              <a:srgbClr val="ffc000"/>
            </a:solidFill>
            <a:ln w="38160">
              <a:solidFill>
                <a:srgbClr val="003366"/>
              </a:solidFill>
              <a:round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Indicadores!$S$50:$AG$50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12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gapWidth val="150"/>
        <c:overlap val="0"/>
        <c:axId val="36000948"/>
        <c:axId val="44660308"/>
      </c:barChart>
      <c:catAx>
        <c:axId val="36000948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44660308"/>
        <c:crosses val="autoZero"/>
        <c:auto val="1"/>
        <c:lblAlgn val="ctr"/>
        <c:lblOffset val="100"/>
      </c:catAx>
      <c:valAx>
        <c:axId val="44660308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36000948"/>
        <c:crosses val="autoZero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Cantidad de Sentencias Dictadas</a:t>
            </a:r>
          </a:p>
        </c:rich>
      </c:tx>
      <c:layout>
        <c:manualLayout>
          <c:xMode val="edge"/>
          <c:yMode val="edge"/>
          <c:x val="0.260712941555998"/>
          <c:y val="0.0480048004800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05403516318082"/>
          <c:y val="0.13971397139714"/>
          <c:w val="0.933867412226464"/>
          <c:h val="0.7844784478447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Indicadores!$D$69</c:f>
              <c:strCache>
                <c:ptCount val="1"/>
                <c:pt idx="0">
                  <c:v>Cantidad de sentencias dictadas por persona juzgadora</c:v>
                </c:pt>
              </c:strCache>
            </c:strRef>
          </c:tx>
          <c:spPr>
            <a:solidFill>
              <a:srgbClr val="4472c4"/>
            </a:solidFill>
            <a:ln w="38160">
              <a:solidFill>
                <a:srgbClr val="666699"/>
              </a:solidFill>
              <a:round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Indicadores!$S$69:$AG$69</c:f>
              <c:numCache>
                <c:formatCode>General</c:formatCode>
                <c:ptCount val="15"/>
                <c:pt idx="0">
                  <c:v>20</c:v>
                </c:pt>
                <c:pt idx="1">
                  <c:v>11</c:v>
                </c:pt>
                <c:pt idx="2">
                  <c:v>10</c:v>
                </c:pt>
                <c:pt idx="3">
                  <c:v>17</c:v>
                </c:pt>
                <c:pt idx="4">
                  <c:v>13</c:v>
                </c:pt>
                <c:pt idx="5">
                  <c:v>19</c:v>
                </c:pt>
                <c:pt idx="6">
                  <c:v>9</c:v>
                </c:pt>
                <c:pt idx="7">
                  <c:v>24</c:v>
                </c:pt>
                <c:pt idx="8">
                  <c:v>16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gapWidth val="150"/>
        <c:overlap val="0"/>
        <c:axId val="68722023"/>
        <c:axId val="5674111"/>
      </c:barChart>
      <c:catAx>
        <c:axId val="68722023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5674111"/>
        <c:crosses val="autoZero"/>
        <c:auto val="1"/>
        <c:lblAlgn val="ctr"/>
        <c:lblOffset val="100"/>
      </c:catAx>
      <c:valAx>
        <c:axId val="5674111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68722023"/>
        <c:crosses val="autoZero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6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Porcentaje de Rendimiento Global del Personal Técnico</a:t>
            </a:r>
          </a:p>
        </c:rich>
      </c:tx>
      <c:layout>
        <c:manualLayout>
          <c:xMode val="edge"/>
          <c:yMode val="edge"/>
          <c:x val="0.140545190601645"/>
          <c:y val="0.047104710471047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32286682079682"/>
          <c:y val="0.147614761476148"/>
          <c:w val="0.930050002688317"/>
          <c:h val="0.743774377437744"/>
        </c:manualLayout>
      </c:layout>
      <c:lineChart>
        <c:grouping val="standard"/>
        <c:varyColors val="0"/>
        <c:ser>
          <c:idx val="0"/>
          <c:order val="0"/>
          <c:tx>
            <c:strRef>
              <c:f>Indicadores!$D$63</c:f>
              <c:strCache>
                <c:ptCount val="1"/>
                <c:pt idx="0">
                  <c:v>Porcentaje de rendimiento por persona Técnica Judicial</c:v>
                </c:pt>
              </c:strCache>
            </c:strRef>
          </c:tx>
          <c:spPr>
            <a:solidFill>
              <a:srgbClr val="003366"/>
            </a:solidFill>
            <a:ln w="38160">
              <a:solidFill>
                <a:srgbClr val="003366"/>
              </a:solidFill>
              <a:round/>
            </a:ln>
          </c:spPr>
          <c:marker>
            <c:symbol val="square"/>
            <c:size val="9"/>
            <c:spPr>
              <a:solidFill>
                <a:srgbClr val="003366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Indicadores!$S$63:$AG$63</c:f>
              <c:numCache>
                <c:formatCode>General</c:formatCode>
                <c:ptCount val="15"/>
                <c:pt idx="0">
                  <c:v>0.158297258297258</c:v>
                </c:pt>
                <c:pt idx="1">
                  <c:v>0.123479853479853</c:v>
                </c:pt>
                <c:pt idx="2">
                  <c:v>0.275555555555556</c:v>
                </c:pt>
                <c:pt idx="3">
                  <c:v>0.35930894775064</c:v>
                </c:pt>
                <c:pt idx="4">
                  <c:v>0.229137709137709</c:v>
                </c:pt>
                <c:pt idx="5">
                  <c:v>0.21992673992674</c:v>
                </c:pt>
                <c:pt idx="6">
                  <c:v>0.285947712418301</c:v>
                </c:pt>
                <c:pt idx="7">
                  <c:v>0.361269841269841</c:v>
                </c:pt>
                <c:pt idx="8">
                  <c:v>0.261873638344227</c:v>
                </c:pt>
                <c:pt idx="9">
                  <c:v>0.295672514619883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6566649"/>
        <c:axId val="9573368"/>
      </c:lineChart>
      <c:catAx>
        <c:axId val="6566649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9573368"/>
        <c:crosses val="autoZero"/>
        <c:auto val="1"/>
        <c:lblAlgn val="ctr"/>
        <c:lblOffset val="100"/>
      </c:catAx>
      <c:valAx>
        <c:axId val="9573368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6566649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6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Porcentaje de Rendimiento Global Personas Juzgadoras</a:t>
            </a:r>
          </a:p>
        </c:rich>
      </c:tx>
      <c:layout>
        <c:manualLayout>
          <c:xMode val="edge"/>
          <c:yMode val="edge"/>
          <c:x val="0.131619979568794"/>
          <c:y val="0.047104710471047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2852841550621"/>
          <c:y val="0.133913391339134"/>
          <c:w val="0.912414645948707"/>
          <c:h val="0.788078807880788"/>
        </c:manualLayout>
      </c:layout>
      <c:lineChart>
        <c:grouping val="standard"/>
        <c:varyColors val="0"/>
        <c:ser>
          <c:idx val="0"/>
          <c:order val="0"/>
          <c:tx>
            <c:strRef>
              <c:f>Indicadores!$D$79</c:f>
              <c:strCache>
                <c:ptCount val="1"/>
                <c:pt idx="0">
                  <c:v>Porcentaje de rendimiento por persona juzgadora en el dictado de sentencias</c:v>
                </c:pt>
              </c:strCache>
            </c:strRef>
          </c:tx>
          <c:spPr>
            <a:solidFill>
              <a:srgbClr val="666699"/>
            </a:solidFill>
            <a:ln w="38160">
              <a:solidFill>
                <a:srgbClr val="666699"/>
              </a:solidFill>
              <a:round/>
            </a:ln>
          </c:spPr>
          <c:marker>
            <c:symbol val="diamond"/>
            <c:size val="2"/>
            <c:spPr>
              <a:solidFill>
                <a:srgbClr val="666699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Indicadores!$S$79:$AG$79</c:f>
              <c:numCache>
                <c:formatCode>General</c:formatCode>
                <c:ptCount val="15"/>
                <c:pt idx="0">
                  <c:v>0.79969696969697</c:v>
                </c:pt>
                <c:pt idx="1">
                  <c:v>0.415882352941176</c:v>
                </c:pt>
                <c:pt idx="2">
                  <c:v>0.8225</c:v>
                </c:pt>
                <c:pt idx="3">
                  <c:v>0.595</c:v>
                </c:pt>
                <c:pt idx="4">
                  <c:v>0.455</c:v>
                </c:pt>
                <c:pt idx="5">
                  <c:v>0.633333333333333</c:v>
                </c:pt>
                <c:pt idx="6">
                  <c:v>0.370588235294118</c:v>
                </c:pt>
                <c:pt idx="7">
                  <c:v>0.84</c:v>
                </c:pt>
                <c:pt idx="8">
                  <c:v>0.509090909090909</c:v>
                </c:pt>
                <c:pt idx="9">
                  <c:v>0.254545454545454</c:v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1"/>
        <c:axId val="86535300"/>
        <c:axId val="3012380"/>
      </c:lineChart>
      <c:catAx>
        <c:axId val="86535300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3012380"/>
        <c:crosses val="autoZero"/>
        <c:auto val="1"/>
        <c:lblAlgn val="ctr"/>
        <c:lblOffset val="100"/>
      </c:catAx>
      <c:valAx>
        <c:axId val="3012380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86535300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  <a:r>
              <a:rPr b="1" sz="1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rPr>
              <a:t>Relación Salida/Entrada</a:t>
            </a:r>
          </a:p>
        </c:rich>
      </c:tx>
      <c:layout>
        <c:manualLayout>
          <c:xMode val="edge"/>
          <c:yMode val="edge"/>
          <c:x val="0.30006989623098"/>
          <c:y val="0.040504050405040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16694445937954"/>
          <c:y val="0.146114611461146"/>
          <c:w val="0.943115221248454"/>
          <c:h val="0.787078707870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Indicadores!$E$11</c:f>
              <c:strCache>
                <c:ptCount val="1"/>
                <c:pt idx="0">
                  <c:v>ENTRADA TOTAL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Indicadores!$S$11:$AG$11</c:f>
              <c:numCache>
                <c:formatCode>General</c:formatCode>
                <c:ptCount val="15"/>
                <c:pt idx="0">
                  <c:v>13</c:v>
                </c:pt>
                <c:pt idx="1">
                  <c:v>22</c:v>
                </c:pt>
                <c:pt idx="2">
                  <c:v>14</c:v>
                </c:pt>
                <c:pt idx="3">
                  <c:v>25</c:v>
                </c:pt>
                <c:pt idx="4">
                  <c:v>28</c:v>
                </c:pt>
                <c:pt idx="5">
                  <c:v>21</c:v>
                </c:pt>
                <c:pt idx="6">
                  <c:v>14</c:v>
                </c:pt>
                <c:pt idx="7">
                  <c:v>34</c:v>
                </c:pt>
                <c:pt idx="8">
                  <c:v>30</c:v>
                </c:pt>
                <c:pt idx="9">
                  <c:v>24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strRef>
              <c:f>Indicadores!$E$14</c:f>
              <c:strCache>
                <c:ptCount val="1"/>
                <c:pt idx="0">
                  <c:v>SALIDA TOTAL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Indicadores!$S$10:$AG$10</c:f>
              <c:strCache>
                <c:ptCount val="15"/>
                <c:pt idx="0">
                  <c:v>10/19</c:v>
                </c:pt>
                <c:pt idx="1">
                  <c:v>11/19</c:v>
                </c:pt>
                <c:pt idx="2">
                  <c:v>12/19</c:v>
                </c:pt>
                <c:pt idx="3">
                  <c:v>01/20</c:v>
                </c:pt>
                <c:pt idx="4">
                  <c:v>02/20</c:v>
                </c:pt>
                <c:pt idx="5">
                  <c:v>03/20</c:v>
                </c:pt>
                <c:pt idx="6">
                  <c:v>04/20</c:v>
                </c:pt>
                <c:pt idx="7">
                  <c:v>05/20</c:v>
                </c:pt>
                <c:pt idx="8">
                  <c:v>06/20</c:v>
                </c:pt>
                <c:pt idx="9">
                  <c:v>07/20</c:v>
                </c:pt>
                <c:pt idx="10">
                  <c:v>08/20</c:v>
                </c:pt>
                <c:pt idx="11">
                  <c:v>09/20</c:v>
                </c:pt>
                <c:pt idx="12">
                  <c:v>10/20</c:v>
                </c:pt>
                <c:pt idx="13">
                  <c:v>11/20</c:v>
                </c:pt>
                <c:pt idx="14">
                  <c:v>12/20</c:v>
                </c:pt>
              </c:strCache>
            </c:strRef>
          </c:cat>
          <c:val>
            <c:numRef>
              <c:f>Indicadores!$S$14:$AG$14</c:f>
              <c:numCache>
                <c:formatCode>General</c:formatCode>
                <c:ptCount val="15"/>
                <c:pt idx="0">
                  <c:v>12</c:v>
                </c:pt>
                <c:pt idx="1">
                  <c:v>17</c:v>
                </c:pt>
                <c:pt idx="2">
                  <c:v>12</c:v>
                </c:pt>
                <c:pt idx="3">
                  <c:v>29</c:v>
                </c:pt>
                <c:pt idx="4">
                  <c:v>11</c:v>
                </c:pt>
                <c:pt idx="5">
                  <c:v>20</c:v>
                </c:pt>
                <c:pt idx="6">
                  <c:v>13</c:v>
                </c:pt>
                <c:pt idx="7">
                  <c:v>77</c:v>
                </c:pt>
                <c:pt idx="8">
                  <c:v>18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gapWidth val="75"/>
        <c:overlap val="-25"/>
        <c:axId val="83611424"/>
        <c:axId val="86580188"/>
      </c:barChart>
      <c:catAx>
        <c:axId val="83611424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low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86580188"/>
        <c:crosses val="autoZero"/>
        <c:auto val="1"/>
        <c:lblAlgn val="ctr"/>
        <c:lblOffset val="100"/>
      </c:catAx>
      <c:valAx>
        <c:axId val="86580188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  <a:ea typeface="Calibri"/>
              </a:defRPr>
            </a:pPr>
          </a:p>
        </c:txPr>
        <c:crossAx val="83611424"/>
        <c:crosses val="autoZero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68816158900836"/>
          <c:y val="0.00264755351681955"/>
        </c:manualLayout>
      </c:layout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61.xml"/><Relationship Id="rId2" Type="http://schemas.openxmlformats.org/officeDocument/2006/relationships/chart" Target="../charts/chart62.xml"/><Relationship Id="rId3" Type="http://schemas.openxmlformats.org/officeDocument/2006/relationships/chart" Target="../charts/chart63.xml"/><Relationship Id="rId4" Type="http://schemas.openxmlformats.org/officeDocument/2006/relationships/chart" Target="../charts/chart64.xml"/><Relationship Id="rId5" Type="http://schemas.openxmlformats.org/officeDocument/2006/relationships/chart" Target="../charts/chart65.xml"/><Relationship Id="rId6" Type="http://schemas.openxmlformats.org/officeDocument/2006/relationships/chart" Target="../charts/chart66.xml"/><Relationship Id="rId7" Type="http://schemas.openxmlformats.org/officeDocument/2006/relationships/chart" Target="../charts/chart67.xml"/><Relationship Id="rId8" Type="http://schemas.openxmlformats.org/officeDocument/2006/relationships/chart" Target="../charts/chart68.xml"/><Relationship Id="rId9" Type="http://schemas.openxmlformats.org/officeDocument/2006/relationships/chart" Target="../charts/chart69.xml"/><Relationship Id="rId10" Type="http://schemas.openxmlformats.org/officeDocument/2006/relationships/chart" Target="../charts/chart70.xml"/><Relationship Id="rId11" Type="http://schemas.openxmlformats.org/officeDocument/2006/relationships/chart" Target="../charts/chart71.xml"/><Relationship Id="rId12" Type="http://schemas.openxmlformats.org/officeDocument/2006/relationships/chart" Target="../charts/chart7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438120</xdr:colOff>
      <xdr:row>0</xdr:row>
      <xdr:rowOff>313560</xdr:rowOff>
    </xdr:from>
    <xdr:to>
      <xdr:col>15</xdr:col>
      <xdr:colOff>447840</xdr:colOff>
      <xdr:row>20</xdr:row>
      <xdr:rowOff>160200</xdr:rowOff>
    </xdr:to>
    <xdr:graphicFrame>
      <xdr:nvGraphicFramePr>
        <xdr:cNvPr id="0" name="Gráfico 1"/>
        <xdr:cNvGraphicFramePr/>
      </xdr:nvGraphicFramePr>
      <xdr:xfrm>
        <a:off x="6287400" y="31356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21</xdr:row>
      <xdr:rowOff>4680</xdr:rowOff>
    </xdr:from>
    <xdr:to>
      <xdr:col>8</xdr:col>
      <xdr:colOff>10080</xdr:colOff>
      <xdr:row>40</xdr:row>
      <xdr:rowOff>165600</xdr:rowOff>
    </xdr:to>
    <xdr:graphicFrame>
      <xdr:nvGraphicFramePr>
        <xdr:cNvPr id="1" name="Gráfico 2"/>
        <xdr:cNvGraphicFramePr/>
      </xdr:nvGraphicFramePr>
      <xdr:xfrm>
        <a:off x="0" y="393840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438120</xdr:colOff>
      <xdr:row>21</xdr:row>
      <xdr:rowOff>4680</xdr:rowOff>
    </xdr:from>
    <xdr:to>
      <xdr:col>15</xdr:col>
      <xdr:colOff>447840</xdr:colOff>
      <xdr:row>40</xdr:row>
      <xdr:rowOff>165600</xdr:rowOff>
    </xdr:to>
    <xdr:graphicFrame>
      <xdr:nvGraphicFramePr>
        <xdr:cNvPr id="2" name="Gráfico 3"/>
        <xdr:cNvGraphicFramePr/>
      </xdr:nvGraphicFramePr>
      <xdr:xfrm>
        <a:off x="6287400" y="393840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40</xdr:row>
      <xdr:rowOff>171360</xdr:rowOff>
    </xdr:from>
    <xdr:to>
      <xdr:col>8</xdr:col>
      <xdr:colOff>10080</xdr:colOff>
      <xdr:row>60</xdr:row>
      <xdr:rowOff>151200</xdr:rowOff>
    </xdr:to>
    <xdr:graphicFrame>
      <xdr:nvGraphicFramePr>
        <xdr:cNvPr id="3" name="Gráfico 4"/>
        <xdr:cNvGraphicFramePr/>
      </xdr:nvGraphicFramePr>
      <xdr:xfrm>
        <a:off x="0" y="754344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438120</xdr:colOff>
      <xdr:row>40</xdr:row>
      <xdr:rowOff>171360</xdr:rowOff>
    </xdr:from>
    <xdr:to>
      <xdr:col>15</xdr:col>
      <xdr:colOff>447840</xdr:colOff>
      <xdr:row>60</xdr:row>
      <xdr:rowOff>151200</xdr:rowOff>
    </xdr:to>
    <xdr:graphicFrame>
      <xdr:nvGraphicFramePr>
        <xdr:cNvPr id="4" name="Gráfico 5"/>
        <xdr:cNvGraphicFramePr/>
      </xdr:nvGraphicFramePr>
      <xdr:xfrm>
        <a:off x="6287400" y="754344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60</xdr:row>
      <xdr:rowOff>157680</xdr:rowOff>
    </xdr:from>
    <xdr:to>
      <xdr:col>8</xdr:col>
      <xdr:colOff>10080</xdr:colOff>
      <xdr:row>80</xdr:row>
      <xdr:rowOff>137160</xdr:rowOff>
    </xdr:to>
    <xdr:graphicFrame>
      <xdr:nvGraphicFramePr>
        <xdr:cNvPr id="5" name="Gráfico 6"/>
        <xdr:cNvGraphicFramePr/>
      </xdr:nvGraphicFramePr>
      <xdr:xfrm>
        <a:off x="0" y="1114920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7</xdr:col>
      <xdr:colOff>438120</xdr:colOff>
      <xdr:row>60</xdr:row>
      <xdr:rowOff>157680</xdr:rowOff>
    </xdr:from>
    <xdr:to>
      <xdr:col>15</xdr:col>
      <xdr:colOff>447840</xdr:colOff>
      <xdr:row>80</xdr:row>
      <xdr:rowOff>137160</xdr:rowOff>
    </xdr:to>
    <xdr:graphicFrame>
      <xdr:nvGraphicFramePr>
        <xdr:cNvPr id="6" name="Gráfico 7"/>
        <xdr:cNvGraphicFramePr/>
      </xdr:nvGraphicFramePr>
      <xdr:xfrm>
        <a:off x="6287400" y="1114920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80</xdr:row>
      <xdr:rowOff>162360</xdr:rowOff>
    </xdr:from>
    <xdr:to>
      <xdr:col>8</xdr:col>
      <xdr:colOff>10080</xdr:colOff>
      <xdr:row>100</xdr:row>
      <xdr:rowOff>142200</xdr:rowOff>
    </xdr:to>
    <xdr:graphicFrame>
      <xdr:nvGraphicFramePr>
        <xdr:cNvPr id="7" name="Gráfico 8"/>
        <xdr:cNvGraphicFramePr/>
      </xdr:nvGraphicFramePr>
      <xdr:xfrm>
        <a:off x="0" y="1477368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7</xdr:col>
      <xdr:colOff>438120</xdr:colOff>
      <xdr:row>80</xdr:row>
      <xdr:rowOff>162360</xdr:rowOff>
    </xdr:from>
    <xdr:to>
      <xdr:col>15</xdr:col>
      <xdr:colOff>447840</xdr:colOff>
      <xdr:row>100</xdr:row>
      <xdr:rowOff>142200</xdr:rowOff>
    </xdr:to>
    <xdr:graphicFrame>
      <xdr:nvGraphicFramePr>
        <xdr:cNvPr id="8" name="Gráfico 9"/>
        <xdr:cNvGraphicFramePr/>
      </xdr:nvGraphicFramePr>
      <xdr:xfrm>
        <a:off x="6287400" y="1477368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100</xdr:row>
      <xdr:rowOff>160920</xdr:rowOff>
    </xdr:from>
    <xdr:to>
      <xdr:col>8</xdr:col>
      <xdr:colOff>10080</xdr:colOff>
      <xdr:row>120</xdr:row>
      <xdr:rowOff>140760</xdr:rowOff>
    </xdr:to>
    <xdr:graphicFrame>
      <xdr:nvGraphicFramePr>
        <xdr:cNvPr id="9" name="Gráfico 10"/>
        <xdr:cNvGraphicFramePr/>
      </xdr:nvGraphicFramePr>
      <xdr:xfrm>
        <a:off x="0" y="1839168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438120</xdr:colOff>
      <xdr:row>100</xdr:row>
      <xdr:rowOff>160920</xdr:rowOff>
    </xdr:from>
    <xdr:to>
      <xdr:col>15</xdr:col>
      <xdr:colOff>447840</xdr:colOff>
      <xdr:row>120</xdr:row>
      <xdr:rowOff>140760</xdr:rowOff>
    </xdr:to>
    <xdr:graphicFrame>
      <xdr:nvGraphicFramePr>
        <xdr:cNvPr id="10" name="Gráfico 11"/>
        <xdr:cNvGraphicFramePr/>
      </xdr:nvGraphicFramePr>
      <xdr:xfrm>
        <a:off x="6287400" y="1839168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0</xdr:row>
      <xdr:rowOff>313560</xdr:rowOff>
    </xdr:from>
    <xdr:to>
      <xdr:col>8</xdr:col>
      <xdr:colOff>10080</xdr:colOff>
      <xdr:row>20</xdr:row>
      <xdr:rowOff>160200</xdr:rowOff>
    </xdr:to>
    <xdr:graphicFrame>
      <xdr:nvGraphicFramePr>
        <xdr:cNvPr id="11" name="Gráfico 12"/>
        <xdr:cNvGraphicFramePr/>
      </xdr:nvGraphicFramePr>
      <xdr:xfrm>
        <a:off x="0" y="313560"/>
        <a:ext cx="6695280" cy="359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IB9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8" ySplit="1" topLeftCell="AA35" activePane="bottomRight" state="frozen"/>
      <selection pane="topLeft" activeCell="A1" activeCellId="0" sqref="A1"/>
      <selection pane="topRight" activeCell="AA1" activeCellId="0" sqref="AA1"/>
      <selection pane="bottomLeft" activeCell="A35" activeCellId="0" sqref="A35"/>
      <selection pane="bottomRight" activeCell="AB50" activeCellId="0" sqref="AB50"/>
    </sheetView>
  </sheetViews>
  <sheetFormatPr defaultRowHeight="14.25" zeroHeight="false" outlineLevelRow="0" outlineLevelCol="0"/>
  <cols>
    <col collapsed="false" customWidth="true" hidden="false" outlineLevel="0" max="1" min="1" style="1" width="0.9"/>
    <col collapsed="false" customWidth="true" hidden="false" outlineLevel="0" max="2" min="2" style="2" width="6.9"/>
    <col collapsed="false" customWidth="true" hidden="false" outlineLevel="0" max="3" min="3" style="3" width="2.9"/>
    <col collapsed="false" customWidth="true" hidden="false" outlineLevel="0" max="4" min="4" style="4" width="20.1"/>
    <col collapsed="false" customWidth="true" hidden="false" outlineLevel="0" max="5" min="5" style="5" width="25"/>
    <col collapsed="false" customWidth="true" hidden="true" outlineLevel="0" max="8" min="6" style="5" width="9.1"/>
    <col collapsed="false" customWidth="true" hidden="false" outlineLevel="0" max="9" min="9" style="6" width="2.1"/>
    <col collapsed="false" customWidth="true" hidden="false" outlineLevel="0" max="11" min="10" style="6" width="4.7"/>
    <col collapsed="false" customWidth="true" hidden="false" outlineLevel="0" max="12" min="12" style="6" width="2"/>
    <col collapsed="false" customWidth="true" hidden="false" outlineLevel="0" max="13" min="13" style="6" width="3.1"/>
    <col collapsed="false" customWidth="true" hidden="false" outlineLevel="0" max="14" min="14" style="6" width="2"/>
    <col collapsed="false" customWidth="true" hidden="false" outlineLevel="0" max="15" min="15" style="6" width="4.7"/>
    <col collapsed="false" customWidth="true" hidden="false" outlineLevel="0" max="16" min="16" style="6" width="2.6"/>
    <col collapsed="false" customWidth="true" hidden="false" outlineLevel="0" max="17" min="17" style="6" width="4.7"/>
    <col collapsed="false" customWidth="true" hidden="false" outlineLevel="0" max="18" min="18" style="7" width="1.6"/>
    <col collapsed="false" customWidth="true" hidden="false" outlineLevel="0" max="19" min="19" style="7" width="7.9"/>
    <col collapsed="false" customWidth="true" hidden="false" outlineLevel="0" max="20" min="20" style="7" width="8.1"/>
    <col collapsed="false" customWidth="true" hidden="false" outlineLevel="0" max="32" min="21" style="7" width="8.4"/>
    <col collapsed="false" customWidth="true" hidden="false" outlineLevel="0" max="33" min="33" style="7" width="8.8"/>
    <col collapsed="false" customWidth="true" hidden="false" outlineLevel="0" max="237" min="34" style="1" width="9.3"/>
    <col collapsed="false" customWidth="true" hidden="false" outlineLevel="0" max="1005" min="238" style="0" width="9.3"/>
    <col collapsed="false" customWidth="true" hidden="false" outlineLevel="0" max="1025" min="1006" style="0" width="8.8"/>
  </cols>
  <sheetData>
    <row r="1" customFormat="false" ht="50.25" hidden="false" customHeight="true" outlineLevel="0" collapsed="false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  <c r="S1" s="10" t="n">
        <v>43739</v>
      </c>
      <c r="T1" s="10" t="n">
        <v>43770</v>
      </c>
      <c r="U1" s="10" t="n">
        <v>43800</v>
      </c>
      <c r="V1" s="10" t="n">
        <v>43831</v>
      </c>
      <c r="W1" s="10" t="n">
        <v>43862</v>
      </c>
      <c r="X1" s="10" t="n">
        <v>43891</v>
      </c>
      <c r="Y1" s="10" t="n">
        <v>43922</v>
      </c>
      <c r="Z1" s="10" t="n">
        <v>43952</v>
      </c>
      <c r="AA1" s="10" t="n">
        <v>43983</v>
      </c>
      <c r="AB1" s="10" t="n">
        <v>44013</v>
      </c>
      <c r="AC1" s="10" t="n">
        <v>44044</v>
      </c>
      <c r="AD1" s="10" t="n">
        <v>44075</v>
      </c>
      <c r="AE1" s="10" t="n">
        <v>44105</v>
      </c>
      <c r="AF1" s="10" t="n">
        <v>44136</v>
      </c>
      <c r="AG1" s="10" t="n">
        <v>44166</v>
      </c>
    </row>
    <row r="2" customFormat="false" ht="12.75" hidden="false" customHeight="true" outlineLevel="0" collapsed="false">
      <c r="A2" s="11"/>
      <c r="B2" s="12"/>
      <c r="C2" s="13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5" t="n">
        <v>22</v>
      </c>
      <c r="T2" s="15" t="n">
        <v>21</v>
      </c>
      <c r="U2" s="15" t="n">
        <v>10</v>
      </c>
      <c r="V2" s="15" t="n">
        <v>20</v>
      </c>
      <c r="W2" s="15" t="n">
        <v>20</v>
      </c>
      <c r="X2" s="15" t="n">
        <v>21</v>
      </c>
      <c r="Y2" s="15" t="n">
        <v>20</v>
      </c>
      <c r="Z2" s="15" t="n">
        <v>20</v>
      </c>
      <c r="AA2" s="15" t="n">
        <v>22</v>
      </c>
      <c r="AB2" s="15" t="n">
        <v>22</v>
      </c>
      <c r="AC2" s="15"/>
      <c r="AD2" s="15"/>
      <c r="AE2" s="15"/>
      <c r="AF2" s="15"/>
      <c r="AG2" s="15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</row>
    <row r="3" customFormat="false" ht="12.75" hidden="false" customHeight="true" outlineLevel="0" collapsed="false">
      <c r="B3" s="16" t="s">
        <v>2</v>
      </c>
      <c r="C3" s="17" t="n">
        <v>0</v>
      </c>
      <c r="D3" s="18" t="s">
        <v>3</v>
      </c>
      <c r="E3" s="19" t="s">
        <v>4</v>
      </c>
      <c r="F3" s="20" t="s">
        <v>5</v>
      </c>
      <c r="G3" s="20" t="s">
        <v>6</v>
      </c>
      <c r="H3" s="20" t="s">
        <v>7</v>
      </c>
      <c r="I3" s="21" t="s">
        <v>8</v>
      </c>
      <c r="J3" s="21"/>
      <c r="K3" s="21"/>
      <c r="L3" s="21"/>
      <c r="M3" s="22" t="n">
        <v>15</v>
      </c>
      <c r="N3" s="23" t="s">
        <v>9</v>
      </c>
      <c r="O3" s="23"/>
      <c r="P3" s="23"/>
      <c r="Q3" s="23"/>
      <c r="R3" s="24"/>
      <c r="S3" s="25" t="n">
        <v>0</v>
      </c>
      <c r="T3" s="25" t="n">
        <v>1.5</v>
      </c>
      <c r="U3" s="25" t="n">
        <v>2</v>
      </c>
      <c r="V3" s="25" t="n">
        <v>1</v>
      </c>
      <c r="W3" s="25" t="n">
        <v>2.5</v>
      </c>
      <c r="X3" s="25" t="n">
        <v>8</v>
      </c>
      <c r="Y3" s="25" t="n">
        <v>6</v>
      </c>
      <c r="Z3" s="25" t="n">
        <v>8</v>
      </c>
      <c r="AA3" s="25" t="n">
        <v>5</v>
      </c>
      <c r="AB3" s="25" t="n">
        <v>2</v>
      </c>
      <c r="AC3" s="25"/>
      <c r="AD3" s="25"/>
      <c r="AE3" s="25"/>
      <c r="AF3" s="25"/>
      <c r="AG3" s="25"/>
    </row>
    <row r="4" customFormat="false" ht="13.15" hidden="false" customHeight="true" outlineLevel="0" collapsed="false">
      <c r="B4" s="16"/>
      <c r="C4" s="17"/>
      <c r="D4" s="18"/>
      <c r="E4" s="19"/>
      <c r="F4" s="20"/>
      <c r="G4" s="20"/>
      <c r="H4" s="20"/>
      <c r="I4" s="21" t="s">
        <v>8</v>
      </c>
      <c r="J4" s="21"/>
      <c r="K4" s="21"/>
      <c r="L4" s="21"/>
      <c r="M4" s="26" t="n">
        <v>15</v>
      </c>
      <c r="N4" s="23" t="s">
        <v>10</v>
      </c>
      <c r="O4" s="23"/>
      <c r="P4" s="23"/>
      <c r="Q4" s="23"/>
      <c r="R4" s="24"/>
      <c r="S4" s="27" t="n">
        <v>8</v>
      </c>
      <c r="T4" s="27" t="n">
        <v>3.5</v>
      </c>
      <c r="U4" s="27" t="n">
        <v>5</v>
      </c>
      <c r="V4" s="27" t="n">
        <v>2</v>
      </c>
      <c r="W4" s="27" t="n">
        <v>5</v>
      </c>
      <c r="X4" s="27" t="n">
        <v>11</v>
      </c>
      <c r="Y4" s="27" t="n">
        <v>8</v>
      </c>
      <c r="Z4" s="27" t="n">
        <v>10</v>
      </c>
      <c r="AA4" s="27" t="n">
        <v>10</v>
      </c>
      <c r="AB4" s="27" t="n">
        <v>3</v>
      </c>
      <c r="AC4" s="27"/>
      <c r="AD4" s="27"/>
      <c r="AE4" s="27"/>
      <c r="AF4" s="27"/>
      <c r="AG4" s="27"/>
    </row>
    <row r="5" customFormat="false" ht="13.15" hidden="false" customHeight="true" outlineLevel="0" collapsed="false">
      <c r="B5" s="16"/>
      <c r="C5" s="17"/>
      <c r="D5" s="18"/>
      <c r="E5" s="19"/>
      <c r="F5" s="20"/>
      <c r="G5" s="20"/>
      <c r="H5" s="20"/>
      <c r="I5" s="21" t="s">
        <v>8</v>
      </c>
      <c r="J5" s="21"/>
      <c r="K5" s="21"/>
      <c r="L5" s="21"/>
      <c r="M5" s="26" t="n">
        <v>15</v>
      </c>
      <c r="N5" s="23" t="s">
        <v>11</v>
      </c>
      <c r="O5" s="23"/>
      <c r="P5" s="23"/>
      <c r="Q5" s="23"/>
      <c r="R5" s="24"/>
      <c r="S5" s="27" t="n">
        <v>0</v>
      </c>
      <c r="T5" s="27" t="n">
        <v>1</v>
      </c>
      <c r="U5" s="27" t="n">
        <v>0</v>
      </c>
      <c r="V5" s="27" t="n">
        <v>3</v>
      </c>
      <c r="W5" s="27" t="n">
        <v>1.5</v>
      </c>
      <c r="X5" s="27" t="n">
        <v>7</v>
      </c>
      <c r="Y5" s="27" t="n">
        <v>3</v>
      </c>
      <c r="Z5" s="27" t="n">
        <v>6</v>
      </c>
      <c r="AA5" s="27" t="n">
        <v>9</v>
      </c>
      <c r="AB5" s="27" t="n">
        <v>2</v>
      </c>
      <c r="AC5" s="27"/>
      <c r="AD5" s="27"/>
      <c r="AE5" s="27"/>
      <c r="AF5" s="27"/>
      <c r="AG5" s="27"/>
    </row>
    <row r="6" customFormat="false" ht="13.15" hidden="true" customHeight="true" outlineLevel="0" collapsed="false">
      <c r="B6" s="16"/>
      <c r="C6" s="17"/>
      <c r="D6" s="18"/>
      <c r="E6" s="19"/>
      <c r="F6" s="20"/>
      <c r="G6" s="20"/>
      <c r="H6" s="20"/>
      <c r="I6" s="21" t="s">
        <v>8</v>
      </c>
      <c r="J6" s="21"/>
      <c r="K6" s="21"/>
      <c r="L6" s="21"/>
      <c r="M6" s="26"/>
      <c r="N6" s="23" t="s">
        <v>12</v>
      </c>
      <c r="O6" s="23"/>
      <c r="P6" s="23"/>
      <c r="Q6" s="23"/>
      <c r="R6" s="24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customFormat="false" ht="13.15" hidden="false" customHeight="true" outlineLevel="0" collapsed="false">
      <c r="B7" s="16"/>
      <c r="C7" s="17"/>
      <c r="D7" s="18"/>
      <c r="E7" s="19"/>
      <c r="F7" s="20"/>
      <c r="G7" s="20"/>
      <c r="H7" s="20"/>
      <c r="I7" s="21" t="s">
        <v>8</v>
      </c>
      <c r="J7" s="21"/>
      <c r="K7" s="21"/>
      <c r="L7" s="21"/>
      <c r="M7" s="26"/>
      <c r="N7" s="23" t="s">
        <v>13</v>
      </c>
      <c r="O7" s="23"/>
      <c r="P7" s="23"/>
      <c r="Q7" s="23"/>
      <c r="R7" s="24"/>
      <c r="S7" s="27" t="n">
        <v>5</v>
      </c>
      <c r="T7" s="27" t="n">
        <v>8</v>
      </c>
      <c r="U7" s="27" t="n">
        <v>1</v>
      </c>
      <c r="V7" s="27" t="n">
        <v>0</v>
      </c>
      <c r="W7" s="27" t="n">
        <v>1.5</v>
      </c>
      <c r="X7" s="27" t="n">
        <v>0</v>
      </c>
      <c r="Y7" s="27" t="n">
        <v>5</v>
      </c>
      <c r="Z7" s="27" t="n">
        <v>0</v>
      </c>
      <c r="AA7" s="27" t="n">
        <v>0</v>
      </c>
      <c r="AB7" s="27"/>
      <c r="AC7" s="27"/>
      <c r="AD7" s="27"/>
      <c r="AE7" s="27"/>
      <c r="AF7" s="27"/>
      <c r="AG7" s="27"/>
    </row>
    <row r="8" customFormat="false" ht="13.15" hidden="false" customHeight="true" outlineLevel="0" collapsed="false">
      <c r="B8" s="16"/>
      <c r="C8" s="17"/>
      <c r="D8" s="18"/>
      <c r="E8" s="19"/>
      <c r="F8" s="20"/>
      <c r="G8" s="20"/>
      <c r="H8" s="20"/>
      <c r="I8" s="21" t="s">
        <v>8</v>
      </c>
      <c r="J8" s="21"/>
      <c r="K8" s="21"/>
      <c r="L8" s="21"/>
      <c r="M8" s="28" t="n">
        <f aca="false">15/21</f>
        <v>0.714285714285714</v>
      </c>
      <c r="N8" s="23" t="s">
        <v>14</v>
      </c>
      <c r="O8" s="23"/>
      <c r="P8" s="23"/>
      <c r="Q8" s="23"/>
      <c r="R8" s="24"/>
      <c r="S8" s="27" t="n">
        <v>7</v>
      </c>
      <c r="T8" s="27" t="n">
        <v>4</v>
      </c>
      <c r="U8" s="27" t="n">
        <v>2</v>
      </c>
      <c r="V8" s="27" t="n">
        <v>0</v>
      </c>
      <c r="W8" s="27" t="n">
        <v>0</v>
      </c>
      <c r="X8" s="27" t="n">
        <v>0</v>
      </c>
      <c r="Y8" s="27" t="n">
        <v>3</v>
      </c>
      <c r="Z8" s="27" t="n">
        <v>0</v>
      </c>
      <c r="AA8" s="27" t="n">
        <v>0</v>
      </c>
      <c r="AB8" s="27"/>
      <c r="AC8" s="27"/>
      <c r="AD8" s="27"/>
      <c r="AE8" s="27"/>
      <c r="AF8" s="27"/>
      <c r="AG8" s="27"/>
    </row>
    <row r="9" customFormat="false" ht="13.9" hidden="false" customHeight="true" outlineLevel="0" collapsed="false">
      <c r="B9" s="16"/>
      <c r="C9" s="17"/>
      <c r="D9" s="18"/>
      <c r="E9" s="19"/>
      <c r="F9" s="20"/>
      <c r="G9" s="20"/>
      <c r="H9" s="20"/>
      <c r="I9" s="21" t="s">
        <v>8</v>
      </c>
      <c r="J9" s="21"/>
      <c r="K9" s="21"/>
      <c r="L9" s="21"/>
      <c r="M9" s="29" t="n">
        <f aca="false">15/21</f>
        <v>0.714285714285714</v>
      </c>
      <c r="N9" s="23" t="s">
        <v>15</v>
      </c>
      <c r="O9" s="23"/>
      <c r="P9" s="23"/>
      <c r="Q9" s="23"/>
      <c r="R9" s="30"/>
      <c r="S9" s="31" t="n">
        <v>0</v>
      </c>
      <c r="T9" s="31" t="n">
        <v>1</v>
      </c>
      <c r="U9" s="31" t="n">
        <v>0</v>
      </c>
      <c r="V9" s="31" t="n">
        <v>0</v>
      </c>
      <c r="W9" s="31" t="n">
        <v>0</v>
      </c>
      <c r="X9" s="31" t="n">
        <v>0</v>
      </c>
      <c r="Y9" s="31" t="n">
        <v>3</v>
      </c>
      <c r="Z9" s="31" t="n">
        <v>0</v>
      </c>
      <c r="AA9" s="31" t="n">
        <v>0</v>
      </c>
      <c r="AB9" s="31"/>
      <c r="AC9" s="31"/>
      <c r="AD9" s="31"/>
      <c r="AE9" s="31"/>
      <c r="AF9" s="31"/>
      <c r="AG9" s="31"/>
    </row>
    <row r="10" customFormat="false" ht="14.65" hidden="false" customHeight="true" outlineLevel="0" collapsed="false">
      <c r="A10" s="32"/>
      <c r="B10" s="33" t="s">
        <v>16</v>
      </c>
      <c r="C10" s="34" t="s">
        <v>17</v>
      </c>
      <c r="D10" s="35" t="s">
        <v>18</v>
      </c>
      <c r="E10" s="34" t="s">
        <v>19</v>
      </c>
      <c r="F10" s="36" t="s">
        <v>20</v>
      </c>
      <c r="G10" s="37" t="s">
        <v>21</v>
      </c>
      <c r="H10" s="38" t="s">
        <v>22</v>
      </c>
      <c r="I10" s="39" t="s">
        <v>23</v>
      </c>
      <c r="J10" s="39"/>
      <c r="K10" s="40" t="s">
        <v>24</v>
      </c>
      <c r="L10" s="40"/>
      <c r="M10" s="40"/>
      <c r="N10" s="40"/>
      <c r="O10" s="40"/>
      <c r="P10" s="41" t="s">
        <v>25</v>
      </c>
      <c r="Q10" s="41"/>
      <c r="R10" s="34"/>
      <c r="S10" s="34" t="n">
        <v>43739</v>
      </c>
      <c r="T10" s="34" t="n">
        <v>43770</v>
      </c>
      <c r="U10" s="34" t="n">
        <v>43800</v>
      </c>
      <c r="V10" s="34" t="n">
        <v>43831</v>
      </c>
      <c r="W10" s="34" t="n">
        <v>43862</v>
      </c>
      <c r="X10" s="34" t="n">
        <v>43891</v>
      </c>
      <c r="Y10" s="34" t="n">
        <v>43922</v>
      </c>
      <c r="Z10" s="34" t="n">
        <v>43952</v>
      </c>
      <c r="AA10" s="34" t="n">
        <v>43983</v>
      </c>
      <c r="AB10" s="34" t="n">
        <v>44013</v>
      </c>
      <c r="AC10" s="34" t="n">
        <v>44044</v>
      </c>
      <c r="AD10" s="34" t="n">
        <v>44075</v>
      </c>
      <c r="AE10" s="34" t="n">
        <v>44105</v>
      </c>
      <c r="AF10" s="34" t="n">
        <v>44136</v>
      </c>
      <c r="AG10" s="34" t="n">
        <v>44166</v>
      </c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</row>
    <row r="11" customFormat="false" ht="13.5" hidden="false" customHeight="true" outlineLevel="0" collapsed="false">
      <c r="A11" s="42"/>
      <c r="B11" s="43" t="s">
        <v>26</v>
      </c>
      <c r="C11" s="44" t="n">
        <v>1</v>
      </c>
      <c r="D11" s="18" t="s">
        <v>27</v>
      </c>
      <c r="E11" s="45" t="s">
        <v>28</v>
      </c>
      <c r="F11" s="46" t="s">
        <v>5</v>
      </c>
      <c r="G11" s="20" t="s">
        <v>6</v>
      </c>
      <c r="H11" s="47" t="s">
        <v>29</v>
      </c>
      <c r="I11" s="48" t="s">
        <v>30</v>
      </c>
      <c r="J11" s="49" t="n">
        <f aca="false">J12+J13</f>
        <v>26</v>
      </c>
      <c r="K11" s="50" t="n">
        <f aca="false">Q11</f>
        <v>23</v>
      </c>
      <c r="L11" s="51" t="s">
        <v>31</v>
      </c>
      <c r="M11" s="51" t="s">
        <v>32</v>
      </c>
      <c r="N11" s="51" t="s">
        <v>31</v>
      </c>
      <c r="O11" s="52" t="n">
        <f aca="false">J11</f>
        <v>26</v>
      </c>
      <c r="P11" s="53" t="s">
        <v>33</v>
      </c>
      <c r="Q11" s="54" t="n">
        <f aca="false">Q12+Q13</f>
        <v>23</v>
      </c>
      <c r="R11" s="55"/>
      <c r="S11" s="56" t="n">
        <f aca="false">S12+S13</f>
        <v>13</v>
      </c>
      <c r="T11" s="56" t="n">
        <f aca="false">T12+T13</f>
        <v>22</v>
      </c>
      <c r="U11" s="56" t="n">
        <f aca="false">U12+U13</f>
        <v>14</v>
      </c>
      <c r="V11" s="56" t="n">
        <f aca="false">V12+V13</f>
        <v>25</v>
      </c>
      <c r="W11" s="56" t="n">
        <f aca="false">W12+W13</f>
        <v>28</v>
      </c>
      <c r="X11" s="56" t="n">
        <f aca="false">X12+X13</f>
        <v>21</v>
      </c>
      <c r="Y11" s="56" t="n">
        <f aca="false">Y12+Y13</f>
        <v>14</v>
      </c>
      <c r="Z11" s="56" t="n">
        <f aca="false">Z12+Z13</f>
        <v>34</v>
      </c>
      <c r="AA11" s="56" t="n">
        <f aca="false">AA12+AA13</f>
        <v>30</v>
      </c>
      <c r="AB11" s="56" t="n">
        <f aca="false">AB12+AB13</f>
        <v>24</v>
      </c>
      <c r="AC11" s="56" t="n">
        <f aca="false">AC12+AC13</f>
        <v>0</v>
      </c>
      <c r="AD11" s="56" t="n">
        <f aca="false">AD12+AD13</f>
        <v>0</v>
      </c>
      <c r="AE11" s="56" t="n">
        <f aca="false">AE12+AE13</f>
        <v>0</v>
      </c>
      <c r="AF11" s="56" t="n">
        <f aca="false">AF12+AF13</f>
        <v>0</v>
      </c>
      <c r="AG11" s="56" t="n">
        <f aca="false">AG12+AG13</f>
        <v>0</v>
      </c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</row>
    <row r="12" customFormat="false" ht="14.85" hidden="false" customHeight="true" outlineLevel="0" collapsed="false">
      <c r="B12" s="43"/>
      <c r="C12" s="57"/>
      <c r="D12" s="18"/>
      <c r="E12" s="58" t="s">
        <v>34</v>
      </c>
      <c r="F12" s="59"/>
      <c r="G12" s="20"/>
      <c r="H12" s="47"/>
      <c r="I12" s="60" t="s">
        <v>30</v>
      </c>
      <c r="J12" s="61" t="n">
        <v>19</v>
      </c>
      <c r="K12" s="62" t="n">
        <f aca="false">Q12</f>
        <v>17</v>
      </c>
      <c r="L12" s="63" t="s">
        <v>31</v>
      </c>
      <c r="M12" s="63" t="s">
        <v>32</v>
      </c>
      <c r="N12" s="63" t="s">
        <v>31</v>
      </c>
      <c r="O12" s="64" t="n">
        <f aca="false">J12</f>
        <v>19</v>
      </c>
      <c r="P12" s="65" t="s">
        <v>33</v>
      </c>
      <c r="Q12" s="66" t="n">
        <v>17</v>
      </c>
      <c r="R12" s="67"/>
      <c r="S12" s="56" t="n">
        <v>10</v>
      </c>
      <c r="T12" s="56" t="n">
        <v>10</v>
      </c>
      <c r="U12" s="56" t="n">
        <v>9</v>
      </c>
      <c r="V12" s="56" t="n">
        <v>10</v>
      </c>
      <c r="W12" s="56" t="n">
        <v>17</v>
      </c>
      <c r="X12" s="56" t="n">
        <v>18</v>
      </c>
      <c r="Y12" s="56" t="n">
        <v>11</v>
      </c>
      <c r="Z12" s="56" t="n">
        <v>18</v>
      </c>
      <c r="AA12" s="56" t="n">
        <v>18</v>
      </c>
      <c r="AB12" s="56" t="n">
        <v>9</v>
      </c>
      <c r="AC12" s="56"/>
      <c r="AD12" s="56"/>
      <c r="AE12" s="56"/>
      <c r="AF12" s="56"/>
      <c r="AG12" s="56"/>
    </row>
    <row r="13" customFormat="false" ht="14.85" hidden="false" customHeight="true" outlineLevel="0" collapsed="false">
      <c r="B13" s="43"/>
      <c r="C13" s="68"/>
      <c r="D13" s="18"/>
      <c r="E13" s="58" t="s">
        <v>35</v>
      </c>
      <c r="F13" s="69"/>
      <c r="G13" s="20"/>
      <c r="H13" s="47"/>
      <c r="I13" s="60" t="s">
        <v>30</v>
      </c>
      <c r="J13" s="61" t="n">
        <v>7</v>
      </c>
      <c r="K13" s="62" t="n">
        <f aca="false">Q13</f>
        <v>6</v>
      </c>
      <c r="L13" s="63" t="s">
        <v>31</v>
      </c>
      <c r="M13" s="63" t="s">
        <v>32</v>
      </c>
      <c r="N13" s="63" t="s">
        <v>31</v>
      </c>
      <c r="O13" s="64" t="n">
        <f aca="false">J13</f>
        <v>7</v>
      </c>
      <c r="P13" s="65" t="s">
        <v>33</v>
      </c>
      <c r="Q13" s="66" t="n">
        <v>6</v>
      </c>
      <c r="R13" s="67"/>
      <c r="S13" s="56" t="n">
        <v>3</v>
      </c>
      <c r="T13" s="56" t="n">
        <v>12</v>
      </c>
      <c r="U13" s="56" t="n">
        <v>5</v>
      </c>
      <c r="V13" s="56" t="n">
        <v>15</v>
      </c>
      <c r="W13" s="56" t="n">
        <v>11</v>
      </c>
      <c r="X13" s="56" t="n">
        <v>3</v>
      </c>
      <c r="Y13" s="56" t="n">
        <v>3</v>
      </c>
      <c r="Z13" s="56" t="n">
        <v>16</v>
      </c>
      <c r="AA13" s="56" t="n">
        <v>12</v>
      </c>
      <c r="AB13" s="56" t="n">
        <v>15</v>
      </c>
      <c r="AC13" s="56"/>
      <c r="AD13" s="56"/>
      <c r="AE13" s="56"/>
      <c r="AF13" s="56"/>
      <c r="AG13" s="56"/>
    </row>
    <row r="14" customFormat="false" ht="13.5" hidden="false" customHeight="true" outlineLevel="0" collapsed="false">
      <c r="A14" s="42"/>
      <c r="B14" s="43"/>
      <c r="C14" s="70" t="n">
        <v>2</v>
      </c>
      <c r="D14" s="18" t="s">
        <v>36</v>
      </c>
      <c r="E14" s="45" t="s">
        <v>37</v>
      </c>
      <c r="F14" s="46" t="s">
        <v>5</v>
      </c>
      <c r="G14" s="20" t="s">
        <v>6</v>
      </c>
      <c r="H14" s="47" t="s">
        <v>38</v>
      </c>
      <c r="I14" s="60" t="s">
        <v>33</v>
      </c>
      <c r="J14" s="61" t="n">
        <f aca="false">J15+J16</f>
        <v>18</v>
      </c>
      <c r="K14" s="62" t="n">
        <f aca="false">J14</f>
        <v>18</v>
      </c>
      <c r="L14" s="63" t="s">
        <v>31</v>
      </c>
      <c r="M14" s="63" t="s">
        <v>32</v>
      </c>
      <c r="N14" s="63" t="s">
        <v>31</v>
      </c>
      <c r="O14" s="64" t="n">
        <f aca="false">Q14</f>
        <v>20</v>
      </c>
      <c r="P14" s="65" t="s">
        <v>30</v>
      </c>
      <c r="Q14" s="66" t="n">
        <f aca="false">Q15+Q16</f>
        <v>20</v>
      </c>
      <c r="R14" s="55"/>
      <c r="S14" s="56" t="n">
        <f aca="false">S15+S16</f>
        <v>12</v>
      </c>
      <c r="T14" s="56" t="n">
        <f aca="false">T15+T16</f>
        <v>17</v>
      </c>
      <c r="U14" s="56" t="n">
        <f aca="false">U15+U16</f>
        <v>12</v>
      </c>
      <c r="V14" s="56" t="n">
        <f aca="false">V15+V16</f>
        <v>29</v>
      </c>
      <c r="W14" s="56" t="n">
        <f aca="false">W15+W16</f>
        <v>11</v>
      </c>
      <c r="X14" s="56" t="n">
        <f aca="false">X15+X16</f>
        <v>20</v>
      </c>
      <c r="Y14" s="56" t="n">
        <f aca="false">Y15+Y16</f>
        <v>13</v>
      </c>
      <c r="Z14" s="56" t="n">
        <f aca="false">Z15+Z16</f>
        <v>77</v>
      </c>
      <c r="AA14" s="56" t="n">
        <f aca="false">AA15+AA16</f>
        <v>18</v>
      </c>
      <c r="AB14" s="56" t="n">
        <f aca="false">AB15+AB16</f>
        <v>14</v>
      </c>
      <c r="AC14" s="56" t="n">
        <f aca="false">AC15+AC16</f>
        <v>0</v>
      </c>
      <c r="AD14" s="56" t="n">
        <f aca="false">AD15+AD16</f>
        <v>0</v>
      </c>
      <c r="AE14" s="56" t="n">
        <f aca="false">AE15+AE16</f>
        <v>0</v>
      </c>
      <c r="AF14" s="56" t="n">
        <f aca="false">AF15+AF16</f>
        <v>0</v>
      </c>
      <c r="AG14" s="56" t="n">
        <f aca="false">AG15+AG16</f>
        <v>0</v>
      </c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</row>
    <row r="15" customFormat="false" ht="14.85" hidden="false" customHeight="true" outlineLevel="0" collapsed="false">
      <c r="B15" s="43"/>
      <c r="C15" s="57"/>
      <c r="D15" s="18"/>
      <c r="E15" s="71" t="s">
        <v>39</v>
      </c>
      <c r="F15" s="59"/>
      <c r="G15" s="20"/>
      <c r="H15" s="47"/>
      <c r="I15" s="60" t="s">
        <v>33</v>
      </c>
      <c r="J15" s="61" t="n">
        <v>13</v>
      </c>
      <c r="K15" s="62" t="n">
        <f aca="false">J15</f>
        <v>13</v>
      </c>
      <c r="L15" s="63" t="s">
        <v>31</v>
      </c>
      <c r="M15" s="63" t="s">
        <v>32</v>
      </c>
      <c r="N15" s="63" t="s">
        <v>31</v>
      </c>
      <c r="O15" s="64" t="n">
        <f aca="false">Q15</f>
        <v>14</v>
      </c>
      <c r="P15" s="65" t="s">
        <v>30</v>
      </c>
      <c r="Q15" s="66" t="n">
        <v>14</v>
      </c>
      <c r="R15" s="67"/>
      <c r="S15" s="56" t="n">
        <v>12</v>
      </c>
      <c r="T15" s="56" t="n">
        <v>16</v>
      </c>
      <c r="U15" s="56" t="n">
        <v>12</v>
      </c>
      <c r="V15" s="56" t="n">
        <v>26</v>
      </c>
      <c r="W15" s="56" t="n">
        <v>11</v>
      </c>
      <c r="X15" s="56" t="n">
        <v>19</v>
      </c>
      <c r="Y15" s="56" t="n">
        <v>12</v>
      </c>
      <c r="Z15" s="56" t="n">
        <v>26</v>
      </c>
      <c r="AA15" s="56" t="n">
        <v>17</v>
      </c>
      <c r="AB15" s="56" t="n">
        <v>14</v>
      </c>
      <c r="AC15" s="56"/>
      <c r="AD15" s="56"/>
      <c r="AE15" s="56"/>
      <c r="AF15" s="56"/>
      <c r="AG15" s="56"/>
    </row>
    <row r="16" customFormat="false" ht="14.85" hidden="false" customHeight="true" outlineLevel="0" collapsed="false">
      <c r="B16" s="43"/>
      <c r="C16" s="68"/>
      <c r="D16" s="18"/>
      <c r="E16" s="71" t="s">
        <v>40</v>
      </c>
      <c r="F16" s="69"/>
      <c r="G16" s="20"/>
      <c r="H16" s="47"/>
      <c r="I16" s="60" t="s">
        <v>33</v>
      </c>
      <c r="J16" s="61" t="n">
        <v>5</v>
      </c>
      <c r="K16" s="62" t="n">
        <f aca="false">J16</f>
        <v>5</v>
      </c>
      <c r="L16" s="63" t="s">
        <v>31</v>
      </c>
      <c r="M16" s="63" t="s">
        <v>32</v>
      </c>
      <c r="N16" s="63" t="s">
        <v>31</v>
      </c>
      <c r="O16" s="64" t="n">
        <f aca="false">Q16</f>
        <v>6</v>
      </c>
      <c r="P16" s="65" t="s">
        <v>30</v>
      </c>
      <c r="Q16" s="66" t="n">
        <v>6</v>
      </c>
      <c r="R16" s="67"/>
      <c r="S16" s="56" t="n">
        <v>0</v>
      </c>
      <c r="T16" s="56" t="n">
        <v>1</v>
      </c>
      <c r="U16" s="56" t="n">
        <v>0</v>
      </c>
      <c r="V16" s="56" t="n">
        <v>3</v>
      </c>
      <c r="W16" s="56" t="n">
        <v>0</v>
      </c>
      <c r="X16" s="56" t="n">
        <v>1</v>
      </c>
      <c r="Y16" s="56" t="n">
        <v>1</v>
      </c>
      <c r="Z16" s="56" t="n">
        <v>51</v>
      </c>
      <c r="AA16" s="56" t="n">
        <v>1</v>
      </c>
      <c r="AB16" s="56"/>
      <c r="AC16" s="56"/>
      <c r="AD16" s="56"/>
      <c r="AE16" s="56"/>
      <c r="AF16" s="56"/>
      <c r="AG16" s="56"/>
    </row>
    <row r="17" customFormat="false" ht="31.5" hidden="false" customHeight="true" outlineLevel="0" collapsed="false">
      <c r="B17" s="43"/>
      <c r="C17" s="72" t="n">
        <v>3</v>
      </c>
      <c r="D17" s="18" t="s">
        <v>41</v>
      </c>
      <c r="E17" s="71" t="s">
        <v>42</v>
      </c>
      <c r="F17" s="73" t="s">
        <v>5</v>
      </c>
      <c r="G17" s="20" t="s">
        <v>6</v>
      </c>
      <c r="H17" s="74" t="s">
        <v>38</v>
      </c>
      <c r="I17" s="60" t="s">
        <v>30</v>
      </c>
      <c r="J17" s="61" t="n">
        <v>473</v>
      </c>
      <c r="K17" s="62" t="n">
        <f aca="false">Q17</f>
        <v>450</v>
      </c>
      <c r="L17" s="63" t="s">
        <v>31</v>
      </c>
      <c r="M17" s="63" t="s">
        <v>32</v>
      </c>
      <c r="N17" s="63" t="s">
        <v>31</v>
      </c>
      <c r="O17" s="64" t="n">
        <f aca="false">J17</f>
        <v>473</v>
      </c>
      <c r="P17" s="75" t="s">
        <v>33</v>
      </c>
      <c r="Q17" s="66" t="n">
        <v>450</v>
      </c>
      <c r="R17" s="76"/>
      <c r="S17" s="56" t="n">
        <v>457</v>
      </c>
      <c r="T17" s="56" t="n">
        <v>471</v>
      </c>
      <c r="U17" s="56" t="n">
        <v>474</v>
      </c>
      <c r="V17" s="56" t="n">
        <v>470</v>
      </c>
      <c r="W17" s="56" t="n">
        <v>487</v>
      </c>
      <c r="X17" s="56" t="n">
        <v>488</v>
      </c>
      <c r="Y17" s="56" t="n">
        <v>489</v>
      </c>
      <c r="Z17" s="56" t="n">
        <v>446</v>
      </c>
      <c r="AA17" s="56" t="n">
        <v>459</v>
      </c>
      <c r="AB17" s="56" t="n">
        <v>469</v>
      </c>
      <c r="AC17" s="56"/>
      <c r="AD17" s="56"/>
      <c r="AE17" s="56"/>
      <c r="AF17" s="56"/>
      <c r="AG17" s="56"/>
    </row>
    <row r="18" customFormat="false" ht="40.5" hidden="false" customHeight="true" outlineLevel="0" collapsed="false">
      <c r="A18" s="42"/>
      <c r="B18" s="43"/>
      <c r="C18" s="72" t="n">
        <v>4</v>
      </c>
      <c r="D18" s="18" t="s">
        <v>43</v>
      </c>
      <c r="E18" s="71" t="s">
        <v>44</v>
      </c>
      <c r="F18" s="73" t="s">
        <v>5</v>
      </c>
      <c r="G18" s="20" t="s">
        <v>6</v>
      </c>
      <c r="H18" s="74" t="s">
        <v>45</v>
      </c>
      <c r="I18" s="60" t="s">
        <v>33</v>
      </c>
      <c r="J18" s="77" t="n">
        <v>0.9</v>
      </c>
      <c r="K18" s="78" t="n">
        <f aca="false">J18</f>
        <v>0.9</v>
      </c>
      <c r="L18" s="63" t="s">
        <v>31</v>
      </c>
      <c r="M18" s="63" t="s">
        <v>32</v>
      </c>
      <c r="N18" s="63" t="s">
        <v>31</v>
      </c>
      <c r="O18" s="79" t="n">
        <f aca="false">Q18</f>
        <v>1</v>
      </c>
      <c r="P18" s="65" t="s">
        <v>30</v>
      </c>
      <c r="Q18" s="80" t="n">
        <v>1</v>
      </c>
      <c r="R18" s="55"/>
      <c r="S18" s="81" t="n">
        <f aca="false">IF(S11=0,0,(S14/S11))</f>
        <v>0.923076923076923</v>
      </c>
      <c r="T18" s="81" t="n">
        <f aca="false">IF(T11=0,0,(T14/T11))</f>
        <v>0.772727272727273</v>
      </c>
      <c r="U18" s="81" t="n">
        <f aca="false">IF(U11=0,0,(U14/U11))</f>
        <v>0.857142857142857</v>
      </c>
      <c r="V18" s="81" t="n">
        <f aca="false">IF(V11=0,0,(V14/V11))</f>
        <v>1.16</v>
      </c>
      <c r="W18" s="81" t="n">
        <f aca="false">IF(W11=0,0,(W14/W11))</f>
        <v>0.392857142857143</v>
      </c>
      <c r="X18" s="81" t="n">
        <f aca="false">IF(X11=0,0,(X14/X11))</f>
        <v>0.952380952380952</v>
      </c>
      <c r="Y18" s="81" t="n">
        <f aca="false">IF(Y11=0,0,(Y14/Y11))</f>
        <v>0.928571428571429</v>
      </c>
      <c r="Z18" s="81" t="n">
        <f aca="false">IF(Z11=0,0,(Z14/Z11))</f>
        <v>2.26470588235294</v>
      </c>
      <c r="AA18" s="81" t="n">
        <f aca="false">IF(AA11=0,0,(AA14/AA11))</f>
        <v>0.6</v>
      </c>
      <c r="AB18" s="81" t="n">
        <f aca="false">IF(AB11=0,0,(AB14/AB11))</f>
        <v>0.583333333333333</v>
      </c>
      <c r="AC18" s="81" t="n">
        <f aca="false">IF(AC11=0,0,(AC14/AC11))</f>
        <v>0</v>
      </c>
      <c r="AD18" s="81" t="n">
        <f aca="false">IF(AD11=0,0,(AD14/AD11))</f>
        <v>0</v>
      </c>
      <c r="AE18" s="81" t="n">
        <f aca="false">IF(AE11=0,0,(AE14/AE11))</f>
        <v>0</v>
      </c>
      <c r="AF18" s="81" t="n">
        <f aca="false">IF(AF11=0,0,(AF14/AF11))</f>
        <v>0</v>
      </c>
      <c r="AG18" s="81" t="n">
        <f aca="false">IF(AG11=0,0,(AG14/AG11))</f>
        <v>0</v>
      </c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</row>
    <row r="19" customFormat="false" ht="15.75" hidden="false" customHeight="true" outlineLevel="0" collapsed="false">
      <c r="A19" s="82"/>
      <c r="B19" s="83" t="s">
        <v>46</v>
      </c>
      <c r="C19" s="84" t="n">
        <v>5</v>
      </c>
      <c r="D19" s="18" t="s">
        <v>47</v>
      </c>
      <c r="E19" s="71" t="s">
        <v>48</v>
      </c>
      <c r="F19" s="71" t="s">
        <v>5</v>
      </c>
      <c r="G19" s="20" t="s">
        <v>6</v>
      </c>
      <c r="H19" s="47" t="s">
        <v>49</v>
      </c>
      <c r="I19" s="85" t="s">
        <v>50</v>
      </c>
      <c r="J19" s="85"/>
      <c r="K19" s="85"/>
      <c r="L19" s="85"/>
      <c r="M19" s="85"/>
      <c r="N19" s="85"/>
      <c r="O19" s="85"/>
      <c r="P19" s="85"/>
      <c r="Q19" s="85"/>
      <c r="R19" s="67"/>
      <c r="S19" s="86" t="n">
        <v>43783</v>
      </c>
      <c r="T19" s="86" t="n">
        <v>43817</v>
      </c>
      <c r="U19" s="86" t="n">
        <v>43847</v>
      </c>
      <c r="V19" s="86" t="n">
        <v>43875</v>
      </c>
      <c r="W19" s="86" t="n">
        <v>43904</v>
      </c>
      <c r="X19" s="86" t="n">
        <v>43941</v>
      </c>
      <c r="Y19" s="86" t="n">
        <v>43966</v>
      </c>
      <c r="Z19" s="86" t="n">
        <v>43994</v>
      </c>
      <c r="AA19" s="86" t="n">
        <v>44022</v>
      </c>
      <c r="AB19" s="86" t="n">
        <v>44057</v>
      </c>
      <c r="AC19" s="86"/>
      <c r="AD19" s="86"/>
      <c r="AE19" s="86"/>
      <c r="AF19" s="86"/>
      <c r="AG19" s="86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</row>
    <row r="20" customFormat="false" ht="24" hidden="false" customHeight="true" outlineLevel="0" collapsed="false">
      <c r="A20" s="82"/>
      <c r="B20" s="83"/>
      <c r="C20" s="84"/>
      <c r="D20" s="18"/>
      <c r="E20" s="71"/>
      <c r="F20" s="71"/>
      <c r="G20" s="20"/>
      <c r="H20" s="47"/>
      <c r="I20" s="85" t="s">
        <v>51</v>
      </c>
      <c r="J20" s="85"/>
      <c r="K20" s="85"/>
      <c r="L20" s="85"/>
      <c r="M20" s="85"/>
      <c r="N20" s="85"/>
      <c r="O20" s="85"/>
      <c r="P20" s="85"/>
      <c r="Q20" s="85"/>
      <c r="R20" s="67"/>
      <c r="S20" s="87" t="n">
        <v>43782</v>
      </c>
      <c r="T20" s="87" t="n">
        <v>43782</v>
      </c>
      <c r="U20" s="87" t="n">
        <v>43838</v>
      </c>
      <c r="V20" s="87" t="n">
        <v>43864</v>
      </c>
      <c r="W20" s="87" t="n">
        <v>43902</v>
      </c>
      <c r="X20" s="87" t="n">
        <v>43935</v>
      </c>
      <c r="Y20" s="87" t="n">
        <v>43966</v>
      </c>
      <c r="Z20" s="87" t="n">
        <v>43994</v>
      </c>
      <c r="AA20" s="87" t="n">
        <v>44022</v>
      </c>
      <c r="AB20" s="87" t="n">
        <v>44047</v>
      </c>
      <c r="AC20" s="87"/>
      <c r="AD20" s="87"/>
      <c r="AE20" s="87"/>
      <c r="AF20" s="87"/>
      <c r="AG20" s="87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</row>
    <row r="21" customFormat="false" ht="25.5" hidden="false" customHeight="true" outlineLevel="0" collapsed="false">
      <c r="A21" s="82"/>
      <c r="B21" s="83"/>
      <c r="C21" s="84"/>
      <c r="D21" s="18"/>
      <c r="E21" s="71"/>
      <c r="F21" s="71"/>
      <c r="G21" s="20"/>
      <c r="H21" s="47"/>
      <c r="I21" s="60" t="s">
        <v>30</v>
      </c>
      <c r="J21" s="88" t="n">
        <v>45</v>
      </c>
      <c r="K21" s="62" t="n">
        <f aca="false">Q21</f>
        <v>30</v>
      </c>
      <c r="L21" s="63" t="s">
        <v>31</v>
      </c>
      <c r="M21" s="63" t="s">
        <v>32</v>
      </c>
      <c r="N21" s="63" t="s">
        <v>31</v>
      </c>
      <c r="O21" s="64" t="n">
        <f aca="false">J21</f>
        <v>45</v>
      </c>
      <c r="P21" s="75" t="s">
        <v>33</v>
      </c>
      <c r="Q21" s="89" t="n">
        <v>30</v>
      </c>
      <c r="R21" s="55"/>
      <c r="S21" s="56" t="n">
        <f aca="false">IF(S20&lt;&gt;""&amp;S19&lt;&gt;"",S19-S20,"")</f>
        <v>1</v>
      </c>
      <c r="T21" s="56" t="n">
        <f aca="false">IF(T20&lt;&gt;""&amp;T19&lt;&gt;"",T19-T20,"")</f>
        <v>35</v>
      </c>
      <c r="U21" s="56" t="n">
        <f aca="false">IF(U20&lt;&gt;""&amp;U19&lt;&gt;"",U19-U20,"")</f>
        <v>9</v>
      </c>
      <c r="V21" s="56" t="n">
        <f aca="false">IF(V20&lt;&gt;""&amp;V19&lt;&gt;"",V19-V20,"")</f>
        <v>11</v>
      </c>
      <c r="W21" s="56" t="n">
        <f aca="false">IF(W20&lt;&gt;""&amp;W19&lt;&gt;"",W19-W20,"")</f>
        <v>2</v>
      </c>
      <c r="X21" s="56" t="n">
        <f aca="false">IF(X20&lt;&gt;""&amp;X19&lt;&gt;"",X19-X20,"")</f>
        <v>6</v>
      </c>
      <c r="Y21" s="56" t="n">
        <f aca="false">IF(Y20&lt;&gt;""&amp;Y19&lt;&gt;"",Y19-Y20,"")</f>
        <v>0</v>
      </c>
      <c r="Z21" s="56" t="n">
        <f aca="false">IF(Z20&lt;&gt;""&amp;Z19&lt;&gt;"",Z19-Z20,"")</f>
        <v>0</v>
      </c>
      <c r="AA21" s="56" t="n">
        <f aca="false">IF(AA20&lt;&gt;""&amp;AA19&lt;&gt;"",AA19-AA20,"")</f>
        <v>0</v>
      </c>
      <c r="AB21" s="56" t="n">
        <f aca="false">IF(AB20&lt;&gt;""&amp;AB19&lt;&gt;"",AB19-AB20,"")</f>
        <v>10</v>
      </c>
      <c r="AC21" s="56" t="n">
        <f aca="false">IF(AC20&lt;&gt;""&amp;AC19&lt;&gt;"",AC19-AC20,"")</f>
        <v>0</v>
      </c>
      <c r="AD21" s="56" t="n">
        <f aca="false">IF(AD20&lt;&gt;""&amp;AD19&lt;&gt;"",AD19-AD20,"")</f>
        <v>0</v>
      </c>
      <c r="AE21" s="56" t="n">
        <f aca="false">IF(AE20&lt;&gt;""&amp;AE19&lt;&gt;"",AE19-AE20,"")</f>
        <v>0</v>
      </c>
      <c r="AF21" s="56" t="n">
        <f aca="false">IF(AF20&lt;&gt;""&amp;AF19&lt;&gt;"",AF19-AF20,"")</f>
        <v>0</v>
      </c>
      <c r="AG21" s="56" t="n">
        <f aca="false">IF(AG20&lt;&gt;""&amp;AG19&lt;&gt;"",AG19-AG20,"")</f>
        <v>0</v>
      </c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</row>
    <row r="22" customFormat="false" ht="12.75" hidden="false" customHeight="true" outlineLevel="0" collapsed="false">
      <c r="A22" s="90"/>
      <c r="B22" s="83"/>
      <c r="C22" s="91" t="n">
        <v>6</v>
      </c>
      <c r="D22" s="18" t="s">
        <v>52</v>
      </c>
      <c r="E22" s="20" t="s">
        <v>53</v>
      </c>
      <c r="F22" s="71" t="s">
        <v>5</v>
      </c>
      <c r="G22" s="20" t="s">
        <v>6</v>
      </c>
      <c r="H22" s="47" t="s">
        <v>54</v>
      </c>
      <c r="I22" s="85" t="s">
        <v>55</v>
      </c>
      <c r="J22" s="85"/>
      <c r="K22" s="85"/>
      <c r="L22" s="85"/>
      <c r="M22" s="85"/>
      <c r="N22" s="85"/>
      <c r="O22" s="85"/>
      <c r="P22" s="85"/>
      <c r="Q22" s="85"/>
      <c r="R22" s="67"/>
      <c r="S22" s="92" t="n">
        <v>43843</v>
      </c>
      <c r="T22" s="92" t="n">
        <v>43885</v>
      </c>
      <c r="U22" s="92" t="n">
        <v>43894</v>
      </c>
      <c r="V22" s="92" t="n">
        <v>43936</v>
      </c>
      <c r="W22" s="92" t="n">
        <v>43957</v>
      </c>
      <c r="X22" s="92" t="n">
        <v>44022</v>
      </c>
      <c r="Y22" s="92" t="n">
        <v>44048</v>
      </c>
      <c r="Z22" s="92" t="n">
        <v>44078</v>
      </c>
      <c r="AA22" s="92" t="n">
        <v>44085</v>
      </c>
      <c r="AB22" s="92" t="n">
        <v>44139</v>
      </c>
      <c r="AC22" s="92"/>
      <c r="AD22" s="92"/>
      <c r="AE22" s="92"/>
      <c r="AF22" s="92"/>
      <c r="AG22" s="92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</row>
    <row r="23" customFormat="false" ht="22.5" hidden="false" customHeight="true" outlineLevel="0" collapsed="false">
      <c r="B23" s="83"/>
      <c r="C23" s="93"/>
      <c r="D23" s="18"/>
      <c r="E23" s="20"/>
      <c r="F23" s="71"/>
      <c r="G23" s="20"/>
      <c r="H23" s="47"/>
      <c r="I23" s="60" t="s">
        <v>30</v>
      </c>
      <c r="J23" s="88" t="n">
        <v>60</v>
      </c>
      <c r="K23" s="62" t="n">
        <f aca="false">Q23</f>
        <v>30</v>
      </c>
      <c r="L23" s="63" t="s">
        <v>31</v>
      </c>
      <c r="M23" s="63" t="s">
        <v>32</v>
      </c>
      <c r="N23" s="63" t="s">
        <v>31</v>
      </c>
      <c r="O23" s="64" t="n">
        <f aca="false">J23</f>
        <v>60</v>
      </c>
      <c r="P23" s="75" t="s">
        <v>33</v>
      </c>
      <c r="Q23" s="89" t="n">
        <v>30</v>
      </c>
      <c r="R23" s="55"/>
      <c r="S23" s="56" t="n">
        <f aca="false">IF(S22&lt;&gt;""&amp;S19&lt;&gt;"",S22-S19,"")</f>
        <v>60</v>
      </c>
      <c r="T23" s="56" t="n">
        <f aca="false">IF(T22&lt;&gt;""&amp;T19&lt;&gt;"",T22-T19,"")</f>
        <v>68</v>
      </c>
      <c r="U23" s="56" t="n">
        <f aca="false">IF(U22&lt;&gt;""&amp;U19&lt;&gt;"",U22-U19,"")</f>
        <v>47</v>
      </c>
      <c r="V23" s="56" t="n">
        <f aca="false">IF(V22&lt;&gt;""&amp;V19&lt;&gt;"",V22-V19,"")</f>
        <v>61</v>
      </c>
      <c r="W23" s="56" t="n">
        <f aca="false">IF(W22&lt;&gt;""&amp;W19&lt;&gt;"",W22-W19,"")</f>
        <v>53</v>
      </c>
      <c r="X23" s="56" t="n">
        <f aca="false">IF(X22&lt;&gt;""&amp;X19&lt;&gt;"",X22-X19,"")</f>
        <v>81</v>
      </c>
      <c r="Y23" s="56" t="n">
        <f aca="false">IF(Y22&lt;&gt;""&amp;Y19&lt;&gt;"",Y22-Y19,"")</f>
        <v>82</v>
      </c>
      <c r="Z23" s="56" t="n">
        <f aca="false">IF(Z22&lt;&gt;""&amp;Z19&lt;&gt;"",Z22-Z19,"")</f>
        <v>84</v>
      </c>
      <c r="AA23" s="56" t="n">
        <f aca="false">IF(AA22&lt;&gt;""&amp;AA19&lt;&gt;"",AA22-AA19,"")</f>
        <v>63</v>
      </c>
      <c r="AB23" s="56" t="n">
        <f aca="false">IF(AB22&lt;&gt;""&amp;AB19&lt;&gt;"",AB22-AB19,"")</f>
        <v>82</v>
      </c>
      <c r="AC23" s="56" t="n">
        <f aca="false">IF(AC22&lt;&gt;""&amp;AC19&lt;&gt;"",AC22-AC19,"")</f>
        <v>0</v>
      </c>
      <c r="AD23" s="56" t="n">
        <f aca="false">IF(AD22&lt;&gt;""&amp;AD19&lt;&gt;"",AD22-AD19,"")</f>
        <v>0</v>
      </c>
      <c r="AE23" s="56" t="n">
        <f aca="false">IF(AE22&lt;&gt;""&amp;AE19&lt;&gt;"",AE22-AE19,"")</f>
        <v>0</v>
      </c>
      <c r="AF23" s="56" t="n">
        <f aca="false">IF(AF22&lt;&gt;""&amp;AF19&lt;&gt;"",AF22-AF19,"")</f>
        <v>0</v>
      </c>
      <c r="AG23" s="56" t="n">
        <f aca="false">IF(AG22&lt;&gt;""&amp;AG19&lt;&gt;"",AG22-AG19,"")</f>
        <v>0</v>
      </c>
    </row>
    <row r="24" customFormat="false" ht="21.75" hidden="false" customHeight="true" outlineLevel="0" collapsed="false">
      <c r="B24" s="83"/>
      <c r="C24" s="84" t="n">
        <v>7</v>
      </c>
      <c r="D24" s="18" t="s">
        <v>56</v>
      </c>
      <c r="E24" s="20" t="s">
        <v>57</v>
      </c>
      <c r="F24" s="71" t="s">
        <v>5</v>
      </c>
      <c r="G24" s="20" t="s">
        <v>6</v>
      </c>
      <c r="H24" s="47" t="s">
        <v>54</v>
      </c>
      <c r="I24" s="85" t="s">
        <v>58</v>
      </c>
      <c r="J24" s="85"/>
      <c r="K24" s="85"/>
      <c r="L24" s="85"/>
      <c r="M24" s="85"/>
      <c r="N24" s="85"/>
      <c r="O24" s="85"/>
      <c r="P24" s="85"/>
      <c r="Q24" s="85"/>
      <c r="R24" s="67"/>
      <c r="S24" s="92" t="n">
        <v>43724</v>
      </c>
      <c r="T24" s="92" t="n">
        <v>43807</v>
      </c>
      <c r="U24" s="92" t="n">
        <v>43817</v>
      </c>
      <c r="V24" s="92" t="n">
        <v>43859</v>
      </c>
      <c r="W24" s="92" t="n">
        <v>43892</v>
      </c>
      <c r="X24" s="92" t="n">
        <v>43906</v>
      </c>
      <c r="Y24" s="92" t="n">
        <v>43909</v>
      </c>
      <c r="Z24" s="92" t="n">
        <v>43984</v>
      </c>
      <c r="AA24" s="92" t="n">
        <v>44022</v>
      </c>
      <c r="AB24" s="92" t="n">
        <v>44054</v>
      </c>
      <c r="AC24" s="92"/>
      <c r="AD24" s="92"/>
      <c r="AE24" s="92"/>
      <c r="AF24" s="92"/>
      <c r="AG24" s="92"/>
    </row>
    <row r="25" customFormat="false" ht="22.5" hidden="false" customHeight="true" outlineLevel="0" collapsed="false">
      <c r="A25" s="94"/>
      <c r="B25" s="83"/>
      <c r="C25" s="84"/>
      <c r="D25" s="18"/>
      <c r="E25" s="20"/>
      <c r="F25" s="71"/>
      <c r="G25" s="20"/>
      <c r="H25" s="47"/>
      <c r="I25" s="60" t="s">
        <v>30</v>
      </c>
      <c r="J25" s="88" t="n">
        <v>7</v>
      </c>
      <c r="K25" s="62" t="n">
        <f aca="false">Q25</f>
        <v>5</v>
      </c>
      <c r="L25" s="63" t="s">
        <v>31</v>
      </c>
      <c r="M25" s="63" t="s">
        <v>32</v>
      </c>
      <c r="N25" s="63" t="s">
        <v>31</v>
      </c>
      <c r="O25" s="64" t="n">
        <f aca="false">J25</f>
        <v>7</v>
      </c>
      <c r="P25" s="75" t="s">
        <v>33</v>
      </c>
      <c r="Q25" s="89" t="n">
        <v>5</v>
      </c>
      <c r="R25" s="55"/>
      <c r="S25" s="56" t="n">
        <f aca="false">IF(S24&lt;&gt;""&amp;S19&lt;&gt;"",S19-S24,"")</f>
        <v>59</v>
      </c>
      <c r="T25" s="56" t="n">
        <f aca="false">IF(T24&lt;&gt;""&amp;T19&lt;&gt;"",T19-T24,"")</f>
        <v>10</v>
      </c>
      <c r="U25" s="56" t="n">
        <f aca="false">IF(U24&lt;&gt;""&amp;U19&lt;&gt;"",U19-U24,"")</f>
        <v>30</v>
      </c>
      <c r="V25" s="56" t="n">
        <f aca="false">IF(V24&lt;&gt;""&amp;V19&lt;&gt;"",V19-V24,"")</f>
        <v>16</v>
      </c>
      <c r="W25" s="56" t="n">
        <f aca="false">IF(W24&lt;&gt;""&amp;W19&lt;&gt;"",W19-W24,"")</f>
        <v>12</v>
      </c>
      <c r="X25" s="56" t="n">
        <f aca="false">IF(X24&lt;&gt;""&amp;X19&lt;&gt;"",X19-X24,"")</f>
        <v>35</v>
      </c>
      <c r="Y25" s="56" t="n">
        <f aca="false">IF(Y24&lt;&gt;""&amp;Y19&lt;&gt;"",Y19-Y24,"")</f>
        <v>57</v>
      </c>
      <c r="Z25" s="56" t="n">
        <f aca="false">IF(Z24&lt;&gt;""&amp;Z19&lt;&gt;"",Z19-Z24,"")</f>
        <v>10</v>
      </c>
      <c r="AA25" s="56" t="n">
        <f aca="false">IF(AA24&lt;&gt;""&amp;AA19&lt;&gt;"",AA19-AA24,"")</f>
        <v>0</v>
      </c>
      <c r="AB25" s="56" t="n">
        <f aca="false">IF(AB24&lt;&gt;""&amp;AB19&lt;&gt;"",AB19-AB24,"")</f>
        <v>3</v>
      </c>
      <c r="AC25" s="56" t="n">
        <f aca="false">IF(AC24&lt;&gt;""&amp;AC19&lt;&gt;"",AC19-AC24,"")</f>
        <v>0</v>
      </c>
      <c r="AD25" s="56" t="n">
        <f aca="false">IF(AD24&lt;&gt;""&amp;AD19&lt;&gt;"",AD19-AD24,"")</f>
        <v>0</v>
      </c>
      <c r="AE25" s="56" t="n">
        <f aca="false">IF(AE24&lt;&gt;""&amp;AE19&lt;&gt;"",AE19-AE24,"")</f>
        <v>0</v>
      </c>
      <c r="AF25" s="56" t="n">
        <f aca="false">IF(AF24&lt;&gt;""&amp;AF19&lt;&gt;"",AF19-AF24,"")</f>
        <v>0</v>
      </c>
      <c r="AG25" s="56" t="n">
        <f aca="false">IF(AG24&lt;&gt;""&amp;AG19&lt;&gt;"",AG19-AG24,"")</f>
        <v>0</v>
      </c>
    </row>
    <row r="26" customFormat="false" ht="39" hidden="false" customHeight="true" outlineLevel="0" collapsed="false">
      <c r="A26" s="94"/>
      <c r="B26" s="83"/>
      <c r="C26" s="91" t="n">
        <v>8</v>
      </c>
      <c r="D26" s="18" t="s">
        <v>59</v>
      </c>
      <c r="E26" s="20" t="s">
        <v>60</v>
      </c>
      <c r="F26" s="71" t="s">
        <v>5</v>
      </c>
      <c r="G26" s="20" t="s">
        <v>6</v>
      </c>
      <c r="H26" s="47" t="s">
        <v>54</v>
      </c>
      <c r="I26" s="85" t="s">
        <v>61</v>
      </c>
      <c r="J26" s="85"/>
      <c r="K26" s="85"/>
      <c r="L26" s="85"/>
      <c r="M26" s="85"/>
      <c r="N26" s="85"/>
      <c r="O26" s="85"/>
      <c r="P26" s="85"/>
      <c r="Q26" s="85"/>
      <c r="R26" s="67"/>
      <c r="S26" s="92" t="n">
        <v>43783</v>
      </c>
      <c r="T26" s="92" t="n">
        <v>43731</v>
      </c>
      <c r="U26" s="92" t="n">
        <v>43731</v>
      </c>
      <c r="V26" s="92" t="n">
        <v>43731</v>
      </c>
      <c r="W26" s="92" t="n">
        <v>43731</v>
      </c>
      <c r="X26" s="92" t="n">
        <v>43906</v>
      </c>
      <c r="Y26" s="92" t="n">
        <v>43909</v>
      </c>
      <c r="Z26" s="92" t="n">
        <v>43889</v>
      </c>
      <c r="AA26" s="92" t="n">
        <v>43731</v>
      </c>
      <c r="AB26" s="92" t="n">
        <v>43734</v>
      </c>
      <c r="AC26" s="92"/>
      <c r="AD26" s="92"/>
      <c r="AE26" s="92"/>
      <c r="AF26" s="92"/>
      <c r="AG26" s="92"/>
    </row>
    <row r="27" customFormat="false" ht="22.5" hidden="false" customHeight="true" outlineLevel="0" collapsed="false">
      <c r="B27" s="83"/>
      <c r="C27" s="84"/>
      <c r="D27" s="18"/>
      <c r="E27" s="20"/>
      <c r="F27" s="71"/>
      <c r="G27" s="20"/>
      <c r="H27" s="47"/>
      <c r="I27" s="60" t="s">
        <v>30</v>
      </c>
      <c r="J27" s="88" t="n">
        <v>90</v>
      </c>
      <c r="K27" s="62" t="n">
        <f aca="false">Q27</f>
        <v>60</v>
      </c>
      <c r="L27" s="63" t="s">
        <v>31</v>
      </c>
      <c r="M27" s="63" t="s">
        <v>32</v>
      </c>
      <c r="N27" s="63" t="s">
        <v>31</v>
      </c>
      <c r="O27" s="64" t="n">
        <f aca="false">J27</f>
        <v>90</v>
      </c>
      <c r="P27" s="75" t="s">
        <v>33</v>
      </c>
      <c r="Q27" s="89" t="n">
        <v>60</v>
      </c>
      <c r="R27" s="55"/>
      <c r="S27" s="56" t="n">
        <f aca="false">IF(S26&lt;&gt;""&amp;S19&lt;&gt;"",S19-S26,"")</f>
        <v>0</v>
      </c>
      <c r="T27" s="56" t="n">
        <f aca="false">IF(T26&lt;&gt;""&amp;T19&lt;&gt;"",T19-T26,"")</f>
        <v>86</v>
      </c>
      <c r="U27" s="56" t="n">
        <f aca="false">IF(U26&lt;&gt;""&amp;U19&lt;&gt;"",U19-U26,"")</f>
        <v>116</v>
      </c>
      <c r="V27" s="56" t="n">
        <f aca="false">IF(V26&lt;&gt;""&amp;V19&lt;&gt;"",V19-V26,"")</f>
        <v>144</v>
      </c>
      <c r="W27" s="56" t="n">
        <f aca="false">IF(W26&lt;&gt;""&amp;W19&lt;&gt;"",W19-W26,"")</f>
        <v>173</v>
      </c>
      <c r="X27" s="56" t="n">
        <f aca="false">IF(X26&lt;&gt;""&amp;X19&lt;&gt;"",X19-X26,"")</f>
        <v>35</v>
      </c>
      <c r="Y27" s="56" t="n">
        <f aca="false">IF(Y26&lt;&gt;""&amp;Y19&lt;&gt;"",Y19-Y26,"")</f>
        <v>57</v>
      </c>
      <c r="Z27" s="56" t="n">
        <f aca="false">IF(Z26&lt;&gt;""&amp;Z19&lt;&gt;"",Z19-Z26,"")</f>
        <v>105</v>
      </c>
      <c r="AA27" s="56" t="n">
        <f aca="false">IF(AA26&lt;&gt;""&amp;AA19&lt;&gt;"",AA19-AA26,"")</f>
        <v>291</v>
      </c>
      <c r="AB27" s="56" t="n">
        <f aca="false">IF(AB26&lt;&gt;""&amp;AB19&lt;&gt;"",AB19-AB26,"")</f>
        <v>323</v>
      </c>
      <c r="AC27" s="56" t="n">
        <f aca="false">IF(AC26&lt;&gt;""&amp;AC19&lt;&gt;"",AC19-AC26,"")</f>
        <v>0</v>
      </c>
      <c r="AD27" s="56" t="n">
        <f aca="false">IF(AD26&lt;&gt;""&amp;AD19&lt;&gt;"",AD19-AD26,"")</f>
        <v>0</v>
      </c>
      <c r="AE27" s="56" t="n">
        <f aca="false">IF(AE26&lt;&gt;""&amp;AE19&lt;&gt;"",AE19-AE26,"")</f>
        <v>0</v>
      </c>
      <c r="AF27" s="56" t="n">
        <f aca="false">IF(AF26&lt;&gt;""&amp;AF19&lt;&gt;"",AF19-AF26,"")</f>
        <v>0</v>
      </c>
      <c r="AG27" s="56" t="n">
        <f aca="false">IF(AG26&lt;&gt;""&amp;AG19&lt;&gt;"",AG19-AG26,"")</f>
        <v>0</v>
      </c>
    </row>
    <row r="28" customFormat="false" ht="26.25" hidden="false" customHeight="true" outlineLevel="0" collapsed="false">
      <c r="B28" s="83"/>
      <c r="C28" s="84"/>
      <c r="D28" s="18"/>
      <c r="E28" s="20" t="s">
        <v>62</v>
      </c>
      <c r="F28" s="71" t="s">
        <v>5</v>
      </c>
      <c r="G28" s="20" t="s">
        <v>6</v>
      </c>
      <c r="H28" s="47" t="s">
        <v>54</v>
      </c>
      <c r="I28" s="85" t="s">
        <v>63</v>
      </c>
      <c r="J28" s="85"/>
      <c r="K28" s="85"/>
      <c r="L28" s="85"/>
      <c r="M28" s="85"/>
      <c r="N28" s="85"/>
      <c r="O28" s="85"/>
      <c r="P28" s="85"/>
      <c r="Q28" s="85"/>
      <c r="R28" s="67"/>
      <c r="S28" s="92" t="n">
        <v>43664</v>
      </c>
      <c r="T28" s="92" t="n">
        <v>43676</v>
      </c>
      <c r="U28" s="92" t="n">
        <v>43711</v>
      </c>
      <c r="V28" s="92" t="n">
        <v>43777</v>
      </c>
      <c r="W28" s="92" t="n">
        <v>43853</v>
      </c>
      <c r="X28" s="92" t="n">
        <v>43853</v>
      </c>
      <c r="Y28" s="92" t="n">
        <v>43868</v>
      </c>
      <c r="Z28" s="92" t="n">
        <v>43906</v>
      </c>
      <c r="AA28" s="92" t="n">
        <v>43962</v>
      </c>
      <c r="AB28" s="92" t="n">
        <v>44022</v>
      </c>
      <c r="AC28" s="92"/>
      <c r="AD28" s="92"/>
      <c r="AE28" s="92"/>
      <c r="AF28" s="92"/>
      <c r="AG28" s="92"/>
    </row>
    <row r="29" customFormat="false" ht="20.85" hidden="false" customHeight="true" outlineLevel="0" collapsed="false">
      <c r="B29" s="83"/>
      <c r="C29" s="93"/>
      <c r="D29" s="18"/>
      <c r="E29" s="20"/>
      <c r="F29" s="71"/>
      <c r="G29" s="20"/>
      <c r="H29" s="47"/>
      <c r="I29" s="95" t="s">
        <v>30</v>
      </c>
      <c r="J29" s="96" t="n">
        <v>15</v>
      </c>
      <c r="K29" s="97" t="n">
        <f aca="false">Q29</f>
        <v>10</v>
      </c>
      <c r="L29" s="98" t="s">
        <v>31</v>
      </c>
      <c r="M29" s="98" t="s">
        <v>32</v>
      </c>
      <c r="N29" s="98" t="s">
        <v>31</v>
      </c>
      <c r="O29" s="99" t="n">
        <f aca="false">J29</f>
        <v>15</v>
      </c>
      <c r="P29" s="100" t="s">
        <v>33</v>
      </c>
      <c r="Q29" s="101" t="n">
        <v>10</v>
      </c>
      <c r="R29" s="55"/>
      <c r="S29" s="56" t="n">
        <f aca="false">IF(S28&lt;&gt;""&amp;S19&lt;&gt;"",S19-S28,"")</f>
        <v>119</v>
      </c>
      <c r="T29" s="56" t="n">
        <f aca="false">IF(T28&lt;&gt;""&amp;T19&lt;&gt;"",T19-T28,"")</f>
        <v>141</v>
      </c>
      <c r="U29" s="56" t="n">
        <f aca="false">IF(U28&lt;&gt;""&amp;U19&lt;&gt;"",U19-U28,"")</f>
        <v>136</v>
      </c>
      <c r="V29" s="56" t="n">
        <f aca="false">IF(V28&lt;&gt;""&amp;V19&lt;&gt;"",V19-V28,"")</f>
        <v>98</v>
      </c>
      <c r="W29" s="56" t="n">
        <f aca="false">IF(W28&lt;&gt;""&amp;W19&lt;&gt;"",W19-W28,"")</f>
        <v>51</v>
      </c>
      <c r="X29" s="56" t="n">
        <f aca="false">IF(X28&lt;&gt;""&amp;X19&lt;&gt;"",X19-X28,"")</f>
        <v>88</v>
      </c>
      <c r="Y29" s="56" t="n">
        <f aca="false">IF(Y28&lt;&gt;""&amp;Y19&lt;&gt;"",Y19-Y28,"")</f>
        <v>98</v>
      </c>
      <c r="Z29" s="56" t="n">
        <f aca="false">IF(Z28&lt;&gt;""&amp;Z19&lt;&gt;"",Z19-Z28,"")</f>
        <v>88</v>
      </c>
      <c r="AA29" s="56" t="n">
        <f aca="false">IF(AA28&lt;&gt;""&amp;AA19&lt;&gt;"",AA19-AA28,"")</f>
        <v>60</v>
      </c>
      <c r="AB29" s="56" t="n">
        <f aca="false">IF(AB28&lt;&gt;""&amp;AB19&lt;&gt;"",AB19-AB28,"")</f>
        <v>35</v>
      </c>
      <c r="AC29" s="56" t="n">
        <f aca="false">IF(AC28&lt;&gt;""&amp;AC19&lt;&gt;"",AC19-AC28,"")</f>
        <v>0</v>
      </c>
      <c r="AD29" s="56" t="n">
        <f aca="false">IF(AD28&lt;&gt;""&amp;AD19&lt;&gt;"",AD19-AD28,"")</f>
        <v>0</v>
      </c>
      <c r="AE29" s="56" t="n">
        <f aca="false">IF(AE28&lt;&gt;""&amp;AE19&lt;&gt;"",AE19-AE28,"")</f>
        <v>0</v>
      </c>
      <c r="AF29" s="56" t="n">
        <f aca="false">IF(AF28&lt;&gt;""&amp;AF19&lt;&gt;"",AF19-AF28,"")</f>
        <v>0</v>
      </c>
      <c r="AG29" s="56" t="n">
        <f aca="false">IF(AG28&lt;&gt;""&amp;AG19&lt;&gt;"",AG19-AG28,"")</f>
        <v>0</v>
      </c>
    </row>
    <row r="30" customFormat="false" ht="25.5" hidden="false" customHeight="true" outlineLevel="0" collapsed="false">
      <c r="A30" s="82"/>
      <c r="B30" s="83"/>
      <c r="C30" s="84" t="n">
        <v>9</v>
      </c>
      <c r="D30" s="102" t="s">
        <v>64</v>
      </c>
      <c r="E30" s="103" t="s">
        <v>65</v>
      </c>
      <c r="F30" s="71" t="s">
        <v>5</v>
      </c>
      <c r="G30" s="104" t="s">
        <v>6</v>
      </c>
      <c r="H30" s="104" t="s">
        <v>54</v>
      </c>
      <c r="I30" s="105" t="s">
        <v>66</v>
      </c>
      <c r="J30" s="105"/>
      <c r="K30" s="105"/>
      <c r="L30" s="105"/>
      <c r="M30" s="105"/>
      <c r="N30" s="105"/>
      <c r="O30" s="105"/>
      <c r="P30" s="105"/>
      <c r="Q30" s="105"/>
      <c r="R30" s="67"/>
      <c r="S30" s="92" t="n">
        <v>43783</v>
      </c>
      <c r="T30" s="92" t="n">
        <v>43817</v>
      </c>
      <c r="U30" s="92" t="n">
        <v>43845</v>
      </c>
      <c r="V30" s="92" t="n">
        <v>43875</v>
      </c>
      <c r="W30" s="92" t="n">
        <v>43902</v>
      </c>
      <c r="X30" s="92" t="n">
        <v>43935</v>
      </c>
      <c r="Y30" s="92" t="n">
        <v>43964</v>
      </c>
      <c r="Z30" s="92" t="n">
        <v>43994</v>
      </c>
      <c r="AA30" s="92" t="n">
        <v>44021</v>
      </c>
      <c r="AB30" s="92" t="n">
        <v>44057</v>
      </c>
      <c r="AC30" s="92"/>
      <c r="AD30" s="92"/>
      <c r="AE30" s="92"/>
      <c r="AF30" s="92"/>
      <c r="AG30" s="9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</row>
    <row r="31" customFormat="false" ht="36.75" hidden="false" customHeight="true" outlineLevel="0" collapsed="false">
      <c r="B31" s="83"/>
      <c r="C31" s="84"/>
      <c r="D31" s="102"/>
      <c r="E31" s="106" t="s">
        <v>67</v>
      </c>
      <c r="F31" s="71"/>
      <c r="G31" s="104"/>
      <c r="H31" s="104"/>
      <c r="I31" s="95" t="s">
        <v>30</v>
      </c>
      <c r="J31" s="88" t="n">
        <v>2</v>
      </c>
      <c r="K31" s="107" t="n">
        <f aca="false">Q31</f>
        <v>1</v>
      </c>
      <c r="L31" s="63" t="s">
        <v>31</v>
      </c>
      <c r="M31" s="63" t="s">
        <v>32</v>
      </c>
      <c r="N31" s="63" t="s">
        <v>31</v>
      </c>
      <c r="O31" s="108" t="n">
        <f aca="false">J31</f>
        <v>2</v>
      </c>
      <c r="P31" s="100" t="s">
        <v>33</v>
      </c>
      <c r="Q31" s="89" t="n">
        <v>1</v>
      </c>
      <c r="R31" s="55"/>
      <c r="S31" s="56" t="n">
        <f aca="false">IF(S30&lt;&gt;""&amp;S19&lt;&gt;"",S19-S30,"")</f>
        <v>0</v>
      </c>
      <c r="T31" s="56" t="n">
        <f aca="false">IF(T30&lt;&gt;""&amp;T19&lt;&gt;"",T19-T30,"")</f>
        <v>0</v>
      </c>
      <c r="U31" s="56" t="n">
        <f aca="false">IF(U30&lt;&gt;""&amp;U19&lt;&gt;"",U19-U30,"")</f>
        <v>2</v>
      </c>
      <c r="V31" s="56" t="n">
        <f aca="false">IF(V30&lt;&gt;""&amp;V19&lt;&gt;"",V19-V30,"")</f>
        <v>0</v>
      </c>
      <c r="W31" s="56" t="n">
        <f aca="false">IF(W30&lt;&gt;""&amp;W19&lt;&gt;"",W19-W30,"")</f>
        <v>2</v>
      </c>
      <c r="X31" s="56" t="n">
        <f aca="false">IF(X30&lt;&gt;""&amp;X19&lt;&gt;"",X19-X30,"")</f>
        <v>6</v>
      </c>
      <c r="Y31" s="56" t="n">
        <f aca="false">IF(Y30&lt;&gt;""&amp;Y19&lt;&gt;"",Y19-Y30,"")</f>
        <v>2</v>
      </c>
      <c r="Z31" s="56" t="n">
        <f aca="false">IF(Z30&lt;&gt;""&amp;Z19&lt;&gt;"",Z19-Z30,"")</f>
        <v>0</v>
      </c>
      <c r="AA31" s="56" t="n">
        <v>0</v>
      </c>
      <c r="AB31" s="56" t="n">
        <f aca="false">IF(AB30&lt;&gt;""&amp;AB19&lt;&gt;"",AB19-AB30,"")</f>
        <v>0</v>
      </c>
      <c r="AC31" s="56" t="n">
        <f aca="false">IF(AC30&lt;&gt;""&amp;AC19&lt;&gt;"",AC19-AC30,"")</f>
        <v>0</v>
      </c>
      <c r="AD31" s="56" t="n">
        <f aca="false">IF(AD30&lt;&gt;""&amp;AD19&lt;&gt;"",AD19-AD30,"")</f>
        <v>0</v>
      </c>
      <c r="AE31" s="56" t="n">
        <f aca="false">IF(AE30&lt;&gt;""&amp;AE19&lt;&gt;"",AE19-AE30,"")</f>
        <v>0</v>
      </c>
      <c r="AF31" s="56" t="n">
        <f aca="false">IF(AF30&lt;&gt;""&amp;AF19&lt;&gt;"",AF19-AF30,"")</f>
        <v>0</v>
      </c>
      <c r="AG31" s="56" t="n">
        <f aca="false">IF(AG30&lt;&gt;""&amp;AG19&lt;&gt;"",AG19-AG30,"")</f>
        <v>0</v>
      </c>
    </row>
    <row r="32" customFormat="false" ht="23.25" hidden="false" customHeight="true" outlineLevel="0" collapsed="false">
      <c r="A32" s="82"/>
      <c r="B32" s="83"/>
      <c r="C32" s="84"/>
      <c r="D32" s="102"/>
      <c r="E32" s="109" t="s">
        <v>15</v>
      </c>
      <c r="F32" s="71"/>
      <c r="G32" s="104"/>
      <c r="H32" s="104"/>
      <c r="I32" s="105" t="s">
        <v>66</v>
      </c>
      <c r="J32" s="105"/>
      <c r="K32" s="105"/>
      <c r="L32" s="105"/>
      <c r="M32" s="105"/>
      <c r="N32" s="105"/>
      <c r="O32" s="105"/>
      <c r="P32" s="105"/>
      <c r="Q32" s="105"/>
      <c r="R32" s="67"/>
      <c r="S32" s="92" t="n">
        <v>43783</v>
      </c>
      <c r="T32" s="92" t="n">
        <v>43802</v>
      </c>
      <c r="U32" s="92" t="n">
        <v>43845</v>
      </c>
      <c r="V32" s="92" t="n">
        <v>43875</v>
      </c>
      <c r="W32" s="92" t="n">
        <v>43903</v>
      </c>
      <c r="X32" s="92" t="n">
        <v>43935</v>
      </c>
      <c r="Y32" s="92" t="n">
        <v>43965</v>
      </c>
      <c r="Z32" s="92" t="n">
        <v>43994</v>
      </c>
      <c r="AA32" s="92" t="n">
        <v>44022</v>
      </c>
      <c r="AB32" s="92" t="n">
        <v>44057</v>
      </c>
      <c r="AC32" s="92"/>
      <c r="AD32" s="92"/>
      <c r="AE32" s="92"/>
      <c r="AF32" s="92"/>
      <c r="AG32" s="9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</row>
    <row r="33" customFormat="false" ht="34.35" hidden="false" customHeight="true" outlineLevel="0" collapsed="false">
      <c r="B33" s="83"/>
      <c r="C33" s="84"/>
      <c r="D33" s="102"/>
      <c r="E33" s="110" t="s">
        <v>67</v>
      </c>
      <c r="F33" s="71"/>
      <c r="G33" s="104"/>
      <c r="H33" s="104"/>
      <c r="I33" s="95" t="s">
        <v>30</v>
      </c>
      <c r="J33" s="111" t="n">
        <v>2</v>
      </c>
      <c r="K33" s="107" t="n">
        <f aca="false">Q33</f>
        <v>1</v>
      </c>
      <c r="L33" s="63" t="s">
        <v>31</v>
      </c>
      <c r="M33" s="63" t="s">
        <v>32</v>
      </c>
      <c r="N33" s="63" t="s">
        <v>31</v>
      </c>
      <c r="O33" s="108" t="n">
        <f aca="false">J33</f>
        <v>2</v>
      </c>
      <c r="P33" s="100" t="s">
        <v>33</v>
      </c>
      <c r="Q33" s="112" t="n">
        <v>1</v>
      </c>
      <c r="R33" s="113"/>
      <c r="S33" s="56" t="n">
        <f aca="false">IF(S32&lt;&gt;""&amp;S19&lt;&gt;"",S19-S32,"")</f>
        <v>0</v>
      </c>
      <c r="T33" s="56" t="n">
        <f aca="false">IF(T32&lt;&gt;""&amp;T19&lt;&gt;"",T19-T32,"")</f>
        <v>15</v>
      </c>
      <c r="U33" s="56" t="n">
        <f aca="false">IF(U32&lt;&gt;""&amp;U19&lt;&gt;"",U19-U32,"")</f>
        <v>2</v>
      </c>
      <c r="V33" s="56" t="n">
        <f aca="false">IF(V32&lt;&gt;""&amp;V19&lt;&gt;"",V19-V32,"")</f>
        <v>0</v>
      </c>
      <c r="W33" s="56" t="n">
        <f aca="false">IF(W32&lt;&gt;""&amp;W19&lt;&gt;"",W19-W32,"")</f>
        <v>1</v>
      </c>
      <c r="X33" s="56" t="n">
        <f aca="false">IF(X32&lt;&gt;""&amp;X19&lt;&gt;"",X19-X32,"")</f>
        <v>6</v>
      </c>
      <c r="Y33" s="56" t="n">
        <f aca="false">IF(Y32&lt;&gt;""&amp;Y19&lt;&gt;"",Y19-Y32,"")</f>
        <v>1</v>
      </c>
      <c r="Z33" s="56" t="n">
        <f aca="false">IF(Z32&lt;&gt;""&amp;Z19&lt;&gt;"",Z19-Z32,"")</f>
        <v>0</v>
      </c>
      <c r="AA33" s="56" t="n">
        <f aca="false">IF(AA32&lt;&gt;""&amp;AA19&lt;&gt;"",AA19-AA32,"")</f>
        <v>0</v>
      </c>
      <c r="AB33" s="56" t="n">
        <f aca="false">IF(AB32&lt;&gt;""&amp;AB19&lt;&gt;"",AB19-AB32,"")</f>
        <v>0</v>
      </c>
      <c r="AC33" s="56" t="n">
        <f aca="false">IF(AC32&lt;&gt;""&amp;AC19&lt;&gt;"",AC19-AC32,"")</f>
        <v>0</v>
      </c>
      <c r="AD33" s="56" t="n">
        <f aca="false">IF(AD32&lt;&gt;""&amp;AD19&lt;&gt;"",AD19-AD32,"")</f>
        <v>0</v>
      </c>
      <c r="AE33" s="56" t="n">
        <f aca="false">IF(AE32&lt;&gt;""&amp;AE19&lt;&gt;"",AE19-AE32,"")</f>
        <v>0</v>
      </c>
      <c r="AF33" s="56" t="n">
        <f aca="false">IF(AF32&lt;&gt;""&amp;AF19&lt;&gt;"",AF19-AF32,"")</f>
        <v>0</v>
      </c>
      <c r="AG33" s="56" t="n">
        <f aca="false">IF(AG32&lt;&gt;""&amp;AG19&lt;&gt;"",AG19-AG32,"")</f>
        <v>0</v>
      </c>
    </row>
    <row r="34" customFormat="false" ht="13.15" hidden="false" customHeight="true" outlineLevel="0" collapsed="false">
      <c r="B34" s="83" t="s">
        <v>68</v>
      </c>
      <c r="C34" s="114" t="n">
        <v>10</v>
      </c>
      <c r="D34" s="18" t="s">
        <v>69</v>
      </c>
      <c r="E34" s="104" t="s">
        <v>70</v>
      </c>
      <c r="F34" s="104" t="s">
        <v>5</v>
      </c>
      <c r="G34" s="104" t="s">
        <v>6</v>
      </c>
      <c r="H34" s="104" t="s">
        <v>71</v>
      </c>
      <c r="I34" s="85" t="s">
        <v>72</v>
      </c>
      <c r="J34" s="85"/>
      <c r="K34" s="85"/>
      <c r="L34" s="85"/>
      <c r="M34" s="85"/>
      <c r="N34" s="85"/>
      <c r="O34" s="85"/>
      <c r="P34" s="85"/>
      <c r="Q34" s="85"/>
      <c r="R34" s="55"/>
      <c r="S34" s="115" t="n">
        <f aca="false">SUM(S35:S37)</f>
        <v>15</v>
      </c>
      <c r="T34" s="115" t="n">
        <f aca="false">SUM(T35:T37)</f>
        <v>17</v>
      </c>
      <c r="U34" s="115" t="n">
        <f aca="false">SUM(U35:U37)</f>
        <v>10</v>
      </c>
      <c r="V34" s="115" t="n">
        <f aca="false">SUM(V35:V37)</f>
        <v>21</v>
      </c>
      <c r="W34" s="115" t="n">
        <f aca="false">SUM(W35:W37)</f>
        <v>22</v>
      </c>
      <c r="X34" s="115" t="n">
        <f aca="false">SUM(X35:X37)</f>
        <v>25</v>
      </c>
      <c r="Y34" s="115" t="n">
        <f aca="false">SUM(Y35:Y37)</f>
        <v>16</v>
      </c>
      <c r="Z34" s="115" t="n">
        <f aca="false">SUM(Z35:Z37)</f>
        <v>15</v>
      </c>
      <c r="AA34" s="115" t="n">
        <f aca="false">SUM(AA35:AA37)</f>
        <v>26</v>
      </c>
      <c r="AB34" s="115" t="n">
        <f aca="false">SUM(AB35:AB37)</f>
        <v>14</v>
      </c>
      <c r="AC34" s="115" t="n">
        <f aca="false">SUM(AC35:AC37)</f>
        <v>0</v>
      </c>
      <c r="AD34" s="115" t="n">
        <f aca="false">SUM(AD35:AD37)</f>
        <v>0</v>
      </c>
      <c r="AE34" s="115" t="n">
        <f aca="false">SUM(AE35:AE37)</f>
        <v>0</v>
      </c>
      <c r="AF34" s="115" t="n">
        <f aca="false">SUM(AF35:AF37)</f>
        <v>0</v>
      </c>
      <c r="AG34" s="115" t="n">
        <f aca="false">SUM(AG35:AG37)</f>
        <v>0</v>
      </c>
    </row>
    <row r="35" customFormat="false" ht="12.75" hidden="false" customHeight="true" outlineLevel="0" collapsed="false">
      <c r="B35" s="83"/>
      <c r="C35" s="116"/>
      <c r="D35" s="18"/>
      <c r="E35" s="104"/>
      <c r="F35" s="104"/>
      <c r="G35" s="104"/>
      <c r="H35" s="104"/>
      <c r="I35" s="23" t="s">
        <v>14</v>
      </c>
      <c r="J35" s="23"/>
      <c r="K35" s="23"/>
      <c r="L35" s="23"/>
      <c r="M35" s="23"/>
      <c r="N35" s="23"/>
      <c r="O35" s="23"/>
      <c r="P35" s="23"/>
      <c r="Q35" s="23"/>
      <c r="R35" s="67"/>
      <c r="S35" s="56" t="n">
        <v>8</v>
      </c>
      <c r="T35" s="56" t="n">
        <v>9</v>
      </c>
      <c r="U35" s="56" t="n">
        <v>3</v>
      </c>
      <c r="V35" s="56" t="n">
        <v>11</v>
      </c>
      <c r="W35" s="56" t="n">
        <v>10</v>
      </c>
      <c r="X35" s="56" t="n">
        <v>16</v>
      </c>
      <c r="Y35" s="56" t="n">
        <v>13</v>
      </c>
      <c r="Z35" s="56" t="n">
        <v>8</v>
      </c>
      <c r="AA35" s="56" t="n">
        <v>10</v>
      </c>
      <c r="AB35" s="56" t="n">
        <v>8</v>
      </c>
      <c r="AC35" s="56"/>
      <c r="AD35" s="56"/>
      <c r="AE35" s="56"/>
      <c r="AF35" s="56"/>
      <c r="AG35" s="56"/>
    </row>
    <row r="36" customFormat="false" ht="12.75" hidden="false" customHeight="true" outlineLevel="0" collapsed="false">
      <c r="B36" s="83"/>
      <c r="C36" s="116"/>
      <c r="D36" s="18"/>
      <c r="E36" s="104"/>
      <c r="F36" s="104"/>
      <c r="G36" s="104"/>
      <c r="H36" s="104"/>
      <c r="I36" s="23" t="s">
        <v>15</v>
      </c>
      <c r="J36" s="23"/>
      <c r="K36" s="23"/>
      <c r="L36" s="23"/>
      <c r="M36" s="23"/>
      <c r="N36" s="23"/>
      <c r="O36" s="23"/>
      <c r="P36" s="23"/>
      <c r="Q36" s="23"/>
      <c r="R36" s="67"/>
      <c r="S36" s="56" t="n">
        <v>7</v>
      </c>
      <c r="T36" s="56" t="n">
        <v>8</v>
      </c>
      <c r="U36" s="56" t="n">
        <v>7</v>
      </c>
      <c r="V36" s="56" t="n">
        <v>10</v>
      </c>
      <c r="W36" s="56" t="n">
        <v>12</v>
      </c>
      <c r="X36" s="56" t="n">
        <v>9</v>
      </c>
      <c r="Y36" s="56" t="n">
        <v>3</v>
      </c>
      <c r="Z36" s="56" t="n">
        <v>7</v>
      </c>
      <c r="AA36" s="56" t="n">
        <v>16</v>
      </c>
      <c r="AB36" s="56" t="n">
        <v>6</v>
      </c>
      <c r="AC36" s="56"/>
      <c r="AD36" s="56"/>
      <c r="AE36" s="56"/>
      <c r="AF36" s="56"/>
      <c r="AG36" s="56"/>
    </row>
    <row r="37" customFormat="false" ht="12.75" hidden="false" customHeight="true" outlineLevel="0" collapsed="false">
      <c r="B37" s="83"/>
      <c r="C37" s="116"/>
      <c r="D37" s="18"/>
      <c r="E37" s="104"/>
      <c r="F37" s="104"/>
      <c r="G37" s="104"/>
      <c r="H37" s="104"/>
      <c r="I37" s="23" t="s">
        <v>73</v>
      </c>
      <c r="J37" s="23"/>
      <c r="K37" s="23"/>
      <c r="L37" s="23"/>
      <c r="M37" s="23"/>
      <c r="N37" s="23"/>
      <c r="O37" s="23"/>
      <c r="P37" s="23"/>
      <c r="Q37" s="23"/>
      <c r="R37" s="67"/>
      <c r="S37" s="56" t="n">
        <v>0</v>
      </c>
      <c r="T37" s="56"/>
      <c r="U37" s="56"/>
      <c r="V37" s="56" t="n">
        <v>0</v>
      </c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</row>
    <row r="38" customFormat="false" ht="12.75" hidden="false" customHeight="true" outlineLevel="0" collapsed="false">
      <c r="B38" s="83"/>
      <c r="C38" s="116"/>
      <c r="D38" s="18"/>
      <c r="E38" s="104" t="s">
        <v>74</v>
      </c>
      <c r="F38" s="104" t="s">
        <v>5</v>
      </c>
      <c r="G38" s="104" t="s">
        <v>6</v>
      </c>
      <c r="H38" s="104" t="s">
        <v>71</v>
      </c>
      <c r="I38" s="85" t="s">
        <v>75</v>
      </c>
      <c r="J38" s="85"/>
      <c r="K38" s="85"/>
      <c r="L38" s="85"/>
      <c r="M38" s="85"/>
      <c r="N38" s="85"/>
      <c r="O38" s="85"/>
      <c r="P38" s="85"/>
      <c r="Q38" s="85"/>
      <c r="R38" s="55"/>
      <c r="S38" s="115" t="n">
        <f aca="false">SUM(S39:S41)</f>
        <v>1</v>
      </c>
      <c r="T38" s="115" t="n">
        <f aca="false">SUM(T39:T41)</f>
        <v>13</v>
      </c>
      <c r="U38" s="115" t="n">
        <f aca="false">SUM(U39:U41)</f>
        <v>8</v>
      </c>
      <c r="V38" s="115" t="n">
        <f aca="false">SUM(V39:V41)</f>
        <v>13</v>
      </c>
      <c r="W38" s="115" t="n">
        <f aca="false">SUM(W39:W41)</f>
        <v>9</v>
      </c>
      <c r="X38" s="115" t="n">
        <f aca="false">SUM(X39:X41)</f>
        <v>8</v>
      </c>
      <c r="Y38" s="115" t="n">
        <f aca="false">SUM(Y39:Y41)</f>
        <v>2</v>
      </c>
      <c r="Z38" s="115" t="n">
        <f aca="false">SUM(Z39:Z41)</f>
        <v>8</v>
      </c>
      <c r="AA38" s="115" t="n">
        <f aca="false">SUM(AA39:AA41)</f>
        <v>18</v>
      </c>
      <c r="AB38" s="115" t="n">
        <f aca="false">SUM(AB39:AB41)</f>
        <v>7</v>
      </c>
      <c r="AC38" s="115" t="n">
        <f aca="false">SUM(AC39:AC41)</f>
        <v>0</v>
      </c>
      <c r="AD38" s="115" t="n">
        <f aca="false">SUM(AD39:AD41)</f>
        <v>0</v>
      </c>
      <c r="AE38" s="115" t="n">
        <f aca="false">SUM(AE39:AE41)</f>
        <v>0</v>
      </c>
      <c r="AF38" s="115" t="n">
        <f aca="false">SUM(AF39:AF41)</f>
        <v>0</v>
      </c>
      <c r="AG38" s="115" t="n">
        <f aca="false">SUM(AG39:AG41)</f>
        <v>0</v>
      </c>
    </row>
    <row r="39" customFormat="false" ht="12.75" hidden="false" customHeight="true" outlineLevel="0" collapsed="false">
      <c r="B39" s="83"/>
      <c r="C39" s="116"/>
      <c r="D39" s="18"/>
      <c r="E39" s="104"/>
      <c r="F39" s="104"/>
      <c r="G39" s="104"/>
      <c r="H39" s="104"/>
      <c r="I39" s="23" t="s">
        <v>14</v>
      </c>
      <c r="J39" s="23"/>
      <c r="K39" s="23"/>
      <c r="L39" s="23"/>
      <c r="M39" s="23"/>
      <c r="N39" s="23"/>
      <c r="O39" s="23"/>
      <c r="P39" s="23"/>
      <c r="Q39" s="23"/>
      <c r="R39" s="67"/>
      <c r="S39" s="56" t="n">
        <v>1</v>
      </c>
      <c r="T39" s="56" t="n">
        <v>6</v>
      </c>
      <c r="U39" s="56" t="n">
        <v>2</v>
      </c>
      <c r="V39" s="56" t="n">
        <v>6</v>
      </c>
      <c r="W39" s="56" t="n">
        <v>3</v>
      </c>
      <c r="X39" s="56" t="n">
        <v>5</v>
      </c>
      <c r="Y39" s="56" t="n">
        <v>1</v>
      </c>
      <c r="Z39" s="56" t="n">
        <v>4</v>
      </c>
      <c r="AA39" s="56" t="n">
        <v>7</v>
      </c>
      <c r="AB39" s="56" t="n">
        <v>3</v>
      </c>
      <c r="AC39" s="56"/>
      <c r="AD39" s="56"/>
      <c r="AE39" s="56"/>
      <c r="AF39" s="56"/>
      <c r="AG39" s="56"/>
    </row>
    <row r="40" customFormat="false" ht="12.75" hidden="false" customHeight="true" outlineLevel="0" collapsed="false">
      <c r="B40" s="83"/>
      <c r="C40" s="116"/>
      <c r="D40" s="18"/>
      <c r="E40" s="104"/>
      <c r="F40" s="104"/>
      <c r="G40" s="104"/>
      <c r="H40" s="104"/>
      <c r="I40" s="23" t="s">
        <v>15</v>
      </c>
      <c r="J40" s="23"/>
      <c r="K40" s="23"/>
      <c r="L40" s="23"/>
      <c r="M40" s="23"/>
      <c r="N40" s="23"/>
      <c r="O40" s="23"/>
      <c r="P40" s="23"/>
      <c r="Q40" s="23"/>
      <c r="R40" s="67"/>
      <c r="S40" s="56" t="n">
        <v>0</v>
      </c>
      <c r="T40" s="56" t="n">
        <v>7</v>
      </c>
      <c r="U40" s="56" t="n">
        <v>6</v>
      </c>
      <c r="V40" s="56" t="n">
        <v>7</v>
      </c>
      <c r="W40" s="56" t="n">
        <v>6</v>
      </c>
      <c r="X40" s="56" t="n">
        <v>3</v>
      </c>
      <c r="Y40" s="56" t="n">
        <v>1</v>
      </c>
      <c r="Z40" s="56" t="n">
        <v>4</v>
      </c>
      <c r="AA40" s="56" t="n">
        <v>11</v>
      </c>
      <c r="AB40" s="56" t="n">
        <v>4</v>
      </c>
      <c r="AC40" s="56"/>
      <c r="AD40" s="56"/>
      <c r="AE40" s="56"/>
      <c r="AF40" s="56"/>
      <c r="AG40" s="56"/>
    </row>
    <row r="41" customFormat="false" ht="12.75" hidden="false" customHeight="true" outlineLevel="0" collapsed="false">
      <c r="B41" s="83"/>
      <c r="C41" s="116"/>
      <c r="D41" s="18"/>
      <c r="E41" s="104"/>
      <c r="F41" s="104"/>
      <c r="G41" s="104"/>
      <c r="H41" s="104"/>
      <c r="I41" s="23" t="s">
        <v>73</v>
      </c>
      <c r="J41" s="23"/>
      <c r="K41" s="23"/>
      <c r="L41" s="23"/>
      <c r="M41" s="23"/>
      <c r="N41" s="23"/>
      <c r="O41" s="23"/>
      <c r="P41" s="23"/>
      <c r="Q41" s="23"/>
      <c r="R41" s="67"/>
      <c r="S41" s="56" t="n">
        <v>0</v>
      </c>
      <c r="T41" s="56"/>
      <c r="U41" s="56"/>
      <c r="V41" s="56" t="n">
        <v>0</v>
      </c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</row>
    <row r="42" customFormat="false" ht="12.75" hidden="false" customHeight="true" outlineLevel="0" collapsed="false">
      <c r="B42" s="83"/>
      <c r="C42" s="116"/>
      <c r="D42" s="18"/>
      <c r="E42" s="104" t="s">
        <v>76</v>
      </c>
      <c r="F42" s="104" t="s">
        <v>5</v>
      </c>
      <c r="G42" s="104" t="s">
        <v>6</v>
      </c>
      <c r="H42" s="104" t="s">
        <v>71</v>
      </c>
      <c r="I42" s="60" t="s">
        <v>33</v>
      </c>
      <c r="J42" s="77" t="n">
        <v>0.66</v>
      </c>
      <c r="K42" s="78" t="n">
        <f aca="false">J42</f>
        <v>0.66</v>
      </c>
      <c r="L42" s="63" t="s">
        <v>31</v>
      </c>
      <c r="M42" s="63" t="s">
        <v>32</v>
      </c>
      <c r="N42" s="63" t="s">
        <v>31</v>
      </c>
      <c r="O42" s="79" t="n">
        <f aca="false">Q42</f>
        <v>0.72</v>
      </c>
      <c r="P42" s="65" t="s">
        <v>30</v>
      </c>
      <c r="Q42" s="80" t="n">
        <v>0.72</v>
      </c>
      <c r="R42" s="55"/>
      <c r="S42" s="81" t="n">
        <f aca="false">IF(S34=0,0,(S38/S34))</f>
        <v>0.0666666666666667</v>
      </c>
      <c r="T42" s="81" t="n">
        <f aca="false">IF(T34=0,0,(T38/T34))</f>
        <v>0.764705882352941</v>
      </c>
      <c r="U42" s="81" t="n">
        <f aca="false">IF(U34=0,0,(U38/U34))</f>
        <v>0.8</v>
      </c>
      <c r="V42" s="81" t="n">
        <f aca="false">IF(V34=0,0,(V38/V34))</f>
        <v>0.619047619047619</v>
      </c>
      <c r="W42" s="81" t="n">
        <f aca="false">IF(W34=0,0,(W38/W34))</f>
        <v>0.409090909090909</v>
      </c>
      <c r="X42" s="81" t="n">
        <f aca="false">IF(X34=0,0,(X38/X34))</f>
        <v>0.32</v>
      </c>
      <c r="Y42" s="81" t="n">
        <f aca="false">IF(Y34=0,0,(Y38/Y34))</f>
        <v>0.125</v>
      </c>
      <c r="Z42" s="81" t="n">
        <f aca="false">IF(Z34=0,0,(Z38/Z34))</f>
        <v>0.533333333333333</v>
      </c>
      <c r="AA42" s="81" t="n">
        <f aca="false">IF(AA34=0,0,(AA38/AA34))</f>
        <v>0.692307692307692</v>
      </c>
      <c r="AB42" s="81" t="n">
        <f aca="false">IF(AB34=0,0,(AB38/AB34))</f>
        <v>0.5</v>
      </c>
      <c r="AC42" s="81" t="n">
        <f aca="false">IF(AC34=0,0,(AC38/AC34))</f>
        <v>0</v>
      </c>
      <c r="AD42" s="81" t="n">
        <f aca="false">IF(AD34=0,0,(AD38/AD34))</f>
        <v>0</v>
      </c>
      <c r="AE42" s="81" t="n">
        <f aca="false">IF(AE34=0,0,(AE38/AE34))</f>
        <v>0</v>
      </c>
      <c r="AF42" s="81" t="n">
        <f aca="false">IF(AF34=0,0,(AF38/AF34))</f>
        <v>0</v>
      </c>
      <c r="AG42" s="81" t="n">
        <f aca="false">IF(AG34=0,0,(AG38/AG34))</f>
        <v>0</v>
      </c>
    </row>
    <row r="43" customFormat="false" ht="12.75" hidden="false" customHeight="true" outlineLevel="0" collapsed="false">
      <c r="B43" s="83"/>
      <c r="C43" s="116"/>
      <c r="D43" s="18"/>
      <c r="E43" s="104"/>
      <c r="F43" s="104"/>
      <c r="G43" s="104"/>
      <c r="H43" s="104"/>
      <c r="I43" s="23" t="s">
        <v>14</v>
      </c>
      <c r="J43" s="23"/>
      <c r="K43" s="23"/>
      <c r="L43" s="23"/>
      <c r="M43" s="23"/>
      <c r="N43" s="23"/>
      <c r="O43" s="23"/>
      <c r="P43" s="23"/>
      <c r="Q43" s="23"/>
      <c r="R43" s="55"/>
      <c r="S43" s="117" t="n">
        <f aca="false">IF(S35=0,0,(S39/S35))</f>
        <v>0.125</v>
      </c>
      <c r="T43" s="117" t="n">
        <f aca="false">IF(T35=0,0,(T39/T35))</f>
        <v>0.666666666666667</v>
      </c>
      <c r="U43" s="117" t="n">
        <f aca="false">IF(U35=0,0,(U39/U35))</f>
        <v>0.666666666666667</v>
      </c>
      <c r="V43" s="117" t="n">
        <f aca="false">IF(V35=0,0,(V39/V35))</f>
        <v>0.545454545454545</v>
      </c>
      <c r="W43" s="117" t="n">
        <f aca="false">IF(W35=0,0,(W39/W35))</f>
        <v>0.3</v>
      </c>
      <c r="X43" s="117" t="n">
        <f aca="false">IF(X35=0,0,(X39/X35))</f>
        <v>0.3125</v>
      </c>
      <c r="Y43" s="117" t="n">
        <f aca="false">IF(Y35=0,0,(Y39/Y35))</f>
        <v>0.0769230769230769</v>
      </c>
      <c r="Z43" s="117" t="n">
        <f aca="false">IF(Z35=0,0,(Z39/Z35))</f>
        <v>0.5</v>
      </c>
      <c r="AA43" s="117" t="n">
        <f aca="false">IF(AA35=0,0,(AA39/AA35))</f>
        <v>0.7</v>
      </c>
      <c r="AB43" s="117" t="n">
        <f aca="false">IF(AB35=0,0,(AB39/AB35))</f>
        <v>0.375</v>
      </c>
      <c r="AC43" s="117" t="n">
        <f aca="false">IF(AC35=0,0,(AC39/AC35))</f>
        <v>0</v>
      </c>
      <c r="AD43" s="117" t="n">
        <f aca="false">IF(AD35=0,0,(AD39/AD35))</f>
        <v>0</v>
      </c>
      <c r="AE43" s="117" t="n">
        <f aca="false">IF(AE35=0,0,(AE39/AE35))</f>
        <v>0</v>
      </c>
      <c r="AF43" s="117" t="n">
        <f aca="false">IF(AF35=0,0,(AF39/AF35))</f>
        <v>0</v>
      </c>
      <c r="AG43" s="117" t="n">
        <f aca="false">IF(AG35=0,0,(AG39/AG35))</f>
        <v>0</v>
      </c>
    </row>
    <row r="44" customFormat="false" ht="12.75" hidden="false" customHeight="true" outlineLevel="0" collapsed="false">
      <c r="B44" s="83"/>
      <c r="C44" s="116"/>
      <c r="D44" s="18"/>
      <c r="E44" s="104"/>
      <c r="F44" s="104"/>
      <c r="G44" s="104"/>
      <c r="H44" s="104"/>
      <c r="I44" s="23" t="s">
        <v>15</v>
      </c>
      <c r="J44" s="23"/>
      <c r="K44" s="23"/>
      <c r="L44" s="23"/>
      <c r="M44" s="23"/>
      <c r="N44" s="23"/>
      <c r="O44" s="23"/>
      <c r="P44" s="23"/>
      <c r="Q44" s="23"/>
      <c r="R44" s="55"/>
      <c r="S44" s="117" t="n">
        <f aca="false">IF(S36=0,0,(S40/S36))</f>
        <v>0</v>
      </c>
      <c r="T44" s="117" t="n">
        <f aca="false">IF(T36=0,0,(T40/T36))</f>
        <v>0.875</v>
      </c>
      <c r="U44" s="117" t="n">
        <f aca="false">IF(U36=0,0,(U40/U36))</f>
        <v>0.857142857142857</v>
      </c>
      <c r="V44" s="117" t="n">
        <f aca="false">IF(V36=0,0,(V40/V36))</f>
        <v>0.7</v>
      </c>
      <c r="W44" s="117" t="n">
        <f aca="false">IF(W36=0,0,(W40/W36))</f>
        <v>0.5</v>
      </c>
      <c r="X44" s="117" t="n">
        <f aca="false">IF(X36=0,0,(X40/X36))</f>
        <v>0.333333333333333</v>
      </c>
      <c r="Y44" s="117" t="n">
        <f aca="false">IF(Y36=0,0,(Y40/Y36))</f>
        <v>0.333333333333333</v>
      </c>
      <c r="Z44" s="117" t="n">
        <f aca="false">IF(Z36=0,0,(Z40/Z36))</f>
        <v>0.571428571428571</v>
      </c>
      <c r="AA44" s="117" t="n">
        <f aca="false">IF(AA36=0,0,(AA40/AA36))</f>
        <v>0.6875</v>
      </c>
      <c r="AB44" s="117" t="n">
        <f aca="false">IF(AB36=0,0,(AB40/AB36))</f>
        <v>0.666666666666667</v>
      </c>
      <c r="AC44" s="117" t="n">
        <f aca="false">IF(AC36=0,0,(AC40/AC36))</f>
        <v>0</v>
      </c>
      <c r="AD44" s="117" t="n">
        <f aca="false">IF(AD36=0,0,(AD40/AD36))</f>
        <v>0</v>
      </c>
      <c r="AE44" s="117" t="n">
        <f aca="false">IF(AE36=0,0,(AE40/AE36))</f>
        <v>0</v>
      </c>
      <c r="AF44" s="117" t="n">
        <f aca="false">IF(AF36=0,0,(AF40/AF36))</f>
        <v>0</v>
      </c>
      <c r="AG44" s="117" t="n">
        <f aca="false">IF(AG36=0,0,(AG40/AG36))</f>
        <v>0</v>
      </c>
    </row>
    <row r="45" customFormat="false" ht="12.75" hidden="false" customHeight="true" outlineLevel="0" collapsed="false">
      <c r="B45" s="83"/>
      <c r="C45" s="118"/>
      <c r="D45" s="18"/>
      <c r="E45" s="104"/>
      <c r="F45" s="104"/>
      <c r="G45" s="104"/>
      <c r="H45" s="104"/>
      <c r="I45" s="23" t="s">
        <v>73</v>
      </c>
      <c r="J45" s="23"/>
      <c r="K45" s="23"/>
      <c r="L45" s="23"/>
      <c r="M45" s="23"/>
      <c r="N45" s="23"/>
      <c r="O45" s="23"/>
      <c r="P45" s="23"/>
      <c r="Q45" s="23"/>
      <c r="R45" s="55"/>
      <c r="S45" s="117" t="n">
        <f aca="false">IF(S37=0,0,(S41/S37))</f>
        <v>0</v>
      </c>
      <c r="T45" s="117" t="n">
        <f aca="false">IF(T37=0,0,(T41/T37))</f>
        <v>0</v>
      </c>
      <c r="U45" s="117" t="n">
        <f aca="false">IF(U37=0,0,(U41/U37))</f>
        <v>0</v>
      </c>
      <c r="V45" s="117" t="n">
        <f aca="false">IF(V37=0,0,(V41/V37))</f>
        <v>0</v>
      </c>
      <c r="W45" s="117" t="n">
        <f aca="false">IF(W37=0,0,(W41/W37))</f>
        <v>0</v>
      </c>
      <c r="X45" s="117" t="n">
        <f aca="false">IF(X37=0,0,(X41/X37))</f>
        <v>0</v>
      </c>
      <c r="Y45" s="117" t="n">
        <f aca="false">IF(Y37=0,0,(Y41/Y37))</f>
        <v>0</v>
      </c>
      <c r="Z45" s="117" t="n">
        <f aca="false">IF(Z37=0,0,(Z41/Z37))</f>
        <v>0</v>
      </c>
      <c r="AA45" s="117" t="n">
        <f aca="false">IF(AA37=0,0,(AA41/AA37))</f>
        <v>0</v>
      </c>
      <c r="AB45" s="117" t="n">
        <f aca="false">IF(AB37=0,0,(AB41/AB37))</f>
        <v>0</v>
      </c>
      <c r="AC45" s="117" t="n">
        <f aca="false">IF(AC37=0,0,(AC41/AC37))</f>
        <v>0</v>
      </c>
      <c r="AD45" s="117" t="n">
        <f aca="false">IF(AD37=0,0,(AD41/AD37))</f>
        <v>0</v>
      </c>
      <c r="AE45" s="117" t="n">
        <f aca="false">IF(AE37=0,0,(AE41/AE37))</f>
        <v>0</v>
      </c>
      <c r="AF45" s="117" t="n">
        <f aca="false">IF(AF37=0,0,(AF41/AF37))</f>
        <v>0</v>
      </c>
      <c r="AG45" s="117" t="n">
        <f aca="false">IF(AG37=0,0,(AG41/AG37))</f>
        <v>0</v>
      </c>
    </row>
    <row r="46" customFormat="false" ht="30.6" hidden="false" customHeight="true" outlineLevel="0" collapsed="false">
      <c r="B46" s="83"/>
      <c r="C46" s="91" t="n">
        <v>11</v>
      </c>
      <c r="D46" s="119" t="s">
        <v>77</v>
      </c>
      <c r="E46" s="120" t="s">
        <v>78</v>
      </c>
      <c r="F46" s="121" t="s">
        <v>5</v>
      </c>
      <c r="G46" s="122" t="s">
        <v>6</v>
      </c>
      <c r="H46" s="123" t="s">
        <v>71</v>
      </c>
      <c r="I46" s="60" t="s">
        <v>30</v>
      </c>
      <c r="J46" s="88" t="n">
        <v>101</v>
      </c>
      <c r="K46" s="62" t="n">
        <f aca="false">Q46</f>
        <v>96</v>
      </c>
      <c r="L46" s="63" t="s">
        <v>31</v>
      </c>
      <c r="M46" s="63" t="s">
        <v>32</v>
      </c>
      <c r="N46" s="63" t="s">
        <v>31</v>
      </c>
      <c r="O46" s="64" t="n">
        <f aca="false">J46</f>
        <v>101</v>
      </c>
      <c r="P46" s="75" t="s">
        <v>33</v>
      </c>
      <c r="Q46" s="89" t="n">
        <v>96</v>
      </c>
      <c r="R46" s="55"/>
      <c r="S46" s="56" t="n">
        <v>9</v>
      </c>
      <c r="T46" s="56" t="n">
        <v>4</v>
      </c>
      <c r="U46" s="56" t="n">
        <v>29</v>
      </c>
      <c r="V46" s="56" t="n">
        <v>24</v>
      </c>
      <c r="W46" s="56" t="n">
        <v>46</v>
      </c>
      <c r="X46" s="56" t="n">
        <v>25</v>
      </c>
      <c r="Y46" s="56" t="n">
        <v>31</v>
      </c>
      <c r="Z46" s="56" t="n">
        <v>50</v>
      </c>
      <c r="AA46" s="56" t="n">
        <v>37</v>
      </c>
      <c r="AB46" s="56" t="n">
        <v>26</v>
      </c>
      <c r="AC46" s="56" t="n">
        <v>0</v>
      </c>
      <c r="AD46" s="56" t="n">
        <v>0</v>
      </c>
      <c r="AE46" s="56" t="n">
        <v>0</v>
      </c>
      <c r="AF46" s="56" t="n">
        <v>0</v>
      </c>
      <c r="AG46" s="56" t="n">
        <v>0</v>
      </c>
    </row>
    <row r="47" customFormat="false" ht="12.75" hidden="true" customHeight="true" outlineLevel="0" collapsed="false">
      <c r="B47" s="83"/>
      <c r="C47" s="84"/>
      <c r="D47" s="124"/>
      <c r="E47" s="120"/>
      <c r="F47" s="121"/>
      <c r="G47" s="122"/>
      <c r="H47" s="123"/>
      <c r="I47" s="23" t="s">
        <v>79</v>
      </c>
      <c r="J47" s="23"/>
      <c r="K47" s="23"/>
      <c r="L47" s="23"/>
      <c r="M47" s="23"/>
      <c r="N47" s="23"/>
      <c r="O47" s="23"/>
      <c r="P47" s="23"/>
      <c r="Q47" s="23"/>
      <c r="R47" s="67"/>
      <c r="S47" s="27"/>
      <c r="T47" s="27" t="n">
        <v>0</v>
      </c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</row>
    <row r="48" customFormat="false" ht="12.75" hidden="true" customHeight="true" outlineLevel="0" collapsed="false">
      <c r="B48" s="83"/>
      <c r="C48" s="84"/>
      <c r="D48" s="124"/>
      <c r="E48" s="120"/>
      <c r="F48" s="121"/>
      <c r="G48" s="122"/>
      <c r="H48" s="123"/>
      <c r="I48" s="23" t="s">
        <v>80</v>
      </c>
      <c r="J48" s="23"/>
      <c r="K48" s="23"/>
      <c r="L48" s="23"/>
      <c r="M48" s="23"/>
      <c r="N48" s="23"/>
      <c r="O48" s="23"/>
      <c r="P48" s="23"/>
      <c r="Q48" s="23"/>
      <c r="R48" s="67"/>
      <c r="S48" s="27"/>
      <c r="T48" s="27" t="n">
        <v>0</v>
      </c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</row>
    <row r="49" customFormat="false" ht="9.6" hidden="true" customHeight="true" outlineLevel="0" collapsed="false">
      <c r="B49" s="83"/>
      <c r="C49" s="93"/>
      <c r="D49" s="125"/>
      <c r="E49" s="120"/>
      <c r="F49" s="121"/>
      <c r="G49" s="122"/>
      <c r="H49" s="123"/>
      <c r="I49" s="23" t="s">
        <v>81</v>
      </c>
      <c r="J49" s="23"/>
      <c r="K49" s="23"/>
      <c r="L49" s="23"/>
      <c r="M49" s="23"/>
      <c r="N49" s="23"/>
      <c r="O49" s="23"/>
      <c r="P49" s="23"/>
      <c r="Q49" s="23"/>
      <c r="R49" s="6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</row>
    <row r="50" customFormat="false" ht="12.75" hidden="false" customHeight="true" outlineLevel="0" collapsed="false">
      <c r="B50" s="83"/>
      <c r="C50" s="114" t="n">
        <v>12</v>
      </c>
      <c r="D50" s="18" t="s">
        <v>82</v>
      </c>
      <c r="E50" s="126" t="s">
        <v>83</v>
      </c>
      <c r="F50" s="126" t="s">
        <v>5</v>
      </c>
      <c r="G50" s="104" t="s">
        <v>6</v>
      </c>
      <c r="H50" s="127" t="s">
        <v>84</v>
      </c>
      <c r="I50" s="60" t="s">
        <v>30</v>
      </c>
      <c r="J50" s="88" t="n">
        <v>4</v>
      </c>
      <c r="K50" s="62" t="n">
        <f aca="false">Q50</f>
        <v>3</v>
      </c>
      <c r="L50" s="63" t="s">
        <v>31</v>
      </c>
      <c r="M50" s="63" t="s">
        <v>32</v>
      </c>
      <c r="N50" s="63" t="s">
        <v>31</v>
      </c>
      <c r="O50" s="64" t="n">
        <f aca="false">J50</f>
        <v>4</v>
      </c>
      <c r="P50" s="75" t="s">
        <v>33</v>
      </c>
      <c r="Q50" s="89" t="n">
        <v>3</v>
      </c>
      <c r="R50" s="55"/>
      <c r="S50" s="56" t="n">
        <f aca="false">S51+S52</f>
        <v>1</v>
      </c>
      <c r="T50" s="56" t="n">
        <f aca="false">T51++T52</f>
        <v>3</v>
      </c>
      <c r="U50" s="56" t="n">
        <f aca="false">U51+U52</f>
        <v>12</v>
      </c>
      <c r="V50" s="56" t="n">
        <f aca="false">V51+V52</f>
        <v>4</v>
      </c>
      <c r="W50" s="56" t="n">
        <f aca="false">W51+W52</f>
        <v>2</v>
      </c>
      <c r="X50" s="56" t="n">
        <f aca="false">X51+X52</f>
        <v>1</v>
      </c>
      <c r="Y50" s="56" t="n">
        <f aca="false">Y51+Y52</f>
        <v>0</v>
      </c>
      <c r="Z50" s="56" t="n">
        <f aca="false">Z51+Z52</f>
        <v>0</v>
      </c>
      <c r="AA50" s="56" t="n">
        <f aca="false">AA51+AA52</f>
        <v>0</v>
      </c>
      <c r="AB50" s="56" t="n">
        <f aca="false">AB51+AB52</f>
        <v>2</v>
      </c>
      <c r="AC50" s="56" t="n">
        <f aca="false">AC51+AC52</f>
        <v>0</v>
      </c>
      <c r="AD50" s="56" t="n">
        <f aca="false">AD51+AD52</f>
        <v>0</v>
      </c>
      <c r="AE50" s="56" t="n">
        <f aca="false">AE51+AE52</f>
        <v>0</v>
      </c>
      <c r="AF50" s="56" t="n">
        <f aca="false">AF51+AF52</f>
        <v>0</v>
      </c>
      <c r="AG50" s="56" t="n">
        <f aca="false">AG51+AG52</f>
        <v>0</v>
      </c>
    </row>
    <row r="51" customFormat="false" ht="12.75" hidden="false" customHeight="true" outlineLevel="0" collapsed="false">
      <c r="B51" s="83"/>
      <c r="C51" s="116"/>
      <c r="D51" s="18"/>
      <c r="E51" s="126"/>
      <c r="F51" s="126"/>
      <c r="G51" s="104"/>
      <c r="H51" s="127"/>
      <c r="I51" s="23" t="s">
        <v>14</v>
      </c>
      <c r="J51" s="23"/>
      <c r="K51" s="23"/>
      <c r="L51" s="23"/>
      <c r="M51" s="23"/>
      <c r="N51" s="23"/>
      <c r="O51" s="23"/>
      <c r="P51" s="23"/>
      <c r="Q51" s="23"/>
      <c r="R51" s="67"/>
      <c r="S51" s="27" t="n">
        <v>1</v>
      </c>
      <c r="T51" s="27" t="n">
        <v>2</v>
      </c>
      <c r="U51" s="27" t="n">
        <v>3</v>
      </c>
      <c r="V51" s="27" t="n">
        <v>0</v>
      </c>
      <c r="W51" s="27" t="n">
        <v>2</v>
      </c>
      <c r="X51" s="27" t="n">
        <v>0</v>
      </c>
      <c r="Y51" s="27"/>
      <c r="Z51" s="27" t="n">
        <v>0</v>
      </c>
      <c r="AA51" s="27" t="n">
        <v>0</v>
      </c>
      <c r="AB51" s="27" t="n">
        <v>1</v>
      </c>
      <c r="AC51" s="27"/>
      <c r="AD51" s="27"/>
      <c r="AE51" s="27"/>
      <c r="AF51" s="27"/>
      <c r="AG51" s="27"/>
    </row>
    <row r="52" customFormat="false" ht="12.75" hidden="false" customHeight="true" outlineLevel="0" collapsed="false">
      <c r="B52" s="83"/>
      <c r="C52" s="116"/>
      <c r="D52" s="18"/>
      <c r="E52" s="126"/>
      <c r="F52" s="126"/>
      <c r="G52" s="104"/>
      <c r="H52" s="127"/>
      <c r="I52" s="23" t="s">
        <v>15</v>
      </c>
      <c r="J52" s="23"/>
      <c r="K52" s="23"/>
      <c r="L52" s="23"/>
      <c r="M52" s="23"/>
      <c r="N52" s="23"/>
      <c r="O52" s="23"/>
      <c r="P52" s="23"/>
      <c r="Q52" s="23"/>
      <c r="R52" s="67"/>
      <c r="S52" s="27" t="n">
        <v>0</v>
      </c>
      <c r="T52" s="27" t="n">
        <v>1</v>
      </c>
      <c r="U52" s="27" t="n">
        <v>9</v>
      </c>
      <c r="V52" s="27" t="n">
        <v>4</v>
      </c>
      <c r="W52" s="27" t="n">
        <v>0</v>
      </c>
      <c r="X52" s="27" t="n">
        <v>1</v>
      </c>
      <c r="Y52" s="27"/>
      <c r="Z52" s="27" t="n">
        <v>0</v>
      </c>
      <c r="AA52" s="27" t="n">
        <v>0</v>
      </c>
      <c r="AB52" s="27" t="n">
        <v>1</v>
      </c>
      <c r="AC52" s="27"/>
      <c r="AD52" s="27"/>
      <c r="AE52" s="27"/>
      <c r="AF52" s="27"/>
      <c r="AG52" s="27"/>
    </row>
    <row r="53" customFormat="false" ht="12.75" hidden="false" customHeight="true" outlineLevel="0" collapsed="false">
      <c r="B53" s="83"/>
      <c r="C53" s="116"/>
      <c r="D53" s="18"/>
      <c r="E53" s="126"/>
      <c r="F53" s="126"/>
      <c r="G53" s="104"/>
      <c r="H53" s="127"/>
      <c r="I53" s="23" t="s">
        <v>85</v>
      </c>
      <c r="J53" s="23"/>
      <c r="K53" s="23"/>
      <c r="L53" s="23"/>
      <c r="M53" s="23"/>
      <c r="N53" s="23"/>
      <c r="O53" s="23"/>
      <c r="P53" s="23"/>
      <c r="Q53" s="23"/>
      <c r="R53" s="67"/>
      <c r="S53" s="27" t="n">
        <v>0</v>
      </c>
      <c r="T53" s="27" t="n">
        <v>0</v>
      </c>
      <c r="U53" s="27" t="n">
        <v>0</v>
      </c>
      <c r="V53" s="27" t="n">
        <v>0</v>
      </c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</row>
    <row r="54" customFormat="false" ht="33" hidden="false" customHeight="true" outlineLevel="0" collapsed="false">
      <c r="B54" s="83"/>
      <c r="C54" s="128" t="n">
        <v>13</v>
      </c>
      <c r="D54" s="129" t="s">
        <v>86</v>
      </c>
      <c r="E54" s="126" t="s">
        <v>86</v>
      </c>
      <c r="F54" s="130" t="s">
        <v>5</v>
      </c>
      <c r="G54" s="131" t="s">
        <v>6</v>
      </c>
      <c r="H54" s="132" t="s">
        <v>7</v>
      </c>
      <c r="I54" s="60" t="s">
        <v>30</v>
      </c>
      <c r="J54" s="88" t="n">
        <v>362</v>
      </c>
      <c r="K54" s="62" t="n">
        <f aca="false">Q54</f>
        <v>345</v>
      </c>
      <c r="L54" s="63" t="s">
        <v>31</v>
      </c>
      <c r="M54" s="63" t="s">
        <v>32</v>
      </c>
      <c r="N54" s="63" t="s">
        <v>31</v>
      </c>
      <c r="O54" s="64" t="n">
        <f aca="false">J54</f>
        <v>362</v>
      </c>
      <c r="P54" s="75" t="s">
        <v>33</v>
      </c>
      <c r="Q54" s="89" t="n">
        <v>345</v>
      </c>
      <c r="R54" s="67"/>
      <c r="S54" s="56" t="n">
        <v>350</v>
      </c>
      <c r="T54" s="56" t="n">
        <v>363</v>
      </c>
      <c r="U54" s="56" t="n">
        <v>292</v>
      </c>
      <c r="V54" s="56" t="n">
        <v>260</v>
      </c>
      <c r="W54" s="56" t="n">
        <v>212</v>
      </c>
      <c r="X54" s="56" t="n">
        <v>317</v>
      </c>
      <c r="Y54" s="56" t="n">
        <v>256</v>
      </c>
      <c r="Z54" s="56" t="n">
        <v>204</v>
      </c>
      <c r="AA54" s="56" t="n">
        <v>271</v>
      </c>
      <c r="AB54" s="56" t="n">
        <v>154</v>
      </c>
      <c r="AC54" s="56"/>
      <c r="AD54" s="56"/>
      <c r="AE54" s="56"/>
      <c r="AF54" s="56"/>
      <c r="AG54" s="56"/>
    </row>
    <row r="55" customFormat="false" ht="41.25" hidden="false" customHeight="true" outlineLevel="0" collapsed="false">
      <c r="B55" s="83"/>
      <c r="C55" s="133" t="n">
        <v>14</v>
      </c>
      <c r="D55" s="134" t="s">
        <v>87</v>
      </c>
      <c r="E55" s="106" t="s">
        <v>88</v>
      </c>
      <c r="F55" s="130" t="s">
        <v>5</v>
      </c>
      <c r="G55" s="131" t="s">
        <v>6</v>
      </c>
      <c r="H55" s="135" t="s">
        <v>7</v>
      </c>
      <c r="I55" s="60" t="s">
        <v>30</v>
      </c>
      <c r="J55" s="111" t="n">
        <v>19</v>
      </c>
      <c r="K55" s="136" t="n">
        <f aca="false">Q55</f>
        <v>17</v>
      </c>
      <c r="L55" s="51" t="s">
        <v>31</v>
      </c>
      <c r="M55" s="51" t="s">
        <v>32</v>
      </c>
      <c r="N55" s="51" t="s">
        <v>31</v>
      </c>
      <c r="O55" s="137" t="n">
        <f aca="false">J55</f>
        <v>19</v>
      </c>
      <c r="P55" s="53" t="s">
        <v>33</v>
      </c>
      <c r="Q55" s="112" t="n">
        <v>17</v>
      </c>
      <c r="R55" s="67"/>
      <c r="S55" s="56" t="n">
        <v>14</v>
      </c>
      <c r="T55" s="56" t="n">
        <v>10</v>
      </c>
      <c r="U55" s="56" t="n">
        <v>5</v>
      </c>
      <c r="V55" s="56" t="n">
        <v>8</v>
      </c>
      <c r="W55" s="56" t="n">
        <v>3</v>
      </c>
      <c r="X55" s="56" t="n">
        <v>13</v>
      </c>
      <c r="Y55" s="56" t="n">
        <v>16</v>
      </c>
      <c r="Z55" s="56" t="n">
        <v>8</v>
      </c>
      <c r="AA55" s="56" t="n">
        <v>7</v>
      </c>
      <c r="AB55" s="56" t="n">
        <v>1</v>
      </c>
      <c r="AC55" s="56"/>
      <c r="AD55" s="56"/>
      <c r="AE55" s="56"/>
      <c r="AF55" s="56"/>
      <c r="AG55" s="56"/>
    </row>
    <row r="56" customFormat="false" ht="44.85" hidden="false" customHeight="true" outlineLevel="0" collapsed="false">
      <c r="B56" s="83"/>
      <c r="C56" s="128" t="n">
        <v>15</v>
      </c>
      <c r="D56" s="138" t="s">
        <v>89</v>
      </c>
      <c r="E56" s="20" t="s">
        <v>90</v>
      </c>
      <c r="F56" s="139" t="s">
        <v>5</v>
      </c>
      <c r="G56" s="104" t="s">
        <v>6</v>
      </c>
      <c r="H56" s="140" t="s">
        <v>91</v>
      </c>
      <c r="I56" s="60" t="s">
        <v>30</v>
      </c>
      <c r="J56" s="88" t="n">
        <v>6</v>
      </c>
      <c r="K56" s="107" t="n">
        <f aca="false">Q56</f>
        <v>5</v>
      </c>
      <c r="L56" s="63" t="s">
        <v>31</v>
      </c>
      <c r="M56" s="63" t="s">
        <v>32</v>
      </c>
      <c r="N56" s="63" t="s">
        <v>31</v>
      </c>
      <c r="O56" s="108" t="n">
        <f aca="false">J56</f>
        <v>6</v>
      </c>
      <c r="P56" s="53" t="s">
        <v>33</v>
      </c>
      <c r="Q56" s="89" t="n">
        <v>5</v>
      </c>
      <c r="R56" s="67"/>
      <c r="S56" s="56" t="n">
        <v>1</v>
      </c>
      <c r="T56" s="56" t="n">
        <v>3</v>
      </c>
      <c r="U56" s="56" t="n">
        <v>1</v>
      </c>
      <c r="V56" s="56" t="n">
        <v>3</v>
      </c>
      <c r="W56" s="56" t="n">
        <v>1</v>
      </c>
      <c r="X56" s="56" t="n">
        <v>0</v>
      </c>
      <c r="Y56" s="56" t="n">
        <v>1</v>
      </c>
      <c r="Z56" s="56" t="n">
        <v>0</v>
      </c>
      <c r="AA56" s="56" t="n">
        <v>0</v>
      </c>
      <c r="AB56" s="56" t="n">
        <v>0</v>
      </c>
      <c r="AC56" s="56"/>
      <c r="AD56" s="56"/>
      <c r="AE56" s="56"/>
      <c r="AF56" s="56"/>
      <c r="AG56" s="56"/>
    </row>
    <row r="57" customFormat="false" ht="34.35" hidden="false" customHeight="true" outlineLevel="0" collapsed="false">
      <c r="B57" s="83"/>
      <c r="C57" s="141" t="n">
        <v>16</v>
      </c>
      <c r="D57" s="129" t="s">
        <v>92</v>
      </c>
      <c r="E57" s="20" t="s">
        <v>92</v>
      </c>
      <c r="F57" s="139" t="s">
        <v>5</v>
      </c>
      <c r="G57" s="104" t="s">
        <v>6</v>
      </c>
      <c r="H57" s="140"/>
      <c r="I57" s="60" t="s">
        <v>33</v>
      </c>
      <c r="J57" s="88" t="n">
        <v>0</v>
      </c>
      <c r="K57" s="107" t="n">
        <f aca="false">J57</f>
        <v>0</v>
      </c>
      <c r="L57" s="63" t="s">
        <v>31</v>
      </c>
      <c r="M57" s="63" t="s">
        <v>32</v>
      </c>
      <c r="N57" s="63" t="s">
        <v>31</v>
      </c>
      <c r="O57" s="108" t="n">
        <f aca="false">Q57</f>
        <v>0</v>
      </c>
      <c r="P57" s="75" t="s">
        <v>30</v>
      </c>
      <c r="Q57" s="89" t="n">
        <v>0</v>
      </c>
      <c r="R57" s="67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  <row r="58" customFormat="false" ht="13.15" hidden="false" customHeight="true" outlineLevel="0" collapsed="false">
      <c r="B58" s="83"/>
      <c r="C58" s="142" t="n">
        <v>17</v>
      </c>
      <c r="D58" s="18" t="s">
        <v>93</v>
      </c>
      <c r="E58" s="104" t="s">
        <v>94</v>
      </c>
      <c r="F58" s="126" t="s">
        <v>5</v>
      </c>
      <c r="G58" s="104" t="s">
        <v>6</v>
      </c>
      <c r="H58" s="104" t="s">
        <v>7</v>
      </c>
      <c r="I58" s="60" t="s">
        <v>33</v>
      </c>
      <c r="J58" s="96" t="n">
        <v>761</v>
      </c>
      <c r="K58" s="143" t="n">
        <f aca="false">J58</f>
        <v>761</v>
      </c>
      <c r="L58" s="98" t="s">
        <v>31</v>
      </c>
      <c r="M58" s="98" t="s">
        <v>32</v>
      </c>
      <c r="N58" s="98" t="s">
        <v>31</v>
      </c>
      <c r="O58" s="144" t="n">
        <f aca="false">Q58</f>
        <v>799</v>
      </c>
      <c r="P58" s="75" t="s">
        <v>30</v>
      </c>
      <c r="Q58" s="101" t="n">
        <v>799</v>
      </c>
      <c r="R58" s="55"/>
      <c r="S58" s="56" t="n">
        <f aca="false">SUM(S59:S62)</f>
        <v>138</v>
      </c>
      <c r="T58" s="56" t="n">
        <f aca="false">SUM(T59:T62)</f>
        <v>137</v>
      </c>
      <c r="U58" s="56" t="n">
        <f aca="false">SUM(U59:U62)</f>
        <v>100</v>
      </c>
      <c r="V58" s="56" t="n">
        <f aca="false">SUM(V59:V62)</f>
        <v>308</v>
      </c>
      <c r="W58" s="56" t="n">
        <f aca="false">SUM(W59:W62)</f>
        <v>184</v>
      </c>
      <c r="X58" s="56" t="n">
        <f aca="false">SUM(X59:X62)</f>
        <v>125</v>
      </c>
      <c r="Y58" s="56" t="n">
        <f aca="false">SUM(Y59:Y62)</f>
        <v>194</v>
      </c>
      <c r="Z58" s="56" t="n">
        <f aca="false">SUM(Z59:Z62)</f>
        <v>198</v>
      </c>
      <c r="AA58" s="56" t="n">
        <f aca="false">SUM(AA59:AA62)</f>
        <v>174</v>
      </c>
      <c r="AB58" s="56" t="n">
        <f aca="false">SUM(AB59:AB62)</f>
        <v>270</v>
      </c>
      <c r="AC58" s="56" t="n">
        <f aca="false">SUM(AC59:AC62)</f>
        <v>0</v>
      </c>
      <c r="AD58" s="56" t="n">
        <f aca="false">SUM(AD59:AD62)</f>
        <v>0</v>
      </c>
      <c r="AE58" s="56" t="n">
        <f aca="false">SUM(AE59:AE62)</f>
        <v>0</v>
      </c>
      <c r="AF58" s="56" t="n">
        <f aca="false">SUM(AF59:AF62)</f>
        <v>0</v>
      </c>
      <c r="AG58" s="56" t="n">
        <f aca="false">SUM(AG59:AG62)</f>
        <v>0</v>
      </c>
    </row>
    <row r="59" customFormat="false" ht="13.15" hidden="false" customHeight="true" outlineLevel="0" collapsed="false">
      <c r="B59" s="83"/>
      <c r="C59" s="142"/>
      <c r="D59" s="18"/>
      <c r="E59" s="104"/>
      <c r="F59" s="126"/>
      <c r="G59" s="104"/>
      <c r="H59" s="104"/>
      <c r="I59" s="23" t="s">
        <v>9</v>
      </c>
      <c r="J59" s="23"/>
      <c r="K59" s="23"/>
      <c r="L59" s="23"/>
      <c r="M59" s="23"/>
      <c r="N59" s="23"/>
      <c r="O59" s="23"/>
      <c r="P59" s="23"/>
      <c r="Q59" s="23"/>
      <c r="R59" s="67"/>
      <c r="S59" s="27" t="n">
        <v>39</v>
      </c>
      <c r="T59" s="27" t="n">
        <v>33</v>
      </c>
      <c r="U59" s="27" t="n">
        <v>28</v>
      </c>
      <c r="V59" s="27" t="n">
        <v>92</v>
      </c>
      <c r="W59" s="27" t="n">
        <v>57</v>
      </c>
      <c r="X59" s="27" t="n">
        <v>41</v>
      </c>
      <c r="Y59" s="27" t="n">
        <v>35</v>
      </c>
      <c r="Z59" s="27" t="n">
        <v>66</v>
      </c>
      <c r="AA59" s="27" t="n">
        <v>70</v>
      </c>
      <c r="AB59" s="27" t="n">
        <v>91</v>
      </c>
      <c r="AC59" s="27"/>
      <c r="AD59" s="27"/>
      <c r="AE59" s="27"/>
      <c r="AF59" s="27"/>
      <c r="AG59" s="27"/>
    </row>
    <row r="60" customFormat="false" ht="13.15" hidden="false" customHeight="true" outlineLevel="0" collapsed="false">
      <c r="B60" s="83"/>
      <c r="C60" s="142"/>
      <c r="D60" s="18"/>
      <c r="E60" s="104"/>
      <c r="F60" s="126"/>
      <c r="G60" s="104"/>
      <c r="H60" s="104"/>
      <c r="I60" s="23" t="s">
        <v>10</v>
      </c>
      <c r="J60" s="23"/>
      <c r="K60" s="23"/>
      <c r="L60" s="23"/>
      <c r="M60" s="23"/>
      <c r="N60" s="23"/>
      <c r="O60" s="23"/>
      <c r="P60" s="23"/>
      <c r="Q60" s="23"/>
      <c r="R60" s="67"/>
      <c r="S60" s="27" t="n">
        <v>52</v>
      </c>
      <c r="T60" s="27" t="n">
        <v>51</v>
      </c>
      <c r="U60" s="27" t="n">
        <v>31</v>
      </c>
      <c r="V60" s="27" t="n">
        <v>116</v>
      </c>
      <c r="W60" s="27" t="n">
        <v>75</v>
      </c>
      <c r="X60" s="27" t="n">
        <v>41</v>
      </c>
      <c r="Y60" s="27" t="n">
        <v>75</v>
      </c>
      <c r="Z60" s="27" t="n">
        <v>64</v>
      </c>
      <c r="AA60" s="27" t="n">
        <v>56</v>
      </c>
      <c r="AB60" s="27" t="n">
        <v>97</v>
      </c>
      <c r="AC60" s="27"/>
      <c r="AD60" s="27"/>
      <c r="AE60" s="27"/>
      <c r="AF60" s="27"/>
      <c r="AG60" s="27"/>
    </row>
    <row r="61" customFormat="false" ht="13.15" hidden="false" customHeight="true" outlineLevel="0" collapsed="false">
      <c r="B61" s="83"/>
      <c r="C61" s="142"/>
      <c r="D61" s="18"/>
      <c r="E61" s="104"/>
      <c r="F61" s="126"/>
      <c r="G61" s="104"/>
      <c r="H61" s="104"/>
      <c r="I61" s="23" t="s">
        <v>11</v>
      </c>
      <c r="J61" s="23"/>
      <c r="K61" s="23"/>
      <c r="L61" s="23"/>
      <c r="M61" s="23"/>
      <c r="N61" s="23"/>
      <c r="O61" s="23"/>
      <c r="P61" s="23"/>
      <c r="Q61" s="23"/>
      <c r="R61" s="67"/>
      <c r="S61" s="27" t="n">
        <v>36</v>
      </c>
      <c r="T61" s="27" t="n">
        <v>19</v>
      </c>
      <c r="U61" s="27" t="n">
        <v>27</v>
      </c>
      <c r="V61" s="27" t="n">
        <v>83</v>
      </c>
      <c r="W61" s="27" t="n">
        <v>38</v>
      </c>
      <c r="X61" s="27" t="n">
        <v>37</v>
      </c>
      <c r="Y61" s="27" t="n">
        <v>70</v>
      </c>
      <c r="Z61" s="27" t="n">
        <v>61</v>
      </c>
      <c r="AA61" s="27" t="n">
        <v>39</v>
      </c>
      <c r="AB61" s="27" t="n">
        <v>73</v>
      </c>
      <c r="AC61" s="27"/>
      <c r="AD61" s="27"/>
      <c r="AE61" s="27"/>
      <c r="AF61" s="27"/>
      <c r="AG61" s="27"/>
    </row>
    <row r="62" customFormat="false" ht="13.15" hidden="false" customHeight="true" outlineLevel="0" collapsed="false">
      <c r="B62" s="83"/>
      <c r="C62" s="142"/>
      <c r="D62" s="18"/>
      <c r="E62" s="104"/>
      <c r="F62" s="126"/>
      <c r="G62" s="104"/>
      <c r="H62" s="104"/>
      <c r="I62" s="23" t="s">
        <v>13</v>
      </c>
      <c r="J62" s="23"/>
      <c r="K62" s="23"/>
      <c r="L62" s="23"/>
      <c r="M62" s="23"/>
      <c r="N62" s="23"/>
      <c r="O62" s="23"/>
      <c r="P62" s="23"/>
      <c r="Q62" s="23"/>
      <c r="R62" s="67"/>
      <c r="S62" s="27" t="n">
        <v>11</v>
      </c>
      <c r="T62" s="27" t="n">
        <v>34</v>
      </c>
      <c r="U62" s="27" t="n">
        <v>14</v>
      </c>
      <c r="V62" s="27" t="n">
        <v>17</v>
      </c>
      <c r="W62" s="27" t="n">
        <v>14</v>
      </c>
      <c r="X62" s="27" t="n">
        <v>6</v>
      </c>
      <c r="Y62" s="27" t="n">
        <v>14</v>
      </c>
      <c r="Z62" s="27" t="n">
        <v>7</v>
      </c>
      <c r="AA62" s="27" t="n">
        <v>9</v>
      </c>
      <c r="AB62" s="27" t="n">
        <v>9</v>
      </c>
      <c r="AC62" s="27"/>
      <c r="AD62" s="27"/>
      <c r="AE62" s="27"/>
      <c r="AF62" s="27"/>
      <c r="AG62" s="27"/>
    </row>
    <row r="63" customFormat="false" ht="12.75" hidden="false" customHeight="true" outlineLevel="0" collapsed="false">
      <c r="B63" s="83"/>
      <c r="C63" s="116" t="n">
        <v>18</v>
      </c>
      <c r="D63" s="18" t="s">
        <v>95</v>
      </c>
      <c r="E63" s="20" t="s">
        <v>96</v>
      </c>
      <c r="F63" s="104" t="s">
        <v>5</v>
      </c>
      <c r="G63" s="104" t="s">
        <v>6</v>
      </c>
      <c r="H63" s="104" t="s">
        <v>97</v>
      </c>
      <c r="I63" s="60" t="s">
        <v>33</v>
      </c>
      <c r="J63" s="77" t="n">
        <v>0.95</v>
      </c>
      <c r="K63" s="78" t="n">
        <f aca="false">J63</f>
        <v>0.95</v>
      </c>
      <c r="L63" s="63" t="s">
        <v>31</v>
      </c>
      <c r="M63" s="63" t="s">
        <v>32</v>
      </c>
      <c r="N63" s="63" t="s">
        <v>31</v>
      </c>
      <c r="O63" s="79" t="n">
        <f aca="false">Q63</f>
        <v>1</v>
      </c>
      <c r="P63" s="65" t="s">
        <v>30</v>
      </c>
      <c r="Q63" s="80" t="n">
        <v>1</v>
      </c>
      <c r="R63" s="55"/>
      <c r="S63" s="81" t="n">
        <f aca="false">AVERAGE(S64:S66)</f>
        <v>0.158297258297258</v>
      </c>
      <c r="T63" s="81" t="n">
        <f aca="false">AVERAGE(T64:T66)</f>
        <v>0.123479853479853</v>
      </c>
      <c r="U63" s="81" t="n">
        <f aca="false">AVERAGE(U64:U66)</f>
        <v>0.275555555555556</v>
      </c>
      <c r="V63" s="81" t="n">
        <f aca="false">AVERAGE(V64:V66)</f>
        <v>0.35930894775064</v>
      </c>
      <c r="W63" s="81" t="n">
        <f aca="false">AVERAGE(W64:W66)</f>
        <v>0.229137709137709</v>
      </c>
      <c r="X63" s="81" t="n">
        <f aca="false">AVERAGE(X64:X66)</f>
        <v>0.21992673992674</v>
      </c>
      <c r="Y63" s="81" t="n">
        <f aca="false">AVERAGE(Y64:Y66)</f>
        <v>0.285947712418301</v>
      </c>
      <c r="Z63" s="81" t="n">
        <f aca="false">AVERAGE(Z64:Z66)</f>
        <v>0.361269841269841</v>
      </c>
      <c r="AA63" s="81" t="n">
        <f aca="false">AVERAGE(AA64:AA66)</f>
        <v>0.261873638344227</v>
      </c>
      <c r="AB63" s="81" t="n">
        <f aca="false">AVERAGE(AB64:AB66)</f>
        <v>0.295672514619883</v>
      </c>
      <c r="AC63" s="81" t="n">
        <f aca="false">AVERAGE(AC64:AC66)</f>
        <v>0</v>
      </c>
      <c r="AD63" s="81" t="n">
        <f aca="false">AVERAGE(AD64:AD66)</f>
        <v>0</v>
      </c>
      <c r="AE63" s="81" t="n">
        <f aca="false">AVERAGE(AE64:AE66)</f>
        <v>0</v>
      </c>
      <c r="AF63" s="81" t="n">
        <f aca="false">AVERAGE(AF64:AF66)</f>
        <v>0</v>
      </c>
      <c r="AG63" s="81" t="n">
        <f aca="false">AVERAGE(AG64:AG66)</f>
        <v>0</v>
      </c>
    </row>
    <row r="64" customFormat="false" ht="13.15" hidden="false" customHeight="true" outlineLevel="0" collapsed="false">
      <c r="B64" s="83"/>
      <c r="C64" s="116"/>
      <c r="D64" s="18"/>
      <c r="E64" s="20"/>
      <c r="F64" s="104"/>
      <c r="G64" s="104"/>
      <c r="H64" s="104"/>
      <c r="I64" s="23" t="s">
        <v>9</v>
      </c>
      <c r="J64" s="23"/>
      <c r="K64" s="23"/>
      <c r="L64" s="23"/>
      <c r="M64" s="23"/>
      <c r="N64" s="23"/>
      <c r="O64" s="23"/>
      <c r="P64" s="23"/>
      <c r="Q64" s="23"/>
      <c r="R64" s="55"/>
      <c r="S64" s="145" t="n">
        <f aca="false">IF(S2=0,0,(S59/((S$2-S3)*$M$3)))</f>
        <v>0.118181818181818</v>
      </c>
      <c r="T64" s="145" t="n">
        <f aca="false">IF(T2=0,0,(T59/((T$2-T3)*$M$3)))</f>
        <v>0.112820512820513</v>
      </c>
      <c r="U64" s="145" t="n">
        <f aca="false">IF(U2=0,0,(U59/((U$2-U3)*$M$3)))</f>
        <v>0.233333333333333</v>
      </c>
      <c r="V64" s="145" t="n">
        <f aca="false">IF(V2=0,0,(V59/((V$2-V3)*$M$3)))</f>
        <v>0.32280701754386</v>
      </c>
      <c r="W64" s="145" t="n">
        <f aca="false">IF(W2=0,0,(W59/((W$2-W3)*$M$3)))</f>
        <v>0.217142857142857</v>
      </c>
      <c r="X64" s="145" t="n">
        <f aca="false">IF(X2=0,0,(X59/((X$2-X3)*$M$3)))</f>
        <v>0.21025641025641</v>
      </c>
      <c r="Y64" s="145" t="n">
        <f aca="false">IF(Y2=0,0,(Y59/((Y$2-Y3)*$M$3)))</f>
        <v>0.166666666666667</v>
      </c>
      <c r="Z64" s="145" t="n">
        <f aca="false">IF(Z2=0,0,(Z59/((Z$2-Z3)*$M$3)))</f>
        <v>0.366666666666667</v>
      </c>
      <c r="AA64" s="145" t="n">
        <f aca="false">IF(AA2=0,0,(AA59/((AA$2-AA3)*$M$3)))</f>
        <v>0.274509803921569</v>
      </c>
      <c r="AB64" s="145" t="n">
        <f aca="false">IF(AB2=0,0,(AB59/((AB$2-AB3)*$M$3)))</f>
        <v>0.303333333333333</v>
      </c>
      <c r="AC64" s="145" t="n">
        <f aca="false">IF(AC2=0,0,(AC59/((AC$2-AC3)*$M$3)))</f>
        <v>0</v>
      </c>
      <c r="AD64" s="145" t="n">
        <f aca="false">IF(AD2=0,0,(AD59/((AD$2-AD3)*$M$3)))</f>
        <v>0</v>
      </c>
      <c r="AE64" s="145" t="n">
        <f aca="false">IF(AE2=0,0,(AE59/((AE$2-AE3)*$M$3)))</f>
        <v>0</v>
      </c>
      <c r="AF64" s="145" t="n">
        <f aca="false">IF(AF2=0,0,(AF59/((AF$2-AF3)*$M$3)))</f>
        <v>0</v>
      </c>
      <c r="AG64" s="145" t="n">
        <f aca="false">IF(AG2=0,0,(AG59/((AG$2-AG3)*$M$3)))</f>
        <v>0</v>
      </c>
    </row>
    <row r="65" customFormat="false" ht="13.15" hidden="false" customHeight="true" outlineLevel="0" collapsed="false">
      <c r="B65" s="83"/>
      <c r="C65" s="116"/>
      <c r="D65" s="18"/>
      <c r="E65" s="20"/>
      <c r="F65" s="104"/>
      <c r="G65" s="104"/>
      <c r="H65" s="104"/>
      <c r="I65" s="23" t="s">
        <v>10</v>
      </c>
      <c r="J65" s="23"/>
      <c r="K65" s="23"/>
      <c r="L65" s="23"/>
      <c r="M65" s="23"/>
      <c r="N65" s="23"/>
      <c r="O65" s="23"/>
      <c r="P65" s="23"/>
      <c r="Q65" s="23"/>
      <c r="R65" s="55"/>
      <c r="S65" s="146" t="n">
        <f aca="false">IF(S4=0,0,(S60/((S$2-S4)*$M$3)))</f>
        <v>0.247619047619048</v>
      </c>
      <c r="T65" s="146" t="n">
        <f aca="false">IF(T3=0,0,(T60/((T$2-T4)*$M$3)))</f>
        <v>0.194285714285714</v>
      </c>
      <c r="U65" s="146" t="n">
        <f aca="false">IF(U3=0,0,(U60/((U$2-U4)*$M$3)))</f>
        <v>0.413333333333333</v>
      </c>
      <c r="V65" s="146" t="n">
        <f aca="false">IF(V3=0,0,(V60/((V$2-V4)*$M$3)))</f>
        <v>0.42962962962963</v>
      </c>
      <c r="W65" s="146" t="n">
        <f aca="false">IF(W3=0,0,(W60/((W$2-W4)*$M$3)))</f>
        <v>0.333333333333333</v>
      </c>
      <c r="X65" s="146" t="n">
        <f aca="false">IF(X3=0,0,(X60/((X$2-X4)*$M$3)))</f>
        <v>0.273333333333333</v>
      </c>
      <c r="Y65" s="146" t="n">
        <f aca="false">IF(Y3=0,0,(Y60/((Y$2-Y4)*$M$3)))</f>
        <v>0.416666666666667</v>
      </c>
      <c r="Z65" s="146" t="n">
        <f aca="false">IF(Z3=0,0,(Z60/((Z$2-Z4)*$M$3)))</f>
        <v>0.426666666666667</v>
      </c>
      <c r="AA65" s="146" t="n">
        <f aca="false">IF(AA3=0,0,(AA60/((AA$2-AA4)*$M$3)))</f>
        <v>0.311111111111111</v>
      </c>
      <c r="AB65" s="146" t="n">
        <f aca="false">IF(AB3=0,0,(AB60/((AB$2-AB4)*$M$3)))</f>
        <v>0.340350877192982</v>
      </c>
      <c r="AC65" s="146" t="n">
        <f aca="false">IF(AC3=0,0,(AC60/((AC$2-AC4)*$M$3)))</f>
        <v>0</v>
      </c>
      <c r="AD65" s="146" t="n">
        <f aca="false">IF(AD3=0,0,(AD60/((AD$2-AD4)*$M$3)))</f>
        <v>0</v>
      </c>
      <c r="AE65" s="146" t="n">
        <f aca="false">IF(AE3=0,0,(AE60/((AE$2-AE4)*$M$3)))</f>
        <v>0</v>
      </c>
      <c r="AF65" s="146" t="n">
        <f aca="false">IF(AF3=0,0,(AF60/((AF$2-AF4)*$M$3)))</f>
        <v>0</v>
      </c>
      <c r="AG65" s="146" t="n">
        <f aca="false">IF(AG3=0,0,(AG60/((AG$2-AG4)*$M$3)))</f>
        <v>0</v>
      </c>
    </row>
    <row r="66" customFormat="false" ht="13.5" hidden="false" customHeight="true" outlineLevel="0" collapsed="false">
      <c r="B66" s="83"/>
      <c r="C66" s="116"/>
      <c r="D66" s="18"/>
      <c r="E66" s="20"/>
      <c r="F66" s="104"/>
      <c r="G66" s="104"/>
      <c r="H66" s="104"/>
      <c r="I66" s="23" t="s">
        <v>11</v>
      </c>
      <c r="J66" s="23"/>
      <c r="K66" s="23"/>
      <c r="L66" s="23"/>
      <c r="M66" s="23"/>
      <c r="N66" s="23"/>
      <c r="O66" s="23"/>
      <c r="P66" s="23"/>
      <c r="Q66" s="23"/>
      <c r="R66" s="55"/>
      <c r="S66" s="146" t="n">
        <f aca="false">IF(S4=0,0,(S61/((S$2-S5)*$M$3)))</f>
        <v>0.109090909090909</v>
      </c>
      <c r="T66" s="146" t="n">
        <f aca="false">IF(T4=0,0,(T61/((T$2-T5)*$M$3)))</f>
        <v>0.0633333333333333</v>
      </c>
      <c r="U66" s="146" t="n">
        <f aca="false">IF(U4=0,0,(U61/((U$2-U5)*$M$3)))</f>
        <v>0.18</v>
      </c>
      <c r="V66" s="146" t="n">
        <f aca="false">IF(V4=0,0,(V61/((V$2-V5)*$M$3)))</f>
        <v>0.325490196078431</v>
      </c>
      <c r="W66" s="146" t="n">
        <f aca="false">IF(W4=0,0,(W61/((W$2-W5)*$M$3)))</f>
        <v>0.136936936936937</v>
      </c>
      <c r="X66" s="146" t="n">
        <f aca="false">IF(X4=0,0,(X61/((X$2-X5)*$M$3)))</f>
        <v>0.176190476190476</v>
      </c>
      <c r="Y66" s="146" t="n">
        <f aca="false">IF(Y4=0,0,(Y61/((Y$2-Y5)*$M$3)))</f>
        <v>0.274509803921569</v>
      </c>
      <c r="Z66" s="146" t="n">
        <f aca="false">IF(Z4=0,0,(Z61/((Z$2-Z5)*$M$3)))</f>
        <v>0.29047619047619</v>
      </c>
      <c r="AA66" s="146" t="n">
        <f aca="false">IF(AA4=0,0,(AA61/((AA$2-AA5)*$M$3)))</f>
        <v>0.2</v>
      </c>
      <c r="AB66" s="146" t="n">
        <f aca="false">IF(AB4=0,0,(AB61/((AB$2-AB5)*$M$3)))</f>
        <v>0.243333333333333</v>
      </c>
      <c r="AC66" s="146" t="n">
        <f aca="false">IF(AC4=0,0,(AC61/((AC$2-AC5)*$M$3)))</f>
        <v>0</v>
      </c>
      <c r="AD66" s="146" t="n">
        <f aca="false">IF(AD4=0,0,(AD61/((AD$2-AD5)*$M$3)))</f>
        <v>0</v>
      </c>
      <c r="AE66" s="146" t="n">
        <f aca="false">IF(AE4=0,0,(AE61/((AE$2-AE5)*$M$3)))</f>
        <v>0</v>
      </c>
      <c r="AF66" s="146" t="n">
        <f aca="false">IF(AF4=0,0,(AF61/((AF$2-AF5)*$M$3)))</f>
        <v>0</v>
      </c>
      <c r="AG66" s="146" t="n">
        <f aca="false">IF(AG4=0,0,(AG61/((AG$2-AG5)*$M$3)))</f>
        <v>0</v>
      </c>
    </row>
    <row r="67" customFormat="false" ht="13.15" hidden="false" customHeight="true" outlineLevel="0" collapsed="false">
      <c r="B67" s="83"/>
      <c r="C67" s="116"/>
      <c r="D67" s="18"/>
      <c r="E67" s="20"/>
      <c r="F67" s="104"/>
      <c r="G67" s="104"/>
      <c r="H67" s="104"/>
      <c r="I67" s="23" t="s">
        <v>13</v>
      </c>
      <c r="J67" s="23"/>
      <c r="K67" s="23"/>
      <c r="L67" s="23"/>
      <c r="M67" s="23"/>
      <c r="N67" s="23"/>
      <c r="O67" s="23"/>
      <c r="P67" s="23"/>
      <c r="Q67" s="23"/>
      <c r="R67" s="55"/>
      <c r="S67" s="146" t="n">
        <f aca="false">IF(S7=0,0,(S62/((S$2-S6)*$M$3)))</f>
        <v>0.0333333333333333</v>
      </c>
      <c r="T67" s="146" t="n">
        <f aca="false">IF(T7=0,0,(T62/((T$2-T6)*$M$3)))</f>
        <v>0.107936507936508</v>
      </c>
      <c r="U67" s="146" t="n">
        <f aca="false">IF(U7=0,0,(U62/((U$2-U6)*$M$3)))</f>
        <v>0.0933333333333333</v>
      </c>
      <c r="V67" s="146" t="n">
        <f aca="false">IF(V5=0,0,(V62/((V$2-V6)*$M$3)))</f>
        <v>0.0566666666666667</v>
      </c>
      <c r="W67" s="146" t="n">
        <f aca="false">IF(W5=0,0,(W62/((W$2-W6)*$M$3)))</f>
        <v>0.0466666666666667</v>
      </c>
      <c r="X67" s="146" t="n">
        <f aca="false">IF(X5=0,0,(X62/((X$2-X6)*$M$3)))</f>
        <v>0.0190476190476191</v>
      </c>
      <c r="Y67" s="146" t="n">
        <f aca="false">IF(Y5=0,0,(Y62/((Y$2-Y6)*$M$3)))</f>
        <v>0.0466666666666667</v>
      </c>
      <c r="Z67" s="146" t="n">
        <f aca="false">IF(Z5=0,0,(Z62/((Z$2-Z6)*$M$3)))</f>
        <v>0.0233333333333333</v>
      </c>
      <c r="AA67" s="146" t="n">
        <f aca="false">IF(AA5=0,0,(AA62/((AA$2-AA6)*$M$3)))</f>
        <v>0.0272727272727273</v>
      </c>
      <c r="AB67" s="146" t="n">
        <f aca="false">IF(AB5=0,0,(AB62/((AB$2-AB6)*$M$3)))</f>
        <v>0.0272727272727273</v>
      </c>
      <c r="AC67" s="146" t="n">
        <f aca="false">IF(AC5=0,0,(AC62/((AC$2-AC6)*$M$3)))</f>
        <v>0</v>
      </c>
      <c r="AD67" s="146" t="n">
        <f aca="false">IF(AD5=0,0,(AD62/((AD$2-AD6)*$M$3)))</f>
        <v>0</v>
      </c>
      <c r="AE67" s="146" t="n">
        <f aca="false">IF(AE5=0,0,(AE62/((AE$2-AE6)*$M$3)))</f>
        <v>0</v>
      </c>
      <c r="AF67" s="146" t="n">
        <f aca="false">IF(AF5=0,0,(AF62/((AF$2-AF6)*$M$3)))</f>
        <v>0</v>
      </c>
      <c r="AG67" s="146" t="n">
        <f aca="false">IF(AG5=0,0,(AG62/((AG$2-AG6)*$M$3)))</f>
        <v>0</v>
      </c>
    </row>
    <row r="68" customFormat="false" ht="34.35" hidden="false" customHeight="true" outlineLevel="0" collapsed="false">
      <c r="B68" s="83"/>
      <c r="C68" s="128" t="n">
        <v>19</v>
      </c>
      <c r="D68" s="129" t="s">
        <v>98</v>
      </c>
      <c r="E68" s="147" t="s">
        <v>98</v>
      </c>
      <c r="F68" s="139" t="s">
        <v>5</v>
      </c>
      <c r="G68" s="104" t="s">
        <v>6</v>
      </c>
      <c r="H68" s="148" t="s">
        <v>99</v>
      </c>
      <c r="I68" s="60" t="s">
        <v>33</v>
      </c>
      <c r="J68" s="88" t="n">
        <v>0</v>
      </c>
      <c r="K68" s="62" t="n">
        <f aca="false">J68</f>
        <v>0</v>
      </c>
      <c r="L68" s="63" t="s">
        <v>31</v>
      </c>
      <c r="M68" s="63" t="s">
        <v>32</v>
      </c>
      <c r="N68" s="63" t="s">
        <v>31</v>
      </c>
      <c r="O68" s="64" t="n">
        <f aca="false">Q68</f>
        <v>0</v>
      </c>
      <c r="P68" s="75" t="s">
        <v>30</v>
      </c>
      <c r="Q68" s="89" t="n">
        <v>0</v>
      </c>
      <c r="R68" s="67"/>
      <c r="S68" s="56" t="n">
        <v>20</v>
      </c>
      <c r="T68" s="56" t="n">
        <v>4</v>
      </c>
      <c r="U68" s="56" t="n">
        <v>5</v>
      </c>
      <c r="V68" s="56" t="n">
        <v>2</v>
      </c>
      <c r="W68" s="56" t="n">
        <v>3</v>
      </c>
      <c r="X68" s="56" t="n">
        <v>0</v>
      </c>
      <c r="Y68" s="56" t="n">
        <v>1</v>
      </c>
      <c r="Z68" s="56" t="n">
        <v>3</v>
      </c>
      <c r="AA68" s="56" t="n">
        <v>0</v>
      </c>
      <c r="AB68" s="56" t="n">
        <v>10</v>
      </c>
      <c r="AC68" s="56"/>
      <c r="AD68" s="56"/>
      <c r="AE68" s="56"/>
      <c r="AF68" s="56"/>
      <c r="AG68" s="56"/>
    </row>
    <row r="69" customFormat="false" ht="29.1" hidden="false" customHeight="true" outlineLevel="0" collapsed="false">
      <c r="A69" s="94"/>
      <c r="B69" s="83"/>
      <c r="C69" s="84" t="n">
        <v>20</v>
      </c>
      <c r="D69" s="18" t="s">
        <v>100</v>
      </c>
      <c r="E69" s="149" t="s">
        <v>101</v>
      </c>
      <c r="F69" s="130" t="s">
        <v>5</v>
      </c>
      <c r="G69" s="131" t="s">
        <v>6</v>
      </c>
      <c r="H69" s="104" t="s">
        <v>102</v>
      </c>
      <c r="I69" s="48" t="s">
        <v>33</v>
      </c>
      <c r="J69" s="49" t="n">
        <f aca="false">J70+J73</f>
        <v>30</v>
      </c>
      <c r="K69" s="62" t="n">
        <f aca="false">J69</f>
        <v>30</v>
      </c>
      <c r="L69" s="63" t="s">
        <v>31</v>
      </c>
      <c r="M69" s="63" t="s">
        <v>32</v>
      </c>
      <c r="N69" s="63" t="s">
        <v>31</v>
      </c>
      <c r="O69" s="64" t="n">
        <f aca="false">Q69</f>
        <v>34</v>
      </c>
      <c r="P69" s="53" t="s">
        <v>30</v>
      </c>
      <c r="Q69" s="54" t="n">
        <f aca="false">Q70+Q73</f>
        <v>34</v>
      </c>
      <c r="R69" s="55"/>
      <c r="S69" s="150" t="n">
        <f aca="false">S70+S73</f>
        <v>20</v>
      </c>
      <c r="T69" s="150" t="n">
        <f aca="false">T70+T73</f>
        <v>11</v>
      </c>
      <c r="U69" s="150" t="n">
        <f aca="false">U70+U73</f>
        <v>10</v>
      </c>
      <c r="V69" s="150" t="n">
        <f aca="false">V70+V73</f>
        <v>17</v>
      </c>
      <c r="W69" s="150" t="n">
        <f aca="false">W70+W73</f>
        <v>13</v>
      </c>
      <c r="X69" s="150" t="n">
        <f aca="false">X70+X73</f>
        <v>19</v>
      </c>
      <c r="Y69" s="150" t="n">
        <f aca="false">Y70+Y73</f>
        <v>9</v>
      </c>
      <c r="Z69" s="150" t="n">
        <f aca="false">Z70+Z73</f>
        <v>24</v>
      </c>
      <c r="AA69" s="150" t="n">
        <f aca="false">AA70+AA73</f>
        <v>16</v>
      </c>
      <c r="AB69" s="150" t="n">
        <f aca="false">AB70+AB73</f>
        <v>8</v>
      </c>
      <c r="AC69" s="150" t="n">
        <f aca="false">AC70+AC73</f>
        <v>0</v>
      </c>
      <c r="AD69" s="150" t="n">
        <f aca="false">AD70+AD73</f>
        <v>0</v>
      </c>
      <c r="AE69" s="150" t="n">
        <f aca="false">AE70+AE73</f>
        <v>0</v>
      </c>
      <c r="AF69" s="150" t="n">
        <f aca="false">AF70+AF73</f>
        <v>0</v>
      </c>
      <c r="AG69" s="150" t="n">
        <f aca="false">AG70+AG73</f>
        <v>0</v>
      </c>
    </row>
    <row r="70" customFormat="false" ht="13.5" hidden="false" customHeight="true" outlineLevel="0" collapsed="false">
      <c r="A70" s="94"/>
      <c r="B70" s="83"/>
      <c r="C70" s="84"/>
      <c r="D70" s="18"/>
      <c r="E70" s="151" t="s">
        <v>14</v>
      </c>
      <c r="F70" s="152"/>
      <c r="G70" s="153"/>
      <c r="H70" s="104"/>
      <c r="I70" s="60" t="s">
        <v>33</v>
      </c>
      <c r="J70" s="49" t="n">
        <f aca="false">J71+J72</f>
        <v>15</v>
      </c>
      <c r="K70" s="62" t="n">
        <f aca="false">J70</f>
        <v>15</v>
      </c>
      <c r="L70" s="63" t="s">
        <v>31</v>
      </c>
      <c r="M70" s="63" t="s">
        <v>32</v>
      </c>
      <c r="N70" s="63" t="s">
        <v>31</v>
      </c>
      <c r="O70" s="64" t="n">
        <f aca="false">Q70</f>
        <v>17</v>
      </c>
      <c r="P70" s="65" t="s">
        <v>30</v>
      </c>
      <c r="Q70" s="66" t="n">
        <f aca="false">Q71+Q72</f>
        <v>17</v>
      </c>
      <c r="R70" s="55"/>
      <c r="S70" s="56" t="n">
        <f aca="false">S71+S72</f>
        <v>11</v>
      </c>
      <c r="T70" s="56" t="n">
        <f aca="false">T71+T72</f>
        <v>5</v>
      </c>
      <c r="U70" s="56" t="n">
        <f aca="false">U71+U72</f>
        <v>7</v>
      </c>
      <c r="V70" s="56" t="n">
        <f aca="false">V71+V72</f>
        <v>9</v>
      </c>
      <c r="W70" s="56" t="n">
        <f aca="false">W71+W72</f>
        <v>5</v>
      </c>
      <c r="X70" s="56" t="n">
        <f aca="false">X71+X72</f>
        <v>7</v>
      </c>
      <c r="Y70" s="56" t="n">
        <f aca="false">Y71+Y72</f>
        <v>6</v>
      </c>
      <c r="Z70" s="56" t="n">
        <f aca="false">Z71+Z72</f>
        <v>11</v>
      </c>
      <c r="AA70" s="56" t="n">
        <f aca="false">AA71+AA72</f>
        <v>10</v>
      </c>
      <c r="AB70" s="56" t="n">
        <f aca="false">AB71+AB72</f>
        <v>4</v>
      </c>
      <c r="AC70" s="56" t="n">
        <f aca="false">AC71+AC72</f>
        <v>0</v>
      </c>
      <c r="AD70" s="56" t="n">
        <f aca="false">AD71+AD72</f>
        <v>0</v>
      </c>
      <c r="AE70" s="56" t="n">
        <f aca="false">AE71+AE72</f>
        <v>0</v>
      </c>
      <c r="AF70" s="56" t="n">
        <f aca="false">AF71+AF72</f>
        <v>0</v>
      </c>
      <c r="AG70" s="56" t="n">
        <f aca="false">AG71+AG72</f>
        <v>0</v>
      </c>
    </row>
    <row r="71" customFormat="false" ht="13.5" hidden="false" customHeight="true" outlineLevel="0" collapsed="false">
      <c r="A71" s="94"/>
      <c r="B71" s="83"/>
      <c r="C71" s="84"/>
      <c r="D71" s="18"/>
      <c r="E71" s="154" t="s">
        <v>103</v>
      </c>
      <c r="F71" s="152"/>
      <c r="G71" s="153"/>
      <c r="H71" s="104"/>
      <c r="I71" s="60" t="s">
        <v>33</v>
      </c>
      <c r="J71" s="61" t="n">
        <v>8</v>
      </c>
      <c r="K71" s="62" t="n">
        <f aca="false">J71</f>
        <v>8</v>
      </c>
      <c r="L71" s="63" t="s">
        <v>31</v>
      </c>
      <c r="M71" s="63" t="s">
        <v>32</v>
      </c>
      <c r="N71" s="63" t="s">
        <v>31</v>
      </c>
      <c r="O71" s="64" t="n">
        <f aca="false">Q71</f>
        <v>9</v>
      </c>
      <c r="P71" s="65" t="s">
        <v>30</v>
      </c>
      <c r="Q71" s="66" t="n">
        <v>9</v>
      </c>
      <c r="R71" s="76"/>
      <c r="S71" s="56" t="n">
        <v>9</v>
      </c>
      <c r="T71" s="56" t="n">
        <v>0</v>
      </c>
      <c r="U71" s="56" t="n">
        <v>6</v>
      </c>
      <c r="V71" s="56" t="n">
        <v>9</v>
      </c>
      <c r="W71" s="56" t="n">
        <v>1</v>
      </c>
      <c r="X71" s="56" t="n">
        <v>5</v>
      </c>
      <c r="Y71" s="56" t="n">
        <v>6</v>
      </c>
      <c r="Z71" s="56" t="n">
        <v>10</v>
      </c>
      <c r="AA71" s="56" t="n">
        <v>8</v>
      </c>
      <c r="AB71" s="56" t="n">
        <v>2</v>
      </c>
      <c r="AC71" s="56"/>
      <c r="AD71" s="56"/>
      <c r="AE71" s="56"/>
      <c r="AF71" s="56"/>
      <c r="AG71" s="56"/>
    </row>
    <row r="72" customFormat="false" ht="13.5" hidden="false" customHeight="true" outlineLevel="0" collapsed="false">
      <c r="A72" s="94"/>
      <c r="B72" s="83"/>
      <c r="C72" s="84"/>
      <c r="D72" s="18"/>
      <c r="E72" s="154" t="s">
        <v>104</v>
      </c>
      <c r="F72" s="152"/>
      <c r="G72" s="153"/>
      <c r="H72" s="104"/>
      <c r="I72" s="60" t="s">
        <v>33</v>
      </c>
      <c r="J72" s="61" t="n">
        <v>7</v>
      </c>
      <c r="K72" s="62" t="n">
        <f aca="false">J72</f>
        <v>7</v>
      </c>
      <c r="L72" s="63" t="s">
        <v>31</v>
      </c>
      <c r="M72" s="63" t="s">
        <v>32</v>
      </c>
      <c r="N72" s="63" t="s">
        <v>31</v>
      </c>
      <c r="O72" s="64" t="n">
        <f aca="false">Q72</f>
        <v>8</v>
      </c>
      <c r="P72" s="65" t="s">
        <v>30</v>
      </c>
      <c r="Q72" s="66" t="n">
        <v>8</v>
      </c>
      <c r="R72" s="76"/>
      <c r="S72" s="56" t="n">
        <v>2</v>
      </c>
      <c r="T72" s="56" t="n">
        <v>5</v>
      </c>
      <c r="U72" s="56" t="n">
        <v>1</v>
      </c>
      <c r="V72" s="56" t="n">
        <v>0</v>
      </c>
      <c r="W72" s="56" t="n">
        <v>4</v>
      </c>
      <c r="X72" s="56" t="n">
        <v>2</v>
      </c>
      <c r="Y72" s="56"/>
      <c r="Z72" s="56" t="n">
        <v>1</v>
      </c>
      <c r="AA72" s="56" t="n">
        <v>2</v>
      </c>
      <c r="AB72" s="56" t="n">
        <v>2</v>
      </c>
      <c r="AC72" s="56"/>
      <c r="AD72" s="56"/>
      <c r="AE72" s="56"/>
      <c r="AF72" s="56"/>
      <c r="AG72" s="56"/>
    </row>
    <row r="73" customFormat="false" ht="14.85" hidden="false" customHeight="true" outlineLevel="0" collapsed="false">
      <c r="A73" s="94"/>
      <c r="B73" s="83"/>
      <c r="C73" s="84"/>
      <c r="D73" s="18"/>
      <c r="E73" s="151" t="s">
        <v>15</v>
      </c>
      <c r="F73" s="152"/>
      <c r="G73" s="153"/>
      <c r="H73" s="104"/>
      <c r="I73" s="60" t="s">
        <v>33</v>
      </c>
      <c r="J73" s="49" t="n">
        <f aca="false">J74+J75</f>
        <v>15</v>
      </c>
      <c r="K73" s="62" t="n">
        <f aca="false">J73</f>
        <v>15</v>
      </c>
      <c r="L73" s="63" t="s">
        <v>31</v>
      </c>
      <c r="M73" s="63" t="s">
        <v>32</v>
      </c>
      <c r="N73" s="63" t="s">
        <v>31</v>
      </c>
      <c r="O73" s="64" t="n">
        <f aca="false">Q73</f>
        <v>17</v>
      </c>
      <c r="P73" s="65" t="s">
        <v>30</v>
      </c>
      <c r="Q73" s="66" t="n">
        <f aca="false">Q74+Q75</f>
        <v>17</v>
      </c>
      <c r="R73" s="55"/>
      <c r="S73" s="56" t="n">
        <f aca="false">S74+S75</f>
        <v>9</v>
      </c>
      <c r="T73" s="56" t="n">
        <f aca="false">T74+T75</f>
        <v>6</v>
      </c>
      <c r="U73" s="56" t="n">
        <f aca="false">U74+U75</f>
        <v>3</v>
      </c>
      <c r="V73" s="56" t="n">
        <f aca="false">V74+V75</f>
        <v>8</v>
      </c>
      <c r="W73" s="56" t="n">
        <f aca="false">W74+W75</f>
        <v>8</v>
      </c>
      <c r="X73" s="56" t="n">
        <f aca="false">X74+X75</f>
        <v>12</v>
      </c>
      <c r="Y73" s="56" t="n">
        <f aca="false">Y74+Y75</f>
        <v>3</v>
      </c>
      <c r="Z73" s="56" t="n">
        <f aca="false">Z74+Z75</f>
        <v>13</v>
      </c>
      <c r="AA73" s="56" t="n">
        <f aca="false">AA74+AA75</f>
        <v>6</v>
      </c>
      <c r="AB73" s="56" t="n">
        <f aca="false">AB74+AB75</f>
        <v>4</v>
      </c>
      <c r="AC73" s="56" t="n">
        <f aca="false">AC74+AC75</f>
        <v>0</v>
      </c>
      <c r="AD73" s="56" t="n">
        <f aca="false">AD74+AD75</f>
        <v>0</v>
      </c>
      <c r="AE73" s="56" t="n">
        <f aca="false">AE74+AE75</f>
        <v>0</v>
      </c>
      <c r="AF73" s="56" t="n">
        <f aca="false">AF74+AF75</f>
        <v>0</v>
      </c>
      <c r="AG73" s="56" t="n">
        <f aca="false">AG74+AG75</f>
        <v>0</v>
      </c>
    </row>
    <row r="74" customFormat="false" ht="14.85" hidden="false" customHeight="true" outlineLevel="0" collapsed="false">
      <c r="A74" s="94"/>
      <c r="B74" s="83"/>
      <c r="C74" s="84"/>
      <c r="D74" s="18"/>
      <c r="E74" s="154" t="s">
        <v>103</v>
      </c>
      <c r="F74" s="152"/>
      <c r="G74" s="153"/>
      <c r="H74" s="104"/>
      <c r="I74" s="60" t="s">
        <v>33</v>
      </c>
      <c r="J74" s="61" t="n">
        <v>8</v>
      </c>
      <c r="K74" s="62" t="n">
        <f aca="false">J74</f>
        <v>8</v>
      </c>
      <c r="L74" s="63" t="s">
        <v>31</v>
      </c>
      <c r="M74" s="63" t="s">
        <v>32</v>
      </c>
      <c r="N74" s="63" t="s">
        <v>31</v>
      </c>
      <c r="O74" s="64" t="n">
        <f aca="false">Q74</f>
        <v>9</v>
      </c>
      <c r="P74" s="65" t="s">
        <v>30</v>
      </c>
      <c r="Q74" s="66" t="n">
        <v>9</v>
      </c>
      <c r="R74" s="76"/>
      <c r="S74" s="56" t="n">
        <v>9</v>
      </c>
      <c r="T74" s="56" t="n">
        <v>2</v>
      </c>
      <c r="U74" s="56" t="n">
        <v>3</v>
      </c>
      <c r="V74" s="56" t="n">
        <v>8</v>
      </c>
      <c r="W74" s="56" t="n">
        <v>5</v>
      </c>
      <c r="X74" s="56" t="n">
        <v>7</v>
      </c>
      <c r="Y74" s="56" t="n">
        <v>1</v>
      </c>
      <c r="Z74" s="56" t="n">
        <v>10</v>
      </c>
      <c r="AA74" s="56" t="n">
        <v>5</v>
      </c>
      <c r="AB74" s="56" t="n">
        <v>3</v>
      </c>
      <c r="AC74" s="56"/>
      <c r="AD74" s="56"/>
      <c r="AE74" s="56"/>
      <c r="AF74" s="56"/>
      <c r="AG74" s="56"/>
    </row>
    <row r="75" customFormat="false" ht="14.85" hidden="false" customHeight="true" outlineLevel="0" collapsed="false">
      <c r="A75" s="94"/>
      <c r="B75" s="83"/>
      <c r="C75" s="84"/>
      <c r="D75" s="18"/>
      <c r="E75" s="154" t="s">
        <v>104</v>
      </c>
      <c r="F75" s="152"/>
      <c r="G75" s="153"/>
      <c r="H75" s="104"/>
      <c r="I75" s="60" t="s">
        <v>33</v>
      </c>
      <c r="J75" s="61" t="n">
        <v>7</v>
      </c>
      <c r="K75" s="62" t="n">
        <f aca="false">J75</f>
        <v>7</v>
      </c>
      <c r="L75" s="63" t="s">
        <v>31</v>
      </c>
      <c r="M75" s="63" t="s">
        <v>32</v>
      </c>
      <c r="N75" s="63" t="s">
        <v>31</v>
      </c>
      <c r="O75" s="64" t="n">
        <f aca="false">Q75</f>
        <v>8</v>
      </c>
      <c r="P75" s="65" t="s">
        <v>30</v>
      </c>
      <c r="Q75" s="66" t="n">
        <v>8</v>
      </c>
      <c r="R75" s="76"/>
      <c r="S75" s="56" t="n">
        <v>0</v>
      </c>
      <c r="T75" s="56" t="n">
        <v>4</v>
      </c>
      <c r="U75" s="56" t="n">
        <v>0</v>
      </c>
      <c r="V75" s="56" t="n">
        <v>0</v>
      </c>
      <c r="W75" s="56" t="n">
        <v>3</v>
      </c>
      <c r="X75" s="56" t="n">
        <v>5</v>
      </c>
      <c r="Y75" s="56" t="n">
        <v>2</v>
      </c>
      <c r="Z75" s="56" t="n">
        <v>3</v>
      </c>
      <c r="AA75" s="56" t="n">
        <v>1</v>
      </c>
      <c r="AB75" s="56" t="n">
        <v>1</v>
      </c>
      <c r="AC75" s="56"/>
      <c r="AD75" s="56"/>
      <c r="AE75" s="56"/>
      <c r="AF75" s="56"/>
      <c r="AG75" s="56"/>
    </row>
    <row r="76" customFormat="false" ht="12.75" hidden="false" customHeight="true" outlineLevel="0" collapsed="false">
      <c r="A76" s="94"/>
      <c r="B76" s="83"/>
      <c r="C76" s="84"/>
      <c r="D76" s="18"/>
      <c r="E76" s="151" t="s">
        <v>73</v>
      </c>
      <c r="F76" s="155"/>
      <c r="G76" s="156"/>
      <c r="H76" s="104"/>
      <c r="I76" s="60" t="s">
        <v>33</v>
      </c>
      <c r="J76" s="49" t="n">
        <f aca="false">J77+J78</f>
        <v>0</v>
      </c>
      <c r="K76" s="62" t="n">
        <f aca="false">J76</f>
        <v>0</v>
      </c>
      <c r="L76" s="63" t="s">
        <v>31</v>
      </c>
      <c r="M76" s="63" t="s">
        <v>32</v>
      </c>
      <c r="N76" s="63" t="s">
        <v>31</v>
      </c>
      <c r="O76" s="64" t="n">
        <f aca="false">Q76</f>
        <v>0</v>
      </c>
      <c r="P76" s="65" t="s">
        <v>30</v>
      </c>
      <c r="Q76" s="66" t="n">
        <f aca="false">Q77+Q78</f>
        <v>0</v>
      </c>
      <c r="R76" s="55"/>
      <c r="S76" s="56" t="n">
        <f aca="false">S77+S78</f>
        <v>0</v>
      </c>
      <c r="T76" s="56" t="n">
        <f aca="false">T77+T78</f>
        <v>0</v>
      </c>
      <c r="U76" s="56" t="n">
        <f aca="false">U77+U78</f>
        <v>0</v>
      </c>
      <c r="V76" s="56" t="n">
        <f aca="false">V77+V78</f>
        <v>0</v>
      </c>
      <c r="W76" s="56" t="n">
        <f aca="false">W77+W78</f>
        <v>0</v>
      </c>
      <c r="X76" s="56" t="n">
        <f aca="false">X77+X78</f>
        <v>0</v>
      </c>
      <c r="Y76" s="56" t="n">
        <f aca="false">Y77+Y78</f>
        <v>0</v>
      </c>
      <c r="Z76" s="56" t="n">
        <f aca="false">Z77+Z78</f>
        <v>0</v>
      </c>
      <c r="AA76" s="56" t="n">
        <f aca="false">AA77+AA78</f>
        <v>0</v>
      </c>
      <c r="AB76" s="56" t="n">
        <f aca="false">AB77+AB78</f>
        <v>0</v>
      </c>
      <c r="AC76" s="56" t="n">
        <f aca="false">AC77+AC78</f>
        <v>0</v>
      </c>
      <c r="AD76" s="56" t="n">
        <f aca="false">AD77+AD78</f>
        <v>0</v>
      </c>
      <c r="AE76" s="56" t="n">
        <f aca="false">AE77+AE78</f>
        <v>0</v>
      </c>
      <c r="AF76" s="56" t="n">
        <f aca="false">AF77+AF78</f>
        <v>0</v>
      </c>
      <c r="AG76" s="56" t="n">
        <f aca="false">AG77+AG78</f>
        <v>0</v>
      </c>
    </row>
    <row r="77" customFormat="false" ht="12.75" hidden="false" customHeight="true" outlineLevel="0" collapsed="false">
      <c r="A77" s="94"/>
      <c r="B77" s="83"/>
      <c r="C77" s="84"/>
      <c r="D77" s="18"/>
      <c r="E77" s="154" t="s">
        <v>103</v>
      </c>
      <c r="F77" s="155"/>
      <c r="G77" s="156"/>
      <c r="H77" s="140"/>
      <c r="I77" s="60" t="s">
        <v>33</v>
      </c>
      <c r="J77" s="61" t="n">
        <v>0</v>
      </c>
      <c r="K77" s="62" t="n">
        <f aca="false">J77</f>
        <v>0</v>
      </c>
      <c r="L77" s="63" t="s">
        <v>31</v>
      </c>
      <c r="M77" s="63" t="s">
        <v>32</v>
      </c>
      <c r="N77" s="63" t="s">
        <v>31</v>
      </c>
      <c r="O77" s="64" t="n">
        <f aca="false">Q77</f>
        <v>0</v>
      </c>
      <c r="P77" s="65" t="s">
        <v>30</v>
      </c>
      <c r="Q77" s="66" t="n">
        <v>0</v>
      </c>
      <c r="R77" s="76"/>
      <c r="S77" s="56"/>
      <c r="T77" s="56"/>
      <c r="U77" s="56" t="n">
        <v>0</v>
      </c>
      <c r="V77" s="56" t="n">
        <v>0</v>
      </c>
      <c r="W77" s="56" t="n">
        <v>0</v>
      </c>
      <c r="X77" s="56" t="n">
        <v>0</v>
      </c>
      <c r="Y77" s="56"/>
      <c r="Z77" s="56"/>
      <c r="AA77" s="56"/>
      <c r="AB77" s="56"/>
      <c r="AC77" s="56"/>
      <c r="AD77" s="56"/>
      <c r="AE77" s="56"/>
      <c r="AF77" s="56"/>
      <c r="AG77" s="56"/>
    </row>
    <row r="78" customFormat="false" ht="12.75" hidden="false" customHeight="true" outlineLevel="0" collapsed="false">
      <c r="A78" s="94"/>
      <c r="B78" s="83"/>
      <c r="C78" s="84"/>
      <c r="D78" s="18"/>
      <c r="E78" s="154" t="s">
        <v>104</v>
      </c>
      <c r="F78" s="155"/>
      <c r="G78" s="156"/>
      <c r="H78" s="140"/>
      <c r="I78" s="60" t="s">
        <v>33</v>
      </c>
      <c r="J78" s="61" t="n">
        <v>0</v>
      </c>
      <c r="K78" s="62" t="n">
        <f aca="false">J78</f>
        <v>0</v>
      </c>
      <c r="L78" s="63" t="s">
        <v>31</v>
      </c>
      <c r="M78" s="63" t="s">
        <v>32</v>
      </c>
      <c r="N78" s="63" t="s">
        <v>31</v>
      </c>
      <c r="O78" s="64" t="n">
        <f aca="false">Q78</f>
        <v>0</v>
      </c>
      <c r="P78" s="65" t="s">
        <v>30</v>
      </c>
      <c r="Q78" s="66" t="n">
        <v>0</v>
      </c>
      <c r="R78" s="76"/>
      <c r="S78" s="56"/>
      <c r="T78" s="56"/>
      <c r="U78" s="56" t="n">
        <v>0</v>
      </c>
      <c r="V78" s="56" t="n">
        <v>0</v>
      </c>
      <c r="W78" s="56" t="n">
        <v>0</v>
      </c>
      <c r="X78" s="56" t="n">
        <v>0</v>
      </c>
      <c r="Y78" s="56"/>
      <c r="Z78" s="56"/>
      <c r="AA78" s="56"/>
      <c r="AB78" s="56"/>
      <c r="AC78" s="56"/>
      <c r="AD78" s="56"/>
      <c r="AE78" s="56"/>
      <c r="AF78" s="56"/>
      <c r="AG78" s="56"/>
    </row>
    <row r="79" customFormat="false" ht="17.45" hidden="false" customHeight="true" outlineLevel="0" collapsed="false">
      <c r="B79" s="83"/>
      <c r="C79" s="91" t="n">
        <v>21</v>
      </c>
      <c r="D79" s="18" t="s">
        <v>105</v>
      </c>
      <c r="E79" s="20" t="s">
        <v>106</v>
      </c>
      <c r="F79" s="104" t="s">
        <v>5</v>
      </c>
      <c r="G79" s="104" t="s">
        <v>6</v>
      </c>
      <c r="H79" s="104" t="s">
        <v>97</v>
      </c>
      <c r="I79" s="60" t="s">
        <v>33</v>
      </c>
      <c r="J79" s="77" t="n">
        <v>0.95</v>
      </c>
      <c r="K79" s="78" t="n">
        <f aca="false">J79</f>
        <v>0.95</v>
      </c>
      <c r="L79" s="63" t="s">
        <v>31</v>
      </c>
      <c r="M79" s="63" t="s">
        <v>32</v>
      </c>
      <c r="N79" s="63" t="s">
        <v>31</v>
      </c>
      <c r="O79" s="79" t="n">
        <f aca="false">Q79</f>
        <v>1</v>
      </c>
      <c r="P79" s="65" t="s">
        <v>30</v>
      </c>
      <c r="Q79" s="80" t="n">
        <v>1</v>
      </c>
      <c r="R79" s="55"/>
      <c r="S79" s="81" t="n">
        <f aca="false">AVERAGE(S80:S81)</f>
        <v>0.79969696969697</v>
      </c>
      <c r="T79" s="81" t="n">
        <f aca="false">AVERAGE(T80:T81)</f>
        <v>0.415882352941176</v>
      </c>
      <c r="U79" s="81" t="n">
        <f aca="false">AVERAGE(U80:U81)</f>
        <v>0.8225</v>
      </c>
      <c r="V79" s="81" t="n">
        <f aca="false">AVERAGE(V80:V81)</f>
        <v>0.595</v>
      </c>
      <c r="W79" s="81" t="n">
        <f aca="false">AVERAGE(W80:W81)</f>
        <v>0.455</v>
      </c>
      <c r="X79" s="81" t="n">
        <f aca="false">AVERAGE(X80:X81)</f>
        <v>0.633333333333333</v>
      </c>
      <c r="Y79" s="81" t="n">
        <f aca="false">AVERAGE(Y80:Y81)</f>
        <v>0.370588235294118</v>
      </c>
      <c r="Z79" s="81" t="n">
        <f aca="false">AVERAGE(Z80:Z81)</f>
        <v>0.84</v>
      </c>
      <c r="AA79" s="81" t="n">
        <f aca="false">AVERAGE(AA80:AA81)</f>
        <v>0.509090909090909</v>
      </c>
      <c r="AB79" s="81" t="n">
        <f aca="false">AVERAGE(AB80:AB81)</f>
        <v>0.254545454545454</v>
      </c>
      <c r="AC79" s="81" t="e">
        <f aca="false">AVERAGE(AC80:AC81)</f>
        <v>#DIV/0!</v>
      </c>
      <c r="AD79" s="81" t="e">
        <f aca="false">AVERAGE(AD80:AD81)</f>
        <v>#DIV/0!</v>
      </c>
      <c r="AE79" s="81" t="e">
        <f aca="false">AVERAGE(AE80:AE81)</f>
        <v>#DIV/0!</v>
      </c>
      <c r="AF79" s="81" t="e">
        <f aca="false">AVERAGE(AF80:AF81)</f>
        <v>#DIV/0!</v>
      </c>
      <c r="AG79" s="81" t="e">
        <f aca="false">AVERAGE(AG80:AG81)</f>
        <v>#DIV/0!</v>
      </c>
    </row>
    <row r="80" customFormat="false" ht="14.25" hidden="false" customHeight="true" outlineLevel="0" collapsed="false">
      <c r="B80" s="83"/>
      <c r="C80" s="84"/>
      <c r="D80" s="18"/>
      <c r="E80" s="20"/>
      <c r="F80" s="104"/>
      <c r="G80" s="104"/>
      <c r="H80" s="104"/>
      <c r="I80" s="23" t="s">
        <v>14</v>
      </c>
      <c r="J80" s="23"/>
      <c r="K80" s="23"/>
      <c r="L80" s="23"/>
      <c r="M80" s="23"/>
      <c r="N80" s="23"/>
      <c r="O80" s="23"/>
      <c r="P80" s="23"/>
      <c r="Q80" s="23"/>
      <c r="R80" s="55"/>
      <c r="S80" s="81" t="n">
        <f aca="false">IF(S2="","",(S70/($M$8*(S2-S8))))</f>
        <v>1.02666666666667</v>
      </c>
      <c r="T80" s="81" t="n">
        <f aca="false">IF(T2="","",(T70/($M$8*(T2-T8))))</f>
        <v>0.411764705882353</v>
      </c>
      <c r="U80" s="81" t="n">
        <f aca="false">IF(U2="","",(U70/($M$8*(U2-U8))))</f>
        <v>1.225</v>
      </c>
      <c r="V80" s="81" t="n">
        <f aca="false">IF(V2="","",(V70/($M$8*(V2-V8))))</f>
        <v>0.63</v>
      </c>
      <c r="W80" s="81" t="n">
        <f aca="false">IF(W2="","",(W70/($M$8*(W2-W8))))</f>
        <v>0.35</v>
      </c>
      <c r="X80" s="81" t="n">
        <f aca="false">IF(X2="","",(X70/($M$8*(X2-X8))))</f>
        <v>0.466666666666667</v>
      </c>
      <c r="Y80" s="81" t="n">
        <f aca="false">IF(Y2="","",(Y70/($M$8*(Y2-Y8))))</f>
        <v>0.494117647058824</v>
      </c>
      <c r="Z80" s="81" t="n">
        <f aca="false">IF(Z2="","",(Z70/($M$8*(Z2-Z8))))</f>
        <v>0.77</v>
      </c>
      <c r="AA80" s="81" t="n">
        <f aca="false">IF(AA2="","",(AA70/($M$8*(AA2-AA8))))</f>
        <v>0.636363636363636</v>
      </c>
      <c r="AB80" s="81" t="n">
        <f aca="false">IF(AB2="","",(AB70/($M$8*(AB2-AB8))))</f>
        <v>0.254545454545454</v>
      </c>
      <c r="AC80" s="81" t="str">
        <f aca="false">IF(AC2="","",(AC70/($M$8*(AC2-AC8))))</f>
        <v/>
      </c>
      <c r="AD80" s="81" t="str">
        <f aca="false">IF(AD2="","",(AD70/($M$8*(AD2-AD8))))</f>
        <v/>
      </c>
      <c r="AE80" s="81" t="str">
        <f aca="false">IF(AE2="","",(AE70/($M$8*(AE2-AE8))))</f>
        <v/>
      </c>
      <c r="AF80" s="81" t="str">
        <f aca="false">IF(AF2="","",(AF70/($M$8*(AF2-AF8))))</f>
        <v/>
      </c>
      <c r="AG80" s="81" t="str">
        <f aca="false">IF(AG2="","",(AG70/($M$8*(AG2-AG8))))</f>
        <v/>
      </c>
    </row>
    <row r="81" customFormat="false" ht="14.25" hidden="false" customHeight="true" outlineLevel="0" collapsed="false">
      <c r="B81" s="83"/>
      <c r="C81" s="93"/>
      <c r="D81" s="18"/>
      <c r="E81" s="20"/>
      <c r="F81" s="104"/>
      <c r="G81" s="104"/>
      <c r="H81" s="104"/>
      <c r="I81" s="23" t="s">
        <v>15</v>
      </c>
      <c r="J81" s="23"/>
      <c r="K81" s="23"/>
      <c r="L81" s="23"/>
      <c r="M81" s="23"/>
      <c r="N81" s="23"/>
      <c r="O81" s="23"/>
      <c r="P81" s="23"/>
      <c r="Q81" s="23"/>
      <c r="R81" s="55"/>
      <c r="S81" s="81" t="n">
        <f aca="false">IF(S2="","",(S73/($M$9*(S2-S9))))</f>
        <v>0.572727272727273</v>
      </c>
      <c r="T81" s="81" t="n">
        <f aca="false">IF(T2="","",(T73/($M$9*(T2-T9))))</f>
        <v>0.42</v>
      </c>
      <c r="U81" s="81" t="n">
        <f aca="false">IF(U2="","",(U73/($M$9*(U2-U9))))</f>
        <v>0.42</v>
      </c>
      <c r="V81" s="81" t="n">
        <f aca="false">IF(V2="","",(V73/($M$9*(V2-V9))))</f>
        <v>0.56</v>
      </c>
      <c r="W81" s="81" t="n">
        <f aca="false">IF(W2="","",(W73/($M$9*(W2-W9))))</f>
        <v>0.56</v>
      </c>
      <c r="X81" s="81" t="n">
        <f aca="false">IF(X2="","",(X73/($M$9*(X2-X9))))</f>
        <v>0.8</v>
      </c>
      <c r="Y81" s="81" t="n">
        <f aca="false">IF(Y2="","",(Y73/($M$9*(Y2-Y9))))</f>
        <v>0.247058823529412</v>
      </c>
      <c r="Z81" s="81" t="n">
        <f aca="false">IF(Z2="","",(Z73/($M$9*(Z2-Z9))))</f>
        <v>0.91</v>
      </c>
      <c r="AA81" s="81" t="n">
        <f aca="false">IF(AA2="","",(AA73/($M$9*(AA2-AA9))))</f>
        <v>0.381818181818182</v>
      </c>
      <c r="AB81" s="81" t="n">
        <f aca="false">IF(AB2="","",(AB73/($M$9*(AB2-AB9))))</f>
        <v>0.254545454545454</v>
      </c>
      <c r="AC81" s="81" t="str">
        <f aca="false">IF(AC2="","",(AC73/($M$9*(AC2-AC9))))</f>
        <v/>
      </c>
      <c r="AD81" s="81" t="str">
        <f aca="false">IF(AD2="","",(AD73/($M$9*(AD2-AD9))))</f>
        <v/>
      </c>
      <c r="AE81" s="81" t="str">
        <f aca="false">IF(AE2="","",(AE73/($M$9*(AE2-AE9))))</f>
        <v/>
      </c>
      <c r="AF81" s="81" t="str">
        <f aca="false">IF(AF2="","",(AF73/($M$9*(AF2-AF9))))</f>
        <v/>
      </c>
      <c r="AG81" s="81" t="str">
        <f aca="false">IF(AG2="","",(AG73/($M$9*(AG2-AG9))))</f>
        <v/>
      </c>
    </row>
    <row r="82" customFormat="false" ht="17.45" hidden="false" customHeight="true" outlineLevel="0" collapsed="false">
      <c r="B82" s="83"/>
      <c r="C82" s="84" t="n">
        <v>22</v>
      </c>
      <c r="D82" s="18" t="s">
        <v>107</v>
      </c>
      <c r="E82" s="20" t="s">
        <v>108</v>
      </c>
      <c r="F82" s="104" t="s">
        <v>5</v>
      </c>
      <c r="G82" s="104" t="s">
        <v>6</v>
      </c>
      <c r="H82" s="104" t="s">
        <v>7</v>
      </c>
      <c r="I82" s="60" t="s">
        <v>33</v>
      </c>
      <c r="J82" s="88" t="n">
        <v>761</v>
      </c>
      <c r="K82" s="107" t="n">
        <f aca="false">J82</f>
        <v>761</v>
      </c>
      <c r="L82" s="63" t="s">
        <v>31</v>
      </c>
      <c r="M82" s="63" t="s">
        <v>32</v>
      </c>
      <c r="N82" s="63" t="s">
        <v>31</v>
      </c>
      <c r="O82" s="108" t="n">
        <f aca="false">Q82</f>
        <v>797</v>
      </c>
      <c r="P82" s="65" t="s">
        <v>30</v>
      </c>
      <c r="Q82" s="89" t="n">
        <v>797</v>
      </c>
      <c r="R82" s="55"/>
      <c r="S82" s="157" t="n">
        <f aca="false">S83+S84</f>
        <v>153</v>
      </c>
      <c r="T82" s="157" t="n">
        <f aca="false">T83+T84</f>
        <v>156</v>
      </c>
      <c r="U82" s="157" t="n">
        <f aca="false">U83+U84</f>
        <v>99</v>
      </c>
      <c r="V82" s="157" t="n">
        <f aca="false">V83+V84</f>
        <v>380</v>
      </c>
      <c r="W82" s="157" t="n">
        <f aca="false">W83+W84</f>
        <v>187</v>
      </c>
      <c r="X82" s="157" t="n">
        <f aca="false">X83+X84</f>
        <v>153</v>
      </c>
      <c r="Y82" s="157" t="n">
        <f aca="false">Y83+Y84</f>
        <v>199</v>
      </c>
      <c r="Z82" s="157" t="n">
        <f aca="false">Z83+Z84</f>
        <v>221</v>
      </c>
      <c r="AA82" s="157" t="n">
        <f aca="false">AA83+AA84</f>
        <v>190</v>
      </c>
      <c r="AB82" s="157" t="n">
        <f aca="false">AB83+AB84</f>
        <v>212</v>
      </c>
      <c r="AC82" s="157" t="n">
        <f aca="false">AC83+AC84</f>
        <v>0</v>
      </c>
      <c r="AD82" s="157" t="n">
        <f aca="false">AD83+AD84</f>
        <v>0</v>
      </c>
      <c r="AE82" s="157" t="n">
        <f aca="false">AE83+AE84</f>
        <v>0</v>
      </c>
      <c r="AF82" s="157" t="n">
        <f aca="false">AF83+AF84</f>
        <v>0</v>
      </c>
      <c r="AG82" s="157" t="n">
        <f aca="false">AG83+AG84</f>
        <v>0</v>
      </c>
    </row>
    <row r="83" customFormat="false" ht="14.25" hidden="false" customHeight="true" outlineLevel="0" collapsed="false">
      <c r="B83" s="83"/>
      <c r="C83" s="84"/>
      <c r="D83" s="18"/>
      <c r="E83" s="20"/>
      <c r="F83" s="104"/>
      <c r="G83" s="104"/>
      <c r="H83" s="104"/>
      <c r="I83" s="23" t="s">
        <v>14</v>
      </c>
      <c r="J83" s="23"/>
      <c r="K83" s="23"/>
      <c r="L83" s="23"/>
      <c r="M83" s="23"/>
      <c r="N83" s="23"/>
      <c r="O83" s="23"/>
      <c r="P83" s="23"/>
      <c r="Q83" s="23"/>
      <c r="R83" s="67"/>
      <c r="S83" s="157" t="n">
        <v>73</v>
      </c>
      <c r="T83" s="157" t="n">
        <v>74</v>
      </c>
      <c r="U83" s="157" t="n">
        <v>63</v>
      </c>
      <c r="V83" s="157" t="n">
        <v>175</v>
      </c>
      <c r="W83" s="157" t="n">
        <v>91</v>
      </c>
      <c r="X83" s="157" t="n">
        <v>78</v>
      </c>
      <c r="Y83" s="157" t="n">
        <v>105</v>
      </c>
      <c r="Z83" s="157" t="n">
        <v>108</v>
      </c>
      <c r="AA83" s="157" t="n">
        <v>96</v>
      </c>
      <c r="AB83" s="157" t="n">
        <v>130</v>
      </c>
      <c r="AC83" s="157"/>
      <c r="AD83" s="157"/>
      <c r="AE83" s="157"/>
      <c r="AF83" s="157"/>
      <c r="AG83" s="157"/>
    </row>
    <row r="84" customFormat="false" ht="20.45" hidden="false" customHeight="true" outlineLevel="0" collapsed="false">
      <c r="B84" s="83"/>
      <c r="C84" s="84"/>
      <c r="D84" s="18"/>
      <c r="E84" s="20"/>
      <c r="F84" s="104"/>
      <c r="G84" s="104"/>
      <c r="H84" s="104"/>
      <c r="I84" s="23" t="s">
        <v>15</v>
      </c>
      <c r="J84" s="23"/>
      <c r="K84" s="23"/>
      <c r="L84" s="23"/>
      <c r="M84" s="23"/>
      <c r="N84" s="23"/>
      <c r="O84" s="23"/>
      <c r="P84" s="23"/>
      <c r="Q84" s="23"/>
      <c r="R84" s="67"/>
      <c r="S84" s="27" t="n">
        <v>80</v>
      </c>
      <c r="T84" s="27" t="n">
        <v>82</v>
      </c>
      <c r="U84" s="27" t="n">
        <v>36</v>
      </c>
      <c r="V84" s="27" t="n">
        <v>205</v>
      </c>
      <c r="W84" s="27" t="n">
        <v>96</v>
      </c>
      <c r="X84" s="27" t="n">
        <v>75</v>
      </c>
      <c r="Y84" s="27" t="n">
        <v>94</v>
      </c>
      <c r="Z84" s="27" t="n">
        <v>113</v>
      </c>
      <c r="AA84" s="27" t="n">
        <v>94</v>
      </c>
      <c r="AB84" s="27" t="n">
        <v>82</v>
      </c>
      <c r="AC84" s="27"/>
      <c r="AD84" s="27"/>
      <c r="AE84" s="27"/>
      <c r="AF84" s="27"/>
      <c r="AG84" s="27"/>
    </row>
    <row r="85" customFormat="false" ht="53.45" hidden="false" customHeight="true" outlineLevel="0" collapsed="false">
      <c r="B85" s="83"/>
      <c r="C85" s="158" t="n">
        <v>23</v>
      </c>
      <c r="D85" s="159" t="s">
        <v>109</v>
      </c>
      <c r="E85" s="20" t="s">
        <v>109</v>
      </c>
      <c r="F85" s="104" t="s">
        <v>5</v>
      </c>
      <c r="G85" s="104" t="s">
        <v>6</v>
      </c>
      <c r="H85" s="104" t="s">
        <v>7</v>
      </c>
      <c r="I85" s="60" t="s">
        <v>30</v>
      </c>
      <c r="J85" s="88" t="n">
        <v>36</v>
      </c>
      <c r="K85" s="107" t="n">
        <f aca="false">Q85</f>
        <v>34</v>
      </c>
      <c r="L85" s="63" t="s">
        <v>31</v>
      </c>
      <c r="M85" s="63" t="s">
        <v>32</v>
      </c>
      <c r="N85" s="63" t="s">
        <v>31</v>
      </c>
      <c r="O85" s="108" t="n">
        <f aca="false">J85</f>
        <v>36</v>
      </c>
      <c r="P85" s="65" t="s">
        <v>33</v>
      </c>
      <c r="Q85" s="89" t="n">
        <v>34</v>
      </c>
      <c r="R85" s="67"/>
      <c r="S85" s="56" t="n">
        <v>2</v>
      </c>
      <c r="T85" s="56" t="n">
        <v>24</v>
      </c>
      <c r="U85" s="56" t="n">
        <v>20</v>
      </c>
      <c r="V85" s="56" t="n">
        <f aca="false">V86+V87</f>
        <v>0</v>
      </c>
      <c r="W85" s="56" t="n">
        <f aca="false">W86+W87</f>
        <v>4</v>
      </c>
      <c r="X85" s="56" t="n">
        <f aca="false">X86+X87</f>
        <v>0</v>
      </c>
      <c r="Y85" s="56" t="n">
        <f aca="false">Y86+Y87</f>
        <v>6</v>
      </c>
      <c r="Z85" s="56" t="n">
        <f aca="false">Z86+Z87</f>
        <v>6</v>
      </c>
      <c r="AA85" s="56" t="n">
        <f aca="false">AA86+AA87</f>
        <v>1</v>
      </c>
      <c r="AB85" s="56" t="n">
        <f aca="false">AB86+AB87</f>
        <v>2</v>
      </c>
      <c r="AC85" s="56" t="n">
        <f aca="false">AC86+AC87</f>
        <v>0</v>
      </c>
      <c r="AD85" s="56" t="n">
        <f aca="false">AD86+AD87</f>
        <v>0</v>
      </c>
      <c r="AE85" s="56" t="n">
        <f aca="false">AE86+AE87</f>
        <v>0</v>
      </c>
      <c r="AF85" s="56" t="n">
        <f aca="false">AF86+AF87</f>
        <v>0</v>
      </c>
      <c r="AG85" s="56" t="n">
        <f aca="false">AG86+AG87</f>
        <v>0</v>
      </c>
    </row>
    <row r="86" customFormat="false" ht="18.6" hidden="false" customHeight="true" outlineLevel="0" collapsed="false">
      <c r="B86" s="83"/>
      <c r="C86" s="158"/>
      <c r="D86" s="159"/>
      <c r="E86" s="20"/>
      <c r="F86" s="104"/>
      <c r="G86" s="104"/>
      <c r="H86" s="104"/>
      <c r="I86" s="23" t="s">
        <v>14</v>
      </c>
      <c r="J86" s="23"/>
      <c r="K86" s="23"/>
      <c r="L86" s="23"/>
      <c r="M86" s="23"/>
      <c r="N86" s="23"/>
      <c r="O86" s="23"/>
      <c r="P86" s="23"/>
      <c r="Q86" s="23"/>
      <c r="R86" s="160"/>
      <c r="S86" s="161"/>
      <c r="T86" s="161"/>
      <c r="U86" s="161"/>
      <c r="V86" s="157" t="n">
        <v>0</v>
      </c>
      <c r="W86" s="157" t="n">
        <v>3</v>
      </c>
      <c r="X86" s="157" t="n">
        <v>0</v>
      </c>
      <c r="Y86" s="157" t="n">
        <v>4</v>
      </c>
      <c r="Z86" s="157" t="n">
        <v>0</v>
      </c>
      <c r="AA86" s="157" t="n">
        <v>0</v>
      </c>
      <c r="AB86" s="157" t="n">
        <v>1</v>
      </c>
      <c r="AC86" s="157"/>
      <c r="AD86" s="157"/>
      <c r="AE86" s="157"/>
      <c r="AF86" s="157"/>
      <c r="AG86" s="157"/>
    </row>
    <row r="87" customFormat="false" ht="15" hidden="false" customHeight="true" outlineLevel="0" collapsed="false">
      <c r="B87" s="83"/>
      <c r="C87" s="158"/>
      <c r="D87" s="159"/>
      <c r="E87" s="20"/>
      <c r="F87" s="104"/>
      <c r="G87" s="104"/>
      <c r="H87" s="104"/>
      <c r="I87" s="23" t="s">
        <v>15</v>
      </c>
      <c r="J87" s="23"/>
      <c r="K87" s="23"/>
      <c r="L87" s="23"/>
      <c r="M87" s="23"/>
      <c r="N87" s="23"/>
      <c r="O87" s="23"/>
      <c r="P87" s="23"/>
      <c r="Q87" s="23"/>
      <c r="R87" s="160"/>
      <c r="S87" s="162"/>
      <c r="T87" s="162"/>
      <c r="U87" s="162"/>
      <c r="V87" s="27" t="n">
        <v>0</v>
      </c>
      <c r="W87" s="27" t="n">
        <v>1</v>
      </c>
      <c r="X87" s="27" t="n">
        <v>0</v>
      </c>
      <c r="Y87" s="27" t="n">
        <v>2</v>
      </c>
      <c r="Z87" s="27" t="n">
        <v>6</v>
      </c>
      <c r="AA87" s="27" t="n">
        <v>1</v>
      </c>
      <c r="AB87" s="27" t="n">
        <v>1</v>
      </c>
      <c r="AC87" s="27"/>
      <c r="AD87" s="27"/>
      <c r="AE87" s="27"/>
      <c r="AF87" s="27"/>
      <c r="AG87" s="27"/>
    </row>
    <row r="88" customFormat="false" ht="14.65" hidden="false" customHeight="true" outlineLevel="0" collapsed="false">
      <c r="B88" s="163" t="s">
        <v>110</v>
      </c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</row>
    <row r="89" customFormat="false" ht="14.45" hidden="false" customHeight="true" outlineLevel="0" collapsed="false">
      <c r="B89" s="163" t="s">
        <v>111</v>
      </c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4"/>
      <c r="S89" s="164"/>
      <c r="T89" s="164"/>
      <c r="U89" s="164"/>
      <c r="V89" s="164"/>
      <c r="W89" s="164" t="n">
        <v>0</v>
      </c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</row>
    <row r="90" customFormat="false" ht="14.25" hidden="false" customHeight="false" outlineLevel="0" collapsed="false">
      <c r="B90" s="163" t="s">
        <v>112</v>
      </c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S90" s="165"/>
    </row>
  </sheetData>
  <mergeCells count="154">
    <mergeCell ref="B1:Q1"/>
    <mergeCell ref="C2:Q2"/>
    <mergeCell ref="B3:B9"/>
    <mergeCell ref="C3:C9"/>
    <mergeCell ref="D3:D9"/>
    <mergeCell ref="E3:E9"/>
    <mergeCell ref="F3:F9"/>
    <mergeCell ref="G3:G9"/>
    <mergeCell ref="H3:H9"/>
    <mergeCell ref="I3:L3"/>
    <mergeCell ref="N3:Q3"/>
    <mergeCell ref="I4:L4"/>
    <mergeCell ref="N4:Q4"/>
    <mergeCell ref="I5:L5"/>
    <mergeCell ref="N5:Q5"/>
    <mergeCell ref="I6:L6"/>
    <mergeCell ref="N6:Q6"/>
    <mergeCell ref="I7:L7"/>
    <mergeCell ref="N7:Q7"/>
    <mergeCell ref="I8:L8"/>
    <mergeCell ref="N8:Q8"/>
    <mergeCell ref="I9:L9"/>
    <mergeCell ref="N9:Q9"/>
    <mergeCell ref="I10:J10"/>
    <mergeCell ref="K10:O10"/>
    <mergeCell ref="P10:Q10"/>
    <mergeCell ref="B11:B18"/>
    <mergeCell ref="D11:D13"/>
    <mergeCell ref="G11:G13"/>
    <mergeCell ref="H11:H13"/>
    <mergeCell ref="D14:D16"/>
    <mergeCell ref="G14:G16"/>
    <mergeCell ref="H14:H16"/>
    <mergeCell ref="B19:B33"/>
    <mergeCell ref="D19:D21"/>
    <mergeCell ref="E19:E21"/>
    <mergeCell ref="F19:F21"/>
    <mergeCell ref="G19:G21"/>
    <mergeCell ref="H19:H21"/>
    <mergeCell ref="I19:Q19"/>
    <mergeCell ref="I20:Q20"/>
    <mergeCell ref="D22:D23"/>
    <mergeCell ref="E22:E23"/>
    <mergeCell ref="F22:F23"/>
    <mergeCell ref="G22:G23"/>
    <mergeCell ref="H22:H23"/>
    <mergeCell ref="I22:Q22"/>
    <mergeCell ref="D24:D25"/>
    <mergeCell ref="E24:E25"/>
    <mergeCell ref="F24:F25"/>
    <mergeCell ref="G24:G25"/>
    <mergeCell ref="H24:H25"/>
    <mergeCell ref="I24:Q24"/>
    <mergeCell ref="A25:A26"/>
    <mergeCell ref="D26:D29"/>
    <mergeCell ref="E26:E27"/>
    <mergeCell ref="F26:F27"/>
    <mergeCell ref="G26:G27"/>
    <mergeCell ref="H26:H27"/>
    <mergeCell ref="I26:Q26"/>
    <mergeCell ref="E28:E29"/>
    <mergeCell ref="F28:F29"/>
    <mergeCell ref="G28:G29"/>
    <mergeCell ref="H28:H29"/>
    <mergeCell ref="I28:Q28"/>
    <mergeCell ref="D30:D33"/>
    <mergeCell ref="F30:F33"/>
    <mergeCell ref="G30:G33"/>
    <mergeCell ref="H30:H33"/>
    <mergeCell ref="I30:Q30"/>
    <mergeCell ref="I32:Q32"/>
    <mergeCell ref="B34:B87"/>
    <mergeCell ref="D34:D45"/>
    <mergeCell ref="E34:E37"/>
    <mergeCell ref="F34:F37"/>
    <mergeCell ref="G34:G37"/>
    <mergeCell ref="H34:H37"/>
    <mergeCell ref="I34:Q34"/>
    <mergeCell ref="I35:Q35"/>
    <mergeCell ref="I36:Q36"/>
    <mergeCell ref="I37:Q37"/>
    <mergeCell ref="E38:E41"/>
    <mergeCell ref="F38:F41"/>
    <mergeCell ref="G38:G41"/>
    <mergeCell ref="H38:H41"/>
    <mergeCell ref="I38:Q38"/>
    <mergeCell ref="I39:Q39"/>
    <mergeCell ref="I40:Q40"/>
    <mergeCell ref="I41:Q41"/>
    <mergeCell ref="E42:E45"/>
    <mergeCell ref="F42:F45"/>
    <mergeCell ref="G42:G45"/>
    <mergeCell ref="H42:H45"/>
    <mergeCell ref="I43:Q43"/>
    <mergeCell ref="I44:Q44"/>
    <mergeCell ref="I45:Q45"/>
    <mergeCell ref="I47:Q47"/>
    <mergeCell ref="I48:Q48"/>
    <mergeCell ref="I49:Q49"/>
    <mergeCell ref="D50:D53"/>
    <mergeCell ref="E50:E53"/>
    <mergeCell ref="F50:F53"/>
    <mergeCell ref="G50:G53"/>
    <mergeCell ref="H50:H53"/>
    <mergeCell ref="I51:Q51"/>
    <mergeCell ref="I52:Q52"/>
    <mergeCell ref="I53:Q53"/>
    <mergeCell ref="C58:C62"/>
    <mergeCell ref="D58:D62"/>
    <mergeCell ref="E58:E62"/>
    <mergeCell ref="F58:F62"/>
    <mergeCell ref="G58:G62"/>
    <mergeCell ref="H58:H62"/>
    <mergeCell ref="I59:Q59"/>
    <mergeCell ref="I60:Q60"/>
    <mergeCell ref="I61:Q61"/>
    <mergeCell ref="I62:Q62"/>
    <mergeCell ref="D63:D67"/>
    <mergeCell ref="E63:E67"/>
    <mergeCell ref="F63:F67"/>
    <mergeCell ref="G63:G67"/>
    <mergeCell ref="H63:H67"/>
    <mergeCell ref="I64:Q64"/>
    <mergeCell ref="I65:Q65"/>
    <mergeCell ref="I66:Q66"/>
    <mergeCell ref="I67:Q67"/>
    <mergeCell ref="A69:A76"/>
    <mergeCell ref="D69:D78"/>
    <mergeCell ref="H69:H76"/>
    <mergeCell ref="D79:D81"/>
    <mergeCell ref="E79:E81"/>
    <mergeCell ref="F79:F81"/>
    <mergeCell ref="G79:G81"/>
    <mergeCell ref="H79:H81"/>
    <mergeCell ref="I80:Q80"/>
    <mergeCell ref="I81:Q81"/>
    <mergeCell ref="D82:D84"/>
    <mergeCell ref="E82:E84"/>
    <mergeCell ref="F82:F84"/>
    <mergeCell ref="G82:G84"/>
    <mergeCell ref="H82:H84"/>
    <mergeCell ref="I83:Q83"/>
    <mergeCell ref="I84:Q84"/>
    <mergeCell ref="C85:C87"/>
    <mergeCell ref="D85:D87"/>
    <mergeCell ref="E85:E87"/>
    <mergeCell ref="F85:F87"/>
    <mergeCell ref="G85:G87"/>
    <mergeCell ref="H85:H87"/>
    <mergeCell ref="I86:Q86"/>
    <mergeCell ref="I87:Q87"/>
    <mergeCell ref="B88:Q88"/>
    <mergeCell ref="B89:Q89"/>
    <mergeCell ref="B90:Q90"/>
  </mergeCells>
  <conditionalFormatting sqref="S11">
    <cfRule type="cellIs" priority="2" operator="lessThan" aboveAverage="0" equalAverage="0" bottom="0" percent="0" rank="0" text="" dxfId="0">
      <formula>$Q$11</formula>
    </cfRule>
    <cfRule type="cellIs" priority="3" operator="greaterThan" aboveAverage="0" equalAverage="0" bottom="0" percent="0" rank="0" text="" dxfId="1">
      <formula>$J$11</formula>
    </cfRule>
    <cfRule type="cellIs" priority="4" operator="between" aboveAverage="0" equalAverage="0" bottom="0" percent="0" rank="0" text="" dxfId="2">
      <formula>$J$11</formula>
      <formula>$Q$11</formula>
    </cfRule>
  </conditionalFormatting>
  <conditionalFormatting sqref="S12">
    <cfRule type="cellIs" priority="5" operator="lessThan" aboveAverage="0" equalAverage="0" bottom="0" percent="0" rank="0" text="" dxfId="3">
      <formula>$Q$12</formula>
    </cfRule>
    <cfRule type="cellIs" priority="6" operator="between" aboveAverage="0" equalAverage="0" bottom="0" percent="0" rank="0" text="" dxfId="4">
      <formula>$J$12</formula>
      <formula>$Q$12</formula>
    </cfRule>
  </conditionalFormatting>
  <conditionalFormatting sqref="S13">
    <cfRule type="cellIs" priority="7" operator="lessThan" aboveAverage="0" equalAverage="0" bottom="0" percent="0" rank="0" text="" dxfId="5">
      <formula>$Q$13</formula>
    </cfRule>
    <cfRule type="cellIs" priority="8" operator="greaterThan" aboveAverage="0" equalAverage="0" bottom="0" percent="0" rank="0" text="" dxfId="6">
      <formula>$J$13</formula>
    </cfRule>
    <cfRule type="cellIs" priority="9" operator="between" aboveAverage="0" equalAverage="0" bottom="0" percent="0" rank="0" text="" dxfId="7">
      <formula>$J$13</formula>
      <formula>$Q$13</formula>
    </cfRule>
  </conditionalFormatting>
  <conditionalFormatting sqref="T11:AG11">
    <cfRule type="cellIs" priority="10" operator="lessThan" aboveAverage="0" equalAverage="0" bottom="0" percent="0" rank="0" text="" dxfId="8">
      <formula>$Q$11</formula>
    </cfRule>
    <cfRule type="cellIs" priority="11" operator="greaterThan" aboveAverage="0" equalAverage="0" bottom="0" percent="0" rank="0" text="" dxfId="9">
      <formula>$J$11</formula>
    </cfRule>
    <cfRule type="cellIs" priority="12" operator="between" aboveAverage="0" equalAverage="0" bottom="0" percent="0" rank="0" text="" dxfId="10">
      <formula>$J$11</formula>
      <formula>$Q$11</formula>
    </cfRule>
  </conditionalFormatting>
  <conditionalFormatting sqref="S14">
    <cfRule type="cellIs" priority="13" operator="lessThan" aboveAverage="0" equalAverage="0" bottom="0" percent="0" rank="0" text="" dxfId="11">
      <formula>$J$14</formula>
    </cfRule>
    <cfRule type="cellIs" priority="14" operator="greaterThan" aboveAverage="0" equalAverage="0" bottom="0" percent="0" rank="0" text="" dxfId="12">
      <formula>$Q$14</formula>
    </cfRule>
    <cfRule type="cellIs" priority="15" operator="between" aboveAverage="0" equalAverage="0" bottom="0" percent="0" rank="0" text="" dxfId="13">
      <formula>$J$14</formula>
      <formula>$Q$14</formula>
    </cfRule>
  </conditionalFormatting>
  <conditionalFormatting sqref="S15">
    <cfRule type="cellIs" priority="16" operator="lessThan" aboveAverage="0" equalAverage="0" bottom="0" percent="0" rank="0" text="" dxfId="14">
      <formula>$J$15</formula>
    </cfRule>
    <cfRule type="cellIs" priority="17" operator="greaterThan" aboveAverage="0" equalAverage="0" bottom="0" percent="0" rank="0" text="" dxfId="15">
      <formula>$Q$15</formula>
    </cfRule>
    <cfRule type="cellIs" priority="18" operator="between" aboveAverage="0" equalAverage="0" bottom="0" percent="0" rank="0" text="" dxfId="16">
      <formula>$J$15</formula>
      <formula>$Q$15</formula>
    </cfRule>
  </conditionalFormatting>
  <conditionalFormatting sqref="S16">
    <cfRule type="cellIs" priority="19" operator="lessThan" aboveAverage="0" equalAverage="0" bottom="0" percent="0" rank="0" text="" dxfId="17">
      <formula>$J$16</formula>
    </cfRule>
    <cfRule type="cellIs" priority="20" operator="greaterThan" aboveAverage="0" equalAverage="0" bottom="0" percent="0" rank="0" text="" dxfId="18">
      <formula>$Q$16</formula>
    </cfRule>
    <cfRule type="cellIs" priority="21" operator="between" aboveAverage="0" equalAverage="0" bottom="0" percent="0" rank="0" text="" dxfId="19">
      <formula>$J$16</formula>
      <formula>$Q$16</formula>
    </cfRule>
  </conditionalFormatting>
  <conditionalFormatting sqref="T14:AG14">
    <cfRule type="cellIs" priority="22" operator="lessThan" aboveAverage="0" equalAverage="0" bottom="0" percent="0" rank="0" text="" dxfId="20">
      <formula>$J$14</formula>
    </cfRule>
    <cfRule type="cellIs" priority="23" operator="greaterThan" aboveAverage="0" equalAverage="0" bottom="0" percent="0" rank="0" text="" dxfId="21">
      <formula>$Q$14</formula>
    </cfRule>
    <cfRule type="cellIs" priority="24" operator="between" aboveAverage="0" equalAverage="0" bottom="0" percent="0" rank="0" text="" dxfId="22">
      <formula>$J$14</formula>
      <formula>$Q$14</formula>
    </cfRule>
  </conditionalFormatting>
  <conditionalFormatting sqref="S17">
    <cfRule type="cellIs" priority="25" operator="lessThan" aboveAverage="0" equalAverage="0" bottom="0" percent="0" rank="0" text="" dxfId="23">
      <formula>$Q$17</formula>
    </cfRule>
    <cfRule type="cellIs" priority="26" operator="greaterThan" aboveAverage="0" equalAverage="0" bottom="0" percent="0" rank="0" text="" dxfId="24">
      <formula>$J$17</formula>
    </cfRule>
    <cfRule type="cellIs" priority="27" operator="between" aboveAverage="0" equalAverage="0" bottom="0" percent="0" rank="0" text="" dxfId="25">
      <formula>$J$17</formula>
      <formula>$Q$17</formula>
    </cfRule>
  </conditionalFormatting>
  <conditionalFormatting sqref="S18">
    <cfRule type="cellIs" priority="28" operator="lessThan" aboveAverage="0" equalAverage="0" bottom="0" percent="0" rank="0" text="" dxfId="26">
      <formula>$J$18</formula>
    </cfRule>
    <cfRule type="cellIs" priority="29" operator="greaterThan" aboveAverage="0" equalAverage="0" bottom="0" percent="0" rank="0" text="" dxfId="27">
      <formula>$Q$18</formula>
    </cfRule>
    <cfRule type="cellIs" priority="30" operator="between" aboveAverage="0" equalAverage="0" bottom="0" percent="0" rank="0" text="" dxfId="28">
      <formula>$J$18</formula>
      <formula>$Q$18</formula>
    </cfRule>
  </conditionalFormatting>
  <conditionalFormatting sqref="T18:AG18">
    <cfRule type="cellIs" priority="31" operator="lessThan" aboveAverage="0" equalAverage="0" bottom="0" percent="0" rank="0" text="" dxfId="29">
      <formula>$J$18</formula>
    </cfRule>
    <cfRule type="cellIs" priority="32" operator="greaterThan" aboveAverage="0" equalAverage="0" bottom="0" percent="0" rank="0" text="" dxfId="30">
      <formula>$Q$18</formula>
    </cfRule>
    <cfRule type="cellIs" priority="33" operator="between" aboveAverage="0" equalAverage="0" bottom="0" percent="0" rank="0" text="" dxfId="31">
      <formula>$J$18</formula>
      <formula>$Q$18</formula>
    </cfRule>
  </conditionalFormatting>
  <conditionalFormatting sqref="T21">
    <cfRule type="cellIs" priority="34" operator="lessThan" aboveAverage="0" equalAverage="0" bottom="0" percent="0" rank="0" text="" dxfId="32">
      <formula>$Q$21</formula>
    </cfRule>
    <cfRule type="cellIs" priority="35" operator="greaterThan" aboveAverage="0" equalAverage="0" bottom="0" percent="0" rank="0" text="" dxfId="33">
      <formula>$J$21</formula>
    </cfRule>
    <cfRule type="cellIs" priority="36" operator="between" aboveAverage="0" equalAverage="0" bottom="0" percent="0" rank="0" text="" dxfId="34">
      <formula>$J$21</formula>
      <formula>$Q$21</formula>
    </cfRule>
  </conditionalFormatting>
  <conditionalFormatting sqref="U21:AG21">
    <cfRule type="cellIs" priority="37" operator="lessThan" aboveAverage="0" equalAverage="0" bottom="0" percent="0" rank="0" text="" dxfId="35">
      <formula>$Q$21</formula>
    </cfRule>
    <cfRule type="cellIs" priority="38" operator="greaterThan" aboveAverage="0" equalAverage="0" bottom="0" percent="0" rank="0" text="" dxfId="36">
      <formula>$J$21</formula>
    </cfRule>
    <cfRule type="cellIs" priority="39" operator="between" aboveAverage="0" equalAverage="0" bottom="0" percent="0" rank="0" text="" dxfId="37">
      <formula>$J$21</formula>
      <formula>$Q$21</formula>
    </cfRule>
  </conditionalFormatting>
  <conditionalFormatting sqref="S21">
    <cfRule type="cellIs" priority="40" operator="lessThan" aboveAverage="0" equalAverage="0" bottom="0" percent="0" rank="0" text="" dxfId="38">
      <formula>$Q$21</formula>
    </cfRule>
    <cfRule type="cellIs" priority="41" operator="greaterThan" aboveAverage="0" equalAverage="0" bottom="0" percent="0" rank="0" text="" dxfId="39">
      <formula>$J$21</formula>
    </cfRule>
    <cfRule type="cellIs" priority="42" operator="between" aboveAverage="0" equalAverage="0" bottom="0" percent="0" rank="0" text="" dxfId="40">
      <formula>$J$21</formula>
      <formula>$Q$21</formula>
    </cfRule>
  </conditionalFormatting>
  <conditionalFormatting sqref="S23">
    <cfRule type="cellIs" priority="43" operator="lessThan" aboveAverage="0" equalAverage="0" bottom="0" percent="0" rank="0" text="" dxfId="41">
      <formula>$Q$23</formula>
    </cfRule>
    <cfRule type="cellIs" priority="44" operator="greaterThan" aboveAverage="0" equalAverage="0" bottom="0" percent="0" rank="0" text="" dxfId="42">
      <formula>$J$23</formula>
    </cfRule>
    <cfRule type="cellIs" priority="45" operator="between" aboveAverage="0" equalAverage="0" bottom="0" percent="0" rank="0" text="" dxfId="43">
      <formula>$J$23</formula>
      <formula>$Q$23</formula>
    </cfRule>
  </conditionalFormatting>
  <conditionalFormatting sqref="T23:AG23">
    <cfRule type="cellIs" priority="46" operator="lessThan" aboveAverage="0" equalAverage="0" bottom="0" percent="0" rank="0" text="" dxfId="44">
      <formula>$Q$23</formula>
    </cfRule>
    <cfRule type="cellIs" priority="47" operator="greaterThan" aboveAverage="0" equalAverage="0" bottom="0" percent="0" rank="0" text="" dxfId="45">
      <formula>$J$23</formula>
    </cfRule>
    <cfRule type="cellIs" priority="48" operator="between" aboveAverage="0" equalAverage="0" bottom="0" percent="0" rank="0" text="" dxfId="46">
      <formula>$J$23</formula>
      <formula>$Q$23</formula>
    </cfRule>
  </conditionalFormatting>
  <conditionalFormatting sqref="S25">
    <cfRule type="cellIs" priority="49" operator="lessThan" aboveAverage="0" equalAverage="0" bottom="0" percent="0" rank="0" text="" dxfId="47">
      <formula>$Q$25</formula>
    </cfRule>
    <cfRule type="cellIs" priority="50" operator="greaterThan" aboveAverage="0" equalAverage="0" bottom="0" percent="0" rank="0" text="" dxfId="48">
      <formula>$J$25</formula>
    </cfRule>
    <cfRule type="cellIs" priority="51" operator="between" aboveAverage="0" equalAverage="0" bottom="0" percent="0" rank="0" text="" dxfId="49">
      <formula>$J$25</formula>
      <formula>$Q$25</formula>
    </cfRule>
  </conditionalFormatting>
  <conditionalFormatting sqref="T25:AG25">
    <cfRule type="cellIs" priority="52" operator="lessThan" aboveAverage="0" equalAverage="0" bottom="0" percent="0" rank="0" text="" dxfId="50">
      <formula>$Q$25</formula>
    </cfRule>
    <cfRule type="cellIs" priority="53" operator="greaterThan" aboveAverage="0" equalAverage="0" bottom="0" percent="0" rank="0" text="" dxfId="51">
      <formula>$J$25</formula>
    </cfRule>
    <cfRule type="cellIs" priority="54" operator="between" aboveAverage="0" equalAverage="0" bottom="0" percent="0" rank="0" text="" dxfId="52">
      <formula>$J$25</formula>
      <formula>$Q$25</formula>
    </cfRule>
  </conditionalFormatting>
  <conditionalFormatting sqref="S27">
    <cfRule type="cellIs" priority="55" operator="lessThan" aboveAverage="0" equalAverage="0" bottom="0" percent="0" rank="0" text="" dxfId="53">
      <formula>$Q$27</formula>
    </cfRule>
    <cfRule type="cellIs" priority="56" operator="greaterThan" aboveAverage="0" equalAverage="0" bottom="0" percent="0" rank="0" text="" dxfId="54">
      <formula>$J$27</formula>
    </cfRule>
    <cfRule type="cellIs" priority="57" operator="between" aboveAverage="0" equalAverage="0" bottom="0" percent="0" rank="0" text="" dxfId="55">
      <formula>$J$27</formula>
      <formula>$Q$27</formula>
    </cfRule>
  </conditionalFormatting>
  <conditionalFormatting sqref="T27:AG27">
    <cfRule type="cellIs" priority="58" operator="lessThan" aboveAverage="0" equalAverage="0" bottom="0" percent="0" rank="0" text="" dxfId="56">
      <formula>$Q$27</formula>
    </cfRule>
    <cfRule type="cellIs" priority="59" operator="greaterThan" aboveAverage="0" equalAverage="0" bottom="0" percent="0" rank="0" text="" dxfId="57">
      <formula>$J$27</formula>
    </cfRule>
    <cfRule type="cellIs" priority="60" operator="between" aboveAverage="0" equalAverage="0" bottom="0" percent="0" rank="0" text="" dxfId="58">
      <formula>$J$27</formula>
      <formula>$Q$27</formula>
    </cfRule>
  </conditionalFormatting>
  <conditionalFormatting sqref="T29">
    <cfRule type="cellIs" priority="61" operator="lessThan" aboveAverage="0" equalAverage="0" bottom="0" percent="0" rank="0" text="" dxfId="59">
      <formula>$Q$29</formula>
    </cfRule>
    <cfRule type="cellIs" priority="62" operator="greaterThan" aboveAverage="0" equalAverage="0" bottom="0" percent="0" rank="0" text="" dxfId="60">
      <formula>$J$29</formula>
    </cfRule>
    <cfRule type="cellIs" priority="63" operator="between" aboveAverage="0" equalAverage="0" bottom="0" percent="0" rank="0" text="" dxfId="61">
      <formula>$J$29</formula>
      <formula>$Q$29</formula>
    </cfRule>
  </conditionalFormatting>
  <conditionalFormatting sqref="U29:AG29">
    <cfRule type="cellIs" priority="64" operator="lessThan" aboveAverage="0" equalAverage="0" bottom="0" percent="0" rank="0" text="" dxfId="62">
      <formula>$Q$29</formula>
    </cfRule>
    <cfRule type="cellIs" priority="65" operator="greaterThan" aboveAverage="0" equalAverage="0" bottom="0" percent="0" rank="0" text="" dxfId="63">
      <formula>$J$29</formula>
    </cfRule>
    <cfRule type="cellIs" priority="66" operator="between" aboveAverage="0" equalAverage="0" bottom="0" percent="0" rank="0" text="" dxfId="64">
      <formula>$J$29</formula>
      <formula>$Q$29</formula>
    </cfRule>
  </conditionalFormatting>
  <conditionalFormatting sqref="S29">
    <cfRule type="cellIs" priority="67" operator="lessThan" aboveAverage="0" equalAverage="0" bottom="0" percent="0" rank="0" text="" dxfId="65">
      <formula>$Q$29</formula>
    </cfRule>
    <cfRule type="cellIs" priority="68" operator="greaterThan" aboveAverage="0" equalAverage="0" bottom="0" percent="0" rank="0" text="" dxfId="66">
      <formula>$J$29</formula>
    </cfRule>
    <cfRule type="cellIs" priority="69" operator="between" aboveAverage="0" equalAverage="0" bottom="0" percent="0" rank="0" text="" dxfId="67">
      <formula>$J$29</formula>
      <formula>$Q$29</formula>
    </cfRule>
  </conditionalFormatting>
  <conditionalFormatting sqref="S31">
    <cfRule type="cellIs" priority="70" operator="lessThan" aboveAverage="0" equalAverage="0" bottom="0" percent="0" rank="0" text="" dxfId="68">
      <formula>$Q$31</formula>
    </cfRule>
    <cfRule type="cellIs" priority="71" operator="greaterThan" aboveAverage="0" equalAverage="0" bottom="0" percent="0" rank="0" text="" dxfId="69">
      <formula>$J$31</formula>
    </cfRule>
    <cfRule type="cellIs" priority="72" operator="between" aboveAverage="0" equalAverage="0" bottom="0" percent="0" rank="0" text="" dxfId="70">
      <formula>$J$31</formula>
      <formula>$Q$31</formula>
    </cfRule>
  </conditionalFormatting>
  <conditionalFormatting sqref="T31:AG31">
    <cfRule type="cellIs" priority="73" operator="lessThan" aboveAverage="0" equalAverage="0" bottom="0" percent="0" rank="0" text="" dxfId="71">
      <formula>$Q$31</formula>
    </cfRule>
    <cfRule type="cellIs" priority="74" operator="greaterThan" aboveAverage="0" equalAverage="0" bottom="0" percent="0" rank="0" text="" dxfId="72">
      <formula>$J$31</formula>
    </cfRule>
    <cfRule type="cellIs" priority="75" operator="between" aboveAverage="0" equalAverage="0" bottom="0" percent="0" rank="0" text="" dxfId="73">
      <formula>$J$31</formula>
      <formula>$Q$31</formula>
    </cfRule>
  </conditionalFormatting>
  <conditionalFormatting sqref="S33">
    <cfRule type="cellIs" priority="76" operator="lessThan" aboveAverage="0" equalAverage="0" bottom="0" percent="0" rank="0" text="" dxfId="74">
      <formula>$Q$33</formula>
    </cfRule>
    <cfRule type="cellIs" priority="77" operator="greaterThan" aboveAverage="0" equalAverage="0" bottom="0" percent="0" rank="0" text="" dxfId="75">
      <formula>$J$33</formula>
    </cfRule>
    <cfRule type="cellIs" priority="78" operator="between" aboveAverage="0" equalAverage="0" bottom="0" percent="0" rank="0" text="" dxfId="76">
      <formula>$J$33</formula>
      <formula>$Q$33</formula>
    </cfRule>
  </conditionalFormatting>
  <conditionalFormatting sqref="T33:AG33">
    <cfRule type="cellIs" priority="79" operator="lessThan" aboveAverage="0" equalAverage="0" bottom="0" percent="0" rank="0" text="" dxfId="77">
      <formula>$Q$33</formula>
    </cfRule>
    <cfRule type="cellIs" priority="80" operator="greaterThan" aboveAverage="0" equalAverage="0" bottom="0" percent="0" rank="0" text="" dxfId="78">
      <formula>$J$33</formula>
    </cfRule>
    <cfRule type="cellIs" priority="81" operator="between" aboveAverage="0" equalAverage="0" bottom="0" percent="0" rank="0" text="" dxfId="79">
      <formula>$J$33</formula>
      <formula>$Q$33</formula>
    </cfRule>
  </conditionalFormatting>
  <conditionalFormatting sqref="S42">
    <cfRule type="cellIs" priority="82" operator="lessThan" aboveAverage="0" equalAverage="0" bottom="0" percent="0" rank="0" text="" dxfId="80">
      <formula>$J$42</formula>
    </cfRule>
    <cfRule type="cellIs" priority="83" operator="greaterThan" aboveAverage="0" equalAverage="0" bottom="0" percent="0" rank="0" text="" dxfId="81">
      <formula>$Q$42</formula>
    </cfRule>
    <cfRule type="cellIs" priority="84" operator="between" aboveAverage="0" equalAverage="0" bottom="0" percent="0" rank="0" text="" dxfId="82">
      <formula>$J$42</formula>
      <formula>$Q$42</formula>
    </cfRule>
  </conditionalFormatting>
  <conditionalFormatting sqref="T42:AG42">
    <cfRule type="cellIs" priority="85" operator="lessThan" aboveAverage="0" equalAverage="0" bottom="0" percent="0" rank="0" text="" dxfId="83">
      <formula>$J$42</formula>
    </cfRule>
    <cfRule type="cellIs" priority="86" operator="greaterThan" aboveAverage="0" equalAverage="0" bottom="0" percent="0" rank="0" text="" dxfId="84">
      <formula>$Q$42</formula>
    </cfRule>
    <cfRule type="cellIs" priority="87" operator="between" aboveAverage="0" equalAverage="0" bottom="0" percent="0" rank="0" text="" dxfId="85">
      <formula>$J$42</formula>
      <formula>$Q$42</formula>
    </cfRule>
  </conditionalFormatting>
  <conditionalFormatting sqref="S46">
    <cfRule type="cellIs" priority="88" operator="lessThan" aboveAverage="0" equalAverage="0" bottom="0" percent="0" rank="0" text="" dxfId="86">
      <formula>$Q$46</formula>
    </cfRule>
    <cfRule type="cellIs" priority="89" operator="greaterThan" aboveAverage="0" equalAverage="0" bottom="0" percent="0" rank="0" text="" dxfId="87">
      <formula>$J$46</formula>
    </cfRule>
    <cfRule type="cellIs" priority="90" operator="between" aboveAverage="0" equalAverage="0" bottom="0" percent="0" rank="0" text="" dxfId="88">
      <formula>$J$46</formula>
      <formula>$Q$46</formula>
    </cfRule>
  </conditionalFormatting>
  <conditionalFormatting sqref="S50">
    <cfRule type="cellIs" priority="91" operator="lessThan" aboveAverage="0" equalAverage="0" bottom="0" percent="0" rank="0" text="" dxfId="89">
      <formula>$Q$50</formula>
    </cfRule>
    <cfRule type="cellIs" priority="92" operator="greaterThan" aboveAverage="0" equalAverage="0" bottom="0" percent="0" rank="0" text="" dxfId="90">
      <formula>$J$50</formula>
    </cfRule>
    <cfRule type="cellIs" priority="93" operator="between" aboveAverage="0" equalAverage="0" bottom="0" percent="0" rank="0" text="" dxfId="91">
      <formula>$J$50</formula>
      <formula>$Q$50</formula>
    </cfRule>
  </conditionalFormatting>
  <conditionalFormatting sqref="T50:AG50">
    <cfRule type="cellIs" priority="94" operator="lessThan" aboveAverage="0" equalAverage="0" bottom="0" percent="0" rank="0" text="" dxfId="92">
      <formula>$Q$50</formula>
    </cfRule>
    <cfRule type="cellIs" priority="95" operator="greaterThan" aboveAverage="0" equalAverage="0" bottom="0" percent="0" rank="0" text="" dxfId="93">
      <formula>$J$50</formula>
    </cfRule>
    <cfRule type="cellIs" priority="96" operator="between" aboveAverage="0" equalAverage="0" bottom="0" percent="0" rank="0" text="" dxfId="94">
      <formula>$J$50</formula>
      <formula>$Q$50</formula>
    </cfRule>
  </conditionalFormatting>
  <conditionalFormatting sqref="S54">
    <cfRule type="cellIs" priority="97" operator="lessThan" aboveAverage="0" equalAverage="0" bottom="0" percent="0" rank="0" text="" dxfId="95">
      <formula>$Q$54</formula>
    </cfRule>
    <cfRule type="cellIs" priority="98" operator="greaterThan" aboveAverage="0" equalAverage="0" bottom="0" percent="0" rank="0" text="" dxfId="96">
      <formula>$J$54</formula>
    </cfRule>
    <cfRule type="cellIs" priority="99" operator="between" aboveAverage="0" equalAverage="0" bottom="0" percent="0" rank="0" text="" dxfId="97">
      <formula>$J$54</formula>
      <formula>$Q$54</formula>
    </cfRule>
  </conditionalFormatting>
  <conditionalFormatting sqref="S55">
    <cfRule type="cellIs" priority="100" operator="lessThan" aboveAverage="0" equalAverage="0" bottom="0" percent="0" rank="0" text="" dxfId="98">
      <formula>$Q$55</formula>
    </cfRule>
    <cfRule type="cellIs" priority="101" operator="greaterThan" aboveAverage="0" equalAverage="0" bottom="0" percent="0" rank="0" text="" dxfId="99">
      <formula>$J$55</formula>
    </cfRule>
    <cfRule type="cellIs" priority="102" operator="between" aboveAverage="0" equalAverage="0" bottom="0" percent="0" rank="0" text="" dxfId="100">
      <formula>$J$55</formula>
      <formula>$Q$55</formula>
    </cfRule>
  </conditionalFormatting>
  <conditionalFormatting sqref="S56">
    <cfRule type="cellIs" priority="103" operator="lessThan" aboveAverage="0" equalAverage="0" bottom="0" percent="0" rank="0" text="" dxfId="101">
      <formula>$Q$56</formula>
    </cfRule>
    <cfRule type="cellIs" priority="104" operator="greaterThan" aboveAverage="0" equalAverage="0" bottom="0" percent="0" rank="0" text="" dxfId="102">
      <formula>$J$56</formula>
    </cfRule>
    <cfRule type="cellIs" priority="105" operator="between" aboveAverage="0" equalAverage="0" bottom="0" percent="0" rank="0" text="" dxfId="103">
      <formula>$J$56</formula>
      <formula>$Q$56</formula>
    </cfRule>
  </conditionalFormatting>
  <conditionalFormatting sqref="S57">
    <cfRule type="cellIs" priority="106" operator="between" aboveAverage="0" equalAverage="0" bottom="0" percent="0" rank="0" text="" dxfId="104">
      <formula>$K$57</formula>
      <formula>$Q$57</formula>
    </cfRule>
  </conditionalFormatting>
  <conditionalFormatting sqref="T57:AG57">
    <cfRule type="cellIs" priority="107" operator="between" aboveAverage="0" equalAverage="0" bottom="0" percent="0" rank="0" text="" dxfId="105">
      <formula>$K$57</formula>
      <formula>$Q$57</formula>
    </cfRule>
  </conditionalFormatting>
  <conditionalFormatting sqref="S58">
    <cfRule type="cellIs" priority="108" operator="lessThan" aboveAverage="0" equalAverage="0" bottom="0" percent="0" rank="0" text="" dxfId="106">
      <formula>$J$58</formula>
    </cfRule>
    <cfRule type="cellIs" priority="109" operator="greaterThan" aboveAverage="0" equalAverage="0" bottom="0" percent="0" rank="0" text="" dxfId="107">
      <formula>$Q$58</formula>
    </cfRule>
    <cfRule type="cellIs" priority="110" operator="between" aboveAverage="0" equalAverage="0" bottom="0" percent="0" rank="0" text="" dxfId="108">
      <formula>$J$58</formula>
      <formula>$Q$58</formula>
    </cfRule>
  </conditionalFormatting>
  <conditionalFormatting sqref="T58:AG58">
    <cfRule type="cellIs" priority="111" operator="lessThan" aboveAverage="0" equalAverage="0" bottom="0" percent="0" rank="0" text="" dxfId="109">
      <formula>$J$58</formula>
    </cfRule>
    <cfRule type="cellIs" priority="112" operator="greaterThan" aboveAverage="0" equalAverage="0" bottom="0" percent="0" rank="0" text="" dxfId="110">
      <formula>$Q$58</formula>
    </cfRule>
    <cfRule type="cellIs" priority="113" operator="between" aboveAverage="0" equalAverage="0" bottom="0" percent="0" rank="0" text="" dxfId="111">
      <formula>$J$58</formula>
      <formula>$Q$58</formula>
    </cfRule>
  </conditionalFormatting>
  <conditionalFormatting sqref="S63">
    <cfRule type="cellIs" priority="114" operator="lessThan" aboveAverage="0" equalAverage="0" bottom="0" percent="0" rank="0" text="" dxfId="112">
      <formula>$J$63</formula>
    </cfRule>
    <cfRule type="cellIs" priority="115" operator="greaterThan" aboveAverage="0" equalAverage="0" bottom="0" percent="0" rank="0" text="" dxfId="113">
      <formula>$Q$63</formula>
    </cfRule>
    <cfRule type="cellIs" priority="116" operator="between" aboveAverage="0" equalAverage="0" bottom="0" percent="0" rank="0" text="" dxfId="114">
      <formula>$J$63</formula>
      <formula>$Q$63</formula>
    </cfRule>
  </conditionalFormatting>
  <conditionalFormatting sqref="T63:AG63">
    <cfRule type="cellIs" priority="117" operator="lessThan" aboveAverage="0" equalAverage="0" bottom="0" percent="0" rank="0" text="" dxfId="115">
      <formula>$J$63</formula>
    </cfRule>
    <cfRule type="cellIs" priority="118" operator="greaterThan" aboveAverage="0" equalAverage="0" bottom="0" percent="0" rank="0" text="" dxfId="116">
      <formula>$Q$63</formula>
    </cfRule>
    <cfRule type="cellIs" priority="119" operator="between" aboveAverage="0" equalAverage="0" bottom="0" percent="0" rank="0" text="" dxfId="117">
      <formula>$J$63</formula>
      <formula>$Q$63</formula>
    </cfRule>
  </conditionalFormatting>
  <conditionalFormatting sqref="S68">
    <cfRule type="cellIs" priority="120" operator="lessThan" aboveAverage="0" equalAverage="0" bottom="0" percent="0" rank="0" text="" dxfId="118">
      <formula>$J$68</formula>
    </cfRule>
    <cfRule type="cellIs" priority="121" operator="greaterThan" aboveAverage="0" equalAverage="0" bottom="0" percent="0" rank="0" text="" dxfId="119">
      <formula>$Q$68</formula>
    </cfRule>
    <cfRule type="cellIs" priority="122" operator="between" aboveAverage="0" equalAverage="0" bottom="0" percent="0" rank="0" text="" dxfId="120">
      <formula>$J$68</formula>
      <formula>$Q$68</formula>
    </cfRule>
  </conditionalFormatting>
  <conditionalFormatting sqref="S79">
    <cfRule type="cellIs" priority="123" operator="lessThan" aboveAverage="0" equalAverage="0" bottom="0" percent="0" rank="0" text="" dxfId="121">
      <formula>$J$79</formula>
    </cfRule>
    <cfRule type="cellIs" priority="124" operator="greaterThan" aboveAverage="0" equalAverage="0" bottom="0" percent="0" rank="0" text="" dxfId="122">
      <formula>$Q$79</formula>
    </cfRule>
    <cfRule type="cellIs" priority="125" operator="between" aboveAverage="0" equalAverage="0" bottom="0" percent="0" rank="0" text="" dxfId="123">
      <formula>$J$79</formula>
      <formula>$Q$79</formula>
    </cfRule>
  </conditionalFormatting>
  <conditionalFormatting sqref="T79:AF79">
    <cfRule type="cellIs" priority="126" operator="lessThan" aboveAverage="0" equalAverage="0" bottom="0" percent="0" rank="0" text="" dxfId="124">
      <formula>$J$79</formula>
    </cfRule>
    <cfRule type="cellIs" priority="127" operator="greaterThan" aboveAverage="0" equalAverage="0" bottom="0" percent="0" rank="0" text="" dxfId="125">
      <formula>$Q$79</formula>
    </cfRule>
    <cfRule type="cellIs" priority="128" operator="between" aboveAverage="0" equalAverage="0" bottom="0" percent="0" rank="0" text="" dxfId="126">
      <formula>$J$79</formula>
      <formula>$Q$79</formula>
    </cfRule>
  </conditionalFormatting>
  <conditionalFormatting sqref="AG79">
    <cfRule type="cellIs" priority="129" operator="lessThan" aboveAverage="0" equalAverage="0" bottom="0" percent="0" rank="0" text="" dxfId="127">
      <formula>$J$79</formula>
    </cfRule>
    <cfRule type="cellIs" priority="130" operator="greaterThan" aboveAverage="0" equalAverage="0" bottom="0" percent="0" rank="0" text="" dxfId="128">
      <formula>$Q$79</formula>
    </cfRule>
    <cfRule type="cellIs" priority="131" operator="between" aboveAverage="0" equalAverage="0" bottom="0" percent="0" rank="0" text="" dxfId="129">
      <formula>$J$79</formula>
      <formula>$Q$79</formula>
    </cfRule>
  </conditionalFormatting>
  <conditionalFormatting sqref="S82">
    <cfRule type="cellIs" priority="132" operator="lessThan" aboveAverage="0" equalAverage="0" bottom="0" percent="0" rank="0" text="" dxfId="130">
      <formula>$J$82</formula>
    </cfRule>
    <cfRule type="cellIs" priority="133" operator="greaterThan" aboveAverage="0" equalAverage="0" bottom="0" percent="0" rank="0" text="" dxfId="131">
      <formula>$Q$82</formula>
    </cfRule>
    <cfRule type="cellIs" priority="134" operator="between" aboveAverage="0" equalAverage="0" bottom="0" percent="0" rank="0" text="" dxfId="132">
      <formula>$J$82</formula>
      <formula>$Q$82</formula>
    </cfRule>
  </conditionalFormatting>
  <conditionalFormatting sqref="T82:AG82">
    <cfRule type="cellIs" priority="135" operator="lessThan" aboveAverage="0" equalAverage="0" bottom="0" percent="0" rank="0" text="" dxfId="133">
      <formula>$J$82</formula>
    </cfRule>
    <cfRule type="cellIs" priority="136" operator="greaterThan" aboveAverage="0" equalAverage="0" bottom="0" percent="0" rank="0" text="" dxfId="134">
      <formula>$Q$82</formula>
    </cfRule>
    <cfRule type="cellIs" priority="137" operator="between" aboveAverage="0" equalAverage="0" bottom="0" percent="0" rank="0" text="" dxfId="135">
      <formula>$J$82</formula>
      <formula>$Q$82</formula>
    </cfRule>
  </conditionalFormatting>
  <conditionalFormatting sqref="S85">
    <cfRule type="cellIs" priority="138" operator="lessThan" aboveAverage="0" equalAverage="0" bottom="0" percent="0" rank="0" text="" dxfId="136">
      <formula>$Q$85</formula>
    </cfRule>
    <cfRule type="cellIs" priority="139" operator="greaterThan" aboveAverage="0" equalAverage="0" bottom="0" percent="0" rank="0" text="" dxfId="137">
      <formula>$J$85</formula>
    </cfRule>
    <cfRule type="cellIs" priority="140" operator="between" aboveAverage="0" equalAverage="0" bottom="0" percent="0" rank="0" text="" dxfId="138">
      <formula>$J$85</formula>
      <formula>$Q$85</formula>
    </cfRule>
  </conditionalFormatting>
  <conditionalFormatting sqref="T85:AG85">
    <cfRule type="cellIs" priority="141" operator="lessThan" aboveAverage="0" equalAverage="0" bottom="0" percent="0" rank="0" text="" dxfId="139">
      <formula>$Q$85</formula>
    </cfRule>
    <cfRule type="cellIs" priority="142" operator="greaterThan" aboveAverage="0" equalAverage="0" bottom="0" percent="0" rank="0" text="" dxfId="140">
      <formula>$J$85</formula>
    </cfRule>
    <cfRule type="cellIs" priority="143" operator="between" aboveAverage="0" equalAverage="0" bottom="0" percent="0" rank="0" text="" dxfId="141">
      <formula>$J$85</formula>
      <formula>$Q$85</formula>
    </cfRule>
  </conditionalFormatting>
  <conditionalFormatting sqref="S69">
    <cfRule type="cellIs" priority="144" operator="lessThan" aboveAverage="0" equalAverage="0" bottom="0" percent="0" rank="0" text="" dxfId="142">
      <formula>$J$69</formula>
    </cfRule>
    <cfRule type="cellIs" priority="145" operator="greaterThan" aboveAverage="0" equalAverage="0" bottom="0" percent="0" rank="0" text="" dxfId="143">
      <formula>$Q$69</formula>
    </cfRule>
    <cfRule type="cellIs" priority="146" operator="between" aboveAverage="0" equalAverage="0" bottom="0" percent="0" rank="0" text="" dxfId="144">
      <formula>$J$69</formula>
      <formula>$Q$69</formula>
    </cfRule>
  </conditionalFormatting>
  <conditionalFormatting sqref="T69:AG69">
    <cfRule type="cellIs" priority="147" operator="lessThan" aboveAverage="0" equalAverage="0" bottom="0" percent="0" rank="0" text="" dxfId="145">
      <formula>$J$69</formula>
    </cfRule>
    <cfRule type="cellIs" priority="148" operator="greaterThan" aboveAverage="0" equalAverage="0" bottom="0" percent="0" rank="0" text="" dxfId="146">
      <formula>$Q$69</formula>
    </cfRule>
    <cfRule type="cellIs" priority="149" operator="between" aboveAverage="0" equalAverage="0" bottom="0" percent="0" rank="0" text="" dxfId="147">
      <formula>$J$69</formula>
      <formula>$Q$69</formula>
    </cfRule>
  </conditionalFormatting>
  <conditionalFormatting sqref="S70">
    <cfRule type="cellIs" priority="150" operator="lessThan" aboveAverage="0" equalAverage="0" bottom="0" percent="0" rank="0" text="" dxfId="148">
      <formula>$J$70</formula>
    </cfRule>
    <cfRule type="cellIs" priority="151" operator="greaterThan" aboveAverage="0" equalAverage="0" bottom="0" percent="0" rank="0" text="" dxfId="149">
      <formula>$Q$70</formula>
    </cfRule>
    <cfRule type="cellIs" priority="152" operator="between" aboveAverage="0" equalAverage="0" bottom="0" percent="0" rank="0" text="" dxfId="150">
      <formula>$J$70</formula>
      <formula>$Q$70</formula>
    </cfRule>
  </conditionalFormatting>
  <conditionalFormatting sqref="T70:AG70">
    <cfRule type="cellIs" priority="153" operator="lessThan" aboveAverage="0" equalAverage="0" bottom="0" percent="0" rank="0" text="" dxfId="151">
      <formula>$J$70</formula>
    </cfRule>
    <cfRule type="cellIs" priority="154" operator="greaterThan" aboveAverage="0" equalAverage="0" bottom="0" percent="0" rank="0" text="" dxfId="152">
      <formula>$Q$70</formula>
    </cfRule>
    <cfRule type="cellIs" priority="155" operator="between" aboveAverage="0" equalAverage="0" bottom="0" percent="0" rank="0" text="" dxfId="153">
      <formula>$J$70</formula>
      <formula>$Q$70</formula>
    </cfRule>
  </conditionalFormatting>
  <conditionalFormatting sqref="S71">
    <cfRule type="cellIs" priority="156" operator="lessThan" aboveAverage="0" equalAverage="0" bottom="0" percent="0" rank="0" text="" dxfId="154">
      <formula>$J$71</formula>
    </cfRule>
    <cfRule type="cellIs" priority="157" operator="greaterThan" aboveAverage="0" equalAverage="0" bottom="0" percent="0" rank="0" text="" dxfId="155">
      <formula>$Q$71</formula>
    </cfRule>
    <cfRule type="cellIs" priority="158" operator="between" aboveAverage="0" equalAverage="0" bottom="0" percent="0" rank="0" text="" dxfId="156">
      <formula>$J$71</formula>
      <formula>$Q$71</formula>
    </cfRule>
  </conditionalFormatting>
  <conditionalFormatting sqref="S72">
    <cfRule type="cellIs" priority="159" operator="lessThan" aboveAverage="0" equalAverage="0" bottom="0" percent="0" rank="0" text="" dxfId="157">
      <formula>$J$72</formula>
    </cfRule>
    <cfRule type="cellIs" priority="160" operator="greaterThan" aboveAverage="0" equalAverage="0" bottom="0" percent="0" rank="0" text="" dxfId="158">
      <formula>$Q$72</formula>
    </cfRule>
    <cfRule type="cellIs" priority="161" operator="between" aboveAverage="0" equalAverage="0" bottom="0" percent="0" rank="0" text="" dxfId="159">
      <formula>$J$72</formula>
      <formula>$Q$72</formula>
    </cfRule>
  </conditionalFormatting>
  <conditionalFormatting sqref="S73">
    <cfRule type="cellIs" priority="162" operator="lessThan" aboveAverage="0" equalAverage="0" bottom="0" percent="0" rank="0" text="" dxfId="160">
      <formula>$J$73</formula>
    </cfRule>
    <cfRule type="cellIs" priority="163" operator="greaterThan" aboveAverage="0" equalAverage="0" bottom="0" percent="0" rank="0" text="" dxfId="161">
      <formula>$Q$73</formula>
    </cfRule>
    <cfRule type="cellIs" priority="164" operator="between" aboveAverage="0" equalAverage="0" bottom="0" percent="0" rank="0" text="" dxfId="162">
      <formula>$J$73</formula>
      <formula>$Q$73</formula>
    </cfRule>
  </conditionalFormatting>
  <conditionalFormatting sqref="T73:AG73">
    <cfRule type="cellIs" priority="165" operator="lessThan" aboveAverage="0" equalAverage="0" bottom="0" percent="0" rank="0" text="" dxfId="163">
      <formula>$J$73</formula>
    </cfRule>
    <cfRule type="cellIs" priority="166" operator="greaterThan" aboveAverage="0" equalAverage="0" bottom="0" percent="0" rank="0" text="" dxfId="164">
      <formula>$Q$73</formula>
    </cfRule>
    <cfRule type="cellIs" priority="167" operator="between" aboveAverage="0" equalAverage="0" bottom="0" percent="0" rank="0" text="" dxfId="165">
      <formula>$J$73</formula>
      <formula>$Q$73</formula>
    </cfRule>
  </conditionalFormatting>
  <conditionalFormatting sqref="S74">
    <cfRule type="cellIs" priority="168" operator="lessThan" aboveAverage="0" equalAverage="0" bottom="0" percent="0" rank="0" text="" dxfId="166">
      <formula>$J$74</formula>
    </cfRule>
    <cfRule type="cellIs" priority="169" operator="greaterThan" aboveAverage="0" equalAverage="0" bottom="0" percent="0" rank="0" text="" dxfId="167">
      <formula>$Q$74</formula>
    </cfRule>
    <cfRule type="cellIs" priority="170" operator="between" aboveAverage="0" equalAverage="0" bottom="0" percent="0" rank="0" text="" dxfId="168">
      <formula>$J$74</formula>
      <formula>$Q$74</formula>
    </cfRule>
  </conditionalFormatting>
  <conditionalFormatting sqref="S75">
    <cfRule type="cellIs" priority="171" operator="lessThan" aboveAverage="0" equalAverage="0" bottom="0" percent="0" rank="0" text="" dxfId="169">
      <formula>$J$75</formula>
    </cfRule>
    <cfRule type="cellIs" priority="172" operator="greaterThan" aboveAverage="0" equalAverage="0" bottom="0" percent="0" rank="0" text="" dxfId="170">
      <formula>$Q$75</formula>
    </cfRule>
    <cfRule type="cellIs" priority="173" operator="between" aboveAverage="0" equalAverage="0" bottom="0" percent="0" rank="0" text="" dxfId="171">
      <formula>$J$75</formula>
      <formula>$Q$75</formula>
    </cfRule>
  </conditionalFormatting>
  <conditionalFormatting sqref="S76">
    <cfRule type="cellIs" priority="174" operator="between" aboveAverage="0" equalAverage="0" bottom="0" percent="0" rank="0" text="" dxfId="172">
      <formula>$J$76</formula>
      <formula>$Q$76</formula>
    </cfRule>
  </conditionalFormatting>
  <conditionalFormatting sqref="T76:AG76">
    <cfRule type="cellIs" priority="175" operator="between" aboveAverage="0" equalAverage="0" bottom="0" percent="0" rank="0" text="" dxfId="173">
      <formula>$J$76</formula>
      <formula>$Q$76</formula>
    </cfRule>
  </conditionalFormatting>
  <conditionalFormatting sqref="S77">
    <cfRule type="cellIs" priority="176" operator="between" aboveAverage="0" equalAverage="0" bottom="0" percent="0" rank="0" text="" dxfId="174">
      <formula>$J$77</formula>
      <formula>$Q$77</formula>
    </cfRule>
  </conditionalFormatting>
  <conditionalFormatting sqref="S78">
    <cfRule type="cellIs" priority="177" operator="between" aboveAverage="0" equalAverage="0" bottom="0" percent="0" rank="0" text="" dxfId="175">
      <formula>$J$78</formula>
      <formula>$Q$78</formula>
    </cfRule>
  </conditionalFormatting>
  <conditionalFormatting sqref="S80">
    <cfRule type="cellIs" priority="178" operator="lessThan" aboveAverage="0" equalAverage="0" bottom="0" percent="0" rank="0" text="" dxfId="176">
      <formula>$J$79</formula>
    </cfRule>
    <cfRule type="cellIs" priority="179" operator="greaterThan" aboveAverage="0" equalAverage="0" bottom="0" percent="0" rank="0" text="" dxfId="177">
      <formula>$Q$79</formula>
    </cfRule>
    <cfRule type="cellIs" priority="180" operator="between" aboveAverage="0" equalAverage="0" bottom="0" percent="0" rank="0" text="" dxfId="178">
      <formula>$J$79</formula>
      <formula>$Q$79</formula>
    </cfRule>
  </conditionalFormatting>
  <conditionalFormatting sqref="T80:AG80">
    <cfRule type="cellIs" priority="181" operator="lessThan" aboveAverage="0" equalAverage="0" bottom="0" percent="0" rank="0" text="" dxfId="179">
      <formula>$J$79</formula>
    </cfRule>
    <cfRule type="cellIs" priority="182" operator="greaterThan" aboveAverage="0" equalAverage="0" bottom="0" percent="0" rank="0" text="" dxfId="180">
      <formula>$Q$79</formula>
    </cfRule>
    <cfRule type="cellIs" priority="183" operator="between" aboveAverage="0" equalAverage="0" bottom="0" percent="0" rank="0" text="" dxfId="181">
      <formula>$J$79</formula>
      <formula>$Q$79</formula>
    </cfRule>
  </conditionalFormatting>
  <conditionalFormatting sqref="S81">
    <cfRule type="cellIs" priority="184" operator="lessThan" aboveAverage="0" equalAverage="0" bottom="0" percent="0" rank="0" text="" dxfId="182">
      <formula>$J$79</formula>
    </cfRule>
    <cfRule type="cellIs" priority="185" operator="greaterThan" aboveAverage="0" equalAverage="0" bottom="0" percent="0" rank="0" text="" dxfId="183">
      <formula>$Q$79</formula>
    </cfRule>
    <cfRule type="cellIs" priority="186" operator="between" aboveAverage="0" equalAverage="0" bottom="0" percent="0" rank="0" text="" dxfId="184">
      <formula>$J$79</formula>
      <formula>$Q$79</formula>
    </cfRule>
  </conditionalFormatting>
  <conditionalFormatting sqref="T81:AG81">
    <cfRule type="cellIs" priority="187" operator="lessThan" aboveAverage="0" equalAverage="0" bottom="0" percent="0" rank="0" text="" dxfId="185">
      <formula>$J$79</formula>
    </cfRule>
    <cfRule type="cellIs" priority="188" operator="greaterThan" aboveAverage="0" equalAverage="0" bottom="0" percent="0" rank="0" text="" dxfId="186">
      <formula>$Q$79</formula>
    </cfRule>
    <cfRule type="cellIs" priority="189" operator="between" aboveAverage="0" equalAverage="0" bottom="0" percent="0" rank="0" text="" dxfId="187">
      <formula>$J$79</formula>
      <formula>$Q$79</formula>
    </cfRule>
  </conditionalFormatting>
  <conditionalFormatting sqref="S64">
    <cfRule type="cellIs" priority="190" operator="lessThan" aboveAverage="0" equalAverage="0" bottom="0" percent="0" rank="0" text="" dxfId="188">
      <formula>$J$63</formula>
    </cfRule>
    <cfRule type="cellIs" priority="191" operator="greaterThan" aboveAverage="0" equalAverage="0" bottom="0" percent="0" rank="0" text="" dxfId="189">
      <formula>$Q$63</formula>
    </cfRule>
    <cfRule type="cellIs" priority="192" operator="between" aboveAverage="0" equalAverage="0" bottom="0" percent="0" rank="0" text="" dxfId="190">
      <formula>$J$63</formula>
      <formula>$Q$63</formula>
    </cfRule>
  </conditionalFormatting>
  <conditionalFormatting sqref="T64:AG64">
    <cfRule type="cellIs" priority="193" operator="lessThan" aboveAverage="0" equalAverage="0" bottom="0" percent="0" rank="0" text="" dxfId="191">
      <formula>$J$63</formula>
    </cfRule>
    <cfRule type="cellIs" priority="194" operator="greaterThan" aboveAverage="0" equalAverage="0" bottom="0" percent="0" rank="0" text="" dxfId="192">
      <formula>$Q$63</formula>
    </cfRule>
    <cfRule type="cellIs" priority="195" operator="between" aboveAverage="0" equalAverage="0" bottom="0" percent="0" rank="0" text="" dxfId="193">
      <formula>$J$63</formula>
      <formula>$Q$63</formula>
    </cfRule>
  </conditionalFormatting>
  <conditionalFormatting sqref="S65">
    <cfRule type="cellIs" priority="196" operator="lessThan" aboveAverage="0" equalAverage="0" bottom="0" percent="0" rank="0" text="" dxfId="194">
      <formula>$J$63</formula>
    </cfRule>
    <cfRule type="cellIs" priority="197" operator="greaterThan" aboveAverage="0" equalAverage="0" bottom="0" percent="0" rank="0" text="" dxfId="195">
      <formula>$Q$63</formula>
    </cfRule>
    <cfRule type="cellIs" priority="198" operator="between" aboveAverage="0" equalAverage="0" bottom="0" percent="0" rank="0" text="" dxfId="196">
      <formula>$J$63</formula>
      <formula>$Q$63</formula>
    </cfRule>
  </conditionalFormatting>
  <conditionalFormatting sqref="T65:AG65">
    <cfRule type="cellIs" priority="199" operator="lessThan" aboveAverage="0" equalAverage="0" bottom="0" percent="0" rank="0" text="" dxfId="197">
      <formula>$J$63</formula>
    </cfRule>
    <cfRule type="cellIs" priority="200" operator="greaterThan" aboveAverage="0" equalAverage="0" bottom="0" percent="0" rank="0" text="" dxfId="198">
      <formula>$Q$63</formula>
    </cfRule>
    <cfRule type="cellIs" priority="201" operator="between" aboveAverage="0" equalAverage="0" bottom="0" percent="0" rank="0" text="" dxfId="199">
      <formula>$J$63</formula>
      <formula>$Q$63</formula>
    </cfRule>
  </conditionalFormatting>
  <conditionalFormatting sqref="S66">
    <cfRule type="cellIs" priority="202" operator="lessThan" aboveAverage="0" equalAverage="0" bottom="0" percent="0" rank="0" text="" dxfId="200">
      <formula>$J$63</formula>
    </cfRule>
    <cfRule type="cellIs" priority="203" operator="greaterThan" aboveAverage="0" equalAverage="0" bottom="0" percent="0" rank="0" text="" dxfId="201">
      <formula>$Q$63</formula>
    </cfRule>
    <cfRule type="cellIs" priority="204" operator="between" aboveAverage="0" equalAverage="0" bottom="0" percent="0" rank="0" text="" dxfId="202">
      <formula>$J$63</formula>
      <formula>$Q$63</formula>
    </cfRule>
  </conditionalFormatting>
  <conditionalFormatting sqref="T66:AG66">
    <cfRule type="cellIs" priority="205" operator="lessThan" aboveAverage="0" equalAverage="0" bottom="0" percent="0" rank="0" text="" dxfId="203">
      <formula>$J$63</formula>
    </cfRule>
    <cfRule type="cellIs" priority="206" operator="greaterThan" aboveAverage="0" equalAverage="0" bottom="0" percent="0" rank="0" text="" dxfId="204">
      <formula>$Q$63</formula>
    </cfRule>
    <cfRule type="cellIs" priority="207" operator="between" aboveAverage="0" equalAverage="0" bottom="0" percent="0" rank="0" text="" dxfId="205">
      <formula>$J$63</formula>
      <formula>$Q$63</formula>
    </cfRule>
  </conditionalFormatting>
  <conditionalFormatting sqref="S67">
    <cfRule type="cellIs" priority="208" operator="lessThan" aboveAverage="0" equalAverage="0" bottom="0" percent="0" rank="0" text="" dxfId="206">
      <formula>$J$63</formula>
    </cfRule>
    <cfRule type="cellIs" priority="209" operator="greaterThan" aboveAverage="0" equalAverage="0" bottom="0" percent="0" rank="0" text="" dxfId="207">
      <formula>$Q$63</formula>
    </cfRule>
    <cfRule type="cellIs" priority="210" operator="between" aboveAverage="0" equalAverage="0" bottom="0" percent="0" rank="0" text="" dxfId="208">
      <formula>$J$63</formula>
      <formula>$Q$63</formula>
    </cfRule>
  </conditionalFormatting>
  <conditionalFormatting sqref="T67:AG67">
    <cfRule type="cellIs" priority="211" operator="lessThan" aboveAverage="0" equalAverage="0" bottom="0" percent="0" rank="0" text="" dxfId="209">
      <formula>$J$63</formula>
    </cfRule>
    <cfRule type="cellIs" priority="212" operator="greaterThan" aboveAverage="0" equalAverage="0" bottom="0" percent="0" rank="0" text="" dxfId="210">
      <formula>$Q$63</formula>
    </cfRule>
    <cfRule type="cellIs" priority="213" operator="between" aboveAverage="0" equalAverage="0" bottom="0" percent="0" rank="0" text="" dxfId="211">
      <formula>$J$63</formula>
      <formula>$Q$63</formula>
    </cfRule>
  </conditionalFormatting>
  <conditionalFormatting sqref="U43">
    <cfRule type="cellIs" priority="214" operator="lessThan" aboveAverage="0" equalAverage="0" bottom="0" percent="0" rank="0" text="" dxfId="212">
      <formula>$J$42</formula>
    </cfRule>
    <cfRule type="cellIs" priority="215" operator="greaterThan" aboveAverage="0" equalAverage="0" bottom="0" percent="0" rank="0" text="" dxfId="213">
      <formula>$Q$42</formula>
    </cfRule>
    <cfRule type="cellIs" priority="216" operator="between" aboveAverage="0" equalAverage="0" bottom="0" percent="0" rank="0" text="" dxfId="214">
      <formula>$J$42</formula>
      <formula>$Q$42</formula>
    </cfRule>
  </conditionalFormatting>
  <conditionalFormatting sqref="V43:AG43">
    <cfRule type="cellIs" priority="217" operator="lessThan" aboveAverage="0" equalAverage="0" bottom="0" percent="0" rank="0" text="" dxfId="215">
      <formula>$J$42</formula>
    </cfRule>
    <cfRule type="cellIs" priority="218" operator="greaterThan" aboveAverage="0" equalAverage="0" bottom="0" percent="0" rank="0" text="" dxfId="216">
      <formula>$Q$42</formula>
    </cfRule>
    <cfRule type="cellIs" priority="219" operator="between" aboveAverage="0" equalAverage="0" bottom="0" percent="0" rank="0" text="" dxfId="217">
      <formula>$J$42</formula>
      <formula>$Q$42</formula>
    </cfRule>
  </conditionalFormatting>
  <conditionalFormatting sqref="T43">
    <cfRule type="cellIs" priority="220" operator="lessThan" aboveAverage="0" equalAverage="0" bottom="0" percent="0" rank="0" text="" dxfId="218">
      <formula>$J$42</formula>
    </cfRule>
    <cfRule type="cellIs" priority="221" operator="greaterThan" aboveAverage="0" equalAverage="0" bottom="0" percent="0" rank="0" text="" dxfId="219">
      <formula>$Q$42</formula>
    </cfRule>
    <cfRule type="cellIs" priority="222" operator="between" aboveAverage="0" equalAverage="0" bottom="0" percent="0" rank="0" text="" dxfId="220">
      <formula>$J$42</formula>
      <formula>$Q$42</formula>
    </cfRule>
  </conditionalFormatting>
  <conditionalFormatting sqref="S43">
    <cfRule type="cellIs" priority="223" operator="lessThan" aboveAverage="0" equalAverage="0" bottom="0" percent="0" rank="0" text="" dxfId="221">
      <formula>$J$42</formula>
    </cfRule>
    <cfRule type="cellIs" priority="224" operator="greaterThan" aboveAverage="0" equalAverage="0" bottom="0" percent="0" rank="0" text="" dxfId="222">
      <formula>$Q$42</formula>
    </cfRule>
    <cfRule type="cellIs" priority="225" operator="between" aboveAverage="0" equalAverage="0" bottom="0" percent="0" rank="0" text="" dxfId="223">
      <formula>$J$42</formula>
      <formula>$Q$42</formula>
    </cfRule>
  </conditionalFormatting>
  <conditionalFormatting sqref="S44">
    <cfRule type="cellIs" priority="226" operator="lessThan" aboveAverage="0" equalAverage="0" bottom="0" percent="0" rank="0" text="" dxfId="224">
      <formula>$J$42</formula>
    </cfRule>
    <cfRule type="cellIs" priority="227" operator="greaterThan" aboveAverage="0" equalAverage="0" bottom="0" percent="0" rank="0" text="" dxfId="225">
      <formula>$Q$42</formula>
    </cfRule>
    <cfRule type="cellIs" priority="228" operator="between" aboveAverage="0" equalAverage="0" bottom="0" percent="0" rank="0" text="" dxfId="226">
      <formula>$J$42</formula>
      <formula>$Q$42</formula>
    </cfRule>
  </conditionalFormatting>
  <conditionalFormatting sqref="T44:AG44">
    <cfRule type="cellIs" priority="229" operator="lessThan" aboveAverage="0" equalAverage="0" bottom="0" percent="0" rank="0" text="" dxfId="227">
      <formula>$J$42</formula>
    </cfRule>
    <cfRule type="cellIs" priority="230" operator="greaterThan" aboveAverage="0" equalAverage="0" bottom="0" percent="0" rank="0" text="" dxfId="228">
      <formula>$Q$42</formula>
    </cfRule>
    <cfRule type="cellIs" priority="231" operator="between" aboveAverage="0" equalAverage="0" bottom="0" percent="0" rank="0" text="" dxfId="229">
      <formula>$J$42</formula>
      <formula>$Q$42</formula>
    </cfRule>
  </conditionalFormatting>
  <conditionalFormatting sqref="S45">
    <cfRule type="cellIs" priority="232" operator="lessThan" aboveAverage="0" equalAverage="0" bottom="0" percent="0" rank="0" text="" dxfId="230">
      <formula>$J$42</formula>
    </cfRule>
    <cfRule type="cellIs" priority="233" operator="greaterThan" aboveAverage="0" equalAverage="0" bottom="0" percent="0" rank="0" text="" dxfId="231">
      <formula>$Q$42</formula>
    </cfRule>
    <cfRule type="cellIs" priority="234" operator="between" aboveAverage="0" equalAverage="0" bottom="0" percent="0" rank="0" text="" dxfId="232">
      <formula>$J$42</formula>
      <formula>$Q$42</formula>
    </cfRule>
  </conditionalFormatting>
  <conditionalFormatting sqref="T45:AG45">
    <cfRule type="cellIs" priority="235" operator="lessThan" aboveAverage="0" equalAverage="0" bottom="0" percent="0" rank="0" text="" dxfId="233">
      <formula>$J$42</formula>
    </cfRule>
    <cfRule type="cellIs" priority="236" operator="greaterThan" aboveAverage="0" equalAverage="0" bottom="0" percent="0" rank="0" text="" dxfId="234">
      <formula>$Q$42</formula>
    </cfRule>
    <cfRule type="cellIs" priority="237" operator="between" aboveAverage="0" equalAverage="0" bottom="0" percent="0" rank="0" text="" dxfId="235">
      <formula>$J$42</formula>
      <formula>$Q$42</formula>
    </cfRule>
  </conditionalFormatting>
  <conditionalFormatting sqref="X12:Y12">
    <cfRule type="cellIs" priority="238" operator="lessThan" aboveAverage="0" equalAverage="0" bottom="0" percent="0" rank="0" text="" dxfId="236">
      <formula>$Q$12</formula>
    </cfRule>
    <cfRule type="cellIs" priority="239" operator="between" aboveAverage="0" equalAverage="0" bottom="0" percent="0" rank="0" text="" dxfId="237">
      <formula>$J$12</formula>
      <formula>$Q$12</formula>
    </cfRule>
  </conditionalFormatting>
  <conditionalFormatting sqref="X13:Y13">
    <cfRule type="cellIs" priority="240" operator="lessThan" aboveAverage="0" equalAverage="0" bottom="0" percent="0" rank="0" text="" dxfId="238">
      <formula>$Q$13</formula>
    </cfRule>
    <cfRule type="cellIs" priority="241" operator="greaterThan" aboveAverage="0" equalAverage="0" bottom="0" percent="0" rank="0" text="" dxfId="239">
      <formula>$J$13</formula>
    </cfRule>
    <cfRule type="cellIs" priority="242" operator="between" aboveAverage="0" equalAverage="0" bottom="0" percent="0" rank="0" text="" dxfId="240">
      <formula>$J$13</formula>
      <formula>$Q$13</formula>
    </cfRule>
  </conditionalFormatting>
  <conditionalFormatting sqref="X15:Y15">
    <cfRule type="cellIs" priority="243" operator="lessThan" aboveAverage="0" equalAverage="0" bottom="0" percent="0" rank="0" text="" dxfId="241">
      <formula>$J$15</formula>
    </cfRule>
    <cfRule type="cellIs" priority="244" operator="greaterThan" aboveAverage="0" equalAverage="0" bottom="0" percent="0" rank="0" text="" dxfId="242">
      <formula>$Q$15</formula>
    </cfRule>
    <cfRule type="cellIs" priority="245" operator="between" aboveAverage="0" equalAverage="0" bottom="0" percent="0" rank="0" text="" dxfId="243">
      <formula>$J$15</formula>
      <formula>$Q$15</formula>
    </cfRule>
  </conditionalFormatting>
  <conditionalFormatting sqref="X16:Y16">
    <cfRule type="cellIs" priority="246" operator="lessThan" aboveAverage="0" equalAverage="0" bottom="0" percent="0" rank="0" text="" dxfId="244">
      <formula>$J$16</formula>
    </cfRule>
    <cfRule type="cellIs" priority="247" operator="greaterThan" aboveAverage="0" equalAverage="0" bottom="0" percent="0" rank="0" text="" dxfId="245">
      <formula>$Q$16</formula>
    </cfRule>
    <cfRule type="cellIs" priority="248" operator="between" aboveAverage="0" equalAverage="0" bottom="0" percent="0" rank="0" text="" dxfId="246">
      <formula>$J$16</formula>
      <formula>$Q$16</formula>
    </cfRule>
  </conditionalFormatting>
  <conditionalFormatting sqref="X17:Y17">
    <cfRule type="cellIs" priority="249" operator="lessThan" aboveAverage="0" equalAverage="0" bottom="0" percent="0" rank="0" text="" dxfId="247">
      <formula>$Q$17</formula>
    </cfRule>
    <cfRule type="cellIs" priority="250" operator="greaterThan" aboveAverage="0" equalAverage="0" bottom="0" percent="0" rank="0" text="" dxfId="248">
      <formula>$J$17</formula>
    </cfRule>
    <cfRule type="cellIs" priority="251" operator="between" aboveAverage="0" equalAverage="0" bottom="0" percent="0" rank="0" text="" dxfId="249">
      <formula>$J$17</formula>
      <formula>$Q$17</formula>
    </cfRule>
  </conditionalFormatting>
  <conditionalFormatting sqref="X46:Y46">
    <cfRule type="cellIs" priority="252" operator="lessThan" aboveAverage="0" equalAverage="0" bottom="0" percent="0" rank="0" text="" dxfId="250">
      <formula>$Q$46</formula>
    </cfRule>
    <cfRule type="cellIs" priority="253" operator="greaterThan" aboveAverage="0" equalAverage="0" bottom="0" percent="0" rank="0" text="" dxfId="251">
      <formula>$J$46</formula>
    </cfRule>
    <cfRule type="cellIs" priority="254" operator="between" aboveAverage="0" equalAverage="0" bottom="0" percent="0" rank="0" text="" dxfId="252">
      <formula>$J$46</formula>
      <formula>$Q$46</formula>
    </cfRule>
  </conditionalFormatting>
  <conditionalFormatting sqref="X54:Y54">
    <cfRule type="cellIs" priority="255" operator="lessThan" aboveAverage="0" equalAverage="0" bottom="0" percent="0" rank="0" text="" dxfId="253">
      <formula>$Q$54</formula>
    </cfRule>
    <cfRule type="cellIs" priority="256" operator="greaterThan" aboveAverage="0" equalAverage="0" bottom="0" percent="0" rank="0" text="" dxfId="254">
      <formula>$J$54</formula>
    </cfRule>
    <cfRule type="cellIs" priority="257" operator="between" aboveAverage="0" equalAverage="0" bottom="0" percent="0" rank="0" text="" dxfId="255">
      <formula>$J$54</formula>
      <formula>$Q$54</formula>
    </cfRule>
  </conditionalFormatting>
  <conditionalFormatting sqref="X55:Y55">
    <cfRule type="cellIs" priority="258" operator="lessThan" aboveAverage="0" equalAverage="0" bottom="0" percent="0" rank="0" text="" dxfId="256">
      <formula>$Q$55</formula>
    </cfRule>
    <cfRule type="cellIs" priority="259" operator="greaterThan" aboveAverage="0" equalAverage="0" bottom="0" percent="0" rank="0" text="" dxfId="257">
      <formula>$J$55</formula>
    </cfRule>
    <cfRule type="cellIs" priority="260" operator="between" aboveAverage="0" equalAverage="0" bottom="0" percent="0" rank="0" text="" dxfId="258">
      <formula>$J$55</formula>
      <formula>$Q$55</formula>
    </cfRule>
  </conditionalFormatting>
  <conditionalFormatting sqref="X56:Y56">
    <cfRule type="cellIs" priority="261" operator="lessThan" aboveAverage="0" equalAverage="0" bottom="0" percent="0" rank="0" text="" dxfId="259">
      <formula>$Q$56</formula>
    </cfRule>
    <cfRule type="cellIs" priority="262" operator="greaterThan" aboveAverage="0" equalAverage="0" bottom="0" percent="0" rank="0" text="" dxfId="260">
      <formula>$J$56</formula>
    </cfRule>
    <cfRule type="cellIs" priority="263" operator="between" aboveAverage="0" equalAverage="0" bottom="0" percent="0" rank="0" text="" dxfId="261">
      <formula>$J$56</formula>
      <formula>$Q$56</formula>
    </cfRule>
  </conditionalFormatting>
  <conditionalFormatting sqref="X68:Y68">
    <cfRule type="cellIs" priority="264" operator="lessThan" aboveAverage="0" equalAverage="0" bottom="0" percent="0" rank="0" text="" dxfId="262">
      <formula>$J$68</formula>
    </cfRule>
    <cfRule type="cellIs" priority="265" operator="greaterThan" aboveAverage="0" equalAverage="0" bottom="0" percent="0" rank="0" text="" dxfId="263">
      <formula>$Q$68</formula>
    </cfRule>
    <cfRule type="cellIs" priority="266" operator="between" aboveAverage="0" equalAverage="0" bottom="0" percent="0" rank="0" text="" dxfId="264">
      <formula>$J$68</formula>
      <formula>$Q$68</formula>
    </cfRule>
  </conditionalFormatting>
  <conditionalFormatting sqref="X71:Y71">
    <cfRule type="cellIs" priority="267" operator="lessThan" aboveAverage="0" equalAverage="0" bottom="0" percent="0" rank="0" text="" dxfId="265">
      <formula>$J$71</formula>
    </cfRule>
    <cfRule type="cellIs" priority="268" operator="greaterThan" aboveAverage="0" equalAverage="0" bottom="0" percent="0" rank="0" text="" dxfId="266">
      <formula>$Q$71</formula>
    </cfRule>
    <cfRule type="cellIs" priority="269" operator="between" aboveAverage="0" equalAverage="0" bottom="0" percent="0" rank="0" text="" dxfId="267">
      <formula>$J$71</formula>
      <formula>$Q$71</formula>
    </cfRule>
  </conditionalFormatting>
  <conditionalFormatting sqref="X72:Y72">
    <cfRule type="cellIs" priority="270" operator="lessThan" aboveAverage="0" equalAverage="0" bottom="0" percent="0" rank="0" text="" dxfId="268">
      <formula>$J$72</formula>
    </cfRule>
    <cfRule type="cellIs" priority="271" operator="greaterThan" aboveAverage="0" equalAverage="0" bottom="0" percent="0" rank="0" text="" dxfId="269">
      <formula>$Q$72</formula>
    </cfRule>
    <cfRule type="cellIs" priority="272" operator="between" aboveAverage="0" equalAverage="0" bottom="0" percent="0" rank="0" text="" dxfId="270">
      <formula>$J$72</formula>
      <formula>$Q$72</formula>
    </cfRule>
  </conditionalFormatting>
  <conditionalFormatting sqref="X74:Y74">
    <cfRule type="cellIs" priority="273" operator="lessThan" aboveAverage="0" equalAverage="0" bottom="0" percent="0" rank="0" text="" dxfId="271">
      <formula>$J$74</formula>
    </cfRule>
    <cfRule type="cellIs" priority="274" operator="greaterThan" aboveAverage="0" equalAverage="0" bottom="0" percent="0" rank="0" text="" dxfId="272">
      <formula>$Q$74</formula>
    </cfRule>
    <cfRule type="cellIs" priority="275" operator="between" aboveAverage="0" equalAverage="0" bottom="0" percent="0" rank="0" text="" dxfId="273">
      <formula>$J$74</formula>
      <formula>$Q$74</formula>
    </cfRule>
  </conditionalFormatting>
  <conditionalFormatting sqref="X75:Y75">
    <cfRule type="cellIs" priority="276" operator="lessThan" aboveAverage="0" equalAverage="0" bottom="0" percent="0" rank="0" text="" dxfId="274">
      <formula>$J$75</formula>
    </cfRule>
    <cfRule type="cellIs" priority="277" operator="greaterThan" aboveAverage="0" equalAverage="0" bottom="0" percent="0" rank="0" text="" dxfId="275">
      <formula>$Q$75</formula>
    </cfRule>
    <cfRule type="cellIs" priority="278" operator="between" aboveAverage="0" equalAverage="0" bottom="0" percent="0" rank="0" text="" dxfId="276">
      <formula>$J$75</formula>
      <formula>$Q$75</formula>
    </cfRule>
  </conditionalFormatting>
  <conditionalFormatting sqref="X77">
    <cfRule type="cellIs" priority="279" operator="between" aboveAverage="0" equalAverage="0" bottom="0" percent="0" rank="0" text="" dxfId="277">
      <formula>$J$77</formula>
      <formula>$Q$77</formula>
    </cfRule>
  </conditionalFormatting>
  <conditionalFormatting sqref="X78">
    <cfRule type="cellIs" priority="280" operator="between" aboveAverage="0" equalAverage="0" bottom="0" percent="0" rank="0" text="" dxfId="278">
      <formula>$J$78</formula>
      <formula>$Q$78</formula>
    </cfRule>
  </conditionalFormatting>
  <conditionalFormatting sqref="Z12:AG12">
    <cfRule type="cellIs" priority="281" operator="between" aboveAverage="0" equalAverage="0" bottom="0" percent="0" rank="0" text="" dxfId="279">
      <formula>$J$12</formula>
      <formula>$Q$12</formula>
    </cfRule>
  </conditionalFormatting>
  <conditionalFormatting sqref="AA12:AG12">
    <cfRule type="cellIs" priority="282" operator="greaterThan" aboveAverage="0" equalAverage="0" bottom="0" percent="0" rank="0" text="" dxfId="280">
      <formula>$J$12</formula>
    </cfRule>
    <cfRule type="cellIs" priority="283" operator="lessThan" aboveAverage="0" equalAverage="0" bottom="0" percent="0" rank="0" text="" dxfId="281">
      <formula>$Q$12</formula>
    </cfRule>
  </conditionalFormatting>
  <conditionalFormatting sqref="AA13:AG13">
    <cfRule type="cellIs" priority="284" operator="greaterThan" aboveAverage="0" equalAverage="0" bottom="0" percent="0" rank="0" text="" dxfId="282">
      <formula>$J$13</formula>
    </cfRule>
    <cfRule type="cellIs" priority="285" operator="lessThan" aboveAverage="0" equalAverage="0" bottom="0" percent="0" rank="0" text="" dxfId="283">
      <formula>$Q$13</formula>
    </cfRule>
    <cfRule type="cellIs" priority="286" operator="between" aboveAverage="0" equalAverage="0" bottom="0" percent="0" rank="0" text="" dxfId="284">
      <formula>$J$13</formula>
      <formula>$Q$13</formula>
    </cfRule>
  </conditionalFormatting>
  <conditionalFormatting sqref="Z13">
    <cfRule type="cellIs" priority="287" operator="greaterThan" aboveAverage="0" equalAverage="0" bottom="0" percent="0" rank="0" text="" dxfId="285">
      <formula>$J$13</formula>
    </cfRule>
    <cfRule type="cellIs" priority="288" operator="lessThan" aboveAverage="0" equalAverage="0" bottom="0" percent="0" rank="0" text="" dxfId="286">
      <formula>$Q$13</formula>
    </cfRule>
    <cfRule type="cellIs" priority="289" operator="between" aboveAverage="0" equalAverage="0" bottom="0" percent="0" rank="0" text="" dxfId="287">
      <formula>$J$13</formula>
      <formula>$Q$13</formula>
    </cfRule>
  </conditionalFormatting>
  <conditionalFormatting sqref="T12:W12">
    <cfRule type="cellIs" priority="290" operator="lessThan" aboveAverage="0" equalAverage="0" bottom="0" percent="0" rank="0" text="" dxfId="288">
      <formula>$Q$12</formula>
    </cfRule>
    <cfRule type="cellIs" priority="291" operator="between" aboveAverage="0" equalAverage="0" bottom="0" percent="0" rank="0" text="" dxfId="289">
      <formula>$J$12</formula>
      <formula>$Q$12</formula>
    </cfRule>
  </conditionalFormatting>
  <conditionalFormatting sqref="T13:W13">
    <cfRule type="cellIs" priority="292" operator="lessThan" aboveAverage="0" equalAverage="0" bottom="0" percent="0" rank="0" text="" dxfId="290">
      <formula>$Q$13</formula>
    </cfRule>
    <cfRule type="cellIs" priority="293" operator="greaterThan" aboveAverage="0" equalAverage="0" bottom="0" percent="0" rank="0" text="" dxfId="291">
      <formula>$J$13</formula>
    </cfRule>
    <cfRule type="cellIs" priority="294" operator="between" aboveAverage="0" equalAverage="0" bottom="0" percent="0" rank="0" text="" dxfId="292">
      <formula>$J$13</formula>
      <formula>$Q$13</formula>
    </cfRule>
  </conditionalFormatting>
  <conditionalFormatting sqref="T15:W15">
    <cfRule type="cellIs" priority="295" operator="lessThan" aboveAverage="0" equalAverage="0" bottom="0" percent="0" rank="0" text="" dxfId="293">
      <formula>$J$15</formula>
    </cfRule>
    <cfRule type="cellIs" priority="296" operator="greaterThan" aboveAverage="0" equalAverage="0" bottom="0" percent="0" rank="0" text="" dxfId="294">
      <formula>$Q$15</formula>
    </cfRule>
    <cfRule type="cellIs" priority="297" operator="between" aboveAverage="0" equalAverage="0" bottom="0" percent="0" rank="0" text="" dxfId="295">
      <formula>$J$15</formula>
      <formula>$Q$15</formula>
    </cfRule>
  </conditionalFormatting>
  <conditionalFormatting sqref="T16:W16">
    <cfRule type="cellIs" priority="298" operator="lessThan" aboveAverage="0" equalAverage="0" bottom="0" percent="0" rank="0" text="" dxfId="296">
      <formula>$J$16</formula>
    </cfRule>
    <cfRule type="cellIs" priority="299" operator="greaterThan" aboveAverage="0" equalAverage="0" bottom="0" percent="0" rank="0" text="" dxfId="297">
      <formula>$Q$16</formula>
    </cfRule>
    <cfRule type="cellIs" priority="300" operator="between" aboveAverage="0" equalAverage="0" bottom="0" percent="0" rank="0" text="" dxfId="298">
      <formula>$J$16</formula>
      <formula>$Q$16</formula>
    </cfRule>
  </conditionalFormatting>
  <conditionalFormatting sqref="T17:W17">
    <cfRule type="cellIs" priority="301" operator="lessThan" aboveAverage="0" equalAverage="0" bottom="0" percent="0" rank="0" text="" dxfId="299">
      <formula>$Q$17</formula>
    </cfRule>
    <cfRule type="cellIs" priority="302" operator="greaterThan" aboveAverage="0" equalAverage="0" bottom="0" percent="0" rank="0" text="" dxfId="300">
      <formula>$J$17</formula>
    </cfRule>
    <cfRule type="cellIs" priority="303" operator="between" aboveAverage="0" equalAverage="0" bottom="0" percent="0" rank="0" text="" dxfId="301">
      <formula>$J$17</formula>
      <formula>$Q$17</formula>
    </cfRule>
  </conditionalFormatting>
  <conditionalFormatting sqref="T46:W46">
    <cfRule type="cellIs" priority="304" operator="lessThan" aboveAverage="0" equalAverage="0" bottom="0" percent="0" rank="0" text="" dxfId="302">
      <formula>$Q$46</formula>
    </cfRule>
    <cfRule type="cellIs" priority="305" operator="greaterThan" aboveAverage="0" equalAverage="0" bottom="0" percent="0" rank="0" text="" dxfId="303">
      <formula>$J$46</formula>
    </cfRule>
    <cfRule type="cellIs" priority="306" operator="between" aboveAverage="0" equalAverage="0" bottom="0" percent="0" rank="0" text="" dxfId="304">
      <formula>$J$46</formula>
      <formula>$Q$46</formula>
    </cfRule>
  </conditionalFormatting>
  <conditionalFormatting sqref="T54:W54">
    <cfRule type="cellIs" priority="307" operator="lessThan" aboveAverage="0" equalAverage="0" bottom="0" percent="0" rank="0" text="" dxfId="305">
      <formula>$Q$54</formula>
    </cfRule>
    <cfRule type="cellIs" priority="308" operator="greaterThan" aboveAverage="0" equalAverage="0" bottom="0" percent="0" rank="0" text="" dxfId="306">
      <formula>$J$54</formula>
    </cfRule>
    <cfRule type="cellIs" priority="309" operator="between" aboveAverage="0" equalAverage="0" bottom="0" percent="0" rank="0" text="" dxfId="307">
      <formula>$J$54</formula>
      <formula>$Q$54</formula>
    </cfRule>
  </conditionalFormatting>
  <conditionalFormatting sqref="T55:W55">
    <cfRule type="cellIs" priority="310" operator="lessThan" aboveAverage="0" equalAverage="0" bottom="0" percent="0" rank="0" text="" dxfId="308">
      <formula>$Q$55</formula>
    </cfRule>
    <cfRule type="cellIs" priority="311" operator="greaterThan" aboveAverage="0" equalAverage="0" bottom="0" percent="0" rank="0" text="" dxfId="309">
      <formula>$J$55</formula>
    </cfRule>
    <cfRule type="cellIs" priority="312" operator="between" aboveAverage="0" equalAverage="0" bottom="0" percent="0" rank="0" text="" dxfId="310">
      <formula>$J$55</formula>
      <formula>$Q$55</formula>
    </cfRule>
  </conditionalFormatting>
  <conditionalFormatting sqref="T56:W56">
    <cfRule type="cellIs" priority="313" operator="lessThan" aboveAverage="0" equalAverage="0" bottom="0" percent="0" rank="0" text="" dxfId="311">
      <formula>$Q$56</formula>
    </cfRule>
    <cfRule type="cellIs" priority="314" operator="greaterThan" aboveAverage="0" equalAverage="0" bottom="0" percent="0" rank="0" text="" dxfId="312">
      <formula>$J$56</formula>
    </cfRule>
    <cfRule type="cellIs" priority="315" operator="between" aboveAverage="0" equalAverage="0" bottom="0" percent="0" rank="0" text="" dxfId="313">
      <formula>$J$56</formula>
      <formula>$Q$56</formula>
    </cfRule>
  </conditionalFormatting>
  <conditionalFormatting sqref="T68:W68">
    <cfRule type="cellIs" priority="316" operator="lessThan" aboveAverage="0" equalAverage="0" bottom="0" percent="0" rank="0" text="" dxfId="314">
      <formula>$J$68</formula>
    </cfRule>
    <cfRule type="cellIs" priority="317" operator="greaterThan" aboveAverage="0" equalAverage="0" bottom="0" percent="0" rank="0" text="" dxfId="315">
      <formula>$Q$68</formula>
    </cfRule>
    <cfRule type="cellIs" priority="318" operator="between" aboveAverage="0" equalAverage="0" bottom="0" percent="0" rank="0" text="" dxfId="316">
      <formula>$J$68</formula>
      <formula>$Q$68</formula>
    </cfRule>
  </conditionalFormatting>
  <conditionalFormatting sqref="T71:W71">
    <cfRule type="cellIs" priority="319" operator="lessThan" aboveAverage="0" equalAverage="0" bottom="0" percent="0" rank="0" text="" dxfId="317">
      <formula>$J$71</formula>
    </cfRule>
    <cfRule type="cellIs" priority="320" operator="greaterThan" aboveAverage="0" equalAverage="0" bottom="0" percent="0" rank="0" text="" dxfId="318">
      <formula>$Q$71</formula>
    </cfRule>
    <cfRule type="cellIs" priority="321" operator="between" aboveAverage="0" equalAverage="0" bottom="0" percent="0" rank="0" text="" dxfId="319">
      <formula>$J$71</formula>
      <formula>$Q$71</formula>
    </cfRule>
  </conditionalFormatting>
  <conditionalFormatting sqref="T72:W72">
    <cfRule type="cellIs" priority="322" operator="lessThan" aboveAverage="0" equalAverage="0" bottom="0" percent="0" rank="0" text="" dxfId="320">
      <formula>$J$72</formula>
    </cfRule>
    <cfRule type="cellIs" priority="323" operator="greaterThan" aboveAverage="0" equalAverage="0" bottom="0" percent="0" rank="0" text="" dxfId="321">
      <formula>$Q$72</formula>
    </cfRule>
    <cfRule type="cellIs" priority="324" operator="between" aboveAverage="0" equalAverage="0" bottom="0" percent="0" rank="0" text="" dxfId="322">
      <formula>$J$72</formula>
      <formula>$Q$72</formula>
    </cfRule>
  </conditionalFormatting>
  <conditionalFormatting sqref="T74:W74">
    <cfRule type="cellIs" priority="325" operator="lessThan" aboveAverage="0" equalAverage="0" bottom="0" percent="0" rank="0" text="" dxfId="323">
      <formula>$J$74</formula>
    </cfRule>
    <cfRule type="cellIs" priority="326" operator="greaterThan" aboveAverage="0" equalAverage="0" bottom="0" percent="0" rank="0" text="" dxfId="324">
      <formula>$Q$74</formula>
    </cfRule>
    <cfRule type="cellIs" priority="327" operator="between" aboveAverage="0" equalAverage="0" bottom="0" percent="0" rank="0" text="" dxfId="325">
      <formula>$J$74</formula>
      <formula>$Q$74</formula>
    </cfRule>
  </conditionalFormatting>
  <conditionalFormatting sqref="T75:W75">
    <cfRule type="cellIs" priority="328" operator="lessThan" aboveAverage="0" equalAverage="0" bottom="0" percent="0" rank="0" text="" dxfId="326">
      <formula>$J$75</formula>
    </cfRule>
    <cfRule type="cellIs" priority="329" operator="greaterThan" aboveAverage="0" equalAverage="0" bottom="0" percent="0" rank="0" text="" dxfId="327">
      <formula>$Q$75</formula>
    </cfRule>
    <cfRule type="cellIs" priority="330" operator="between" aboveAverage="0" equalAverage="0" bottom="0" percent="0" rank="0" text="" dxfId="328">
      <formula>$J$75</formula>
      <formula>$Q$75</formula>
    </cfRule>
  </conditionalFormatting>
  <conditionalFormatting sqref="T77:W77">
    <cfRule type="cellIs" priority="331" operator="between" aboveAverage="0" equalAverage="0" bottom="0" percent="0" rank="0" text="" dxfId="329">
      <formula>$J$77</formula>
      <formula>$Q$77</formula>
    </cfRule>
  </conditionalFormatting>
  <conditionalFormatting sqref="T78:W78">
    <cfRule type="cellIs" priority="332" operator="between" aboveAverage="0" equalAverage="0" bottom="0" percent="0" rank="0" text="" dxfId="330">
      <formula>$J$78</formula>
      <formula>$Q$78</formula>
    </cfRule>
  </conditionalFormatting>
  <conditionalFormatting sqref="Z15">
    <cfRule type="cellIs" priority="333" operator="lessThan" aboveAverage="0" equalAverage="0" bottom="0" percent="0" rank="0" text="" dxfId="331">
      <formula>$J$15</formula>
    </cfRule>
    <cfRule type="cellIs" priority="334" operator="greaterThan" aboveAverage="0" equalAverage="0" bottom="0" percent="0" rank="0" text="" dxfId="332">
      <formula>$Q$15</formula>
    </cfRule>
    <cfRule type="cellIs" priority="335" operator="between" aboveAverage="0" equalAverage="0" bottom="0" percent="0" rank="0" text="" dxfId="333">
      <formula>$J$15</formula>
      <formula>$Q$15</formula>
    </cfRule>
  </conditionalFormatting>
  <conditionalFormatting sqref="AA15:AG15">
    <cfRule type="cellIs" priority="336" operator="lessThan" aboveAverage="0" equalAverage="0" bottom="0" percent="0" rank="0" text="" dxfId="334">
      <formula>$J$15</formula>
    </cfRule>
    <cfRule type="cellIs" priority="337" operator="greaterThan" aboveAverage="0" equalAverage="0" bottom="0" percent="0" rank="0" text="" dxfId="335">
      <formula>$Q$15</formula>
    </cfRule>
    <cfRule type="cellIs" priority="338" operator="between" aboveAverage="0" equalAverage="0" bottom="0" percent="0" rank="0" text="" dxfId="336">
      <formula>$J$15</formula>
      <formula>$Q$15</formula>
    </cfRule>
  </conditionalFormatting>
  <conditionalFormatting sqref="Z16:AG16">
    <cfRule type="cellIs" priority="339" operator="lessThan" aboveAverage="0" equalAverage="0" bottom="0" percent="0" rank="0" text="" dxfId="337">
      <formula>$J$16</formula>
    </cfRule>
    <cfRule type="cellIs" priority="340" operator="greaterThan" aboveAverage="0" equalAverage="0" bottom="0" percent="0" rank="0" text="" dxfId="338">
      <formula>$Q$16</formula>
    </cfRule>
    <cfRule type="cellIs" priority="341" operator="between" aboveAverage="0" equalAverage="0" bottom="0" percent="0" rank="0" text="" dxfId="339">
      <formula>$J$16</formula>
      <formula>$Q$16</formula>
    </cfRule>
  </conditionalFormatting>
  <conditionalFormatting sqref="Z17:AG17">
    <cfRule type="cellIs" priority="342" operator="lessThan" aboveAverage="0" equalAverage="0" bottom="0" percent="0" rank="0" text="" dxfId="340">
      <formula>$Q$17</formula>
    </cfRule>
    <cfRule type="cellIs" priority="343" operator="greaterThan" aboveAverage="0" equalAverage="0" bottom="0" percent="0" rank="0" text="" dxfId="341">
      <formula>$J$17</formula>
    </cfRule>
    <cfRule type="cellIs" priority="344" operator="between" aboveAverage="0" equalAverage="0" bottom="0" percent="0" rank="0" text="" dxfId="342">
      <formula>$J$17</formula>
      <formula>$Q$17</formula>
    </cfRule>
  </conditionalFormatting>
  <conditionalFormatting sqref="Z46:AG46">
    <cfRule type="cellIs" priority="345" operator="lessThan" aboveAverage="0" equalAverage="0" bottom="0" percent="0" rank="0" text="" dxfId="343">
      <formula>$Q$46</formula>
    </cfRule>
    <cfRule type="cellIs" priority="346" operator="greaterThan" aboveAverage="0" equalAverage="0" bottom="0" percent="0" rank="0" text="" dxfId="344">
      <formula>$J$46</formula>
    </cfRule>
    <cfRule type="cellIs" priority="347" operator="between" aboveAverage="0" equalAverage="0" bottom="0" percent="0" rank="0" text="" dxfId="345">
      <formula>$J$46</formula>
      <formula>$Q$46</formula>
    </cfRule>
  </conditionalFormatting>
  <conditionalFormatting sqref="Z54:AG54">
    <cfRule type="cellIs" priority="348" operator="lessThan" aboveAverage="0" equalAverage="0" bottom="0" percent="0" rank="0" text="" dxfId="346">
      <formula>$Q$54</formula>
    </cfRule>
    <cfRule type="cellIs" priority="349" operator="greaterThan" aboveAverage="0" equalAverage="0" bottom="0" percent="0" rank="0" text="" dxfId="347">
      <formula>$J$54</formula>
    </cfRule>
    <cfRule type="cellIs" priority="350" operator="between" aboveAverage="0" equalAverage="0" bottom="0" percent="0" rank="0" text="" dxfId="348">
      <formula>$J$54</formula>
      <formula>$Q$54</formula>
    </cfRule>
  </conditionalFormatting>
  <conditionalFormatting sqref="Z55:AG55">
    <cfRule type="cellIs" priority="351" operator="lessThan" aboveAverage="0" equalAverage="0" bottom="0" percent="0" rank="0" text="" dxfId="349">
      <formula>$Q$55</formula>
    </cfRule>
    <cfRule type="cellIs" priority="352" operator="greaterThan" aboveAverage="0" equalAverage="0" bottom="0" percent="0" rank="0" text="" dxfId="350">
      <formula>$J$55</formula>
    </cfRule>
    <cfRule type="cellIs" priority="353" operator="between" aboveAverage="0" equalAverage="0" bottom="0" percent="0" rank="0" text="" dxfId="351">
      <formula>$J$55</formula>
      <formula>$Q$55</formula>
    </cfRule>
  </conditionalFormatting>
  <conditionalFormatting sqref="Z56:AG56">
    <cfRule type="cellIs" priority="354" operator="lessThan" aboveAverage="0" equalAverage="0" bottom="0" percent="0" rank="0" text="" dxfId="352">
      <formula>$Q$56</formula>
    </cfRule>
    <cfRule type="cellIs" priority="355" operator="greaterThan" aboveAverage="0" equalAverage="0" bottom="0" percent="0" rank="0" text="" dxfId="353">
      <formula>$J$56</formula>
    </cfRule>
    <cfRule type="cellIs" priority="356" operator="between" aboveAverage="0" equalAverage="0" bottom="0" percent="0" rank="0" text="" dxfId="354">
      <formula>$J$56</formula>
      <formula>$Q$56</formula>
    </cfRule>
  </conditionalFormatting>
  <conditionalFormatting sqref="Z68:AG68">
    <cfRule type="cellIs" priority="357" operator="lessThan" aboveAverage="0" equalAverage="0" bottom="0" percent="0" rank="0" text="" dxfId="355">
      <formula>$J$68</formula>
    </cfRule>
    <cfRule type="cellIs" priority="358" operator="greaterThan" aboveAverage="0" equalAverage="0" bottom="0" percent="0" rank="0" text="" dxfId="356">
      <formula>$Q$68</formula>
    </cfRule>
    <cfRule type="cellIs" priority="359" operator="between" aboveAverage="0" equalAverage="0" bottom="0" percent="0" rank="0" text="" dxfId="357">
      <formula>$J$68</formula>
      <formula>$Q$68</formula>
    </cfRule>
  </conditionalFormatting>
  <conditionalFormatting sqref="Z71:AG71">
    <cfRule type="cellIs" priority="360" operator="lessThan" aboveAverage="0" equalAverage="0" bottom="0" percent="0" rank="0" text="" dxfId="358">
      <formula>$J$71</formula>
    </cfRule>
    <cfRule type="cellIs" priority="361" operator="greaterThan" aboveAverage="0" equalAverage="0" bottom="0" percent="0" rank="0" text="" dxfId="359">
      <formula>$Q$71</formula>
    </cfRule>
    <cfRule type="cellIs" priority="362" operator="between" aboveAverage="0" equalAverage="0" bottom="0" percent="0" rank="0" text="" dxfId="360">
      <formula>$J$71</formula>
      <formula>$Q$71</formula>
    </cfRule>
  </conditionalFormatting>
  <conditionalFormatting sqref="Z72:AG72">
    <cfRule type="cellIs" priority="363" operator="lessThan" aboveAverage="0" equalAverage="0" bottom="0" percent="0" rank="0" text="" dxfId="361">
      <formula>$J$72</formula>
    </cfRule>
    <cfRule type="cellIs" priority="364" operator="greaterThan" aboveAverage="0" equalAverage="0" bottom="0" percent="0" rank="0" text="" dxfId="362">
      <formula>$Q$72</formula>
    </cfRule>
    <cfRule type="cellIs" priority="365" operator="between" aboveAverage="0" equalAverage="0" bottom="0" percent="0" rank="0" text="" dxfId="363">
      <formula>$J$72</formula>
      <formula>$Q$72</formula>
    </cfRule>
  </conditionalFormatting>
  <conditionalFormatting sqref="Z74:AG74">
    <cfRule type="cellIs" priority="366" operator="lessThan" aboveAverage="0" equalAverage="0" bottom="0" percent="0" rank="0" text="" dxfId="364">
      <formula>$J$74</formula>
    </cfRule>
    <cfRule type="cellIs" priority="367" operator="greaterThan" aboveAverage="0" equalAverage="0" bottom="0" percent="0" rank="0" text="" dxfId="365">
      <formula>$Q$74</formula>
    </cfRule>
    <cfRule type="cellIs" priority="368" operator="between" aboveAverage="0" equalAverage="0" bottom="0" percent="0" rank="0" text="" dxfId="366">
      <formula>$J$74</formula>
      <formula>$Q$74</formula>
    </cfRule>
  </conditionalFormatting>
  <conditionalFormatting sqref="Z75:AG75">
    <cfRule type="cellIs" priority="369" operator="lessThan" aboveAverage="0" equalAverage="0" bottom="0" percent="0" rank="0" text="" dxfId="367">
      <formula>$J$75</formula>
    </cfRule>
    <cfRule type="cellIs" priority="370" operator="greaterThan" aboveAverage="0" equalAverage="0" bottom="0" percent="0" rank="0" text="" dxfId="368">
      <formula>$Q$75</formula>
    </cfRule>
    <cfRule type="cellIs" priority="371" operator="between" aboveAverage="0" equalAverage="0" bottom="0" percent="0" rank="0" text="" dxfId="369">
      <formula>$J$75</formula>
      <formula>$Q$75</formula>
    </cfRule>
  </conditionalFormatting>
  <conditionalFormatting sqref="Y77:AG77">
    <cfRule type="cellIs" priority="372" operator="between" aboveAverage="0" equalAverage="0" bottom="0" percent="0" rank="0" text="" dxfId="370">
      <formula>$J$77</formula>
      <formula>$Q$77</formula>
    </cfRule>
  </conditionalFormatting>
  <conditionalFormatting sqref="Y78:AG78">
    <cfRule type="cellIs" priority="373" operator="between" aboveAverage="0" equalAverage="0" bottom="0" percent="0" rank="0" text="" dxfId="371">
      <formula>$J$78</formula>
      <formula>$Q$78</formula>
    </cfRule>
  </conditionalFormatting>
  <printOptions headings="false" gridLines="false" gridLinesSet="true" horizontalCentered="true" verticalCentered="false"/>
  <pageMargins left="0.420138888888889" right="0.379861111111111" top="1.29513888888889" bottom="1.29513888888889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IB20"/>
  <sheetViews>
    <sheetView showFormulas="false" showGridLines="true" showRowColHeaders="true" showZeros="true" rightToLeft="false" tabSelected="false" showOutlineSymbols="true" defaultGridColor="true" view="normal" topLeftCell="B1" colorId="64" zoomScale="90" zoomScaleNormal="90" zoomScalePageLayoutView="100" workbookViewId="0">
      <pane xSplit="16" ySplit="0" topLeftCell="AA1" activePane="topRight" state="frozen"/>
      <selection pane="topLeft" activeCell="B1" activeCellId="0" sqref="B1"/>
      <selection pane="topRight" activeCell="AC25" activeCellId="0" sqref="AC25"/>
    </sheetView>
  </sheetViews>
  <sheetFormatPr defaultRowHeight="14.25" zeroHeight="false" outlineLevelRow="0" outlineLevelCol="0"/>
  <cols>
    <col collapsed="false" customWidth="true" hidden="false" outlineLevel="0" max="1" min="1" style="1" width="9.1"/>
    <col collapsed="false" customWidth="true" hidden="false" outlineLevel="0" max="2" min="2" style="2" width="9.1"/>
    <col collapsed="false" customWidth="true" hidden="false" outlineLevel="0" max="3" min="3" style="3" width="9.1"/>
    <col collapsed="false" customWidth="true" hidden="false" outlineLevel="0" max="4" min="4" style="4" width="15.6"/>
    <col collapsed="false" customWidth="true" hidden="false" outlineLevel="0" max="5" min="5" style="5" width="10.8"/>
    <col collapsed="false" customWidth="true" hidden="false" outlineLevel="0" max="8" min="6" style="5" width="9.1"/>
    <col collapsed="false" customWidth="true" hidden="false" outlineLevel="0" max="9" min="9" style="6" width="6.3"/>
    <col collapsed="false" customWidth="true" hidden="false" outlineLevel="0" max="10" min="10" style="6" width="4.3"/>
    <col collapsed="false" customWidth="true" hidden="false" outlineLevel="0" max="11" min="11" style="6" width="3.9"/>
    <col collapsed="false" customWidth="true" hidden="true" outlineLevel="0" max="12" min="12" style="6" width="9.1"/>
    <col collapsed="false" customWidth="true" hidden="false" outlineLevel="0" max="13" min="13" style="6" width="4.6"/>
    <col collapsed="false" customWidth="true" hidden="false" outlineLevel="0" max="14" min="14" style="6" width="5.6"/>
    <col collapsed="false" customWidth="true" hidden="false" outlineLevel="0" max="15" min="15" style="6" width="5.2"/>
    <col collapsed="false" customWidth="true" hidden="false" outlineLevel="0" max="16" min="16" style="6" width="9.1"/>
    <col collapsed="false" customWidth="true" hidden="false" outlineLevel="0" max="17" min="17" style="6" width="5.4"/>
    <col collapsed="false" customWidth="true" hidden="false" outlineLevel="0" max="18" min="18" style="7" width="2.1"/>
    <col collapsed="false" customWidth="true" hidden="false" outlineLevel="0" max="33" min="19" style="7" width="9.1"/>
    <col collapsed="false" customWidth="true" hidden="false" outlineLevel="0" max="237" min="34" style="1" width="9.1"/>
    <col collapsed="false" customWidth="true" hidden="false" outlineLevel="0" max="1025" min="238" style="0" width="9.1"/>
  </cols>
  <sheetData>
    <row r="1" customFormat="false" ht="50.25" hidden="false" customHeight="true" outlineLevel="0" collapsed="false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  <c r="S1" s="10" t="n">
        <v>43739</v>
      </c>
      <c r="T1" s="10" t="n">
        <v>43770</v>
      </c>
      <c r="U1" s="10" t="n">
        <v>43800</v>
      </c>
      <c r="V1" s="10" t="n">
        <v>43831</v>
      </c>
      <c r="W1" s="10" t="n">
        <v>43862</v>
      </c>
      <c r="X1" s="10" t="n">
        <v>43891</v>
      </c>
      <c r="Y1" s="10" t="n">
        <v>43922</v>
      </c>
      <c r="Z1" s="10" t="n">
        <v>43952</v>
      </c>
      <c r="AA1" s="10" t="n">
        <v>43983</v>
      </c>
      <c r="AB1" s="10" t="n">
        <v>44013</v>
      </c>
      <c r="AC1" s="10" t="n">
        <v>44044</v>
      </c>
      <c r="AD1" s="10" t="n">
        <v>44075</v>
      </c>
      <c r="AE1" s="10" t="n">
        <v>44105</v>
      </c>
      <c r="AF1" s="10" t="n">
        <v>44136</v>
      </c>
      <c r="AG1" s="10" t="n">
        <v>44166</v>
      </c>
    </row>
    <row r="2" customFormat="false" ht="12.75" hidden="false" customHeight="true" outlineLevel="0" collapsed="false">
      <c r="A2" s="11"/>
      <c r="B2" s="12"/>
      <c r="C2" s="13" t="s">
        <v>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5" t="n">
        <v>22</v>
      </c>
      <c r="T2" s="15" t="n">
        <v>21</v>
      </c>
      <c r="U2" s="15" t="n">
        <v>10</v>
      </c>
      <c r="V2" s="15" t="n">
        <v>20</v>
      </c>
      <c r="W2" s="15" t="n">
        <v>20</v>
      </c>
      <c r="X2" s="15" t="n">
        <v>21</v>
      </c>
      <c r="Y2" s="15" t="n">
        <v>20</v>
      </c>
      <c r="Z2" s="15" t="n">
        <v>20</v>
      </c>
      <c r="AA2" s="15" t="n">
        <v>22</v>
      </c>
      <c r="AB2" s="15" t="n">
        <v>22</v>
      </c>
      <c r="AC2" s="15"/>
      <c r="AD2" s="15"/>
      <c r="AE2" s="15"/>
      <c r="AF2" s="15"/>
      <c r="AG2" s="15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</row>
    <row r="3" customFormat="false" ht="12.75" hidden="false" customHeight="true" outlineLevel="0" collapsed="false">
      <c r="B3" s="16" t="s">
        <v>2</v>
      </c>
      <c r="C3" s="17" t="n">
        <v>0</v>
      </c>
      <c r="D3" s="18" t="s">
        <v>3</v>
      </c>
      <c r="E3" s="19" t="s">
        <v>4</v>
      </c>
      <c r="F3" s="20" t="s">
        <v>5</v>
      </c>
      <c r="G3" s="20" t="s">
        <v>6</v>
      </c>
      <c r="H3" s="20" t="s">
        <v>7</v>
      </c>
      <c r="I3" s="21" t="s">
        <v>8</v>
      </c>
      <c r="J3" s="21"/>
      <c r="K3" s="21"/>
      <c r="L3" s="21"/>
      <c r="M3" s="22" t="n">
        <v>5</v>
      </c>
      <c r="N3" s="23" t="s">
        <v>9</v>
      </c>
      <c r="O3" s="23"/>
      <c r="P3" s="23"/>
      <c r="Q3" s="23"/>
      <c r="R3" s="24"/>
      <c r="S3" s="25" t="n">
        <v>0</v>
      </c>
      <c r="T3" s="25" t="n">
        <v>1.5</v>
      </c>
      <c r="U3" s="25" t="n">
        <v>2</v>
      </c>
      <c r="V3" s="25" t="n">
        <v>1</v>
      </c>
      <c r="W3" s="25" t="n">
        <v>2.5</v>
      </c>
      <c r="X3" s="25" t="n">
        <v>8</v>
      </c>
      <c r="Y3" s="25" t="n">
        <v>6</v>
      </c>
      <c r="Z3" s="25" t="n">
        <v>8</v>
      </c>
      <c r="AA3" s="25" t="n">
        <v>5</v>
      </c>
      <c r="AB3" s="25" t="n">
        <v>2</v>
      </c>
      <c r="AC3" s="25"/>
      <c r="AD3" s="25"/>
      <c r="AE3" s="25"/>
      <c r="AF3" s="25"/>
      <c r="AG3" s="25"/>
    </row>
    <row r="4" customFormat="false" ht="13.15" hidden="false" customHeight="true" outlineLevel="0" collapsed="false">
      <c r="B4" s="16"/>
      <c r="C4" s="17"/>
      <c r="D4" s="18"/>
      <c r="E4" s="19"/>
      <c r="F4" s="20"/>
      <c r="G4" s="20"/>
      <c r="H4" s="20"/>
      <c r="I4" s="21" t="s">
        <v>8</v>
      </c>
      <c r="J4" s="21"/>
      <c r="K4" s="21"/>
      <c r="L4" s="21"/>
      <c r="M4" s="26" t="n">
        <v>5</v>
      </c>
      <c r="N4" s="23" t="s">
        <v>10</v>
      </c>
      <c r="O4" s="23"/>
      <c r="P4" s="23"/>
      <c r="Q4" s="23"/>
      <c r="R4" s="24"/>
      <c r="S4" s="27" t="n">
        <v>8</v>
      </c>
      <c r="T4" s="27" t="n">
        <v>3.5</v>
      </c>
      <c r="U4" s="27" t="n">
        <v>5</v>
      </c>
      <c r="V4" s="27" t="n">
        <v>2</v>
      </c>
      <c r="W4" s="27" t="n">
        <v>5</v>
      </c>
      <c r="X4" s="27" t="n">
        <v>11</v>
      </c>
      <c r="Y4" s="27" t="n">
        <v>8</v>
      </c>
      <c r="Z4" s="27" t="n">
        <v>10</v>
      </c>
      <c r="AA4" s="27" t="n">
        <v>10</v>
      </c>
      <c r="AB4" s="27" t="n">
        <v>3</v>
      </c>
      <c r="AC4" s="27"/>
      <c r="AD4" s="27"/>
      <c r="AE4" s="27"/>
      <c r="AF4" s="27"/>
      <c r="AG4" s="27"/>
    </row>
    <row r="5" customFormat="false" ht="25.5" hidden="false" customHeight="true" outlineLevel="0" collapsed="false">
      <c r="B5" s="16"/>
      <c r="C5" s="17"/>
      <c r="D5" s="18"/>
      <c r="E5" s="19"/>
      <c r="F5" s="20"/>
      <c r="G5" s="20"/>
      <c r="H5" s="20"/>
      <c r="I5" s="21" t="s">
        <v>8</v>
      </c>
      <c r="J5" s="21"/>
      <c r="K5" s="21"/>
      <c r="L5" s="21"/>
      <c r="M5" s="26" t="n">
        <v>5</v>
      </c>
      <c r="N5" s="23" t="s">
        <v>11</v>
      </c>
      <c r="O5" s="23"/>
      <c r="P5" s="23"/>
      <c r="Q5" s="23"/>
      <c r="R5" s="24"/>
      <c r="S5" s="27" t="n">
        <v>0</v>
      </c>
      <c r="T5" s="27" t="n">
        <v>1</v>
      </c>
      <c r="U5" s="27" t="n">
        <v>0</v>
      </c>
      <c r="V5" s="27" t="n">
        <v>3</v>
      </c>
      <c r="W5" s="27" t="n">
        <v>1.5</v>
      </c>
      <c r="X5" s="27" t="n">
        <v>7</v>
      </c>
      <c r="Y5" s="27" t="n">
        <v>3</v>
      </c>
      <c r="Z5" s="27" t="n">
        <v>6</v>
      </c>
      <c r="AA5" s="27" t="n">
        <v>9</v>
      </c>
      <c r="AB5" s="27" t="n">
        <v>2</v>
      </c>
      <c r="AC5" s="27"/>
      <c r="AD5" s="27"/>
      <c r="AE5" s="27"/>
      <c r="AF5" s="27"/>
      <c r="AG5" s="27"/>
    </row>
    <row r="6" customFormat="false" ht="13.15" hidden="true" customHeight="true" outlineLevel="0" collapsed="false">
      <c r="B6" s="16"/>
      <c r="C6" s="17"/>
      <c r="D6" s="18"/>
      <c r="E6" s="19"/>
      <c r="F6" s="20"/>
      <c r="G6" s="20"/>
      <c r="H6" s="20"/>
      <c r="I6" s="21" t="s">
        <v>8</v>
      </c>
      <c r="J6" s="21"/>
      <c r="K6" s="21"/>
      <c r="L6" s="21"/>
      <c r="M6" s="26"/>
      <c r="N6" s="23" t="s">
        <v>12</v>
      </c>
      <c r="O6" s="23"/>
      <c r="P6" s="23"/>
      <c r="Q6" s="23"/>
      <c r="R6" s="24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customFormat="false" ht="13.15" hidden="true" customHeight="true" outlineLevel="0" collapsed="false">
      <c r="B7" s="16"/>
      <c r="C7" s="17"/>
      <c r="D7" s="18"/>
      <c r="E7" s="19"/>
      <c r="F7" s="20"/>
      <c r="G7" s="20"/>
      <c r="H7" s="20"/>
      <c r="I7" s="21" t="s">
        <v>8</v>
      </c>
      <c r="J7" s="21"/>
      <c r="K7" s="21"/>
      <c r="L7" s="21"/>
      <c r="M7" s="26"/>
      <c r="N7" s="23" t="s">
        <v>13</v>
      </c>
      <c r="O7" s="23"/>
      <c r="P7" s="23"/>
      <c r="Q7" s="23"/>
      <c r="R7" s="24"/>
      <c r="S7" s="27" t="n">
        <v>5</v>
      </c>
      <c r="T7" s="27" t="n">
        <v>8</v>
      </c>
      <c r="U7" s="27" t="n">
        <v>1</v>
      </c>
      <c r="V7" s="27" t="n">
        <v>0</v>
      </c>
      <c r="W7" s="27" t="n">
        <v>1.5</v>
      </c>
      <c r="X7" s="27" t="n">
        <v>0</v>
      </c>
      <c r="Y7" s="27" t="n">
        <v>5</v>
      </c>
      <c r="Z7" s="27" t="n">
        <v>0</v>
      </c>
      <c r="AA7" s="27"/>
      <c r="AB7" s="27"/>
      <c r="AC7" s="27"/>
      <c r="AD7" s="27"/>
      <c r="AE7" s="27"/>
      <c r="AF7" s="27"/>
      <c r="AG7" s="27"/>
    </row>
    <row r="8" customFormat="false" ht="13.15" hidden="true" customHeight="true" outlineLevel="0" collapsed="false">
      <c r="B8" s="16"/>
      <c r="C8" s="17"/>
      <c r="D8" s="18"/>
      <c r="E8" s="19"/>
      <c r="F8" s="20"/>
      <c r="G8" s="20"/>
      <c r="H8" s="20"/>
      <c r="I8" s="21" t="s">
        <v>8</v>
      </c>
      <c r="J8" s="21"/>
      <c r="K8" s="21"/>
      <c r="L8" s="21"/>
      <c r="M8" s="28" t="n">
        <f aca="false">15/21</f>
        <v>0.714285714285714</v>
      </c>
      <c r="N8" s="23" t="s">
        <v>14</v>
      </c>
      <c r="O8" s="23"/>
      <c r="P8" s="23"/>
      <c r="Q8" s="23"/>
      <c r="R8" s="24"/>
      <c r="S8" s="27" t="n">
        <v>7</v>
      </c>
      <c r="T8" s="27" t="n">
        <v>4</v>
      </c>
      <c r="U8" s="27" t="n">
        <v>2</v>
      </c>
      <c r="V8" s="27" t="n">
        <v>0</v>
      </c>
      <c r="W8" s="27" t="n">
        <v>0</v>
      </c>
      <c r="X8" s="27" t="n">
        <v>0</v>
      </c>
      <c r="Y8" s="27" t="n">
        <v>3</v>
      </c>
      <c r="Z8" s="27" t="n">
        <v>0</v>
      </c>
      <c r="AA8" s="27"/>
      <c r="AB8" s="27"/>
      <c r="AC8" s="27"/>
      <c r="AD8" s="27"/>
      <c r="AE8" s="27"/>
      <c r="AF8" s="27"/>
      <c r="AG8" s="27"/>
    </row>
    <row r="9" customFormat="false" ht="13.9" hidden="true" customHeight="true" outlineLevel="0" collapsed="false">
      <c r="B9" s="16"/>
      <c r="C9" s="17"/>
      <c r="D9" s="18"/>
      <c r="E9" s="19"/>
      <c r="F9" s="20"/>
      <c r="G9" s="20"/>
      <c r="H9" s="20"/>
      <c r="I9" s="21" t="s">
        <v>8</v>
      </c>
      <c r="J9" s="21"/>
      <c r="K9" s="21"/>
      <c r="L9" s="21"/>
      <c r="M9" s="29" t="n">
        <f aca="false">15/21</f>
        <v>0.714285714285714</v>
      </c>
      <c r="N9" s="23" t="s">
        <v>15</v>
      </c>
      <c r="O9" s="23"/>
      <c r="P9" s="23"/>
      <c r="Q9" s="23"/>
      <c r="R9" s="30"/>
      <c r="S9" s="31" t="n">
        <v>0</v>
      </c>
      <c r="T9" s="31" t="n">
        <v>1</v>
      </c>
      <c r="U9" s="31" t="n">
        <v>0</v>
      </c>
      <c r="V9" s="31" t="n">
        <v>0</v>
      </c>
      <c r="W9" s="31" t="n">
        <v>0</v>
      </c>
      <c r="X9" s="31" t="n">
        <v>0</v>
      </c>
      <c r="Y9" s="31" t="n">
        <v>3</v>
      </c>
      <c r="Z9" s="31" t="n">
        <v>0</v>
      </c>
      <c r="AA9" s="31"/>
      <c r="AB9" s="31"/>
      <c r="AC9" s="31"/>
      <c r="AD9" s="31"/>
      <c r="AE9" s="31"/>
      <c r="AF9" s="31"/>
      <c r="AG9" s="31"/>
    </row>
    <row r="10" customFormat="false" ht="14.65" hidden="false" customHeight="true" outlineLevel="0" collapsed="false">
      <c r="A10" s="32"/>
      <c r="B10" s="33" t="s">
        <v>16</v>
      </c>
      <c r="C10" s="34" t="s">
        <v>17</v>
      </c>
      <c r="D10" s="35" t="s">
        <v>18</v>
      </c>
      <c r="E10" s="34" t="s">
        <v>19</v>
      </c>
      <c r="F10" s="36" t="s">
        <v>20</v>
      </c>
      <c r="G10" s="37" t="s">
        <v>21</v>
      </c>
      <c r="H10" s="38" t="s">
        <v>22</v>
      </c>
      <c r="I10" s="39" t="s">
        <v>23</v>
      </c>
      <c r="J10" s="39"/>
      <c r="K10" s="40" t="s">
        <v>24</v>
      </c>
      <c r="L10" s="40"/>
      <c r="M10" s="40"/>
      <c r="N10" s="40"/>
      <c r="O10" s="40"/>
      <c r="P10" s="41" t="s">
        <v>25</v>
      </c>
      <c r="Q10" s="41"/>
      <c r="R10" s="34"/>
      <c r="S10" s="34" t="n">
        <v>43739</v>
      </c>
      <c r="T10" s="34" t="n">
        <v>43770</v>
      </c>
      <c r="U10" s="34" t="n">
        <v>43800</v>
      </c>
      <c r="V10" s="34" t="n">
        <v>43831</v>
      </c>
      <c r="W10" s="34" t="n">
        <v>43862</v>
      </c>
      <c r="X10" s="34" t="n">
        <v>43891</v>
      </c>
      <c r="Y10" s="34" t="n">
        <v>43922</v>
      </c>
      <c r="Z10" s="34" t="n">
        <v>43952</v>
      </c>
      <c r="AA10" s="34" t="n">
        <v>43983</v>
      </c>
      <c r="AB10" s="34" t="n">
        <v>44013</v>
      </c>
      <c r="AC10" s="34" t="n">
        <v>44044</v>
      </c>
      <c r="AD10" s="34" t="n">
        <v>44075</v>
      </c>
      <c r="AE10" s="34" t="n">
        <v>44105</v>
      </c>
      <c r="AF10" s="34" t="n">
        <v>44136</v>
      </c>
      <c r="AG10" s="34" t="n">
        <v>44166</v>
      </c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</row>
    <row r="11" s="1" customFormat="true" ht="13.15" hidden="false" customHeight="true" outlineLevel="0" collapsed="false">
      <c r="B11" s="83"/>
      <c r="C11" s="142" t="n">
        <v>17</v>
      </c>
      <c r="D11" s="18" t="s">
        <v>93</v>
      </c>
      <c r="E11" s="104" t="s">
        <v>94</v>
      </c>
      <c r="F11" s="126" t="s">
        <v>5</v>
      </c>
      <c r="G11" s="104" t="s">
        <v>6</v>
      </c>
      <c r="H11" s="104" t="s">
        <v>7</v>
      </c>
      <c r="I11" s="60" t="s">
        <v>33</v>
      </c>
      <c r="J11" s="96" t="n">
        <v>761</v>
      </c>
      <c r="K11" s="143" t="n">
        <f aca="false">J11</f>
        <v>761</v>
      </c>
      <c r="L11" s="98" t="s">
        <v>31</v>
      </c>
      <c r="M11" s="98" t="s">
        <v>32</v>
      </c>
      <c r="N11" s="98" t="s">
        <v>31</v>
      </c>
      <c r="O11" s="144" t="n">
        <f aca="false">Q11</f>
        <v>799</v>
      </c>
      <c r="P11" s="75" t="s">
        <v>30</v>
      </c>
      <c r="Q11" s="101" t="n">
        <v>799</v>
      </c>
      <c r="R11" s="55"/>
      <c r="S11" s="56" t="n">
        <f aca="false">SUM(S12:S15)</f>
        <v>138</v>
      </c>
      <c r="T11" s="56" t="n">
        <f aca="false">SUM(T12:T15)</f>
        <v>137</v>
      </c>
      <c r="U11" s="56" t="n">
        <f aca="false">SUM(U12:U15)</f>
        <v>100</v>
      </c>
      <c r="V11" s="56" t="n">
        <f aca="false">SUM(V12:V15)</f>
        <v>308</v>
      </c>
      <c r="W11" s="56" t="n">
        <f aca="false">SUM(W12:W15)</f>
        <v>184</v>
      </c>
      <c r="X11" s="56" t="n">
        <f aca="false">SUM(X12:X15)</f>
        <v>125</v>
      </c>
      <c r="Y11" s="56" t="n">
        <f aca="false">SUM(Y12:Y15)</f>
        <v>194</v>
      </c>
      <c r="Z11" s="56" t="n">
        <f aca="false">SUM(Z12:Z15)</f>
        <v>198</v>
      </c>
      <c r="AA11" s="56" t="n">
        <f aca="false">SUM(AA12:AA15)</f>
        <v>174</v>
      </c>
      <c r="AB11" s="56" t="n">
        <f aca="false">SUM(AB12:AB15)</f>
        <v>270</v>
      </c>
      <c r="AC11" s="56" t="n">
        <f aca="false">SUM(AC12:AC15)</f>
        <v>0</v>
      </c>
      <c r="AD11" s="56" t="n">
        <f aca="false">SUM(AD12:AD15)</f>
        <v>0</v>
      </c>
      <c r="AE11" s="56" t="n">
        <f aca="false">SUM(AE12:AE15)</f>
        <v>0</v>
      </c>
      <c r="AF11" s="56" t="n">
        <f aca="false">SUM(AF12:AF15)</f>
        <v>0</v>
      </c>
      <c r="AG11" s="56" t="n">
        <f aca="false">SUM(AG12:AG15)</f>
        <v>0</v>
      </c>
    </row>
    <row r="12" s="1" customFormat="true" ht="13.15" hidden="false" customHeight="true" outlineLevel="0" collapsed="false">
      <c r="B12" s="83"/>
      <c r="C12" s="142"/>
      <c r="D12" s="18"/>
      <c r="E12" s="104"/>
      <c r="F12" s="126"/>
      <c r="G12" s="104"/>
      <c r="H12" s="104"/>
      <c r="I12" s="23" t="s">
        <v>9</v>
      </c>
      <c r="J12" s="23"/>
      <c r="K12" s="23"/>
      <c r="L12" s="23"/>
      <c r="M12" s="23"/>
      <c r="N12" s="23"/>
      <c r="O12" s="23"/>
      <c r="P12" s="23"/>
      <c r="Q12" s="23"/>
      <c r="R12" s="67"/>
      <c r="S12" s="27" t="n">
        <v>39</v>
      </c>
      <c r="T12" s="27" t="n">
        <v>33</v>
      </c>
      <c r="U12" s="27" t="n">
        <v>28</v>
      </c>
      <c r="V12" s="27" t="n">
        <v>92</v>
      </c>
      <c r="W12" s="27" t="n">
        <v>57</v>
      </c>
      <c r="X12" s="27" t="n">
        <v>41</v>
      </c>
      <c r="Y12" s="27" t="n">
        <v>35</v>
      </c>
      <c r="Z12" s="27" t="n">
        <v>66</v>
      </c>
      <c r="AA12" s="27" t="n">
        <v>70</v>
      </c>
      <c r="AB12" s="27" t="n">
        <v>91</v>
      </c>
      <c r="AC12" s="27"/>
      <c r="AD12" s="27"/>
      <c r="AE12" s="27"/>
      <c r="AF12" s="27"/>
      <c r="AG12" s="27"/>
    </row>
    <row r="13" s="1" customFormat="true" ht="13.15" hidden="false" customHeight="true" outlineLevel="0" collapsed="false">
      <c r="B13" s="83"/>
      <c r="C13" s="142"/>
      <c r="D13" s="18"/>
      <c r="E13" s="104"/>
      <c r="F13" s="126"/>
      <c r="G13" s="104"/>
      <c r="H13" s="104"/>
      <c r="I13" s="23" t="s">
        <v>10</v>
      </c>
      <c r="J13" s="23"/>
      <c r="K13" s="23"/>
      <c r="L13" s="23"/>
      <c r="M13" s="23"/>
      <c r="N13" s="23"/>
      <c r="O13" s="23"/>
      <c r="P13" s="23"/>
      <c r="Q13" s="23"/>
      <c r="R13" s="67"/>
      <c r="S13" s="27" t="n">
        <v>52</v>
      </c>
      <c r="T13" s="27" t="n">
        <v>51</v>
      </c>
      <c r="U13" s="27" t="n">
        <v>31</v>
      </c>
      <c r="V13" s="27" t="n">
        <v>116</v>
      </c>
      <c r="W13" s="27" t="n">
        <v>75</v>
      </c>
      <c r="X13" s="27" t="n">
        <v>41</v>
      </c>
      <c r="Y13" s="27" t="n">
        <v>75</v>
      </c>
      <c r="Z13" s="27" t="n">
        <v>64</v>
      </c>
      <c r="AA13" s="27" t="n">
        <v>56</v>
      </c>
      <c r="AB13" s="27" t="n">
        <v>97</v>
      </c>
      <c r="AC13" s="27"/>
      <c r="AD13" s="27"/>
      <c r="AE13" s="27"/>
      <c r="AF13" s="27"/>
      <c r="AG13" s="27"/>
    </row>
    <row r="14" s="1" customFormat="true" ht="13.15" hidden="false" customHeight="true" outlineLevel="0" collapsed="false">
      <c r="B14" s="83"/>
      <c r="C14" s="142"/>
      <c r="D14" s="18"/>
      <c r="E14" s="104"/>
      <c r="F14" s="126"/>
      <c r="G14" s="104"/>
      <c r="H14" s="104"/>
      <c r="I14" s="23" t="s">
        <v>11</v>
      </c>
      <c r="J14" s="23"/>
      <c r="K14" s="23"/>
      <c r="L14" s="23"/>
      <c r="M14" s="23"/>
      <c r="N14" s="23"/>
      <c r="O14" s="23"/>
      <c r="P14" s="23"/>
      <c r="Q14" s="23"/>
      <c r="R14" s="67"/>
      <c r="S14" s="27" t="n">
        <v>36</v>
      </c>
      <c r="T14" s="27" t="n">
        <v>19</v>
      </c>
      <c r="U14" s="27" t="n">
        <v>27</v>
      </c>
      <c r="V14" s="27" t="n">
        <v>83</v>
      </c>
      <c r="W14" s="27" t="n">
        <v>38</v>
      </c>
      <c r="X14" s="27" t="n">
        <v>37</v>
      </c>
      <c r="Y14" s="27" t="n">
        <v>70</v>
      </c>
      <c r="Z14" s="27" t="n">
        <v>61</v>
      </c>
      <c r="AA14" s="27" t="n">
        <v>39</v>
      </c>
      <c r="AB14" s="27" t="n">
        <v>73</v>
      </c>
      <c r="AC14" s="27"/>
      <c r="AD14" s="27"/>
      <c r="AE14" s="27"/>
      <c r="AF14" s="27"/>
      <c r="AG14" s="27"/>
    </row>
    <row r="15" s="1" customFormat="true" ht="13.15" hidden="false" customHeight="true" outlineLevel="0" collapsed="false">
      <c r="B15" s="83"/>
      <c r="C15" s="142"/>
      <c r="D15" s="18"/>
      <c r="E15" s="104"/>
      <c r="F15" s="126"/>
      <c r="G15" s="104"/>
      <c r="H15" s="104"/>
      <c r="I15" s="23" t="s">
        <v>13</v>
      </c>
      <c r="J15" s="23"/>
      <c r="K15" s="23"/>
      <c r="L15" s="23"/>
      <c r="M15" s="23"/>
      <c r="N15" s="23"/>
      <c r="O15" s="23"/>
      <c r="P15" s="23"/>
      <c r="Q15" s="23"/>
      <c r="R15" s="67"/>
      <c r="S15" s="27" t="n">
        <v>11</v>
      </c>
      <c r="T15" s="27" t="n">
        <v>34</v>
      </c>
      <c r="U15" s="27" t="n">
        <v>14</v>
      </c>
      <c r="V15" s="27" t="n">
        <v>17</v>
      </c>
      <c r="W15" s="27" t="n">
        <v>14</v>
      </c>
      <c r="X15" s="27" t="n">
        <v>6</v>
      </c>
      <c r="Y15" s="27" t="n">
        <v>14</v>
      </c>
      <c r="Z15" s="27" t="n">
        <v>7</v>
      </c>
      <c r="AA15" s="27" t="n">
        <v>9</v>
      </c>
      <c r="AB15" s="27" t="n">
        <v>9</v>
      </c>
      <c r="AC15" s="27"/>
      <c r="AD15" s="27"/>
      <c r="AE15" s="27"/>
      <c r="AF15" s="27"/>
      <c r="AG15" s="27"/>
    </row>
    <row r="16" s="1" customFormat="true" ht="12.75" hidden="false" customHeight="true" outlineLevel="0" collapsed="false">
      <c r="B16" s="83"/>
      <c r="C16" s="116" t="n">
        <v>18</v>
      </c>
      <c r="D16" s="18" t="s">
        <v>95</v>
      </c>
      <c r="E16" s="20" t="s">
        <v>96</v>
      </c>
      <c r="F16" s="104" t="s">
        <v>5</v>
      </c>
      <c r="G16" s="104" t="s">
        <v>6</v>
      </c>
      <c r="H16" s="104" t="s">
        <v>97</v>
      </c>
      <c r="I16" s="60" t="s">
        <v>33</v>
      </c>
      <c r="J16" s="77" t="n">
        <v>0.95</v>
      </c>
      <c r="K16" s="78" t="n">
        <f aca="false">J16</f>
        <v>0.95</v>
      </c>
      <c r="L16" s="63" t="s">
        <v>31</v>
      </c>
      <c r="M16" s="63" t="s">
        <v>32</v>
      </c>
      <c r="N16" s="63" t="s">
        <v>31</v>
      </c>
      <c r="O16" s="79" t="n">
        <f aca="false">Q16</f>
        <v>1</v>
      </c>
      <c r="P16" s="65" t="s">
        <v>30</v>
      </c>
      <c r="Q16" s="80" t="n">
        <v>1</v>
      </c>
      <c r="R16" s="55"/>
      <c r="S16" s="81" t="n">
        <v>0.158297258297258</v>
      </c>
      <c r="T16" s="81" t="n">
        <v>0.123479853479853</v>
      </c>
      <c r="U16" s="81" t="n">
        <v>0.275555555555556</v>
      </c>
      <c r="V16" s="81" t="n">
        <v>0.35930894775064</v>
      </c>
      <c r="W16" s="81" t="n">
        <v>0.229137709137709</v>
      </c>
      <c r="X16" s="81" t="n">
        <v>0.21992673992674</v>
      </c>
      <c r="Y16" s="81" t="n">
        <v>0.285947712418301</v>
      </c>
      <c r="Z16" s="81" t="n">
        <v>0.361269841269841</v>
      </c>
      <c r="AA16" s="81" t="n">
        <f aca="false">AVERAGE(AA17:AA19)</f>
        <v>0.78562091503268</v>
      </c>
      <c r="AB16" s="81" t="n">
        <f aca="false">AVERAGE(AB17:AB19)</f>
        <v>0.887017543859649</v>
      </c>
      <c r="AC16" s="81" t="n">
        <f aca="false">AVERAGE(AC17:AC19)</f>
        <v>0</v>
      </c>
      <c r="AD16" s="81" t="n">
        <f aca="false">AVERAGE(AD17:AD19)</f>
        <v>0</v>
      </c>
      <c r="AE16" s="81" t="n">
        <f aca="false">AVERAGE(AE17:AE19)</f>
        <v>0</v>
      </c>
      <c r="AF16" s="81" t="n">
        <f aca="false">AVERAGE(AF17:AF19)</f>
        <v>0</v>
      </c>
      <c r="AG16" s="81" t="n">
        <f aca="false">AVERAGE(AG17:AG19)</f>
        <v>0</v>
      </c>
    </row>
    <row r="17" s="1" customFormat="true" ht="13.15" hidden="false" customHeight="true" outlineLevel="0" collapsed="false">
      <c r="B17" s="83"/>
      <c r="C17" s="116"/>
      <c r="D17" s="18"/>
      <c r="E17" s="20"/>
      <c r="F17" s="104"/>
      <c r="G17" s="104"/>
      <c r="H17" s="104"/>
      <c r="I17" s="23" t="s">
        <v>9</v>
      </c>
      <c r="J17" s="23"/>
      <c r="K17" s="23"/>
      <c r="L17" s="23"/>
      <c r="M17" s="23"/>
      <c r="N17" s="23"/>
      <c r="O17" s="23"/>
      <c r="P17" s="23"/>
      <c r="Q17" s="23"/>
      <c r="R17" s="55"/>
      <c r="S17" s="145" t="n">
        <v>0.118181818181818</v>
      </c>
      <c r="T17" s="145" t="n">
        <v>0.112820512820513</v>
      </c>
      <c r="U17" s="145" t="n">
        <v>0.233333333333333</v>
      </c>
      <c r="V17" s="145" t="n">
        <v>0.32280701754386</v>
      </c>
      <c r="W17" s="145" t="n">
        <v>0.217142857142857</v>
      </c>
      <c r="X17" s="145" t="n">
        <v>0.21025641025641</v>
      </c>
      <c r="Y17" s="145" t="n">
        <v>0.166666666666667</v>
      </c>
      <c r="Z17" s="145" t="n">
        <v>0.366666666666667</v>
      </c>
      <c r="AA17" s="145" t="n">
        <f aca="false">IF(AA2=0,0,(AA12/((AA$2-AA3)*$M$3)))</f>
        <v>0.823529411764706</v>
      </c>
      <c r="AB17" s="145" t="n">
        <f aca="false">IF(AB2=0,0,(AB12/((AB$2-AB3)*$M$3)))</f>
        <v>0.91</v>
      </c>
      <c r="AC17" s="145" t="n">
        <f aca="false">IF(AC2=0,0,(AC12/((AC$2-AC3)*$M$3)))</f>
        <v>0</v>
      </c>
      <c r="AD17" s="145" t="n">
        <f aca="false">IF(AD2=0,0,(AD12/((AD$2-AD3)*$M$3)))</f>
        <v>0</v>
      </c>
      <c r="AE17" s="145" t="n">
        <f aca="false">IF(AE2=0,0,(AE12/((AE$2-AE3)*$M$3)))</f>
        <v>0</v>
      </c>
      <c r="AF17" s="145" t="n">
        <f aca="false">IF(AF2=0,0,(AF12/((AF$2-AF3)*$M$3)))</f>
        <v>0</v>
      </c>
      <c r="AG17" s="145" t="n">
        <f aca="false">IF(AG2=0,0,(AG12/((AG$2-AG3)*$M$3)))</f>
        <v>0</v>
      </c>
    </row>
    <row r="18" s="1" customFormat="true" ht="13.15" hidden="false" customHeight="true" outlineLevel="0" collapsed="false">
      <c r="B18" s="83"/>
      <c r="C18" s="116"/>
      <c r="D18" s="18"/>
      <c r="E18" s="20"/>
      <c r="F18" s="104"/>
      <c r="G18" s="104"/>
      <c r="H18" s="104"/>
      <c r="I18" s="23" t="s">
        <v>10</v>
      </c>
      <c r="J18" s="23"/>
      <c r="K18" s="23"/>
      <c r="L18" s="23"/>
      <c r="M18" s="23"/>
      <c r="N18" s="23"/>
      <c r="O18" s="23"/>
      <c r="P18" s="23"/>
      <c r="Q18" s="23"/>
      <c r="R18" s="55"/>
      <c r="S18" s="146" t="n">
        <v>0.247619047619048</v>
      </c>
      <c r="T18" s="146" t="n">
        <v>0.194285714285714</v>
      </c>
      <c r="U18" s="146" t="n">
        <v>0.413333333333333</v>
      </c>
      <c r="V18" s="146" t="n">
        <v>0.42962962962963</v>
      </c>
      <c r="W18" s="146" t="n">
        <v>0.333333333333333</v>
      </c>
      <c r="X18" s="146" t="n">
        <v>0.273333333333333</v>
      </c>
      <c r="Y18" s="146" t="n">
        <v>0.416666666666667</v>
      </c>
      <c r="Z18" s="146" t="n">
        <v>0.426666666666667</v>
      </c>
      <c r="AA18" s="146" t="n">
        <f aca="false">IF(AA3=0,0,(AA13/((AA$2-AA4)*$M$3)))</f>
        <v>0.933333333333333</v>
      </c>
      <c r="AB18" s="146" t="n">
        <f aca="false">IF(AB3=0,0,(AB13/((AB$2-AB4)*$M$3)))</f>
        <v>1.02105263157895</v>
      </c>
      <c r="AC18" s="146" t="n">
        <f aca="false">IF(AC3=0,0,(AC13/((AC$2-AC4)*$M$3)))</f>
        <v>0</v>
      </c>
      <c r="AD18" s="146" t="n">
        <f aca="false">IF(AD3=0,0,(AD13/((AD$2-AD4)*$M$3)))</f>
        <v>0</v>
      </c>
      <c r="AE18" s="146" t="n">
        <f aca="false">IF(AE3=0,0,(AE13/((AE$2-AE4)*$M$3)))</f>
        <v>0</v>
      </c>
      <c r="AF18" s="146" t="n">
        <f aca="false">IF(AF3=0,0,(AF13/((AF$2-AF4)*$M$3)))</f>
        <v>0</v>
      </c>
      <c r="AG18" s="146" t="n">
        <f aca="false">IF(AG3=0,0,(AG13/((AG$2-AG4)*$M$3)))</f>
        <v>0</v>
      </c>
    </row>
    <row r="19" s="1" customFormat="true" ht="13.5" hidden="false" customHeight="true" outlineLevel="0" collapsed="false">
      <c r="B19" s="83"/>
      <c r="C19" s="116"/>
      <c r="D19" s="18"/>
      <c r="E19" s="20"/>
      <c r="F19" s="104"/>
      <c r="G19" s="104"/>
      <c r="H19" s="104"/>
      <c r="I19" s="23" t="s">
        <v>11</v>
      </c>
      <c r="J19" s="23"/>
      <c r="K19" s="23"/>
      <c r="L19" s="23"/>
      <c r="M19" s="23"/>
      <c r="N19" s="23"/>
      <c r="O19" s="23"/>
      <c r="P19" s="23"/>
      <c r="Q19" s="23"/>
      <c r="R19" s="55"/>
      <c r="S19" s="146" t="n">
        <v>0.109090909090909</v>
      </c>
      <c r="T19" s="146" t="n">
        <v>0.0633333333333333</v>
      </c>
      <c r="U19" s="146" t="n">
        <v>0.18</v>
      </c>
      <c r="V19" s="146" t="n">
        <v>0.325490196078431</v>
      </c>
      <c r="W19" s="146" t="n">
        <v>0.136936936936937</v>
      </c>
      <c r="X19" s="146" t="n">
        <v>0.176190476190476</v>
      </c>
      <c r="Y19" s="146" t="n">
        <v>0.274509803921569</v>
      </c>
      <c r="Z19" s="146" t="n">
        <v>0.29047619047619</v>
      </c>
      <c r="AA19" s="146" t="n">
        <f aca="false">IF(AA4=0,0,(AA14/((AA$2-AA5)*$M$3)))</f>
        <v>0.6</v>
      </c>
      <c r="AB19" s="146" t="n">
        <f aca="false">IF(AB4=0,0,(AB14/((AB$2-AB5)*$M$3)))</f>
        <v>0.73</v>
      </c>
      <c r="AC19" s="146" t="n">
        <f aca="false">IF(AC4=0,0,(AC14/((AC$2-AC5)*$M$3)))</f>
        <v>0</v>
      </c>
      <c r="AD19" s="146" t="n">
        <f aca="false">IF(AD4=0,0,(AD14/((AD$2-AD5)*$M$3)))</f>
        <v>0</v>
      </c>
      <c r="AE19" s="146" t="n">
        <f aca="false">IF(AE4=0,0,(AE14/((AE$2-AE5)*$M$3)))</f>
        <v>0</v>
      </c>
      <c r="AF19" s="146" t="n">
        <f aca="false">IF(AF4=0,0,(AF14/((AF$2-AF5)*$M$3)))</f>
        <v>0</v>
      </c>
      <c r="AG19" s="146" t="n">
        <f aca="false">IF(AG4=0,0,(AG14/((AG$2-AG5)*$M$3)))</f>
        <v>0</v>
      </c>
    </row>
    <row r="20" s="1" customFormat="true" ht="13.15" hidden="false" customHeight="true" outlineLevel="0" collapsed="false">
      <c r="B20" s="83"/>
      <c r="C20" s="116"/>
      <c r="D20" s="18"/>
      <c r="E20" s="20"/>
      <c r="F20" s="104"/>
      <c r="G20" s="104"/>
      <c r="H20" s="104"/>
      <c r="I20" s="23" t="s">
        <v>13</v>
      </c>
      <c r="J20" s="23"/>
      <c r="K20" s="23"/>
      <c r="L20" s="23"/>
      <c r="M20" s="23"/>
      <c r="N20" s="23"/>
      <c r="O20" s="23"/>
      <c r="P20" s="23"/>
      <c r="Q20" s="23"/>
      <c r="R20" s="55"/>
      <c r="S20" s="146" t="n">
        <v>0.0333333333333333</v>
      </c>
      <c r="T20" s="146" t="n">
        <v>0.107936507936508</v>
      </c>
      <c r="U20" s="146" t="n">
        <v>0.0933333333333333</v>
      </c>
      <c r="V20" s="146" t="n">
        <v>0.0566666666666667</v>
      </c>
      <c r="W20" s="146" t="n">
        <v>0.0466666666666667</v>
      </c>
      <c r="X20" s="146" t="n">
        <v>0.019047619047619</v>
      </c>
      <c r="Y20" s="146" t="n">
        <v>0.0466666666666667</v>
      </c>
      <c r="Z20" s="146" t="n">
        <v>0.0233333333333333</v>
      </c>
      <c r="AA20" s="146" t="n">
        <f aca="false">IF(AA5=0,0,(AA15/((AA$2-AA6)*$M$3)))</f>
        <v>0.0818181818181818</v>
      </c>
      <c r="AB20" s="146" t="n">
        <f aca="false">IF(AB5=0,0,(AB15/((AB$2-AB6)*$M$3)))</f>
        <v>0.0818181818181818</v>
      </c>
      <c r="AC20" s="146" t="n">
        <f aca="false">IF(AC5=0,0,(AC15/((AC$2-AC6)*$M$3)))</f>
        <v>0</v>
      </c>
      <c r="AD20" s="146" t="n">
        <f aca="false">IF(AD5=0,0,(AD15/((AD$2-AD6)*$M$3)))</f>
        <v>0</v>
      </c>
      <c r="AE20" s="146" t="n">
        <f aca="false">IF(AE5=0,0,(AE15/((AE$2-AE6)*$M$3)))</f>
        <v>0</v>
      </c>
      <c r="AF20" s="146" t="n">
        <f aca="false">IF(AF5=0,0,(AF15/((AF$2-AF6)*$M$3)))</f>
        <v>0</v>
      </c>
      <c r="AG20" s="146" t="n">
        <f aca="false">IF(AG5=0,0,(AG15/((AG$2-AG6)*$M$3)))</f>
        <v>0</v>
      </c>
    </row>
  </sheetData>
  <mergeCells count="46">
    <mergeCell ref="B1:Q1"/>
    <mergeCell ref="C2:Q2"/>
    <mergeCell ref="B3:B9"/>
    <mergeCell ref="C3:C9"/>
    <mergeCell ref="D3:D9"/>
    <mergeCell ref="E3:E9"/>
    <mergeCell ref="F3:F9"/>
    <mergeCell ref="G3:G9"/>
    <mergeCell ref="H3:H9"/>
    <mergeCell ref="I3:L3"/>
    <mergeCell ref="N3:Q3"/>
    <mergeCell ref="I4:L4"/>
    <mergeCell ref="N4:Q4"/>
    <mergeCell ref="I5:L5"/>
    <mergeCell ref="N5:Q5"/>
    <mergeCell ref="I6:L6"/>
    <mergeCell ref="N6:Q6"/>
    <mergeCell ref="I7:L7"/>
    <mergeCell ref="N7:Q7"/>
    <mergeCell ref="I8:L8"/>
    <mergeCell ref="N8:Q8"/>
    <mergeCell ref="I9:L9"/>
    <mergeCell ref="N9:Q9"/>
    <mergeCell ref="I10:J10"/>
    <mergeCell ref="K10:O10"/>
    <mergeCell ref="P10:Q10"/>
    <mergeCell ref="B11:B20"/>
    <mergeCell ref="C11:C15"/>
    <mergeCell ref="D11:D15"/>
    <mergeCell ref="E11:E15"/>
    <mergeCell ref="F11:F15"/>
    <mergeCell ref="G11:G15"/>
    <mergeCell ref="H11:H15"/>
    <mergeCell ref="I12:Q12"/>
    <mergeCell ref="I13:Q13"/>
    <mergeCell ref="I14:Q14"/>
    <mergeCell ref="I15:Q15"/>
    <mergeCell ref="D16:D20"/>
    <mergeCell ref="E16:E20"/>
    <mergeCell ref="F16:F20"/>
    <mergeCell ref="G16:G20"/>
    <mergeCell ref="H16:H20"/>
    <mergeCell ref="I17:Q17"/>
    <mergeCell ref="I18:Q18"/>
    <mergeCell ref="I19:Q19"/>
    <mergeCell ref="I20:Q20"/>
  </mergeCells>
  <conditionalFormatting sqref="S11">
    <cfRule type="cellIs" priority="2" operator="lessThan" aboveAverage="0" equalAverage="0" bottom="0" percent="0" rank="0" text="" dxfId="0">
      <formula>$J$11</formula>
    </cfRule>
    <cfRule type="cellIs" priority="3" operator="greaterThan" aboveAverage="0" equalAverage="0" bottom="0" percent="0" rank="0" text="" dxfId="1">
      <formula>$Q$11</formula>
    </cfRule>
    <cfRule type="cellIs" priority="4" operator="between" aboveAverage="0" equalAverage="0" bottom="0" percent="0" rank="0" text="" dxfId="2">
      <formula>$J$11</formula>
      <formula>$Q$11</formula>
    </cfRule>
  </conditionalFormatting>
  <conditionalFormatting sqref="T11:AG11">
    <cfRule type="cellIs" priority="5" operator="lessThan" aboveAverage="0" equalAverage="0" bottom="0" percent="0" rank="0" text="" dxfId="3">
      <formula>$J$11</formula>
    </cfRule>
    <cfRule type="cellIs" priority="6" operator="greaterThan" aboveAverage="0" equalAverage="0" bottom="0" percent="0" rank="0" text="" dxfId="4">
      <formula>$Q$11</formula>
    </cfRule>
    <cfRule type="cellIs" priority="7" operator="between" aboveAverage="0" equalAverage="0" bottom="0" percent="0" rank="0" text="" dxfId="5">
      <formula>$J$11</formula>
      <formula>$Q$11</formula>
    </cfRule>
  </conditionalFormatting>
  <conditionalFormatting sqref="S16">
    <cfRule type="cellIs" priority="8" operator="lessThan" aboveAverage="0" equalAverage="0" bottom="0" percent="0" rank="0" text="" dxfId="6">
      <formula>$J$16</formula>
    </cfRule>
    <cfRule type="cellIs" priority="9" operator="greaterThan" aboveAverage="0" equalAverage="0" bottom="0" percent="0" rank="0" text="" dxfId="7">
      <formula>$Q$16</formula>
    </cfRule>
    <cfRule type="cellIs" priority="10" operator="between" aboveAverage="0" equalAverage="0" bottom="0" percent="0" rank="0" text="" dxfId="8">
      <formula>$J$16</formula>
      <formula>$Q$16</formula>
    </cfRule>
  </conditionalFormatting>
  <conditionalFormatting sqref="T16:AG16">
    <cfRule type="cellIs" priority="11" operator="lessThan" aboveAverage="0" equalAverage="0" bottom="0" percent="0" rank="0" text="" dxfId="9">
      <formula>$J$16</formula>
    </cfRule>
    <cfRule type="cellIs" priority="12" operator="greaterThan" aboveAverage="0" equalAverage="0" bottom="0" percent="0" rank="0" text="" dxfId="10">
      <formula>$Q$16</formula>
    </cfRule>
    <cfRule type="cellIs" priority="13" operator="between" aboveAverage="0" equalAverage="0" bottom="0" percent="0" rank="0" text="" dxfId="11">
      <formula>$J$16</formula>
      <formula>$Q$16</formula>
    </cfRule>
  </conditionalFormatting>
  <conditionalFormatting sqref="S17">
    <cfRule type="cellIs" priority="14" operator="lessThan" aboveAverage="0" equalAverage="0" bottom="0" percent="0" rank="0" text="" dxfId="12">
      <formula>$J$16</formula>
    </cfRule>
    <cfRule type="cellIs" priority="15" operator="greaterThan" aboveAverage="0" equalAverage="0" bottom="0" percent="0" rank="0" text="" dxfId="13">
      <formula>$Q$16</formula>
    </cfRule>
    <cfRule type="cellIs" priority="16" operator="between" aboveAverage="0" equalAverage="0" bottom="0" percent="0" rank="0" text="" dxfId="14">
      <formula>$J$16</formula>
      <formula>$Q$16</formula>
    </cfRule>
  </conditionalFormatting>
  <conditionalFormatting sqref="T17:AG17">
    <cfRule type="cellIs" priority="17" operator="lessThan" aboveAverage="0" equalAverage="0" bottom="0" percent="0" rank="0" text="" dxfId="15">
      <formula>$J$16</formula>
    </cfRule>
    <cfRule type="cellIs" priority="18" operator="greaterThan" aboveAverage="0" equalAverage="0" bottom="0" percent="0" rank="0" text="" dxfId="16">
      <formula>$Q$16</formula>
    </cfRule>
    <cfRule type="cellIs" priority="19" operator="between" aboveAverage="0" equalAverage="0" bottom="0" percent="0" rank="0" text="" dxfId="17">
      <formula>$J$16</formula>
      <formula>$Q$16</formula>
    </cfRule>
  </conditionalFormatting>
  <conditionalFormatting sqref="S18">
    <cfRule type="cellIs" priority="20" operator="lessThan" aboveAverage="0" equalAverage="0" bottom="0" percent="0" rank="0" text="" dxfId="18">
      <formula>$J$16</formula>
    </cfRule>
    <cfRule type="cellIs" priority="21" operator="greaterThan" aboveAverage="0" equalAverage="0" bottom="0" percent="0" rank="0" text="" dxfId="19">
      <formula>$Q$16</formula>
    </cfRule>
    <cfRule type="cellIs" priority="22" operator="between" aboveAverage="0" equalAverage="0" bottom="0" percent="0" rank="0" text="" dxfId="20">
      <formula>$J$16</formula>
      <formula>$Q$16</formula>
    </cfRule>
  </conditionalFormatting>
  <conditionalFormatting sqref="T18:AG18">
    <cfRule type="cellIs" priority="23" operator="lessThan" aboveAverage="0" equalAverage="0" bottom="0" percent="0" rank="0" text="" dxfId="21">
      <formula>$J$16</formula>
    </cfRule>
    <cfRule type="cellIs" priority="24" operator="greaterThan" aboveAverage="0" equalAverage="0" bottom="0" percent="0" rank="0" text="" dxfId="22">
      <formula>$Q$16</formula>
    </cfRule>
    <cfRule type="cellIs" priority="25" operator="between" aboveAverage="0" equalAverage="0" bottom="0" percent="0" rank="0" text="" dxfId="23">
      <formula>$J$16</formula>
      <formula>$Q$16</formula>
    </cfRule>
  </conditionalFormatting>
  <conditionalFormatting sqref="S19">
    <cfRule type="cellIs" priority="26" operator="lessThan" aboveAverage="0" equalAverage="0" bottom="0" percent="0" rank="0" text="" dxfId="24">
      <formula>$J$16</formula>
    </cfRule>
    <cfRule type="cellIs" priority="27" operator="greaterThan" aboveAverage="0" equalAverage="0" bottom="0" percent="0" rank="0" text="" dxfId="25">
      <formula>$Q$16</formula>
    </cfRule>
    <cfRule type="cellIs" priority="28" operator="between" aboveAverage="0" equalAverage="0" bottom="0" percent="0" rank="0" text="" dxfId="26">
      <formula>$J$16</formula>
      <formula>$Q$16</formula>
    </cfRule>
  </conditionalFormatting>
  <conditionalFormatting sqref="T19:AG19">
    <cfRule type="cellIs" priority="29" operator="lessThan" aboveAverage="0" equalAverage="0" bottom="0" percent="0" rank="0" text="" dxfId="27">
      <formula>$J$16</formula>
    </cfRule>
    <cfRule type="cellIs" priority="30" operator="greaterThan" aboveAverage="0" equalAverage="0" bottom="0" percent="0" rank="0" text="" dxfId="28">
      <formula>$Q$16</formula>
    </cfRule>
    <cfRule type="cellIs" priority="31" operator="between" aboveAverage="0" equalAverage="0" bottom="0" percent="0" rank="0" text="" dxfId="29">
      <formula>$J$16</formula>
      <formula>$Q$16</formula>
    </cfRule>
  </conditionalFormatting>
  <conditionalFormatting sqref="S20">
    <cfRule type="cellIs" priority="32" operator="lessThan" aboveAverage="0" equalAverage="0" bottom="0" percent="0" rank="0" text="" dxfId="30">
      <formula>$J$16</formula>
    </cfRule>
    <cfRule type="cellIs" priority="33" operator="greaterThan" aboveAverage="0" equalAverage="0" bottom="0" percent="0" rank="0" text="" dxfId="31">
      <formula>$Q$16</formula>
    </cfRule>
    <cfRule type="cellIs" priority="34" operator="between" aboveAverage="0" equalAverage="0" bottom="0" percent="0" rank="0" text="" dxfId="32">
      <formula>$J$16</formula>
      <formula>$Q$16</formula>
    </cfRule>
  </conditionalFormatting>
  <conditionalFormatting sqref="T20:AG20">
    <cfRule type="cellIs" priority="35" operator="lessThan" aboveAverage="0" equalAverage="0" bottom="0" percent="0" rank="0" text="" dxfId="33">
      <formula>$J$16</formula>
    </cfRule>
    <cfRule type="cellIs" priority="36" operator="greaterThan" aboveAverage="0" equalAverage="0" bottom="0" percent="0" rank="0" text="" dxfId="34">
      <formula>$Q$16</formula>
    </cfRule>
    <cfRule type="cellIs" priority="37" operator="between" aboveAverage="0" equalAverage="0" bottom="0" percent="0" rank="0" text="" dxfId="35">
      <formula>$J$16</formula>
      <formula>$Q$16</formula>
    </cfRule>
  </conditionalFormatting>
  <printOptions headings="false" gridLines="false" gridLinesSet="true" horizontalCentered="true" verticalCentered="false"/>
  <pageMargins left="0.420138888888889" right="0.379861111111111" top="1.29513888888889" bottom="1.29513888888889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O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8" activeCellId="0" sqref="Q8"/>
    </sheetView>
  </sheetViews>
  <sheetFormatPr defaultRowHeight="14.25" zeroHeight="false" outlineLevelRow="0" outlineLevelCol="0"/>
  <cols>
    <col collapsed="false" customWidth="true" hidden="false" outlineLevel="0" max="1025" min="1" style="0" width="9.4"/>
  </cols>
  <sheetData>
    <row r="1" customFormat="false" ht="24.75" hidden="false" customHeight="false" outlineLevel="0" collapsed="false">
      <c r="A1" s="166" t="s">
        <v>113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</sheetData>
  <mergeCells count="1">
    <mergeCell ref="A1:O1"/>
  </mergeCells>
  <printOptions headings="false" gridLines="false" gridLinesSet="true" horizontalCentered="false" verticalCentered="false"/>
  <pageMargins left="0.7" right="0.7" top="1.04513888888889" bottom="1.04513888888889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6187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2019-09-23T05:11:25Z</dcterms:created>
  <dc:creator>Israel Araya Sequeira</dc:creator>
  <dc:description/>
  <dc:language>es-CR</dc:language>
  <cp:lastModifiedBy>Orlando Salguero Aguilar</cp:lastModifiedBy>
  <dcterms:modified xsi:type="dcterms:W3CDTF">2020-08-18T18:09:08Z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0x010100DDCFCCEAE351DB45BAE9B3DE15E4FE3F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