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54.png" ContentType="image/png"/>
  <Override PartName="/xl/media/image349.png" ContentType="image/png"/>
  <Override PartName="/xl/media/image350.png" ContentType="image/png"/>
  <Override PartName="/xl/media/image351.png" ContentType="image/png"/>
  <Override PartName="/xl/media/image352.png" ContentType="image/png"/>
  <Override PartName="/xl/media/image353.png" ContentType="image/png"/>
  <Override PartName="/xl/media/image355.png" ContentType="image/png"/>
  <Override PartName="/xl/media/image356.png" ContentType="image/png"/>
  <Override PartName="/xl/media/image357.png" ContentType="image/png"/>
  <Override PartName="/xl/media/image358.png" ContentType="image/png"/>
  <Override PartName="/xl/media/image359.png" ContentType="image/png"/>
  <Override PartName="/xl/media/image360.png" ContentType="image/png"/>
  <Override PartName="/xl/sharedStrings.xml" ContentType="application/vnd.openxmlformats-officedocument.spreadsheetml.sharedStrings+xml"/>
  <Override PartName="/xl/charts/chart354.xml" ContentType="application/vnd.openxmlformats-officedocument.drawingml.chart+xml"/>
  <Override PartName="/xl/charts/chart349.xml" ContentType="application/vnd.openxmlformats-officedocument.drawingml.chart+xml"/>
  <Override PartName="/xl/charts/chart350.xml" ContentType="application/vnd.openxmlformats-officedocument.drawingml.chart+xml"/>
  <Override PartName="/xl/charts/chart351.xml" ContentType="application/vnd.openxmlformats-officedocument.drawingml.chart+xml"/>
  <Override PartName="/xl/charts/chart352.xml" ContentType="application/vnd.openxmlformats-officedocument.drawingml.chart+xml"/>
  <Override PartName="/xl/charts/chart353.xml" ContentType="application/vnd.openxmlformats-officedocument.drawingml.chart+xml"/>
  <Override PartName="/xl/charts/chart355.xml" ContentType="application/vnd.openxmlformats-officedocument.drawingml.chart+xml"/>
  <Override PartName="/xl/charts/chart356.xml" ContentType="application/vnd.openxmlformats-officedocument.drawingml.chart+xml"/>
  <Override PartName="/xl/charts/chart357.xml" ContentType="application/vnd.openxmlformats-officedocument.drawingml.chart+xml"/>
  <Override PartName="/xl/charts/chart358.xml" ContentType="application/vnd.openxmlformats-officedocument.drawingml.chart+xml"/>
  <Override PartName="/xl/charts/_rels/chart354.xml.rels" ContentType="application/vnd.openxmlformats-package.relationships+xml"/>
  <Override PartName="/xl/charts/_rels/chart349.xml.rels" ContentType="application/vnd.openxmlformats-package.relationships+xml"/>
  <Override PartName="/xl/charts/_rels/chart350.xml.rels" ContentType="application/vnd.openxmlformats-package.relationships+xml"/>
  <Override PartName="/xl/charts/_rels/chart351.xml.rels" ContentType="application/vnd.openxmlformats-package.relationships+xml"/>
  <Override PartName="/xl/charts/_rels/chart352.xml.rels" ContentType="application/vnd.openxmlformats-package.relationships+xml"/>
  <Override PartName="/xl/charts/_rels/chart353.xml.rels" ContentType="application/vnd.openxmlformats-package.relationships+xml"/>
  <Override PartName="/xl/charts/_rels/chart355.xml.rels" ContentType="application/vnd.openxmlformats-package.relationships+xml"/>
  <Override PartName="/xl/charts/_rels/chart356.xml.rels" ContentType="application/vnd.openxmlformats-package.relationships+xml"/>
  <Override PartName="/xl/charts/_rels/chart357.xml.rels" ContentType="application/vnd.openxmlformats-package.relationships+xml"/>
  <Override PartName="/xl/charts/_rels/chart358.xml.rels" ContentType="application/vnd.openxmlformats-package.relationships+xml"/>
  <Override PartName="/xl/charts/_rels/chart359.xml.rels" ContentType="application/vnd.openxmlformats-package.relationships+xml"/>
  <Override PartName="/xl/charts/_rels/chart360.xml.rels" ContentType="application/vnd.openxmlformats-package.relationships+xml"/>
  <Override PartName="/xl/charts/chart359.xml" ContentType="application/vnd.openxmlformats-officedocument.drawingml.chart+xml"/>
  <Override PartName="/xl/charts/chart360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adores" sheetId="1" state="visible" r:id="rId2"/>
    <sheet name="Gráficos" sheetId="2" state="visible" r:id="rId3"/>
  </sheets>
  <definedNames>
    <definedName function="false" hidden="false" name="_AtRisk_FitDataRange_FIT_BE877_718C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<sst xmlns="http://schemas.openxmlformats.org/spreadsheetml/2006/main" count="473" uniqueCount="126">
  <si>
    <t xml:space="preserve">INDICADORES DE GESTIÓN / DIRECCIÓN DE PLANIFICACIÓN
MATERIA AGRARIA
Juzgado Agrario del I Circuito Judicial de Zona Atlántica</t>
  </si>
  <si>
    <t xml:space="preserve">OBSERVACIONES</t>
  </si>
  <si>
    <t xml:space="preserve">CUOTA DE TRABAJO: Cantidad de días Laborales del mes</t>
  </si>
  <si>
    <t xml:space="preserve">Cuota de Trabajo</t>
  </si>
  <si>
    <t xml:space="preserve">Cantidad de días NO laborados en el mes por Funcionario</t>
  </si>
  <si>
    <t xml:space="preserve">Días fuera del Despacho sin Sustitución o en labores de manifestación, apoyo o giras</t>
  </si>
  <si>
    <t xml:space="preserve">Mensual</t>
  </si>
  <si>
    <t xml:space="preserve">Coordinadora o Coordinador Judicial</t>
  </si>
  <si>
    <t xml:space="preserve">Este dato se obtiene del módulo estadístico del Escritorio Virtual</t>
  </si>
  <si>
    <t xml:space="preserve">Cuota Diaria</t>
  </si>
  <si>
    <t xml:space="preserve">Técnico 1</t>
  </si>
  <si>
    <t xml:space="preserve">5 ½</t>
  </si>
  <si>
    <t xml:space="preserve">131/2</t>
  </si>
  <si>
    <t xml:space="preserve">Técnico 2</t>
  </si>
  <si>
    <t xml:space="preserve">Técnico 3</t>
  </si>
  <si>
    <t xml:space="preserve">6 ½</t>
  </si>
  <si>
    <t xml:space="preserve">9 ½</t>
  </si>
  <si>
    <t xml:space="preserve">Técnico 4</t>
  </si>
  <si>
    <t xml:space="preserve">Coord. Judicial</t>
  </si>
  <si>
    <t xml:space="preserve">81/2</t>
  </si>
  <si>
    <t xml:space="preserve">Juez 1</t>
  </si>
  <si>
    <t xml:space="preserve">½</t>
  </si>
  <si>
    <t xml:space="preserve">Juez 2</t>
  </si>
  <si>
    <t xml:space="preserve">Categoría</t>
  </si>
  <si>
    <t xml:space="preserve">N°</t>
  </si>
  <si>
    <t xml:space="preserve">Indicadores</t>
  </si>
  <si>
    <t xml:space="preserve">Métricas</t>
  </si>
  <si>
    <t xml:space="preserve">Periodicidad</t>
  </si>
  <si>
    <t xml:space="preserve">Responsable</t>
  </si>
  <si>
    <t xml:space="preserve">Comentarios</t>
  </si>
  <si>
    <t xml:space="preserve">A mejorar</t>
  </si>
  <si>
    <t xml:space="preserve">Estándar</t>
  </si>
  <si>
    <t xml:space="preserve">Muy bueno</t>
  </si>
  <si>
    <t xml:space="preserve">Rendimiento Estadístico (SIGMA)</t>
  </si>
  <si>
    <t xml:space="preserve">Entrada</t>
  </si>
  <si>
    <t xml:space="preserve">ENTRADA TOTAL</t>
  </si>
  <si>
    <t xml:space="preserve">Este datos se obtiene del informe de estadística.</t>
  </si>
  <si>
    <t xml:space="preserve">&gt;</t>
  </si>
  <si>
    <t xml:space="preserve">&lt;=</t>
  </si>
  <si>
    <t xml:space="preserve">X</t>
  </si>
  <si>
    <t xml:space="preserve">&lt;</t>
  </si>
  <si>
    <t xml:space="preserve">Casos Entrados (Nuevos)</t>
  </si>
  <si>
    <t xml:space="preserve">Casos Reentrados</t>
  </si>
  <si>
    <t xml:space="preserve">Salida</t>
  </si>
  <si>
    <t xml:space="preserve">SALIDA TOTAL</t>
  </si>
  <si>
    <t xml:space="preserve">Casos Terminados</t>
  </si>
  <si>
    <t xml:space="preserve">Casos Inactivos</t>
  </si>
  <si>
    <t xml:space="preserve">Circulante Final</t>
  </si>
  <si>
    <t xml:space="preserve">(Circulante Inicial + Entradas+Reentrados) - Terminados-Inactivos</t>
  </si>
  <si>
    <t xml:space="preserve">Relación salida total/ entrada total</t>
  </si>
  <si>
    <t xml:space="preserve">(Salidas/Entradas)*100</t>
  </si>
  <si>
    <t xml:space="preserve">Los datos de entradas y salidas se obtienen del informe de estadística.</t>
  </si>
  <si>
    <t xml:space="preserve">Plazos</t>
  </si>
  <si>
    <t xml:space="preserve">Plazo espera de dictado de sentencia</t>
  </si>
  <si>
    <t xml:space="preserve">Fecha actual - fecha del expediente más antiguo pendiente de fallar</t>
  </si>
  <si>
    <t xml:space="preserve">Este dato se obtiene del libro de pase a fallo y Mejora de Pase a Fallo (días naturales)</t>
  </si>
  <si>
    <t xml:space="preserve">Fecha actual</t>
  </si>
  <si>
    <t xml:space="preserve">Fecha expediente más antiguo pendiente de fallo</t>
  </si>
  <si>
    <t xml:space="preserve">Población vulnerable</t>
  </si>
  <si>
    <t xml:space="preserve">No complejas</t>
  </si>
  <si>
    <t xml:space="preserve">Por seguridad</t>
  </si>
  <si>
    <t xml:space="preserve">Plazo espera para realización audiencia</t>
  </si>
  <si>
    <t xml:space="preserve">Fecha del último señalamiento - fecha actual</t>
  </si>
  <si>
    <t xml:space="preserve">Este dato se obtiene de un reporte del SGDJ.
(días naturales)</t>
  </si>
  <si>
    <t xml:space="preserve">Fecha ultimo señalamiento</t>
  </si>
  <si>
    <t xml:space="preserve">Plazo para resolver demandas nuevas</t>
  </si>
  <si>
    <t xml:space="preserve">Fecha actual - fecha de la demanda más antigua pendiente de la primera resolución</t>
  </si>
  <si>
    <t xml:space="preserve">Fecha demanda más antigua pendiente de resolver</t>
  </si>
  <si>
    <t xml:space="preserve">Plazo para resolver escritos</t>
  </si>
  <si>
    <r>
      <rPr>
        <sz val="8"/>
        <color rgb="FF000000"/>
        <rFont val="Arial"/>
        <family val="2"/>
        <charset val="1"/>
      </rPr>
      <t xml:space="preserve">Fecha actual - fecha del escrito más antiguo pendiente de resolver de expedientes</t>
    </r>
    <r>
      <rPr>
        <b val="true"/>
        <sz val="8"/>
        <color rgb="FF000000"/>
        <rFont val="Verdana"/>
        <family val="2"/>
        <charset val="1"/>
      </rPr>
      <t xml:space="preserve"> que se encuentran fuera del despacho</t>
    </r>
  </si>
  <si>
    <t xml:space="preserve">Fecha escrito más antiguo pendiente de resolver de expedientes que se encuentran archivados, en el Superior, suspendidos, etc.</t>
  </si>
  <si>
    <r>
      <rPr>
        <sz val="8"/>
        <color rgb="FF000000"/>
        <rFont val="Arial"/>
        <family val="2"/>
        <charset val="1"/>
      </rPr>
      <t xml:space="preserve">Fecha actual - fecha del escrito más antiguo pendiente de resolver de los </t>
    </r>
    <r>
      <rPr>
        <b val="true"/>
        <sz val="8"/>
        <color rgb="FF000000"/>
        <rFont val="Verdana"/>
        <family val="2"/>
        <charset val="1"/>
      </rPr>
      <t xml:space="preserve">que están en el despacho</t>
    </r>
  </si>
  <si>
    <t xml:space="preserve">Fecha escrito más antiguo pendiente de resolver (expedientes en estado de trámite)</t>
  </si>
  <si>
    <t xml:space="preserve">Plazo de espera de resolución pendientes de firma por persona juzgadora</t>
  </si>
  <si>
    <t xml:space="preserve">Fecha de expediente más antiguo pendiente de firma</t>
  </si>
  <si>
    <t xml:space="preserve">Fecha actual - fecha de la resolución más antigua pendiente de firma por Jueza o Juez</t>
  </si>
  <si>
    <t xml:space="preserve">Juez 2 Coordinador</t>
  </si>
  <si>
    <t xml:space="preserve">Operacional</t>
  </si>
  <si>
    <t xml:space="preserve">Porcentaje de efectividad de realización audiencias</t>
  </si>
  <si>
    <t xml:space="preserve">Cantidad de audiencias programadas en el mes</t>
  </si>
  <si>
    <t xml:space="preserve">Este dato se obtiene de la Agenda Cronos</t>
  </si>
  <si>
    <t xml:space="preserve">Cantidad de audiencias totales programadas</t>
  </si>
  <si>
    <t xml:space="preserve">Juezas y Jueces de Apoyo</t>
  </si>
  <si>
    <t xml:space="preserve">Cantidad de audiencias realizadas en el mes</t>
  </si>
  <si>
    <t xml:space="preserve">Cantidad de audiencias totales realizadas</t>
  </si>
  <si>
    <t xml:space="preserve">(Audiencias realizadas / Audiencias programadas)*100</t>
  </si>
  <si>
    <t xml:space="preserve">Cantidad de audiencias pendientes de realización</t>
  </si>
  <si>
    <t xml:space="preserve">Audiencias pendientes de realización</t>
  </si>
  <si>
    <t xml:space="preserve">Complementarias</t>
  </si>
  <si>
    <t xml:space="preserve">Preliminares</t>
  </si>
  <si>
    <t xml:space="preserve">Otras</t>
  </si>
  <si>
    <t xml:space="preserve">Cantidad de expedientes pendientes de fallo</t>
  </si>
  <si>
    <t xml:space="preserve">Expedientes pendientes de fallo</t>
  </si>
  <si>
    <t xml:space="preserve">Este dato se obtiene del libro de pase a fallo</t>
  </si>
  <si>
    <t xml:space="preserve">Jueza o Juez de Apoyo</t>
  </si>
  <si>
    <t xml:space="preserve">Cantidad de escritos pendientes de resolver</t>
  </si>
  <si>
    <t xml:space="preserve">Cantidad de Demandas nuevas pendientes de primera resolución</t>
  </si>
  <si>
    <t xml:space="preserve">Cantidad de demandas nuevas pendientes de primera resolución</t>
  </si>
  <si>
    <t xml:space="preserve">Cantidad de conflictos de competencias enviados a segunda instancia</t>
  </si>
  <si>
    <t xml:space="preserve">Cantidad de conflictos de competencias que se envían a segunda instancia por mes</t>
  </si>
  <si>
    <t xml:space="preserve">Este dato se obtiene de un reporte del SGDJ.</t>
  </si>
  <si>
    <t xml:space="preserve">Cantidad de asuntos de jerarquía impropia recibidos</t>
  </si>
  <si>
    <t xml:space="preserve">Cantidad de expedientes pasados a firmar por persona Técnica Judicial a las personas juzgadoras</t>
  </si>
  <si>
    <t xml:space="preserve">Cantidad de expedientes pasados a firmar por Técnico o Técnica a las personas juzgadoras</t>
  </si>
  <si>
    <t xml:space="preserve">Porcentaje de rendimiento por persona Técnica Judicial</t>
  </si>
  <si>
    <t xml:space="preserve">(Cantidad de resoluciones pasadas a firmar / Cantidad de resoluciones a realizar)</t>
  </si>
  <si>
    <t xml:space="preserve">Este dato se obtiene del Escritorio Virtual.</t>
  </si>
  <si>
    <t xml:space="preserve">Cantidad de giros realizados</t>
  </si>
  <si>
    <t xml:space="preserve">Este dato se obtiene del SGDJ</t>
  </si>
  <si>
    <t xml:space="preserve">Cantidad de sentencias dictadas por persona juzgadora</t>
  </si>
  <si>
    <t xml:space="preserve">Cuota mensual por personas Juzgadoras</t>
  </si>
  <si>
    <t xml:space="preserve">Este dato se obtiene libro de sentencias</t>
  </si>
  <si>
    <t xml:space="preserve">Sentencias</t>
  </si>
  <si>
    <t xml:space="preserve">Terminadas por otros Motivos</t>
  </si>
  <si>
    <t xml:space="preserve">Porcentaje de rendimiento por persona juzgadora en el dictado de sentencias</t>
  </si>
  <si>
    <t xml:space="preserve">(Cantidad de sentencias dictadas/ Cantidad de sentencias necesarios)</t>
  </si>
  <si>
    <t xml:space="preserve">Cantidad de expedientes firmados por persona juzgadora</t>
  </si>
  <si>
    <t xml:space="preserve">Cantidad de expedientes firmados por Jueza o Juez</t>
  </si>
  <si>
    <t xml:space="preserve">Cantidad de expedientes pendientes de firma por persona juzgadora</t>
  </si>
  <si>
    <t xml:space="preserve">Cantidad de expedientes pendientes de firma por Jueza o Juez</t>
  </si>
  <si>
    <t xml:space="preserve">Versión N°1 Matriz de Indicadores, vigente a partir del 1 octubre 2019</t>
  </si>
  <si>
    <t xml:space="preserve">Versión N°2 Matriz de Indicadores, vigente a partir del 8 octubre 2019 (ajustes de parámetros)</t>
  </si>
  <si>
    <t xml:space="preserve">Versión N°3 Matriz de Indicadores, vigente a partir del 31 octubre 2019 (ajustes de parámetros)</t>
  </si>
  <si>
    <t xml:space="preserve">Versión N°4 Matriz de Indicadores, vigente a partir del 20 enero 2020 (ajuste de los siguientes indicadores: #9 y #20)</t>
  </si>
  <si>
    <t xml:space="preserve">Versión N°5 Matriz de Indicadores, vigente a partir del 26 eayo 2020 (ajuste del indicador #19, se incluye el parámetro; además, se agregan en el indicador #20 las filas de "Sentencias y Terminadas por otros Motivos" para recopliar la información del personal Juzgador de Apoyo)</t>
  </si>
  <si>
    <t xml:space="preserve">Indicadores Materia Agraria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</si>
</sst>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[$€-140A]#,##0.00\ ;[$€-140A]\(#,##0.00\);[$€-140A]\-00\ ;@\ "/>
    <numFmt numFmtId="166" formatCode="0\ %"/>
    <numFmt numFmtId="167" formatCode="[$₡-140A]\ #,##0.00;[RED]\-[$₡-140A]\ #,##0.00"/>
    <numFmt numFmtId="168" formatCode="[$-140A]MMM\-YY"/>
    <numFmt numFmtId="169" formatCode="0"/>
    <numFmt numFmtId="170" formatCode="0.00"/>
    <numFmt numFmtId="171" formatCode="0.0"/>
    <numFmt numFmtId="172" formatCode="DD/MM/YY"/>
    <numFmt numFmtId="173" formatCode="MM/YY"/>
    <numFmt numFmtId="174" formatCode="#,##0"/>
    <numFmt numFmtId="175" formatCode="#,##0.00"/>
    <numFmt numFmtId="176" formatCode="0.0%"/>
    <numFmt numFmtId="177" formatCode="General"/>
    <numFmt numFmtId="178" formatCode="DD/MM/YYYY"/>
    <numFmt numFmtId="179" formatCode="0%"/>
  </numFmts>
  <fonts count="47">
    <font>
      <sz val="10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i val="true"/>
      <sz val="16"/>
      <color rgb="FF000000"/>
      <name val="Verdana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i val="true"/>
      <u val="single"/>
      <sz val="10"/>
      <color rgb="FF000000"/>
      <name val="Verdana"/>
      <family val="2"/>
      <charset val="1"/>
    </font>
    <font>
      <b val="true"/>
      <sz val="18"/>
      <color rgb="FF003366"/>
      <name val="Cambria"/>
      <family val="1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8"/>
      <color rgb="FF000000"/>
      <name val="Verdana"/>
      <family val="2"/>
      <charset val="1"/>
    </font>
    <font>
      <b val="true"/>
      <sz val="12"/>
      <color rgb="FF000000"/>
      <name val="Book Antiqua"/>
      <family val="1"/>
      <charset val="1"/>
    </font>
    <font>
      <b val="true"/>
      <sz val="20"/>
      <color rgb="FFFFFFFF"/>
      <name val="Verdana"/>
      <family val="2"/>
      <charset val="1"/>
    </font>
    <font>
      <b val="true"/>
      <sz val="14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6.75"/>
      <color rgb="FF000000"/>
      <name val="Calibri"/>
      <family val="2"/>
    </font>
    <font>
      <sz val="7"/>
      <color rgb="FF000000"/>
      <name val="Calibri"/>
      <family val="2"/>
    </font>
    <font>
      <b val="true"/>
      <sz val="18"/>
      <color rgb="FF000000"/>
      <name val="Calibri"/>
      <family val="2"/>
    </font>
    <font>
      <sz val="4.6"/>
      <color rgb="FF000000"/>
      <name val="Calibri"/>
      <family val="2"/>
    </font>
    <font>
      <sz val="5.05"/>
      <color rgb="FF000000"/>
      <name val="Calibri"/>
      <family val="2"/>
    </font>
    <font>
      <b val="true"/>
      <sz val="16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CCCFF"/>
        <bgColor rgb="FFBDD7EE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B4C6E7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0070C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FFFF"/>
      </patternFill>
    </fill>
    <fill>
      <patternFill patternType="solid">
        <fgColor rgb="FFFF9900"/>
        <bgColor rgb="FFFFC0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4C6E7"/>
      </patternFill>
    </fill>
    <fill>
      <patternFill patternType="solid">
        <fgColor rgb="FFFFFF00"/>
        <bgColor rgb="FFFFCC00"/>
      </patternFill>
    </fill>
    <fill>
      <patternFill patternType="solid">
        <fgColor rgb="FF99CC00"/>
        <bgColor rgb="FF92D050"/>
      </patternFill>
    </fill>
    <fill>
      <patternFill patternType="solid">
        <fgColor rgb="FF92D050"/>
        <bgColor rgb="FF99CC00"/>
      </patternFill>
    </fill>
    <fill>
      <patternFill patternType="solid">
        <fgColor rgb="FF969696"/>
        <bgColor rgb="FF8B8B8B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003366"/>
        <bgColor rgb="FF333399"/>
      </patternFill>
    </fill>
    <fill>
      <patternFill patternType="solid">
        <fgColor rgb="FFFFC000"/>
        <bgColor rgb="FFFFCC00"/>
      </patternFill>
    </fill>
    <fill>
      <patternFill patternType="solid">
        <fgColor rgb="FF808080"/>
        <bgColor rgb="FF8B8B8B"/>
      </patternFill>
    </fill>
    <fill>
      <patternFill patternType="solid">
        <fgColor rgb="FF008000"/>
        <bgColor rgb="FF008080"/>
      </patternFill>
    </fill>
    <fill>
      <patternFill patternType="solid">
        <fgColor rgb="FF000000"/>
        <bgColor rgb="FF003300"/>
      </patternFill>
    </fill>
    <fill>
      <patternFill patternType="solid">
        <fgColor rgb="FFBDD7EE"/>
        <bgColor rgb="FFCCCCFF"/>
      </patternFill>
    </fill>
    <fill>
      <patternFill patternType="solid">
        <fgColor rgb="FFB4C6E7"/>
        <bgColor rgb="FFBDD7EE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medium">
        <color rgb="FF333399"/>
      </bottom>
      <diagonal/>
    </border>
    <border diagonalUp="false" diagonalDown="false">
      <left/>
      <right/>
      <top/>
      <bottom style="medium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thin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333399"/>
      </top>
      <bottom style="thin">
        <color rgb="FF333399"/>
      </bottom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</borders>
  <cellStyleXfs count="1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4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6" fillId="7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6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7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27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2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4" fillId="27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5" fillId="2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6" fillId="2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2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2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7" fillId="2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8" fillId="28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28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27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11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2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9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9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9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9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9" fillId="11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4" fillId="11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" borderId="19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2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20" borderId="21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7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26" fillId="2" borderId="2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26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20" borderId="27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7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0" borderId="26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8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8" fillId="27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26" fillId="2" borderId="3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6" fillId="0" borderId="31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20" borderId="32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7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28" fillId="28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28" fillId="28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28" fillId="28" borderId="3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1" fillId="3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3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1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1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31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8" fillId="28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8" fillId="28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28" fillId="28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29" fillId="14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74" fontId="24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33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17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2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3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7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24" fillId="14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17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2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27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24" fillId="1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14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33" fillId="24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3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7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8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7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24" fillId="14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5" fontId="25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6" fontId="25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6" fontId="26" fillId="17" borderId="4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6" fillId="17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6" fillId="21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6" fillId="22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6" fillId="22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4" fillId="1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2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17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17" borderId="3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1" borderId="3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22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2" borderId="46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8" fillId="0" borderId="30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7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8" fontId="8" fillId="27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4" fontId="29" fillId="8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74" fontId="24" fillId="8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20" borderId="22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4" fillId="2" borderId="4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3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34" fillId="2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8" fillId="27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30" fillId="20" borderId="28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3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34" fillId="2" borderId="5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8" fillId="27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26" fillId="17" borderId="2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42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5" fontId="33" fillId="33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4" fillId="2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8" fillId="27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7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24" fillId="8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6" fillId="17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1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24" fillId="8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8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7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26" fillId="17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2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5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3" fillId="2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0" fillId="20" borderId="28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8" fillId="27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2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33" fillId="2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4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4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5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32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7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29" fillId="34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4" fillId="34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4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20" borderId="28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7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17" borderId="2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1" borderId="25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22" borderId="42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9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5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2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4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34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7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25" fillId="27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27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4" fillId="34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24" fillId="34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4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4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27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27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2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9" xfId="1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7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5" fontId="25" fillId="27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17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22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33" fillId="2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6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5" fillId="6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2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4" fillId="34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6" fillId="17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7" borderId="3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1" borderId="30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2" borderId="46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27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30" fillId="20" borderId="59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5" fillId="27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7" borderId="6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30" fillId="20" borderId="62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6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2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ategoría del Piloto de Datos" xfId="46"/>
    <cellStyle name="Categoría del Piloto de Datos 2" xfId="47"/>
    <cellStyle name="cf1" xfId="48"/>
    <cellStyle name="cf10" xfId="49"/>
    <cellStyle name="cf11" xfId="50"/>
    <cellStyle name="cf12" xfId="51"/>
    <cellStyle name="cf13" xfId="52"/>
    <cellStyle name="cf14" xfId="53"/>
    <cellStyle name="cf15" xfId="54"/>
    <cellStyle name="cf16" xfId="55"/>
    <cellStyle name="cf17" xfId="56"/>
    <cellStyle name="cf18" xfId="57"/>
    <cellStyle name="cf19" xfId="58"/>
    <cellStyle name="cf2" xfId="59"/>
    <cellStyle name="cf20" xfId="60"/>
    <cellStyle name="cf21" xfId="61"/>
    <cellStyle name="cf22" xfId="62"/>
    <cellStyle name="cf23" xfId="63"/>
    <cellStyle name="cf24" xfId="64"/>
    <cellStyle name="cf25" xfId="65"/>
    <cellStyle name="cf26" xfId="66"/>
    <cellStyle name="cf27" xfId="67"/>
    <cellStyle name="cf28" xfId="68"/>
    <cellStyle name="cf29" xfId="69"/>
    <cellStyle name="cf3" xfId="70"/>
    <cellStyle name="cf30" xfId="71"/>
    <cellStyle name="cf31" xfId="72"/>
    <cellStyle name="cf32" xfId="73"/>
    <cellStyle name="cf33" xfId="74"/>
    <cellStyle name="cf34" xfId="75"/>
    <cellStyle name="cf35" xfId="76"/>
    <cellStyle name="cf36" xfId="77"/>
    <cellStyle name="cf37" xfId="78"/>
    <cellStyle name="cf38" xfId="79"/>
    <cellStyle name="cf39" xfId="80"/>
    <cellStyle name="cf4" xfId="81"/>
    <cellStyle name="cf40" xfId="82"/>
    <cellStyle name="cf5" xfId="83"/>
    <cellStyle name="cf6" xfId="84"/>
    <cellStyle name="cf7" xfId="85"/>
    <cellStyle name="cf8" xfId="86"/>
    <cellStyle name="cf9" xfId="87"/>
    <cellStyle name="Check Cell" xfId="88"/>
    <cellStyle name="Euro" xfId="89"/>
    <cellStyle name="Euro 2" xfId="90"/>
    <cellStyle name="Explanatory Text" xfId="91"/>
    <cellStyle name="Good 2" xfId="92"/>
    <cellStyle name="Heading 1 3" xfId="93"/>
    <cellStyle name="Heading 2 4" xfId="94"/>
    <cellStyle name="Heading 3" xfId="95"/>
    <cellStyle name="Heading 4" xfId="96"/>
    <cellStyle name="Heading1" xfId="97"/>
    <cellStyle name="Input" xfId="98"/>
    <cellStyle name="Linked Cell" xfId="99"/>
    <cellStyle name="Neutral 2" xfId="100"/>
    <cellStyle name="Normal 2" xfId="101"/>
    <cellStyle name="Normal 2 2" xfId="102"/>
    <cellStyle name="Normal 2 3" xfId="103"/>
    <cellStyle name="Normal 2 4" xfId="104"/>
    <cellStyle name="Normal 3" xfId="105"/>
    <cellStyle name="Normal 3 2" xfId="106"/>
    <cellStyle name="Normal 3 3" xfId="107"/>
    <cellStyle name="Normal 4" xfId="108"/>
    <cellStyle name="Normal 5" xfId="109"/>
    <cellStyle name="Note 5" xfId="110"/>
    <cellStyle name="Output" xfId="111"/>
    <cellStyle name="Piloto de Datos Campo" xfId="112"/>
    <cellStyle name="Piloto de Datos Campo 2" xfId="113"/>
    <cellStyle name="Piloto de Datos Resultado" xfId="114"/>
    <cellStyle name="Piloto de Datos Resultado 2" xfId="115"/>
    <cellStyle name="Piloto de Datos Título" xfId="116"/>
    <cellStyle name="Piloto de Datos Título 2" xfId="117"/>
    <cellStyle name="Piloto de Datos Valor" xfId="118"/>
    <cellStyle name="Piloto de Datos Valor 2" xfId="119"/>
    <cellStyle name="Piloto de Datos Ángulo" xfId="120"/>
    <cellStyle name="Piloto de Datos Ángulo 2" xfId="121"/>
    <cellStyle name="Porcentual 3" xfId="122"/>
    <cellStyle name="Result" xfId="123"/>
    <cellStyle name="Result2" xfId="124"/>
    <cellStyle name="Title" xfId="125"/>
    <cellStyle name="Total 2" xfId="126"/>
    <cellStyle name="Warning Text" xfId="127"/>
  </cellStyles>
  <dxfs count="141"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2D05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99CC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B4C6E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92D050"/>
      <rgbColor rgb="FFBDD7EE"/>
      <rgbColor rgb="FFCCFFCC"/>
      <rgbColor rgb="FFFFFF99"/>
      <rgbColor rgb="FF99CCFF"/>
      <rgbColor rgb="FFFF99CC"/>
      <rgbColor rgb="FFCC99FF"/>
      <rgbColor rgb="FFFFCC99"/>
      <rgbColor rgb="FF8B8B8B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_rels/chart349.xml.rels><?xml version="1.0" encoding="UTF-8"?>
<Relationships xmlns="http://schemas.openxmlformats.org/package/2006/relationships"><Relationship Id="rId1" Type="http://schemas.openxmlformats.org/officeDocument/2006/relationships/image" Target="../media/image349.png"/>
</Relationships>
</file>

<file path=xl/charts/_rels/chart350.xml.rels><?xml version="1.0" encoding="UTF-8"?>
<Relationships xmlns="http://schemas.openxmlformats.org/package/2006/relationships"><Relationship Id="rId1" Type="http://schemas.openxmlformats.org/officeDocument/2006/relationships/image" Target="../media/image350.png"/>
</Relationships>
</file>

<file path=xl/charts/_rels/chart351.xml.rels><?xml version="1.0" encoding="UTF-8"?>
<Relationships xmlns="http://schemas.openxmlformats.org/package/2006/relationships"><Relationship Id="rId1" Type="http://schemas.openxmlformats.org/officeDocument/2006/relationships/image" Target="../media/image351.png"/>
</Relationships>
</file>

<file path=xl/charts/_rels/chart352.xml.rels><?xml version="1.0" encoding="UTF-8"?>
<Relationships xmlns="http://schemas.openxmlformats.org/package/2006/relationships"><Relationship Id="rId1" Type="http://schemas.openxmlformats.org/officeDocument/2006/relationships/image" Target="../media/image352.png"/>
</Relationships>
</file>

<file path=xl/charts/_rels/chart353.xml.rels><?xml version="1.0" encoding="UTF-8"?>
<Relationships xmlns="http://schemas.openxmlformats.org/package/2006/relationships"><Relationship Id="rId1" Type="http://schemas.openxmlformats.org/officeDocument/2006/relationships/image" Target="../media/image353.png"/>
</Relationships>
</file>

<file path=xl/charts/_rels/chart354.xml.rels><?xml version="1.0" encoding="UTF-8"?>
<Relationships xmlns="http://schemas.openxmlformats.org/package/2006/relationships"><Relationship Id="rId1" Type="http://schemas.openxmlformats.org/officeDocument/2006/relationships/image" Target="../media/image354.png"/>
</Relationships>
</file>

<file path=xl/charts/_rels/chart355.xml.rels><?xml version="1.0" encoding="UTF-8"?>
<Relationships xmlns="http://schemas.openxmlformats.org/package/2006/relationships"><Relationship Id="rId1" Type="http://schemas.openxmlformats.org/officeDocument/2006/relationships/image" Target="../media/image355.png"/>
</Relationships>
</file>

<file path=xl/charts/_rels/chart356.xml.rels><?xml version="1.0" encoding="UTF-8"?>
<Relationships xmlns="http://schemas.openxmlformats.org/package/2006/relationships"><Relationship Id="rId1" Type="http://schemas.openxmlformats.org/officeDocument/2006/relationships/image" Target="../media/image356.png"/>
</Relationships>
</file>

<file path=xl/charts/_rels/chart357.xml.rels><?xml version="1.0" encoding="UTF-8"?>
<Relationships xmlns="http://schemas.openxmlformats.org/package/2006/relationships"><Relationship Id="rId1" Type="http://schemas.openxmlformats.org/officeDocument/2006/relationships/image" Target="../media/image357.png"/>
</Relationships>
</file>

<file path=xl/charts/_rels/chart358.xml.rels><?xml version="1.0" encoding="UTF-8"?>
<Relationships xmlns="http://schemas.openxmlformats.org/package/2006/relationships"><Relationship Id="rId1" Type="http://schemas.openxmlformats.org/officeDocument/2006/relationships/image" Target="../media/image358.png"/>
</Relationships>
</file>

<file path=xl/charts/_rels/chart359.xml.rels><?xml version="1.0" encoding="UTF-8"?>
<Relationships xmlns="http://schemas.openxmlformats.org/package/2006/relationships"><Relationship Id="rId1" Type="http://schemas.openxmlformats.org/officeDocument/2006/relationships/image" Target="../media/image359.png"/>
</Relationships>
</file>

<file path=xl/charts/_rels/chart360.xml.rels><?xml version="1.0" encoding="UTF-8"?>
<Relationships xmlns="http://schemas.openxmlformats.org/package/2006/relationships"><Relationship Id="rId1" Type="http://schemas.openxmlformats.org/officeDocument/2006/relationships/image" Target="../media/image360.png"/>
</Relationships>
</file>

<file path=xl/charts/chart3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400" spc="-1" strike="noStrike">
                <a:solidFill>
                  <a:srgbClr val="000000"/>
                </a:solidFill>
                <a:latin typeface="Calibri"/>
                <a:ea typeface="Calibri"/>
              </a:rPr>
              <a:t>Movimiento del Circulante y Relación Salida/Entrada</a:t>
            </a:r>
          </a:p>
        </c:rich>
      </c:tx>
      <c:layout>
        <c:manualLayout>
          <c:xMode val="edge"/>
          <c:yMode val="edge"/>
          <c:x val="0.154147691243443"/>
          <c:y val="0.042005420054200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28281547241598"/>
          <c:y val="0.202864885791715"/>
          <c:w val="0.959935435521992"/>
          <c:h val="0.711188540456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Indicadores!$S$17:$AP$17</c:f>
              <c:numCache>
                <c:formatCode>General</c:formatCode>
                <c:ptCount val="24"/>
                <c:pt idx="0">
                  <c:v>704</c:v>
                </c:pt>
                <c:pt idx="1">
                  <c:v>722</c:v>
                </c:pt>
                <c:pt idx="2">
                  <c:v>677</c:v>
                </c:pt>
                <c:pt idx="3">
                  <c:v>671</c:v>
                </c:pt>
                <c:pt idx="4">
                  <c:v>672</c:v>
                </c:pt>
                <c:pt idx="5">
                  <c:v>639</c:v>
                </c:pt>
                <c:pt idx="6">
                  <c:v>607</c:v>
                </c:pt>
                <c:pt idx="7">
                  <c:v>609</c:v>
                </c:pt>
                <c:pt idx="8">
                  <c:v>611</c:v>
                </c:pt>
                <c:pt idx="9">
                  <c:v>610</c:v>
                </c:pt>
                <c:pt idx="10">
                  <c:v>584</c:v>
                </c:pt>
                <c:pt idx="11">
                  <c:v>556</c:v>
                </c:pt>
                <c:pt idx="12">
                  <c:v>573</c:v>
                </c:pt>
                <c:pt idx="13">
                  <c:v>557</c:v>
                </c:pt>
                <c:pt idx="14">
                  <c:v>555</c:v>
                </c:pt>
                <c:pt idx="15">
                  <c:v>531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</c:numCache>
            </c:numRef>
          </c:val>
        </c:ser>
        <c:gapWidth val="75"/>
        <c:overlap val="-25"/>
        <c:axId val="33523452"/>
        <c:axId val="83478574"/>
      </c:barChart>
      <c:lineChart>
        <c:grouping val="standard"/>
        <c:varyColors val="0"/>
        <c:ser>
          <c:idx val="1"/>
          <c:order val="1"/>
          <c:spPr>
            <a:solidFill>
              <a:srgbClr val="99cc00"/>
            </a:solidFill>
            <a:ln w="38160">
              <a:solidFill>
                <a:srgbClr val="99cc00"/>
              </a:solidFill>
              <a:round/>
            </a:ln>
          </c:spPr>
          <c:marker>
            <c:symbol val="square"/>
            <c:size val="3"/>
            <c:spPr>
              <a:solidFill>
                <a:srgbClr val="99cc00"/>
              </a:solidFill>
            </c:spPr>
          </c:marker>
          <c:dLbls>
            <c:numFmt formatCode="0.0%" sourceLinked="1"/>
            <c:txPr>
              <a:bodyPr/>
              <a:lstStyle/>
              <a:p>
                <a:pPr>
                  <a:defRPr b="0" sz="7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Indicadores!$S$18:$AP$18</c:f>
              <c:numCache>
                <c:formatCode>General</c:formatCode>
                <c:ptCount val="24"/>
                <c:pt idx="0">
                  <c:v>2.12244897959184</c:v>
                </c:pt>
                <c:pt idx="1">
                  <c:v>0.595238095238095</c:v>
                </c:pt>
                <c:pt idx="2">
                  <c:v>2.5</c:v>
                </c:pt>
                <c:pt idx="3">
                  <c:v>1.15789473684211</c:v>
                </c:pt>
                <c:pt idx="4">
                  <c:v>0.978260869565217</c:v>
                </c:pt>
                <c:pt idx="5">
                  <c:v>1.80487804878049</c:v>
                </c:pt>
                <c:pt idx="6">
                  <c:v>1.54237288135593</c:v>
                </c:pt>
                <c:pt idx="7">
                  <c:v>0.955555555555556</c:v>
                </c:pt>
                <c:pt idx="8">
                  <c:v>0.9375</c:v>
                </c:pt>
                <c:pt idx="9">
                  <c:v>2.3</c:v>
                </c:pt>
                <c:pt idx="10">
                  <c:v>1.95</c:v>
                </c:pt>
                <c:pt idx="11">
                  <c:v>1.36</c:v>
                </c:pt>
                <c:pt idx="12">
                  <c:v>0.46875</c:v>
                </c:pt>
                <c:pt idx="13">
                  <c:v>1.76190476190476</c:v>
                </c:pt>
                <c:pt idx="14">
                  <c:v>1.07407407407407</c:v>
                </c:pt>
                <c:pt idx="15">
                  <c:v>1.85714285714286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4476524"/>
        <c:axId val="23492178"/>
      </c:lineChart>
      <c:catAx>
        <c:axId val="33523452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3478574"/>
        <c:crosses val="autoZero"/>
        <c:auto val="1"/>
        <c:lblAlgn val="ctr"/>
        <c:lblOffset val="100"/>
      </c:catAx>
      <c:valAx>
        <c:axId val="83478574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3523452"/>
        <c:crosses val="autoZero"/>
      </c:valAx>
      <c:catAx>
        <c:axId val="84476524"/>
        <c:scaling>
          <c:orientation val="minMax"/>
        </c:scaling>
        <c:delete val="1"/>
        <c:axPos val="t"/>
        <c:numFmt formatCode="[$-140A]MMM\-YY" sourceLinked="1"/>
        <c:majorTickMark val="none"/>
        <c:minorTickMark val="none"/>
        <c:tickLblPos val="low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3492178"/>
        <c:crosses val="autoZero"/>
        <c:auto val="1"/>
        <c:lblAlgn val="ctr"/>
        <c:lblOffset val="100"/>
      </c:catAx>
      <c:valAx>
        <c:axId val="23492178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4476524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Plazo de espera de dictado de sentencia</a:t>
            </a:r>
          </a:p>
        </c:rich>
      </c:tx>
      <c:layout>
        <c:manualLayout>
          <c:xMode val="edge"/>
          <c:yMode val="edge"/>
          <c:x val="0.210092687950566"/>
          <c:y val="0.048216923401561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00228859137201053"/>
          <c:y val="0.253217978476472"/>
          <c:w val="0.999370637372697"/>
          <c:h val="0.675880987550116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ffcc99"/>
            </a:solidFill>
            <a:ln w="38160">
              <a:solidFill>
                <a:srgbClr val="ffcc99"/>
              </a:solidFill>
              <a:round/>
            </a:ln>
          </c:spPr>
          <c:marker>
            <c:symbol val="square"/>
            <c:size val="8"/>
            <c:spPr>
              <a:solidFill>
                <a:srgbClr val="ffcc99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Indicadores!$S$21:$AP$21</c:f>
              <c:numCache>
                <c:formatCode>General</c:formatCode>
                <c:ptCount val="24"/>
                <c:pt idx="0">
                  <c:v>628</c:v>
                </c:pt>
                <c:pt idx="1">
                  <c:v>444</c:v>
                </c:pt>
                <c:pt idx="2">
                  <c:v>142</c:v>
                </c:pt>
                <c:pt idx="3">
                  <c:v>168</c:v>
                </c:pt>
                <c:pt idx="4">
                  <c:v>50</c:v>
                </c:pt>
                <c:pt idx="5">
                  <c:v>38</c:v>
                </c:pt>
                <c:pt idx="6">
                  <c:v>23</c:v>
                </c:pt>
                <c:pt idx="7">
                  <c:v>49</c:v>
                </c:pt>
                <c:pt idx="8">
                  <c:v>59</c:v>
                </c:pt>
                <c:pt idx="9">
                  <c:v>75</c:v>
                </c:pt>
                <c:pt idx="10">
                  <c:v>105</c:v>
                </c:pt>
                <c:pt idx="11">
                  <c:v>93</c:v>
                </c:pt>
                <c:pt idx="12">
                  <c:v>142</c:v>
                </c:pt>
                <c:pt idx="13">
                  <c:v>157</c:v>
                </c:pt>
                <c:pt idx="14">
                  <c:v>190</c:v>
                </c:pt>
                <c:pt idx="15">
                  <c:v>231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70061899"/>
        <c:axId val="37428296"/>
      </c:lineChart>
      <c:catAx>
        <c:axId val="70061899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7428296"/>
        <c:crosses val="autoZero"/>
        <c:auto val="1"/>
        <c:lblAlgn val="ctr"/>
        <c:lblOffset val="100"/>
      </c:catAx>
      <c:valAx>
        <c:axId val="3742829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0061899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Plazo de espera para la realización de audiencias</a:t>
            </a:r>
          </a:p>
        </c:rich>
      </c:tx>
      <c:layout>
        <c:manualLayout>
          <c:xMode val="edge"/>
          <c:yMode val="edge"/>
          <c:x val="0.143747475330371"/>
          <c:y val="0.048216923401561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00288533671879508"/>
          <c:y val="0.23327706267145"/>
          <c:w val="0.999307519187489"/>
          <c:h val="0.690757543785609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Indicadores!$S$29:$AP$29</c:f>
              <c:numCache>
                <c:formatCode>General</c:formatCode>
                <c:ptCount val="24"/>
                <c:pt idx="0">
                  <c:v>407</c:v>
                </c:pt>
                <c:pt idx="1">
                  <c:v>400</c:v>
                </c:pt>
                <c:pt idx="2">
                  <c:v>400</c:v>
                </c:pt>
                <c:pt idx="3">
                  <c:v>429</c:v>
                </c:pt>
                <c:pt idx="4">
                  <c:v>414</c:v>
                </c:pt>
                <c:pt idx="5">
                  <c:v>382</c:v>
                </c:pt>
                <c:pt idx="6">
                  <c:v>352</c:v>
                </c:pt>
                <c:pt idx="7">
                  <c:v>317</c:v>
                </c:pt>
                <c:pt idx="8">
                  <c:v>308</c:v>
                </c:pt>
                <c:pt idx="9">
                  <c:v>297</c:v>
                </c:pt>
                <c:pt idx="10">
                  <c:v>279</c:v>
                </c:pt>
                <c:pt idx="11">
                  <c:v>280</c:v>
                </c:pt>
                <c:pt idx="12">
                  <c:v>299</c:v>
                </c:pt>
                <c:pt idx="13">
                  <c:v>321</c:v>
                </c:pt>
                <c:pt idx="14">
                  <c:v>342</c:v>
                </c:pt>
                <c:pt idx="15">
                  <c:v>406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25738698"/>
        <c:axId val="99039187"/>
      </c:lineChart>
      <c:catAx>
        <c:axId val="25738698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9039187"/>
        <c:crosses val="autoZero"/>
        <c:auto val="1"/>
        <c:lblAlgn val="ctr"/>
        <c:lblOffset val="100"/>
      </c:catAx>
      <c:valAx>
        <c:axId val="9903918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5738698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Plazo para resolver demandas nuevas</a:t>
            </a:r>
          </a:p>
        </c:rich>
      </c:tx>
      <c:layout>
        <c:manualLayout>
          <c:xMode val="edge"/>
          <c:yMode val="edge"/>
          <c:x val="0.224796887515734"/>
          <c:y val="0.048239621650026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300949765419384"/>
          <c:y val="0.233210719915922"/>
          <c:w val="0.961494450165923"/>
          <c:h val="0.6847083552285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5000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8160">
              <a:solidFill>
                <a:srgbClr val="ffcc00"/>
              </a:solidFill>
              <a:round/>
            </a:ln>
          </c:spPr>
          <c:invertIfNegative val="0"/>
          <c:dLbls>
            <c:numFmt formatCode="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Indicadores!$S$31:$AP$31</c:f>
              <c:numCache>
                <c:formatCode>General</c:formatCode>
                <c:ptCount val="24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gapWidth val="150"/>
        <c:overlap val="0"/>
        <c:axId val="95628208"/>
        <c:axId val="25590716"/>
      </c:barChart>
      <c:catAx>
        <c:axId val="95628208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5590716"/>
        <c:crosses val="autoZero"/>
        <c:auto val="1"/>
        <c:lblAlgn val="ctr"/>
        <c:lblOffset val="100"/>
      </c:catAx>
      <c:valAx>
        <c:axId val="2559071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5628208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505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  <a:ea typeface="Calibri"/>
              </a:rPr>
              <a:t>Plazo para resolver escritos de expedientes en trámite</a:t>
            </a:r>
          </a:p>
        </c:rich>
      </c:tx>
      <c:layout>
        <c:manualLayout>
          <c:xMode val="edge"/>
          <c:yMode val="edge"/>
          <c:x val="0.140321461609621"/>
          <c:y val="0.047413793103448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29532839962997"/>
          <c:y val="0.227396972245584"/>
          <c:w val="0.943397317298797"/>
          <c:h val="0.690601345668629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ff9900"/>
            </a:solidFill>
            <a:ln w="38160">
              <a:solidFill>
                <a:srgbClr val="ff9900"/>
              </a:solidFill>
              <a:round/>
            </a:ln>
          </c:spPr>
          <c:marker>
            <c:symbol val="diamond"/>
            <c:size val="13"/>
            <c:spPr>
              <a:solidFill>
                <a:srgbClr val="ff9900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Indicadores!$S$35:$AP$35</c:f>
              <c:numCache>
                <c:formatCode>General</c:formatCode>
                <c:ptCount val="24"/>
                <c:pt idx="0">
                  <c:v>57</c:v>
                </c:pt>
                <c:pt idx="1">
                  <c:v>107</c:v>
                </c:pt>
                <c:pt idx="2">
                  <c:v>107</c:v>
                </c:pt>
                <c:pt idx="3">
                  <c:v>26</c:v>
                </c:pt>
                <c:pt idx="4">
                  <c:v>28</c:v>
                </c:pt>
                <c:pt idx="5">
                  <c:v>12</c:v>
                </c:pt>
                <c:pt idx="6">
                  <c:v>20</c:v>
                </c:pt>
                <c:pt idx="7">
                  <c:v>28</c:v>
                </c:pt>
                <c:pt idx="8">
                  <c:v>24</c:v>
                </c:pt>
                <c:pt idx="9">
                  <c:v>55</c:v>
                </c:pt>
                <c:pt idx="10">
                  <c:v>25</c:v>
                </c:pt>
                <c:pt idx="11">
                  <c:v>47</c:v>
                </c:pt>
                <c:pt idx="12">
                  <c:v>33</c:v>
                </c:pt>
                <c:pt idx="13">
                  <c:v>35</c:v>
                </c:pt>
                <c:pt idx="14">
                  <c:v>148</c:v>
                </c:pt>
                <c:pt idx="15">
                  <c:v>12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20567292"/>
        <c:axId val="72490744"/>
      </c:lineChart>
      <c:catAx>
        <c:axId val="20567292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2490744"/>
        <c:crosses val="autoZero"/>
        <c:auto val="1"/>
        <c:lblAlgn val="ctr"/>
        <c:lblOffset val="100"/>
      </c:catAx>
      <c:valAx>
        <c:axId val="72490744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0567292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Porcentaje de Efectividad de las Audiencias</a:t>
            </a:r>
          </a:p>
        </c:rich>
      </c:tx>
      <c:layout>
        <c:manualLayout>
          <c:xMode val="edge"/>
          <c:yMode val="edge"/>
          <c:x val="0.185147041995652"/>
          <c:y val="0.0481215702828198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86646069344319"/>
          <c:y val="0.25886449978894"/>
          <c:w val="0.958862570088111"/>
          <c:h val="0.658400168847615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33cccc"/>
            </a:solidFill>
            <a:ln w="38160">
              <a:solidFill>
                <a:srgbClr val="33cccc"/>
              </a:solidFill>
              <a:round/>
            </a:ln>
          </c:spPr>
          <c:marker>
            <c:symbol val="square"/>
            <c:size val="9"/>
            <c:spPr>
              <a:solidFill>
                <a:srgbClr val="33cccc"/>
              </a:solidFill>
            </c:spPr>
          </c:marker>
          <c:dLbls>
            <c:numFmt formatCode="0\ %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Indicadores!$S$48:$AP$48</c:f>
              <c:numCache>
                <c:formatCode>General</c:formatCode>
                <c:ptCount val="24"/>
                <c:pt idx="0">
                  <c:v>0.41025641025641</c:v>
                </c:pt>
                <c:pt idx="1">
                  <c:v>0.535714285714286</c:v>
                </c:pt>
                <c:pt idx="2">
                  <c:v>0.416666666666667</c:v>
                </c:pt>
                <c:pt idx="3">
                  <c:v>0.5625</c:v>
                </c:pt>
                <c:pt idx="4">
                  <c:v>0.448275862068966</c:v>
                </c:pt>
                <c:pt idx="5">
                  <c:v>0.528301886792453</c:v>
                </c:pt>
                <c:pt idx="6">
                  <c:v>0.461538461538462</c:v>
                </c:pt>
                <c:pt idx="7">
                  <c:v>0.409090909090909</c:v>
                </c:pt>
                <c:pt idx="8">
                  <c:v>0.311111111111111</c:v>
                </c:pt>
                <c:pt idx="9">
                  <c:v>0.351351351351351</c:v>
                </c:pt>
                <c:pt idx="10">
                  <c:v>0.34</c:v>
                </c:pt>
                <c:pt idx="11">
                  <c:v>0.4</c:v>
                </c:pt>
                <c:pt idx="12">
                  <c:v>0.192982456140351</c:v>
                </c:pt>
                <c:pt idx="13">
                  <c:v>0.0227272727272727</c:v>
                </c:pt>
                <c:pt idx="14">
                  <c:v>0.222222222222222</c:v>
                </c:pt>
                <c:pt idx="15">
                  <c:v>0.228070175438596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60441697"/>
        <c:axId val="3872759"/>
      </c:lineChart>
      <c:catAx>
        <c:axId val="60441697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872759"/>
        <c:crosses val="autoZero"/>
        <c:auto val="1"/>
        <c:lblAlgn val="ctr"/>
        <c:lblOffset val="100"/>
      </c:catAx>
      <c:valAx>
        <c:axId val="3872759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0441697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Cantidad de Audiencias Pendientes de Realizar</a:t>
            </a:r>
          </a:p>
        </c:rich>
      </c:tx>
      <c:layout>
        <c:manualLayout>
          <c:xMode val="edge"/>
          <c:yMode val="edge"/>
          <c:x val="0.155373628287755"/>
          <c:y val="0.048216923401561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0330952795680195"/>
          <c:y val="0.259126397974256"/>
          <c:w val="0.989839168553678"/>
          <c:h val="0.66722937328550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99cc00"/>
                </a:gs>
                <a:gs pos="100000">
                  <a:srgbClr val="808000"/>
                </a:gs>
              </a:gsLst>
              <a:lin ang="16200000"/>
            </a:gradFill>
            <a:ln>
              <a:noFill/>
            </a:ln>
          </c:spPr>
          <c:invertIfNegative val="0"/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Indicadores!$S$52:$AP$52</c:f>
              <c:numCache>
                <c:formatCode>General</c:formatCode>
                <c:ptCount val="24"/>
                <c:pt idx="0">
                  <c:v>320</c:v>
                </c:pt>
                <c:pt idx="1">
                  <c:v>217</c:v>
                </c:pt>
                <c:pt idx="2">
                  <c:v>217</c:v>
                </c:pt>
                <c:pt idx="3">
                  <c:v>237</c:v>
                </c:pt>
                <c:pt idx="4">
                  <c:v>347</c:v>
                </c:pt>
                <c:pt idx="5">
                  <c:v>0</c:v>
                </c:pt>
                <c:pt idx="6">
                  <c:v>0</c:v>
                </c:pt>
                <c:pt idx="7">
                  <c:v>217</c:v>
                </c:pt>
                <c:pt idx="8">
                  <c:v>212</c:v>
                </c:pt>
                <c:pt idx="9">
                  <c:v>329</c:v>
                </c:pt>
                <c:pt idx="10">
                  <c:v>300</c:v>
                </c:pt>
                <c:pt idx="11">
                  <c:v>304</c:v>
                </c:pt>
                <c:pt idx="12">
                  <c:v>299</c:v>
                </c:pt>
                <c:pt idx="13">
                  <c:v>285</c:v>
                </c:pt>
                <c:pt idx="14">
                  <c:v>285</c:v>
                </c:pt>
                <c:pt idx="15">
                  <c:v>287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gapWidth val="150"/>
        <c:overlap val="0"/>
        <c:axId val="53787276"/>
        <c:axId val="2756944"/>
      </c:barChart>
      <c:catAx>
        <c:axId val="53787276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756944"/>
        <c:crosses val="autoZero"/>
        <c:auto val="1"/>
        <c:lblAlgn val="ctr"/>
        <c:lblOffset val="100"/>
      </c:catAx>
      <c:valAx>
        <c:axId val="2756944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3787276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Cantidad de Expedientes pendientes de fallo</a:t>
            </a:r>
          </a:p>
        </c:rich>
      </c:tx>
      <c:layout>
        <c:manualLayout>
          <c:xMode val="edge"/>
          <c:yMode val="edge"/>
          <c:x val="0.177537475683717"/>
          <c:y val="0.0483035619913328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139604073692642"/>
          <c:y val="0.258957826868196"/>
          <c:w val="0.974539420986383"/>
          <c:h val="0.6672656167424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38160">
              <a:solidFill>
                <a:srgbClr val="003366"/>
              </a:solidFill>
              <a:round/>
            </a:ln>
          </c:spPr>
          <c:invertIfNegative val="0"/>
          <c:dLbls>
            <c:numFmt formatCode="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Indicadores!$S$56:$AP$56</c:f>
              <c:numCache>
                <c:formatCode>General</c:formatCode>
                <c:ptCount val="24"/>
                <c:pt idx="0">
                  <c:v>33</c:v>
                </c:pt>
                <c:pt idx="1">
                  <c:v>44</c:v>
                </c:pt>
                <c:pt idx="2">
                  <c:v>33</c:v>
                </c:pt>
                <c:pt idx="3">
                  <c:v>26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5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29</c:v>
                </c:pt>
                <c:pt idx="12">
                  <c:v>19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gapWidth val="150"/>
        <c:overlap val="0"/>
        <c:axId val="43907182"/>
        <c:axId val="85330006"/>
      </c:barChart>
      <c:catAx>
        <c:axId val="43907182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5330006"/>
        <c:crosses val="autoZero"/>
        <c:auto val="1"/>
        <c:lblAlgn val="ctr"/>
        <c:lblOffset val="100"/>
      </c:catAx>
      <c:valAx>
        <c:axId val="8533000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3907182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Cantidad de Sentencias Dictadas</a:t>
            </a:r>
          </a:p>
        </c:rich>
      </c:tx>
      <c:layout>
        <c:manualLayout>
          <c:xMode val="edge"/>
          <c:yMode val="edge"/>
          <c:x val="0.259826975555943"/>
          <c:y val="0.0482548359966358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00638680833768798"/>
          <c:y val="0.259146341463415"/>
          <c:w val="0.978226789757882"/>
          <c:h val="0.679037005887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5000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8160">
              <a:solidFill>
                <a:srgbClr val="666699"/>
              </a:solidFill>
              <a:round/>
            </a:ln>
          </c:spPr>
          <c:invertIfNegative val="0"/>
          <c:dLbls>
            <c:numFmt formatCode="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Indicadores!$S$75:$AP$75</c:f>
              <c:numCache>
                <c:formatCode>General</c:formatCode>
                <c:ptCount val="24"/>
                <c:pt idx="0">
                  <c:v>13</c:v>
                </c:pt>
                <c:pt idx="1">
                  <c:v>5</c:v>
                </c:pt>
                <c:pt idx="2">
                  <c:v>11</c:v>
                </c:pt>
                <c:pt idx="3">
                  <c:v>12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36</c:v>
                </c:pt>
                <c:pt idx="8">
                  <c:v>8</c:v>
                </c:pt>
                <c:pt idx="9">
                  <c:v>9</c:v>
                </c:pt>
                <c:pt idx="10">
                  <c:v>16</c:v>
                </c:pt>
                <c:pt idx="11">
                  <c:v>18</c:v>
                </c:pt>
                <c:pt idx="12">
                  <c:v>23</c:v>
                </c:pt>
                <c:pt idx="13">
                  <c:v>10</c:v>
                </c:pt>
                <c:pt idx="14">
                  <c:v>12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gapWidth val="150"/>
        <c:overlap val="0"/>
        <c:axId val="69953618"/>
        <c:axId val="83210346"/>
      </c:barChart>
      <c:catAx>
        <c:axId val="69953618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3210346"/>
        <c:crosses val="autoZero"/>
        <c:auto val="1"/>
        <c:lblAlgn val="ctr"/>
        <c:lblOffset val="100"/>
      </c:catAx>
      <c:valAx>
        <c:axId val="8321034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953618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  <a:ea typeface="Calibri"/>
              </a:rPr>
              <a:t>Porcentaje de Rendimiento Global del Personal Técnico</a:t>
            </a:r>
          </a:p>
        </c:rich>
      </c:tx>
      <c:layout>
        <c:manualLayout>
          <c:xMode val="edge"/>
          <c:yMode val="edge"/>
          <c:x val="0.140862798947248"/>
          <c:y val="0.047483380816714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111568829385513"/>
          <c:y val="0.235939643347051"/>
          <c:w val="0.97614143494679"/>
          <c:h val="0.670359818507967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003366"/>
            </a:solidFill>
            <a:ln w="38160">
              <a:solidFill>
                <a:srgbClr val="003366"/>
              </a:solidFill>
              <a:round/>
            </a:ln>
          </c:spPr>
          <c:marker>
            <c:symbol val="square"/>
            <c:size val="9"/>
            <c:spPr>
              <a:solidFill>
                <a:srgbClr val="003366"/>
              </a:solidFill>
            </c:spPr>
          </c:marker>
          <c:dLbls>
            <c:numFmt formatCode="0\ %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Indicadores!$S$69:$AP$69</c:f>
              <c:numCache>
                <c:formatCode>General</c:formatCode>
                <c:ptCount val="24"/>
                <c:pt idx="0">
                  <c:v>0.479365079365079</c:v>
                </c:pt>
                <c:pt idx="1">
                  <c:v>0.277314814814815</c:v>
                </c:pt>
                <c:pt idx="2">
                  <c:v>0.2750962000962</c:v>
                </c:pt>
                <c:pt idx="3">
                  <c:v>0.457439896036387</c:v>
                </c:pt>
                <c:pt idx="4">
                  <c:v>0.564261664261664</c:v>
                </c:pt>
                <c:pt idx="5">
                  <c:v>0.471520467836257</c:v>
                </c:pt>
                <c:pt idx="6">
                  <c:v>0.488888888888889</c:v>
                </c:pt>
                <c:pt idx="7">
                  <c:v>0.353030303030303</c:v>
                </c:pt>
                <c:pt idx="8">
                  <c:v>0.536984126984127</c:v>
                </c:pt>
                <c:pt idx="9">
                  <c:v>0.596728395061728</c:v>
                </c:pt>
                <c:pt idx="10">
                  <c:v>0.456980056980057</c:v>
                </c:pt>
                <c:pt idx="11">
                  <c:v>0.558760683760684</c:v>
                </c:pt>
                <c:pt idx="12">
                  <c:v>0.618939393939394</c:v>
                </c:pt>
                <c:pt idx="13">
                  <c:v>0.327380952380952</c:v>
                </c:pt>
                <c:pt idx="14">
                  <c:v>0.330185185185185</c:v>
                </c:pt>
                <c:pt idx="15">
                  <c:v>0.495694444444444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9739310"/>
        <c:axId val="57610037"/>
      </c:lineChart>
      <c:catAx>
        <c:axId val="9739310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7610037"/>
        <c:crosses val="autoZero"/>
        <c:auto val="1"/>
        <c:lblAlgn val="ctr"/>
        <c:lblOffset val="100"/>
      </c:catAx>
      <c:valAx>
        <c:axId val="5761003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739310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  <a:ea typeface="Calibri"/>
              </a:rPr>
              <a:t>Porcentaje de Rendimiento Global Personas Juzgadoras</a:t>
            </a:r>
          </a:p>
        </c:rich>
      </c:tx>
      <c:layout>
        <c:manualLayout>
          <c:xMode val="edge"/>
          <c:yMode val="edge"/>
          <c:x val="0.131858561226267"/>
          <c:y val="0.0474883917264669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236281131279021"/>
          <c:w val="0.989084363931951"/>
          <c:h val="0.6787674124103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666699"/>
            </a:solidFill>
            <a:ln w="38160">
              <a:solidFill>
                <a:srgbClr val="666699"/>
              </a:solidFill>
              <a:round/>
            </a:ln>
          </c:spPr>
          <c:marker>
            <c:symbol val="diamond"/>
            <c:size val="2"/>
            <c:spPr>
              <a:solidFill>
                <a:srgbClr val="666699"/>
              </a:solidFill>
            </c:spPr>
          </c:marker>
          <c:dLbls>
            <c:numFmt formatCode="0\ %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Indicadores!$S$88:$AP$88</c:f>
              <c:numCache>
                <c:formatCode>General</c:formatCode>
                <c:ptCount val="24"/>
                <c:pt idx="0">
                  <c:v>0.464285714285714</c:v>
                </c:pt>
                <c:pt idx="1">
                  <c:v>0.234375</c:v>
                </c:pt>
                <c:pt idx="2">
                  <c:v>0.375</c:v>
                </c:pt>
                <c:pt idx="3">
                  <c:v>0.45</c:v>
                </c:pt>
                <c:pt idx="4">
                  <c:v>0.545454545454546</c:v>
                </c:pt>
                <c:pt idx="5">
                  <c:v>0.375</c:v>
                </c:pt>
                <c:pt idx="6">
                  <c:v>0.479166666666667</c:v>
                </c:pt>
                <c:pt idx="7">
                  <c:v>1.33333333333333</c:v>
                </c:pt>
                <c:pt idx="8">
                  <c:v>0.357894736842105</c:v>
                </c:pt>
                <c:pt idx="9">
                  <c:v>0.590909090909091</c:v>
                </c:pt>
                <c:pt idx="10">
                  <c:v>0.800904977375566</c:v>
                </c:pt>
                <c:pt idx="11">
                  <c:v>0.897321428571429</c:v>
                </c:pt>
                <c:pt idx="12">
                  <c:v>1.1125</c:v>
                </c:pt>
                <c:pt idx="13">
                  <c:v>0.441176470588235</c:v>
                </c:pt>
                <c:pt idx="14">
                  <c:v>0.551470588235294</c:v>
                </c:pt>
                <c:pt idx="15">
                  <c:v>0.7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98692124"/>
        <c:axId val="39488813"/>
      </c:lineChart>
      <c:catAx>
        <c:axId val="98692124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9488813"/>
        <c:crosses val="autoZero"/>
        <c:auto val="1"/>
        <c:lblAlgn val="ctr"/>
        <c:lblOffset val="100"/>
      </c:catAx>
      <c:valAx>
        <c:axId val="39488813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8692124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46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charts/chart3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  <a:ea typeface="Calibri"/>
              </a:rPr>
              <a:t>Relación Salida/Entrada</a:t>
            </a:r>
          </a:p>
        </c:rich>
      </c:tx>
      <c:layout>
        <c:manualLayout>
          <c:xMode val="edge"/>
          <c:yMode val="edge"/>
          <c:x val="0.299519395811878"/>
          <c:y val="0.041231126596980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43254376930999"/>
          <c:y val="0.227061556329849"/>
          <c:w val="0.933916924133196"/>
          <c:h val="0.687088656600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Indicadores!$E$11:$E$11</c:f>
              <c:strCache>
                <c:ptCount val="1"/>
                <c:pt idx="0">
                  <c:v>ENTRADA 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Indicadores!$S$11:$AP$11</c:f>
              <c:numCache>
                <c:formatCode>General</c:formatCode>
                <c:ptCount val="24"/>
                <c:pt idx="0">
                  <c:v>49</c:v>
                </c:pt>
                <c:pt idx="1">
                  <c:v>42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41</c:v>
                </c:pt>
                <c:pt idx="6">
                  <c:v>59</c:v>
                </c:pt>
                <c:pt idx="7">
                  <c:v>45</c:v>
                </c:pt>
                <c:pt idx="8">
                  <c:v>32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32</c:v>
                </c:pt>
                <c:pt idx="13">
                  <c:v>21</c:v>
                </c:pt>
                <c:pt idx="14">
                  <c:v>27</c:v>
                </c:pt>
                <c:pt idx="15">
                  <c:v>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gapWidth val="75"/>
        <c:overlap val="-25"/>
        <c:axId val="69311628"/>
        <c:axId val="96256834"/>
      </c:barChart>
      <c:lineChart>
        <c:grouping val="standard"/>
        <c:varyColors val="0"/>
        <c:ser>
          <c:idx val="1"/>
          <c:order val="1"/>
          <c:tx>
            <c:strRef>
              <c:f>Indicadores!$E$14:$E$14</c:f>
              <c:strCache>
                <c:ptCount val="1"/>
                <c:pt idx="0">
                  <c:v>SALIDA TOTAL</c:v>
                </c:pt>
              </c:strCache>
            </c:strRef>
          </c:tx>
          <c:spPr>
            <a:solidFill>
              <a:srgbClr val="99cc00"/>
            </a:solidFill>
            <a:ln w="38160">
              <a:solidFill>
                <a:srgbClr val="99cc00"/>
              </a:solidFill>
              <a:round/>
            </a:ln>
          </c:spPr>
          <c:marker>
            <c:symbol val="square"/>
            <c:size val="3"/>
            <c:spPr>
              <a:solidFill>
                <a:srgbClr val="99cc00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7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</c:separator>
            <c:showLeaderLines val="0"/>
          </c:dLbls>
          <c:cat>
            <c:strRef>
              <c:f>Indicadores!$S$1:$AP$1</c:f>
              <c:strCache>
                <c:ptCount val="24"/>
                <c:pt idx="0">
                  <c:v>mar-19</c:v>
                </c:pt>
                <c:pt idx="1">
                  <c:v>abr-19</c:v>
                </c:pt>
                <c:pt idx="2">
                  <c:v>may-19</c:v>
                </c:pt>
                <c:pt idx="3">
                  <c:v>jun-19</c:v>
                </c:pt>
                <c:pt idx="4">
                  <c:v>jul-19</c:v>
                </c:pt>
                <c:pt idx="5">
                  <c:v>ago-19</c:v>
                </c:pt>
                <c:pt idx="6">
                  <c:v>sep-19</c:v>
                </c:pt>
                <c:pt idx="7">
                  <c:v>oct-19</c:v>
                </c:pt>
                <c:pt idx="8">
                  <c:v>nov-19</c:v>
                </c:pt>
                <c:pt idx="9">
                  <c:v>dic-19</c:v>
                </c:pt>
                <c:pt idx="10">
                  <c:v>ene-20</c:v>
                </c:pt>
                <c:pt idx="11">
                  <c:v>feb-20</c:v>
                </c:pt>
                <c:pt idx="12">
                  <c:v>mar-20</c:v>
                </c:pt>
                <c:pt idx="13">
                  <c:v>abr-20</c:v>
                </c:pt>
                <c:pt idx="14">
                  <c:v>may-20</c:v>
                </c:pt>
                <c:pt idx="15">
                  <c:v>jun-20</c:v>
                </c:pt>
                <c:pt idx="16">
                  <c:v>jul-20</c:v>
                </c:pt>
                <c:pt idx="17">
                  <c:v>ago-20</c:v>
                </c:pt>
                <c:pt idx="18">
                  <c:v>sep-20</c:v>
                </c:pt>
                <c:pt idx="19">
                  <c:v>oct-20</c:v>
                </c:pt>
                <c:pt idx="20">
                  <c:v>nov-20</c:v>
                </c:pt>
                <c:pt idx="21">
                  <c:v>dic-20</c:v>
                </c:pt>
                <c:pt idx="22">
                  <c:v>ene-21</c:v>
                </c:pt>
                <c:pt idx="23">
                  <c:v>feb-21</c:v>
                </c:pt>
              </c:strCache>
            </c:strRef>
          </c:cat>
          <c:val>
            <c:numRef>
              <c:f>Indicadores!$S$14:$AP$14</c:f>
              <c:numCache>
                <c:formatCode>General</c:formatCode>
                <c:ptCount val="24"/>
                <c:pt idx="0">
                  <c:v>104</c:v>
                </c:pt>
                <c:pt idx="1">
                  <c:v>25</c:v>
                </c:pt>
                <c:pt idx="2">
                  <c:v>75</c:v>
                </c:pt>
                <c:pt idx="3">
                  <c:v>44</c:v>
                </c:pt>
                <c:pt idx="4">
                  <c:v>45</c:v>
                </c:pt>
                <c:pt idx="5">
                  <c:v>74</c:v>
                </c:pt>
                <c:pt idx="6">
                  <c:v>91</c:v>
                </c:pt>
                <c:pt idx="7">
                  <c:v>43</c:v>
                </c:pt>
                <c:pt idx="8">
                  <c:v>30</c:v>
                </c:pt>
                <c:pt idx="9">
                  <c:v>46</c:v>
                </c:pt>
                <c:pt idx="10">
                  <c:v>39</c:v>
                </c:pt>
                <c:pt idx="11">
                  <c:v>34</c:v>
                </c:pt>
                <c:pt idx="12">
                  <c:v>15</c:v>
                </c:pt>
                <c:pt idx="13">
                  <c:v>37</c:v>
                </c:pt>
                <c:pt idx="14">
                  <c:v>29</c:v>
                </c:pt>
                <c:pt idx="15">
                  <c:v>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49728806"/>
        <c:axId val="64576071"/>
      </c:lineChart>
      <c:catAx>
        <c:axId val="69311628"/>
        <c:scaling>
          <c:orientation val="minMax"/>
        </c:scaling>
        <c:delete val="0"/>
        <c:axPos val="b"/>
        <c:numFmt formatCode="[$-140A]MMM\-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6256834"/>
        <c:crosses val="autoZero"/>
        <c:auto val="1"/>
        <c:lblAlgn val="ctr"/>
        <c:lblOffset val="100"/>
      </c:catAx>
      <c:valAx>
        <c:axId val="96256834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311628"/>
        <c:crosses val="autoZero"/>
      </c:valAx>
      <c:catAx>
        <c:axId val="49728806"/>
        <c:scaling>
          <c:orientation val="minMax"/>
        </c:scaling>
        <c:delete val="1"/>
        <c:axPos val="t"/>
        <c:numFmt formatCode="[$-140A]MMM\-YY" sourceLinked="1"/>
        <c:majorTickMark val="none"/>
        <c:minorTickMark val="none"/>
        <c:tickLblPos val="low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4576071"/>
        <c:crosses val="autoZero"/>
        <c:auto val="1"/>
        <c:lblAlgn val="ctr"/>
        <c:lblOffset val="100"/>
      </c:catAx>
      <c:valAx>
        <c:axId val="64576071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9728806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gap"/>
  </c:chart>
  <c:spPr>
    <a:blipFill rotWithShape="0">
      <a:blip r:embed="rId1"/>
      <a:stretch>
        <a:fillRect/>
      </a:stretch>
    </a:blip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49.xml"/><Relationship Id="rId2" Type="http://schemas.openxmlformats.org/officeDocument/2006/relationships/chart" Target="../charts/chart350.xml"/><Relationship Id="rId3" Type="http://schemas.openxmlformats.org/officeDocument/2006/relationships/chart" Target="../charts/chart351.xml"/><Relationship Id="rId4" Type="http://schemas.openxmlformats.org/officeDocument/2006/relationships/chart" Target="../charts/chart352.xml"/><Relationship Id="rId5" Type="http://schemas.openxmlformats.org/officeDocument/2006/relationships/chart" Target="../charts/chart353.xml"/><Relationship Id="rId6" Type="http://schemas.openxmlformats.org/officeDocument/2006/relationships/chart" Target="../charts/chart354.xml"/><Relationship Id="rId7" Type="http://schemas.openxmlformats.org/officeDocument/2006/relationships/chart" Target="../charts/chart355.xml"/><Relationship Id="rId8" Type="http://schemas.openxmlformats.org/officeDocument/2006/relationships/chart" Target="../charts/chart356.xml"/><Relationship Id="rId9" Type="http://schemas.openxmlformats.org/officeDocument/2006/relationships/chart" Target="../charts/chart357.xml"/><Relationship Id="rId10" Type="http://schemas.openxmlformats.org/officeDocument/2006/relationships/chart" Target="../charts/chart358.xml"/><Relationship Id="rId11" Type="http://schemas.openxmlformats.org/officeDocument/2006/relationships/chart" Target="../charts/chart359.xml"/><Relationship Id="rId12" Type="http://schemas.openxmlformats.org/officeDocument/2006/relationships/chart" Target="../charts/chart36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438120</xdr:colOff>
      <xdr:row>1</xdr:row>
      <xdr:rowOff>30240</xdr:rowOff>
    </xdr:from>
    <xdr:to>
      <xdr:col>15</xdr:col>
      <xdr:colOff>134640</xdr:colOff>
      <xdr:row>22</xdr:row>
      <xdr:rowOff>149040</xdr:rowOff>
    </xdr:to>
    <xdr:graphicFrame>
      <xdr:nvGraphicFramePr>
        <xdr:cNvPr id="0" name="Gráfico 1"/>
        <xdr:cNvGraphicFramePr/>
      </xdr:nvGraphicFramePr>
      <xdr:xfrm>
        <a:off x="6167520" y="458640"/>
        <a:ext cx="6244560" cy="371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22</xdr:row>
      <xdr:rowOff>162720</xdr:rowOff>
    </xdr:from>
    <xdr:to>
      <xdr:col>7</xdr:col>
      <xdr:colOff>562320</xdr:colOff>
      <xdr:row>42</xdr:row>
      <xdr:rowOff>145440</xdr:rowOff>
    </xdr:to>
    <xdr:graphicFrame>
      <xdr:nvGraphicFramePr>
        <xdr:cNvPr id="1" name="Gráfico 2"/>
        <xdr:cNvGraphicFramePr/>
      </xdr:nvGraphicFramePr>
      <xdr:xfrm>
        <a:off x="0" y="4191480"/>
        <a:ext cx="6291720" cy="3411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438120</xdr:colOff>
      <xdr:row>22</xdr:row>
      <xdr:rowOff>153360</xdr:rowOff>
    </xdr:from>
    <xdr:to>
      <xdr:col>15</xdr:col>
      <xdr:colOff>128160</xdr:colOff>
      <xdr:row>42</xdr:row>
      <xdr:rowOff>136080</xdr:rowOff>
    </xdr:to>
    <xdr:graphicFrame>
      <xdr:nvGraphicFramePr>
        <xdr:cNvPr id="2" name="Gráfico 3"/>
        <xdr:cNvGraphicFramePr/>
      </xdr:nvGraphicFramePr>
      <xdr:xfrm>
        <a:off x="6167520" y="4182120"/>
        <a:ext cx="6238080" cy="3411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42</xdr:row>
      <xdr:rowOff>142920</xdr:rowOff>
    </xdr:from>
    <xdr:to>
      <xdr:col>7</xdr:col>
      <xdr:colOff>562320</xdr:colOff>
      <xdr:row>62</xdr:row>
      <xdr:rowOff>138960</xdr:rowOff>
    </xdr:to>
    <xdr:graphicFrame>
      <xdr:nvGraphicFramePr>
        <xdr:cNvPr id="3" name="Gráfico 4"/>
        <xdr:cNvGraphicFramePr/>
      </xdr:nvGraphicFramePr>
      <xdr:xfrm>
        <a:off x="0" y="7600680"/>
        <a:ext cx="6291720" cy="3425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438120</xdr:colOff>
      <xdr:row>42</xdr:row>
      <xdr:rowOff>133200</xdr:rowOff>
    </xdr:from>
    <xdr:to>
      <xdr:col>15</xdr:col>
      <xdr:colOff>116280</xdr:colOff>
      <xdr:row>62</xdr:row>
      <xdr:rowOff>128160</xdr:rowOff>
    </xdr:to>
    <xdr:graphicFrame>
      <xdr:nvGraphicFramePr>
        <xdr:cNvPr id="4" name="Gráfico 5"/>
        <xdr:cNvGraphicFramePr/>
      </xdr:nvGraphicFramePr>
      <xdr:xfrm>
        <a:off x="6167520" y="7590960"/>
        <a:ext cx="6226200" cy="342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63</xdr:row>
      <xdr:rowOff>10800</xdr:rowOff>
    </xdr:from>
    <xdr:to>
      <xdr:col>7</xdr:col>
      <xdr:colOff>562320</xdr:colOff>
      <xdr:row>82</xdr:row>
      <xdr:rowOff>164520</xdr:rowOff>
    </xdr:to>
    <xdr:graphicFrame>
      <xdr:nvGraphicFramePr>
        <xdr:cNvPr id="5" name="Gráfico 6"/>
        <xdr:cNvGraphicFramePr/>
      </xdr:nvGraphicFramePr>
      <xdr:xfrm>
        <a:off x="0" y="11069280"/>
        <a:ext cx="6291720" cy="341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7</xdr:col>
      <xdr:colOff>438120</xdr:colOff>
      <xdr:row>63</xdr:row>
      <xdr:rowOff>1440</xdr:rowOff>
    </xdr:from>
    <xdr:to>
      <xdr:col>15</xdr:col>
      <xdr:colOff>90000</xdr:colOff>
      <xdr:row>82</xdr:row>
      <xdr:rowOff>155880</xdr:rowOff>
    </xdr:to>
    <xdr:graphicFrame>
      <xdr:nvGraphicFramePr>
        <xdr:cNvPr id="6" name="Gráfico 7"/>
        <xdr:cNvGraphicFramePr/>
      </xdr:nvGraphicFramePr>
      <xdr:xfrm>
        <a:off x="6167520" y="11059920"/>
        <a:ext cx="6199920" cy="3411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83</xdr:row>
      <xdr:rowOff>30240</xdr:rowOff>
    </xdr:from>
    <xdr:to>
      <xdr:col>7</xdr:col>
      <xdr:colOff>562320</xdr:colOff>
      <xdr:row>103</xdr:row>
      <xdr:rowOff>6840</xdr:rowOff>
    </xdr:to>
    <xdr:graphicFrame>
      <xdr:nvGraphicFramePr>
        <xdr:cNvPr id="7" name="Gráfico 8"/>
        <xdr:cNvGraphicFramePr/>
      </xdr:nvGraphicFramePr>
      <xdr:xfrm>
        <a:off x="0" y="14517720"/>
        <a:ext cx="6291720" cy="340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438120</xdr:colOff>
      <xdr:row>82</xdr:row>
      <xdr:rowOff>153000</xdr:rowOff>
    </xdr:from>
    <xdr:to>
      <xdr:col>15</xdr:col>
      <xdr:colOff>90000</xdr:colOff>
      <xdr:row>102</xdr:row>
      <xdr:rowOff>147960</xdr:rowOff>
    </xdr:to>
    <xdr:graphicFrame>
      <xdr:nvGraphicFramePr>
        <xdr:cNvPr id="8" name="Gráfico 9"/>
        <xdr:cNvGraphicFramePr/>
      </xdr:nvGraphicFramePr>
      <xdr:xfrm>
        <a:off x="6167520" y="14468760"/>
        <a:ext cx="6199920" cy="342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103</xdr:row>
      <xdr:rowOff>0</xdr:rowOff>
    </xdr:from>
    <xdr:to>
      <xdr:col>7</xdr:col>
      <xdr:colOff>562320</xdr:colOff>
      <xdr:row>122</xdr:row>
      <xdr:rowOff>154080</xdr:rowOff>
    </xdr:to>
    <xdr:graphicFrame>
      <xdr:nvGraphicFramePr>
        <xdr:cNvPr id="9" name="Gráfico 10"/>
        <xdr:cNvGraphicFramePr/>
      </xdr:nvGraphicFramePr>
      <xdr:xfrm>
        <a:off x="0" y="17916480"/>
        <a:ext cx="6291720" cy="3411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438120</xdr:colOff>
      <xdr:row>103</xdr:row>
      <xdr:rowOff>10800</xdr:rowOff>
    </xdr:from>
    <xdr:to>
      <xdr:col>15</xdr:col>
      <xdr:colOff>90000</xdr:colOff>
      <xdr:row>122</xdr:row>
      <xdr:rowOff>164520</xdr:rowOff>
    </xdr:to>
    <xdr:graphicFrame>
      <xdr:nvGraphicFramePr>
        <xdr:cNvPr id="10" name="Gráfico 11"/>
        <xdr:cNvGraphicFramePr/>
      </xdr:nvGraphicFramePr>
      <xdr:xfrm>
        <a:off x="6167520" y="17927280"/>
        <a:ext cx="6199920" cy="341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1</xdr:row>
      <xdr:rowOff>30240</xdr:rowOff>
    </xdr:from>
    <xdr:to>
      <xdr:col>7</xdr:col>
      <xdr:colOff>562320</xdr:colOff>
      <xdr:row>22</xdr:row>
      <xdr:rowOff>149040</xdr:rowOff>
    </xdr:to>
    <xdr:graphicFrame>
      <xdr:nvGraphicFramePr>
        <xdr:cNvPr id="11" name="Gráfico 12"/>
        <xdr:cNvGraphicFramePr/>
      </xdr:nvGraphicFramePr>
      <xdr:xfrm>
        <a:off x="0" y="458640"/>
        <a:ext cx="6291720" cy="371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101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pane xSplit="17" ySplit="0" topLeftCell="AB61" activePane="topRight" state="frozen"/>
      <selection pane="topLeft" activeCell="A61" activeCellId="0" sqref="A61"/>
      <selection pane="topRight" activeCell="AH88" activeCellId="0" sqref="AH88"/>
    </sheetView>
  </sheetViews>
  <sheetFormatPr defaultRowHeight="13.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2" width="7.46"/>
    <col collapsed="false" customWidth="true" hidden="false" outlineLevel="0" max="3" min="3" style="3" width="3.08"/>
    <col collapsed="false" customWidth="true" hidden="false" outlineLevel="0" max="4" min="4" style="4" width="23.61"/>
    <col collapsed="false" customWidth="true" hidden="false" outlineLevel="0" max="5" min="5" style="5" width="23.15"/>
    <col collapsed="false" customWidth="true" hidden="false" outlineLevel="0" max="6" min="6" style="5" width="6"/>
    <col collapsed="false" customWidth="true" hidden="false" outlineLevel="0" max="7" min="7" style="5" width="11.3"/>
    <col collapsed="false" customWidth="true" hidden="false" outlineLevel="0" max="8" min="8" style="5" width="14.54"/>
    <col collapsed="false" customWidth="true" hidden="false" outlineLevel="0" max="9" min="9" style="6" width="2.31"/>
    <col collapsed="false" customWidth="true" hidden="false" outlineLevel="0" max="10" min="10" style="7" width="5.62"/>
    <col collapsed="false" customWidth="true" hidden="false" outlineLevel="0" max="12" min="11" style="7" width="4.38"/>
    <col collapsed="false" customWidth="true" hidden="false" outlineLevel="0" max="13" min="13" style="7" width="4.23"/>
    <col collapsed="false" customWidth="true" hidden="false" outlineLevel="0" max="15" min="14" style="7" width="4.38"/>
    <col collapsed="false" customWidth="true" hidden="false" outlineLevel="0" max="16" min="16" style="7" width="4.15"/>
    <col collapsed="false" customWidth="true" hidden="false" outlineLevel="0" max="17" min="17" style="7" width="4.38"/>
    <col collapsed="false" customWidth="true" hidden="false" outlineLevel="0" max="18" min="18" style="7" width="1.69"/>
    <col collapsed="false" customWidth="true" hidden="false" outlineLevel="0" max="19" min="19" style="8" width="9.75"/>
    <col collapsed="false" customWidth="true" hidden="false" outlineLevel="0" max="20" min="20" style="8" width="11.39"/>
    <col collapsed="false" customWidth="true" hidden="false" outlineLevel="0" max="26" min="21" style="8" width="9.08"/>
    <col collapsed="false" customWidth="true" hidden="false" outlineLevel="0" max="27" min="27" style="8" width="13.15"/>
    <col collapsed="false" customWidth="true" hidden="false" outlineLevel="0" max="42" min="28" style="8" width="9.08"/>
    <col collapsed="false" customWidth="true" hidden="false" outlineLevel="0" max="43" min="43" style="1" width="33.54"/>
    <col collapsed="false" customWidth="true" hidden="false" outlineLevel="0" max="1025" min="44" style="1" width="10.15"/>
  </cols>
  <sheetData>
    <row r="1" customFormat="false" ht="50.25" hidden="false" customHeight="true" outlineLevel="0" collapsed="false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11" t="n">
        <v>43525</v>
      </c>
      <c r="T1" s="11" t="n">
        <v>43556</v>
      </c>
      <c r="U1" s="11" t="n">
        <v>43586</v>
      </c>
      <c r="V1" s="11" t="n">
        <v>43617</v>
      </c>
      <c r="W1" s="11" t="n">
        <v>43647</v>
      </c>
      <c r="X1" s="11" t="n">
        <v>43678</v>
      </c>
      <c r="Y1" s="11" t="n">
        <v>43709</v>
      </c>
      <c r="Z1" s="11" t="n">
        <v>43739</v>
      </c>
      <c r="AA1" s="11" t="n">
        <v>43770</v>
      </c>
      <c r="AB1" s="11" t="n">
        <v>43800</v>
      </c>
      <c r="AC1" s="11" t="n">
        <v>43831</v>
      </c>
      <c r="AD1" s="11" t="n">
        <v>43862</v>
      </c>
      <c r="AE1" s="11" t="n">
        <v>43891</v>
      </c>
      <c r="AF1" s="11" t="n">
        <v>43922</v>
      </c>
      <c r="AG1" s="11" t="n">
        <v>43952</v>
      </c>
      <c r="AH1" s="11" t="n">
        <v>43983</v>
      </c>
      <c r="AI1" s="11" t="n">
        <v>44013</v>
      </c>
      <c r="AJ1" s="11" t="n">
        <v>44044</v>
      </c>
      <c r="AK1" s="11" t="n">
        <v>44075</v>
      </c>
      <c r="AL1" s="11" t="n">
        <v>44105</v>
      </c>
      <c r="AM1" s="11" t="n">
        <v>44136</v>
      </c>
      <c r="AN1" s="11" t="n">
        <v>44166</v>
      </c>
      <c r="AO1" s="11" t="n">
        <v>44197</v>
      </c>
      <c r="AP1" s="11" t="n">
        <v>44228</v>
      </c>
      <c r="AQ1" s="12" t="s">
        <v>1</v>
      </c>
    </row>
    <row r="2" s="13" customFormat="true" ht="12.75" hidden="false" customHeight="true" outlineLevel="0" collapsed="false">
      <c r="B2" s="14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7" t="n">
        <v>21</v>
      </c>
      <c r="T2" s="18" t="n">
        <v>16</v>
      </c>
      <c r="U2" s="18" t="n">
        <v>22</v>
      </c>
      <c r="V2" s="18" t="n">
        <v>20</v>
      </c>
      <c r="W2" s="18" t="n">
        <v>22</v>
      </c>
      <c r="X2" s="18" t="n">
        <v>20</v>
      </c>
      <c r="Y2" s="18" t="n">
        <v>18</v>
      </c>
      <c r="Z2" s="18" t="n">
        <v>22</v>
      </c>
      <c r="AA2" s="18" t="n">
        <v>21</v>
      </c>
      <c r="AB2" s="18" t="n">
        <v>15</v>
      </c>
      <c r="AC2" s="18" t="n">
        <v>20</v>
      </c>
      <c r="AD2" s="18" t="n">
        <v>20</v>
      </c>
      <c r="AE2" s="18" t="n">
        <v>22</v>
      </c>
      <c r="AF2" s="18" t="n">
        <v>22</v>
      </c>
      <c r="AG2" s="18" t="n">
        <v>20</v>
      </c>
      <c r="AH2" s="18" t="n">
        <v>21</v>
      </c>
      <c r="AI2" s="18"/>
      <c r="AJ2" s="18"/>
      <c r="AK2" s="18"/>
      <c r="AL2" s="18"/>
      <c r="AM2" s="18"/>
      <c r="AN2" s="18"/>
      <c r="AO2" s="18"/>
      <c r="AP2" s="19"/>
      <c r="AQ2" s="20"/>
    </row>
    <row r="3" customFormat="false" ht="12.75" hidden="false" customHeight="true" outlineLevel="0" collapsed="false">
      <c r="B3" s="21" t="s">
        <v>3</v>
      </c>
      <c r="C3" s="22" t="n">
        <v>0</v>
      </c>
      <c r="D3" s="23" t="s">
        <v>4</v>
      </c>
      <c r="E3" s="24" t="s">
        <v>5</v>
      </c>
      <c r="F3" s="25" t="s">
        <v>6</v>
      </c>
      <c r="G3" s="25" t="s">
        <v>7</v>
      </c>
      <c r="H3" s="25" t="s">
        <v>8</v>
      </c>
      <c r="I3" s="26" t="s">
        <v>9</v>
      </c>
      <c r="J3" s="26"/>
      <c r="K3" s="26"/>
      <c r="L3" s="26"/>
      <c r="M3" s="27" t="n">
        <v>15</v>
      </c>
      <c r="N3" s="28" t="s">
        <v>10</v>
      </c>
      <c r="O3" s="28"/>
      <c r="P3" s="28"/>
      <c r="Q3" s="28"/>
      <c r="R3" s="29"/>
      <c r="S3" s="30" t="n">
        <v>7</v>
      </c>
      <c r="T3" s="31" t="n">
        <v>1</v>
      </c>
      <c r="U3" s="31" t="n">
        <v>6</v>
      </c>
      <c r="V3" s="31" t="n">
        <v>1</v>
      </c>
      <c r="W3" s="31" t="n">
        <v>1</v>
      </c>
      <c r="X3" s="31" t="n">
        <v>1</v>
      </c>
      <c r="Y3" s="31"/>
      <c r="Z3" s="31"/>
      <c r="AA3" s="31" t="n">
        <v>8</v>
      </c>
      <c r="AB3" s="31" t="n">
        <v>5</v>
      </c>
      <c r="AC3" s="31" t="n">
        <v>7</v>
      </c>
      <c r="AD3" s="32" t="s">
        <v>11</v>
      </c>
      <c r="AE3" s="31" t="s">
        <v>12</v>
      </c>
      <c r="AF3" s="31" t="n">
        <v>8</v>
      </c>
      <c r="AG3" s="31" t="n">
        <v>0</v>
      </c>
      <c r="AH3" s="31" t="n">
        <v>6</v>
      </c>
      <c r="AI3" s="31"/>
      <c r="AJ3" s="31"/>
      <c r="AK3" s="31"/>
      <c r="AL3" s="31"/>
      <c r="AM3" s="31"/>
      <c r="AN3" s="31"/>
      <c r="AO3" s="31"/>
      <c r="AP3" s="31"/>
      <c r="AQ3" s="33"/>
    </row>
    <row r="4" customFormat="false" ht="13.15" hidden="false" customHeight="true" outlineLevel="0" collapsed="false">
      <c r="B4" s="21"/>
      <c r="C4" s="22"/>
      <c r="D4" s="23"/>
      <c r="E4" s="24"/>
      <c r="F4" s="25"/>
      <c r="G4" s="25"/>
      <c r="H4" s="25"/>
      <c r="I4" s="34" t="s">
        <v>9</v>
      </c>
      <c r="J4" s="34"/>
      <c r="K4" s="34"/>
      <c r="L4" s="34"/>
      <c r="M4" s="35" t="n">
        <v>15</v>
      </c>
      <c r="N4" s="36" t="s">
        <v>13</v>
      </c>
      <c r="O4" s="36"/>
      <c r="P4" s="36"/>
      <c r="Q4" s="36"/>
      <c r="R4" s="37"/>
      <c r="S4" s="38"/>
      <c r="T4" s="32"/>
      <c r="U4" s="32"/>
      <c r="V4" s="32"/>
      <c r="W4" s="32"/>
      <c r="X4" s="32"/>
      <c r="Y4" s="32"/>
      <c r="Z4" s="32"/>
      <c r="AA4" s="32" t="n">
        <v>9</v>
      </c>
      <c r="AB4" s="32" t="n">
        <v>6</v>
      </c>
      <c r="AC4" s="32" t="n">
        <v>7</v>
      </c>
      <c r="AD4" s="32" t="n">
        <v>7</v>
      </c>
      <c r="AE4" s="32" t="n">
        <v>11</v>
      </c>
      <c r="AF4" s="32" t="n">
        <v>8</v>
      </c>
      <c r="AG4" s="32" t="n">
        <v>0</v>
      </c>
      <c r="AH4" s="32" t="n">
        <v>5</v>
      </c>
      <c r="AI4" s="32"/>
      <c r="AJ4" s="32"/>
      <c r="AK4" s="32"/>
      <c r="AL4" s="32"/>
      <c r="AM4" s="32"/>
      <c r="AN4" s="32"/>
      <c r="AO4" s="32"/>
      <c r="AP4" s="32"/>
      <c r="AQ4" s="39"/>
    </row>
    <row r="5" customFormat="false" ht="13.15" hidden="false" customHeight="true" outlineLevel="0" collapsed="false">
      <c r="B5" s="21"/>
      <c r="C5" s="22"/>
      <c r="D5" s="23"/>
      <c r="E5" s="24"/>
      <c r="F5" s="25"/>
      <c r="G5" s="25"/>
      <c r="H5" s="25"/>
      <c r="I5" s="34" t="s">
        <v>9</v>
      </c>
      <c r="J5" s="34"/>
      <c r="K5" s="34"/>
      <c r="L5" s="34"/>
      <c r="M5" s="35" t="n">
        <v>15</v>
      </c>
      <c r="N5" s="36" t="s">
        <v>14</v>
      </c>
      <c r="O5" s="36"/>
      <c r="P5" s="36"/>
      <c r="Q5" s="36"/>
      <c r="R5" s="37"/>
      <c r="S5" s="38" t="n">
        <v>3</v>
      </c>
      <c r="T5" s="32"/>
      <c r="U5" s="32" t="n">
        <v>1</v>
      </c>
      <c r="V5" s="32" t="n">
        <v>2</v>
      </c>
      <c r="W5" s="32"/>
      <c r="X5" s="32"/>
      <c r="Y5" s="32"/>
      <c r="Z5" s="32"/>
      <c r="AA5" s="32" t="n">
        <v>11</v>
      </c>
      <c r="AB5" s="32" t="s">
        <v>15</v>
      </c>
      <c r="AC5" s="32" t="s">
        <v>15</v>
      </c>
      <c r="AD5" s="32" t="s">
        <v>16</v>
      </c>
      <c r="AE5" s="32" t="n">
        <v>14</v>
      </c>
      <c r="AF5" s="32" t="n">
        <v>8</v>
      </c>
      <c r="AG5" s="32" t="n">
        <v>2</v>
      </c>
      <c r="AH5" s="32" t="n">
        <v>5</v>
      </c>
      <c r="AI5" s="32"/>
      <c r="AJ5" s="32"/>
      <c r="AK5" s="32"/>
      <c r="AL5" s="32"/>
      <c r="AM5" s="32"/>
      <c r="AN5" s="32"/>
      <c r="AO5" s="32"/>
      <c r="AP5" s="32"/>
      <c r="AQ5" s="39"/>
    </row>
    <row r="6" customFormat="false" ht="13.15" hidden="false" customHeight="true" outlineLevel="0" collapsed="false">
      <c r="B6" s="21"/>
      <c r="C6" s="22"/>
      <c r="D6" s="23"/>
      <c r="E6" s="24"/>
      <c r="F6" s="25"/>
      <c r="G6" s="25"/>
      <c r="H6" s="25"/>
      <c r="I6" s="34" t="s">
        <v>9</v>
      </c>
      <c r="J6" s="34"/>
      <c r="K6" s="34"/>
      <c r="L6" s="34"/>
      <c r="M6" s="35" t="n">
        <v>15</v>
      </c>
      <c r="N6" s="36" t="s">
        <v>17</v>
      </c>
      <c r="O6" s="36"/>
      <c r="P6" s="36"/>
      <c r="Q6" s="36"/>
      <c r="R6" s="37"/>
      <c r="S6" s="38"/>
      <c r="T6" s="32"/>
      <c r="U6" s="32"/>
      <c r="V6" s="32"/>
      <c r="W6" s="32" t="n">
        <v>2</v>
      </c>
      <c r="X6" s="32"/>
      <c r="Y6" s="32"/>
      <c r="Z6" s="32"/>
      <c r="AA6" s="32" t="n">
        <v>7</v>
      </c>
      <c r="AB6" s="32" t="n">
        <v>7</v>
      </c>
      <c r="AC6" s="32" t="n">
        <v>8</v>
      </c>
      <c r="AD6" s="32" t="n">
        <v>8</v>
      </c>
      <c r="AE6" s="31" t="s">
        <v>12</v>
      </c>
      <c r="AF6" s="32" t="n">
        <v>8</v>
      </c>
      <c r="AG6" s="32" t="n">
        <v>0</v>
      </c>
      <c r="AH6" s="32" t="n">
        <v>6</v>
      </c>
      <c r="AI6" s="32"/>
      <c r="AJ6" s="32"/>
      <c r="AK6" s="32"/>
      <c r="AL6" s="32"/>
      <c r="AM6" s="32"/>
      <c r="AN6" s="32"/>
      <c r="AO6" s="32"/>
      <c r="AP6" s="32"/>
      <c r="AQ6" s="39"/>
    </row>
    <row r="7" customFormat="false" ht="13.15" hidden="false" customHeight="true" outlineLevel="0" collapsed="false">
      <c r="B7" s="21"/>
      <c r="C7" s="22"/>
      <c r="D7" s="23"/>
      <c r="E7" s="24"/>
      <c r="F7" s="25"/>
      <c r="G7" s="25"/>
      <c r="H7" s="25"/>
      <c r="I7" s="34" t="s">
        <v>9</v>
      </c>
      <c r="J7" s="34"/>
      <c r="K7" s="34"/>
      <c r="L7" s="34"/>
      <c r="M7" s="35" t="n">
        <v>0</v>
      </c>
      <c r="N7" s="36" t="s">
        <v>18</v>
      </c>
      <c r="O7" s="36"/>
      <c r="P7" s="36"/>
      <c r="Q7" s="36"/>
      <c r="R7" s="37"/>
      <c r="S7" s="38"/>
      <c r="T7" s="32"/>
      <c r="U7" s="32"/>
      <c r="V7" s="32"/>
      <c r="W7" s="32"/>
      <c r="X7" s="32"/>
      <c r="Y7" s="32"/>
      <c r="Z7" s="32" t="n">
        <v>3</v>
      </c>
      <c r="AA7" s="32"/>
      <c r="AB7" s="32"/>
      <c r="AC7" s="32"/>
      <c r="AD7" s="32" t="n">
        <v>3</v>
      </c>
      <c r="AE7" s="32" t="s">
        <v>19</v>
      </c>
      <c r="AF7" s="32" t="n">
        <v>8</v>
      </c>
      <c r="AG7" s="32" t="n">
        <v>0</v>
      </c>
      <c r="AH7" s="32" t="n">
        <v>1</v>
      </c>
      <c r="AI7" s="32"/>
      <c r="AJ7" s="32"/>
      <c r="AK7" s="32"/>
      <c r="AL7" s="32"/>
      <c r="AM7" s="32"/>
      <c r="AN7" s="32"/>
      <c r="AO7" s="32"/>
      <c r="AP7" s="32"/>
      <c r="AQ7" s="39"/>
    </row>
    <row r="8" customFormat="false" ht="13.15" hidden="false" customHeight="true" outlineLevel="0" collapsed="false">
      <c r="B8" s="21"/>
      <c r="C8" s="22"/>
      <c r="D8" s="23"/>
      <c r="E8" s="24"/>
      <c r="F8" s="25"/>
      <c r="G8" s="25"/>
      <c r="H8" s="25"/>
      <c r="I8" s="34" t="s">
        <v>9</v>
      </c>
      <c r="J8" s="34"/>
      <c r="K8" s="34"/>
      <c r="L8" s="34"/>
      <c r="M8" s="40" t="n">
        <f aca="false">14/21</f>
        <v>0.666666666666667</v>
      </c>
      <c r="N8" s="36" t="s">
        <v>20</v>
      </c>
      <c r="O8" s="36"/>
      <c r="P8" s="36"/>
      <c r="Q8" s="36"/>
      <c r="R8" s="37"/>
      <c r="S8" s="41"/>
      <c r="T8" s="32"/>
      <c r="U8" s="32"/>
      <c r="V8" s="32"/>
      <c r="W8" s="32"/>
      <c r="X8" s="32"/>
      <c r="Y8" s="32"/>
      <c r="Z8" s="32"/>
      <c r="AA8" s="32" t="n">
        <v>6</v>
      </c>
      <c r="AB8" s="32" t="n">
        <v>3</v>
      </c>
      <c r="AC8" s="32" t="n">
        <v>3</v>
      </c>
      <c r="AD8" s="32" t="n">
        <v>6</v>
      </c>
      <c r="AE8" s="32" t="n">
        <v>7</v>
      </c>
      <c r="AF8" s="32" t="n">
        <v>5</v>
      </c>
      <c r="AG8" s="32" t="n">
        <v>3</v>
      </c>
      <c r="AH8" s="32" t="n">
        <v>5</v>
      </c>
      <c r="AI8" s="32"/>
      <c r="AJ8" s="32"/>
      <c r="AK8" s="32"/>
      <c r="AL8" s="32"/>
      <c r="AM8" s="32"/>
      <c r="AN8" s="32"/>
      <c r="AO8" s="32"/>
      <c r="AP8" s="32"/>
      <c r="AQ8" s="39"/>
    </row>
    <row r="9" customFormat="false" ht="13.9" hidden="false" customHeight="true" outlineLevel="0" collapsed="false">
      <c r="A9" s="42" t="s">
        <v>21</v>
      </c>
      <c r="B9" s="21"/>
      <c r="C9" s="22"/>
      <c r="D9" s="23"/>
      <c r="E9" s="24"/>
      <c r="F9" s="25"/>
      <c r="G9" s="25"/>
      <c r="H9" s="25"/>
      <c r="I9" s="43" t="s">
        <v>9</v>
      </c>
      <c r="J9" s="43"/>
      <c r="K9" s="43"/>
      <c r="L9" s="43"/>
      <c r="M9" s="44" t="n">
        <f aca="false">14/21</f>
        <v>0.666666666666667</v>
      </c>
      <c r="N9" s="45" t="s">
        <v>22</v>
      </c>
      <c r="O9" s="45"/>
      <c r="P9" s="45"/>
      <c r="Q9" s="45"/>
      <c r="R9" s="46"/>
      <c r="S9" s="47"/>
      <c r="T9" s="48"/>
      <c r="U9" s="48"/>
      <c r="V9" s="48"/>
      <c r="W9" s="48"/>
      <c r="X9" s="48"/>
      <c r="Y9" s="48" t="n">
        <v>2</v>
      </c>
      <c r="Z9" s="48" t="n">
        <v>4</v>
      </c>
      <c r="AA9" s="48" t="n">
        <v>2</v>
      </c>
      <c r="AB9" s="48" t="n">
        <v>4</v>
      </c>
      <c r="AC9" s="48" t="n">
        <v>7</v>
      </c>
      <c r="AD9" s="32" t="n">
        <v>4</v>
      </c>
      <c r="AE9" s="48" t="n">
        <v>6</v>
      </c>
      <c r="AF9" s="48" t="n">
        <v>5</v>
      </c>
      <c r="AG9" s="48" t="n">
        <v>4</v>
      </c>
      <c r="AH9" s="48" t="n">
        <v>6</v>
      </c>
      <c r="AI9" s="48"/>
      <c r="AJ9" s="48"/>
      <c r="AK9" s="48"/>
      <c r="AL9" s="48"/>
      <c r="AM9" s="48"/>
      <c r="AN9" s="48"/>
      <c r="AO9" s="48"/>
      <c r="AP9" s="48"/>
      <c r="AQ9" s="49"/>
    </row>
    <row r="10" s="13" customFormat="true" ht="13" hidden="false" customHeight="false" outlineLevel="0" collapsed="false">
      <c r="B10" s="50" t="s">
        <v>23</v>
      </c>
      <c r="C10" s="51" t="s">
        <v>24</v>
      </c>
      <c r="D10" s="52" t="s">
        <v>25</v>
      </c>
      <c r="E10" s="51" t="s">
        <v>26</v>
      </c>
      <c r="F10" s="53" t="s">
        <v>27</v>
      </c>
      <c r="G10" s="53" t="s">
        <v>28</v>
      </c>
      <c r="H10" s="54" t="s">
        <v>29</v>
      </c>
      <c r="I10" s="55" t="s">
        <v>30</v>
      </c>
      <c r="J10" s="55"/>
      <c r="K10" s="56" t="s">
        <v>31</v>
      </c>
      <c r="L10" s="56"/>
      <c r="M10" s="56"/>
      <c r="N10" s="56"/>
      <c r="O10" s="56"/>
      <c r="P10" s="57" t="s">
        <v>32</v>
      </c>
      <c r="Q10" s="57"/>
      <c r="R10" s="58"/>
      <c r="S10" s="58" t="n">
        <v>43525</v>
      </c>
      <c r="T10" s="59" t="n">
        <v>43556</v>
      </c>
      <c r="U10" s="59" t="n">
        <v>43586</v>
      </c>
      <c r="V10" s="59" t="n">
        <v>43617</v>
      </c>
      <c r="W10" s="59" t="n">
        <v>43647</v>
      </c>
      <c r="X10" s="59" t="n">
        <v>43678</v>
      </c>
      <c r="Y10" s="59" t="n">
        <v>43709</v>
      </c>
      <c r="Z10" s="59" t="n">
        <v>43739</v>
      </c>
      <c r="AA10" s="59" t="n">
        <v>43770</v>
      </c>
      <c r="AB10" s="59" t="n">
        <v>43800</v>
      </c>
      <c r="AC10" s="59" t="n">
        <v>43831</v>
      </c>
      <c r="AD10" s="59" t="n">
        <v>43862</v>
      </c>
      <c r="AE10" s="59" t="n">
        <v>43891</v>
      </c>
      <c r="AF10" s="59" t="n">
        <v>43922</v>
      </c>
      <c r="AG10" s="59" t="n">
        <v>43952</v>
      </c>
      <c r="AH10" s="59" t="n">
        <v>43983</v>
      </c>
      <c r="AI10" s="59" t="n">
        <v>44013</v>
      </c>
      <c r="AJ10" s="59" t="n">
        <v>44044</v>
      </c>
      <c r="AK10" s="59" t="n">
        <v>44075</v>
      </c>
      <c r="AL10" s="59" t="n">
        <v>44105</v>
      </c>
      <c r="AM10" s="59" t="n">
        <v>44136</v>
      </c>
      <c r="AN10" s="59" t="n">
        <v>44166</v>
      </c>
      <c r="AO10" s="59" t="n">
        <v>44197</v>
      </c>
      <c r="AP10" s="59" t="n">
        <v>44228</v>
      </c>
      <c r="AQ10" s="60" t="s">
        <v>1</v>
      </c>
    </row>
    <row r="11" s="61" customFormat="true" ht="13.5" hidden="false" customHeight="true" outlineLevel="0" collapsed="false">
      <c r="B11" s="62" t="s">
        <v>33</v>
      </c>
      <c r="C11" s="63" t="n">
        <v>1</v>
      </c>
      <c r="D11" s="64" t="s">
        <v>34</v>
      </c>
      <c r="E11" s="65" t="s">
        <v>35</v>
      </c>
      <c r="F11" s="66" t="s">
        <v>6</v>
      </c>
      <c r="G11" s="67" t="s">
        <v>7</v>
      </c>
      <c r="H11" s="68" t="s">
        <v>36</v>
      </c>
      <c r="I11" s="69" t="s">
        <v>37</v>
      </c>
      <c r="J11" s="70" t="n">
        <f aca="false">J12+J13</f>
        <v>30</v>
      </c>
      <c r="K11" s="71" t="n">
        <f aca="false">Q11</f>
        <v>27</v>
      </c>
      <c r="L11" s="71" t="s">
        <v>38</v>
      </c>
      <c r="M11" s="71" t="s">
        <v>39</v>
      </c>
      <c r="N11" s="71" t="s">
        <v>38</v>
      </c>
      <c r="O11" s="71" t="n">
        <f aca="false">J11</f>
        <v>30</v>
      </c>
      <c r="P11" s="72" t="s">
        <v>40</v>
      </c>
      <c r="Q11" s="73" t="n">
        <f aca="false">Q12+Q13</f>
        <v>27</v>
      </c>
      <c r="R11" s="74"/>
      <c r="S11" s="75" t="n">
        <f aca="false">S12+S13</f>
        <v>49</v>
      </c>
      <c r="T11" s="75" t="n">
        <f aca="false">T12+T13</f>
        <v>42</v>
      </c>
      <c r="U11" s="75" t="n">
        <f aca="false">U12+U13</f>
        <v>30</v>
      </c>
      <c r="V11" s="75" t="n">
        <f aca="false">V12+V13</f>
        <v>38</v>
      </c>
      <c r="W11" s="75" t="n">
        <f aca="false">W12+W13</f>
        <v>46</v>
      </c>
      <c r="X11" s="75" t="n">
        <f aca="false">X12+X13</f>
        <v>41</v>
      </c>
      <c r="Y11" s="75" t="n">
        <f aca="false">Y12+Y13</f>
        <v>59</v>
      </c>
      <c r="Z11" s="75" t="n">
        <f aca="false">Z12+Z13</f>
        <v>45</v>
      </c>
      <c r="AA11" s="75" t="n">
        <f aca="false">AA12+AA13</f>
        <v>32</v>
      </c>
      <c r="AB11" s="75" t="n">
        <f aca="false">AB12+AB13</f>
        <v>20</v>
      </c>
      <c r="AC11" s="75" t="n">
        <f aca="false">AC12+AC13</f>
        <v>20</v>
      </c>
      <c r="AD11" s="75" t="n">
        <f aca="false">AD12+AD13</f>
        <v>25</v>
      </c>
      <c r="AE11" s="75" t="n">
        <f aca="false">AE12+AE13</f>
        <v>32</v>
      </c>
      <c r="AF11" s="75" t="n">
        <f aca="false">AF12+AF13</f>
        <v>21</v>
      </c>
      <c r="AG11" s="75" t="n">
        <f aca="false">AG12+AG13</f>
        <v>27</v>
      </c>
      <c r="AH11" s="75" t="n">
        <f aca="false">AH12+AH13</f>
        <v>28</v>
      </c>
      <c r="AI11" s="75" t="n">
        <f aca="false">AI12+AI13</f>
        <v>0</v>
      </c>
      <c r="AJ11" s="75" t="n">
        <f aca="false">AJ12+AJ13</f>
        <v>0</v>
      </c>
      <c r="AK11" s="75" t="n">
        <f aca="false">AK12+AK13</f>
        <v>0</v>
      </c>
      <c r="AL11" s="75" t="n">
        <f aca="false">AL12+AL13</f>
        <v>0</v>
      </c>
      <c r="AM11" s="75" t="n">
        <f aca="false">AM12+AM13</f>
        <v>0</v>
      </c>
      <c r="AN11" s="75" t="n">
        <f aca="false">AN12+AN13</f>
        <v>0</v>
      </c>
      <c r="AO11" s="75" t="n">
        <f aca="false">AO12+AO13</f>
        <v>0</v>
      </c>
      <c r="AP11" s="75" t="n">
        <f aca="false">AP12+AP13</f>
        <v>0</v>
      </c>
      <c r="AQ11" s="76"/>
    </row>
    <row r="12" customFormat="false" ht="12.8" hidden="false" customHeight="false" outlineLevel="0" collapsed="false">
      <c r="B12" s="62"/>
      <c r="C12" s="77"/>
      <c r="D12" s="64"/>
      <c r="E12" s="78" t="s">
        <v>41</v>
      </c>
      <c r="F12" s="79"/>
      <c r="G12" s="67"/>
      <c r="H12" s="68"/>
      <c r="I12" s="80" t="s">
        <v>37</v>
      </c>
      <c r="J12" s="81" t="n">
        <v>23</v>
      </c>
      <c r="K12" s="82" t="n">
        <f aca="false">Q12</f>
        <v>21</v>
      </c>
      <c r="L12" s="82" t="s">
        <v>38</v>
      </c>
      <c r="M12" s="82" t="s">
        <v>39</v>
      </c>
      <c r="N12" s="82" t="s">
        <v>38</v>
      </c>
      <c r="O12" s="82" t="n">
        <f aca="false">J12</f>
        <v>23</v>
      </c>
      <c r="P12" s="83" t="s">
        <v>40</v>
      </c>
      <c r="Q12" s="84" t="n">
        <v>21</v>
      </c>
      <c r="R12" s="85"/>
      <c r="S12" s="86" t="n">
        <v>37</v>
      </c>
      <c r="T12" s="87" t="n">
        <v>32</v>
      </c>
      <c r="U12" s="87" t="n">
        <v>25</v>
      </c>
      <c r="V12" s="87" t="n">
        <v>22</v>
      </c>
      <c r="W12" s="87" t="n">
        <v>35</v>
      </c>
      <c r="X12" s="87" t="n">
        <v>35</v>
      </c>
      <c r="Y12" s="87" t="n">
        <v>47</v>
      </c>
      <c r="Z12" s="87" t="n">
        <v>34</v>
      </c>
      <c r="AA12" s="87" t="n">
        <v>23</v>
      </c>
      <c r="AB12" s="87" t="n">
        <v>16</v>
      </c>
      <c r="AC12" s="87" t="n">
        <v>15</v>
      </c>
      <c r="AD12" s="87" t="n">
        <v>15</v>
      </c>
      <c r="AE12" s="87" t="n">
        <v>27</v>
      </c>
      <c r="AF12" s="87" t="n">
        <v>16</v>
      </c>
      <c r="AG12" s="87" t="n">
        <v>19</v>
      </c>
      <c r="AH12" s="87" t="n">
        <v>15</v>
      </c>
      <c r="AI12" s="87"/>
      <c r="AJ12" s="87"/>
      <c r="AK12" s="87"/>
      <c r="AL12" s="87"/>
      <c r="AM12" s="87"/>
      <c r="AN12" s="87"/>
      <c r="AO12" s="87"/>
      <c r="AP12" s="88"/>
      <c r="AQ12" s="89"/>
    </row>
    <row r="13" customFormat="false" ht="12.8" hidden="false" customHeight="false" outlineLevel="0" collapsed="false">
      <c r="B13" s="62"/>
      <c r="C13" s="90"/>
      <c r="D13" s="64"/>
      <c r="E13" s="78" t="s">
        <v>42</v>
      </c>
      <c r="F13" s="78"/>
      <c r="G13" s="67"/>
      <c r="H13" s="68"/>
      <c r="I13" s="80" t="s">
        <v>37</v>
      </c>
      <c r="J13" s="81" t="n">
        <v>7</v>
      </c>
      <c r="K13" s="82" t="n">
        <f aca="false">Q13</f>
        <v>6</v>
      </c>
      <c r="L13" s="82" t="s">
        <v>38</v>
      </c>
      <c r="M13" s="82" t="s">
        <v>39</v>
      </c>
      <c r="N13" s="82" t="s">
        <v>38</v>
      </c>
      <c r="O13" s="82" t="n">
        <f aca="false">J13</f>
        <v>7</v>
      </c>
      <c r="P13" s="83" t="s">
        <v>40</v>
      </c>
      <c r="Q13" s="84" t="n">
        <v>6</v>
      </c>
      <c r="R13" s="85"/>
      <c r="S13" s="86" t="n">
        <v>12</v>
      </c>
      <c r="T13" s="87" t="n">
        <v>10</v>
      </c>
      <c r="U13" s="87" t="n">
        <v>5</v>
      </c>
      <c r="V13" s="87" t="n">
        <v>16</v>
      </c>
      <c r="W13" s="87" t="n">
        <v>11</v>
      </c>
      <c r="X13" s="87" t="n">
        <v>6</v>
      </c>
      <c r="Y13" s="87" t="n">
        <v>12</v>
      </c>
      <c r="Z13" s="87" t="n">
        <v>11</v>
      </c>
      <c r="AA13" s="87" t="n">
        <v>9</v>
      </c>
      <c r="AB13" s="87" t="n">
        <v>4</v>
      </c>
      <c r="AC13" s="87" t="n">
        <v>5</v>
      </c>
      <c r="AD13" s="87" t="n">
        <v>10</v>
      </c>
      <c r="AE13" s="87" t="n">
        <v>5</v>
      </c>
      <c r="AF13" s="87" t="n">
        <v>5</v>
      </c>
      <c r="AG13" s="87" t="n">
        <v>8</v>
      </c>
      <c r="AH13" s="87" t="n">
        <v>13</v>
      </c>
      <c r="AI13" s="87"/>
      <c r="AJ13" s="87"/>
      <c r="AK13" s="87"/>
      <c r="AL13" s="87"/>
      <c r="AM13" s="87"/>
      <c r="AN13" s="87"/>
      <c r="AO13" s="87"/>
      <c r="AP13" s="88"/>
      <c r="AQ13" s="89"/>
    </row>
    <row r="14" s="61" customFormat="true" ht="13.5" hidden="false" customHeight="true" outlineLevel="0" collapsed="false">
      <c r="B14" s="62"/>
      <c r="C14" s="91" t="n">
        <v>2</v>
      </c>
      <c r="D14" s="92" t="s">
        <v>43</v>
      </c>
      <c r="E14" s="93" t="s">
        <v>44</v>
      </c>
      <c r="F14" s="94" t="s">
        <v>6</v>
      </c>
      <c r="G14" s="95" t="s">
        <v>7</v>
      </c>
      <c r="H14" s="96" t="s">
        <v>36</v>
      </c>
      <c r="I14" s="80" t="s">
        <v>40</v>
      </c>
      <c r="J14" s="81" t="n">
        <f aca="false">J15+J16</f>
        <v>25</v>
      </c>
      <c r="K14" s="82" t="n">
        <f aca="false">J14</f>
        <v>25</v>
      </c>
      <c r="L14" s="82" t="s">
        <v>38</v>
      </c>
      <c r="M14" s="82" t="s">
        <v>39</v>
      </c>
      <c r="N14" s="82" t="s">
        <v>38</v>
      </c>
      <c r="O14" s="82" t="n">
        <f aca="false">Q14</f>
        <v>27</v>
      </c>
      <c r="P14" s="83" t="s">
        <v>37</v>
      </c>
      <c r="Q14" s="84" t="n">
        <f aca="false">Q15+Q16</f>
        <v>27</v>
      </c>
      <c r="R14" s="97"/>
      <c r="S14" s="75" t="n">
        <f aca="false">S15+S16</f>
        <v>104</v>
      </c>
      <c r="T14" s="98" t="n">
        <f aca="false">T15+T16</f>
        <v>25</v>
      </c>
      <c r="U14" s="98" t="n">
        <f aca="false">U15+U16</f>
        <v>75</v>
      </c>
      <c r="V14" s="98" t="n">
        <f aca="false">V15+V16</f>
        <v>44</v>
      </c>
      <c r="W14" s="98" t="n">
        <f aca="false">W15+W16</f>
        <v>45</v>
      </c>
      <c r="X14" s="98" t="n">
        <f aca="false">X15+X16</f>
        <v>74</v>
      </c>
      <c r="Y14" s="98" t="n">
        <f aca="false">Y15+Y16</f>
        <v>91</v>
      </c>
      <c r="Z14" s="98" t="n">
        <f aca="false">Z15+Z16</f>
        <v>43</v>
      </c>
      <c r="AA14" s="98" t="n">
        <f aca="false">AA15+AA16</f>
        <v>30</v>
      </c>
      <c r="AB14" s="98" t="n">
        <f aca="false">AB15+AB16</f>
        <v>46</v>
      </c>
      <c r="AC14" s="98" t="n">
        <f aca="false">AC15+AC16</f>
        <v>39</v>
      </c>
      <c r="AD14" s="98" t="n">
        <f aca="false">AD15+AD16</f>
        <v>34</v>
      </c>
      <c r="AE14" s="98" t="n">
        <f aca="false">AE15+AE16</f>
        <v>15</v>
      </c>
      <c r="AF14" s="98" t="n">
        <f aca="false">AF15+AF16</f>
        <v>37</v>
      </c>
      <c r="AG14" s="98" t="n">
        <f aca="false">AG15+AG16</f>
        <v>29</v>
      </c>
      <c r="AH14" s="98" t="n">
        <f aca="false">AH15+AH16</f>
        <v>52</v>
      </c>
      <c r="AI14" s="98" t="n">
        <f aca="false">AI15+AI16</f>
        <v>0</v>
      </c>
      <c r="AJ14" s="98" t="n">
        <f aca="false">AJ15+AJ16</f>
        <v>0</v>
      </c>
      <c r="AK14" s="98" t="n">
        <f aca="false">AK15+AK16</f>
        <v>0</v>
      </c>
      <c r="AL14" s="98" t="n">
        <f aca="false">AL15+AL16</f>
        <v>0</v>
      </c>
      <c r="AM14" s="98" t="n">
        <f aca="false">AM15+AM16</f>
        <v>0</v>
      </c>
      <c r="AN14" s="98" t="n">
        <f aca="false">AN15+AN16</f>
        <v>0</v>
      </c>
      <c r="AO14" s="98" t="n">
        <f aca="false">AO15+AO16</f>
        <v>0</v>
      </c>
      <c r="AP14" s="99" t="n">
        <f aca="false">AP15+AP16</f>
        <v>0</v>
      </c>
      <c r="AQ14" s="89"/>
    </row>
    <row r="15" customFormat="false" ht="12.8" hidden="false" customHeight="false" outlineLevel="0" collapsed="false">
      <c r="B15" s="62"/>
      <c r="C15" s="77"/>
      <c r="D15" s="92"/>
      <c r="E15" s="100" t="s">
        <v>45</v>
      </c>
      <c r="F15" s="79"/>
      <c r="G15" s="95"/>
      <c r="H15" s="96"/>
      <c r="I15" s="80" t="s">
        <v>40</v>
      </c>
      <c r="J15" s="81" t="n">
        <v>18</v>
      </c>
      <c r="K15" s="82" t="n">
        <f aca="false">J15</f>
        <v>18</v>
      </c>
      <c r="L15" s="82" t="s">
        <v>38</v>
      </c>
      <c r="M15" s="82" t="s">
        <v>39</v>
      </c>
      <c r="N15" s="82" t="s">
        <v>38</v>
      </c>
      <c r="O15" s="82" t="n">
        <f aca="false">Q15</f>
        <v>19</v>
      </c>
      <c r="P15" s="83" t="s">
        <v>37</v>
      </c>
      <c r="Q15" s="84" t="n">
        <v>19</v>
      </c>
      <c r="R15" s="85"/>
      <c r="S15" s="86" t="n">
        <v>56</v>
      </c>
      <c r="T15" s="87" t="n">
        <v>15</v>
      </c>
      <c r="U15" s="87" t="n">
        <v>32</v>
      </c>
      <c r="V15" s="87" t="n">
        <v>29</v>
      </c>
      <c r="W15" s="87" t="n">
        <v>38</v>
      </c>
      <c r="X15" s="87" t="n">
        <v>41</v>
      </c>
      <c r="Y15" s="87" t="n">
        <v>47</v>
      </c>
      <c r="Z15" s="87" t="n">
        <v>40</v>
      </c>
      <c r="AA15" s="87" t="n">
        <v>24</v>
      </c>
      <c r="AB15" s="87" t="n">
        <v>24</v>
      </c>
      <c r="AC15" s="87" t="n">
        <v>22</v>
      </c>
      <c r="AD15" s="87" t="n">
        <v>27</v>
      </c>
      <c r="AE15" s="87" t="n">
        <v>13</v>
      </c>
      <c r="AF15" s="87" t="n">
        <v>30</v>
      </c>
      <c r="AG15" s="87" t="n">
        <v>19</v>
      </c>
      <c r="AH15" s="87" t="n">
        <v>21</v>
      </c>
      <c r="AI15" s="87"/>
      <c r="AJ15" s="87"/>
      <c r="AK15" s="87"/>
      <c r="AL15" s="87"/>
      <c r="AM15" s="87"/>
      <c r="AN15" s="87"/>
      <c r="AO15" s="87"/>
      <c r="AP15" s="88"/>
      <c r="AQ15" s="89"/>
    </row>
    <row r="16" customFormat="false" ht="12.8" hidden="false" customHeight="false" outlineLevel="0" collapsed="false">
      <c r="B16" s="62"/>
      <c r="C16" s="90"/>
      <c r="D16" s="92"/>
      <c r="E16" s="100" t="s">
        <v>46</v>
      </c>
      <c r="F16" s="78"/>
      <c r="G16" s="95"/>
      <c r="H16" s="96"/>
      <c r="I16" s="80" t="s">
        <v>40</v>
      </c>
      <c r="J16" s="81" t="n">
        <v>7</v>
      </c>
      <c r="K16" s="82" t="n">
        <f aca="false">J16</f>
        <v>7</v>
      </c>
      <c r="L16" s="82" t="s">
        <v>38</v>
      </c>
      <c r="M16" s="82" t="s">
        <v>39</v>
      </c>
      <c r="N16" s="82" t="s">
        <v>38</v>
      </c>
      <c r="O16" s="82" t="n">
        <f aca="false">Q16</f>
        <v>8</v>
      </c>
      <c r="P16" s="83" t="s">
        <v>37</v>
      </c>
      <c r="Q16" s="84" t="n">
        <v>8</v>
      </c>
      <c r="R16" s="85"/>
      <c r="S16" s="86" t="n">
        <v>48</v>
      </c>
      <c r="T16" s="87" t="n">
        <v>10</v>
      </c>
      <c r="U16" s="87" t="n">
        <v>43</v>
      </c>
      <c r="V16" s="87" t="n">
        <v>15</v>
      </c>
      <c r="W16" s="87" t="n">
        <v>7</v>
      </c>
      <c r="X16" s="87" t="n">
        <v>33</v>
      </c>
      <c r="Y16" s="87" t="n">
        <v>44</v>
      </c>
      <c r="Z16" s="87" t="n">
        <v>3</v>
      </c>
      <c r="AA16" s="87" t="n">
        <v>6</v>
      </c>
      <c r="AB16" s="87" t="n">
        <v>22</v>
      </c>
      <c r="AC16" s="87" t="n">
        <v>17</v>
      </c>
      <c r="AD16" s="87" t="n">
        <v>7</v>
      </c>
      <c r="AE16" s="87" t="n">
        <v>2</v>
      </c>
      <c r="AF16" s="87" t="n">
        <v>7</v>
      </c>
      <c r="AG16" s="87" t="n">
        <v>10</v>
      </c>
      <c r="AH16" s="87" t="n">
        <v>31</v>
      </c>
      <c r="AI16" s="87"/>
      <c r="AJ16" s="87"/>
      <c r="AK16" s="87"/>
      <c r="AL16" s="87"/>
      <c r="AM16" s="87"/>
      <c r="AN16" s="87"/>
      <c r="AO16" s="87"/>
      <c r="AP16" s="88"/>
      <c r="AQ16" s="101"/>
    </row>
    <row r="17" customFormat="false" ht="31.5" hidden="false" customHeight="true" outlineLevel="0" collapsed="false">
      <c r="B17" s="62"/>
      <c r="C17" s="102" t="n">
        <v>3</v>
      </c>
      <c r="D17" s="103" t="s">
        <v>47</v>
      </c>
      <c r="E17" s="104" t="s">
        <v>48</v>
      </c>
      <c r="F17" s="104" t="s">
        <v>6</v>
      </c>
      <c r="G17" s="105" t="s">
        <v>7</v>
      </c>
      <c r="H17" s="106" t="s">
        <v>36</v>
      </c>
      <c r="I17" s="107" t="s">
        <v>37</v>
      </c>
      <c r="J17" s="108" t="n">
        <v>789</v>
      </c>
      <c r="K17" s="109" t="n">
        <f aca="false">Q17</f>
        <v>751</v>
      </c>
      <c r="L17" s="109" t="s">
        <v>38</v>
      </c>
      <c r="M17" s="109" t="s">
        <v>39</v>
      </c>
      <c r="N17" s="109" t="s">
        <v>38</v>
      </c>
      <c r="O17" s="109" t="n">
        <f aca="false">J17</f>
        <v>789</v>
      </c>
      <c r="P17" s="110" t="s">
        <v>40</v>
      </c>
      <c r="Q17" s="111" t="n">
        <v>751</v>
      </c>
      <c r="R17" s="85"/>
      <c r="S17" s="112" t="n">
        <v>704</v>
      </c>
      <c r="T17" s="112" t="n">
        <v>722</v>
      </c>
      <c r="U17" s="112" t="n">
        <v>677</v>
      </c>
      <c r="V17" s="112" t="n">
        <v>671</v>
      </c>
      <c r="W17" s="112" t="n">
        <v>672</v>
      </c>
      <c r="X17" s="112" t="n">
        <v>639</v>
      </c>
      <c r="Y17" s="112" t="n">
        <v>607</v>
      </c>
      <c r="Z17" s="112" t="n">
        <v>609</v>
      </c>
      <c r="AA17" s="112" t="n">
        <v>611</v>
      </c>
      <c r="AB17" s="112" t="n">
        <v>610</v>
      </c>
      <c r="AC17" s="112" t="n">
        <v>584</v>
      </c>
      <c r="AD17" s="112" t="n">
        <v>556</v>
      </c>
      <c r="AE17" s="112" t="n">
        <v>573</v>
      </c>
      <c r="AF17" s="112" t="n">
        <v>557</v>
      </c>
      <c r="AG17" s="112" t="n">
        <v>555</v>
      </c>
      <c r="AH17" s="112" t="n">
        <v>531</v>
      </c>
      <c r="AI17" s="112"/>
      <c r="AJ17" s="112"/>
      <c r="AK17" s="112"/>
      <c r="AL17" s="112"/>
      <c r="AM17" s="112"/>
      <c r="AN17" s="112"/>
      <c r="AO17" s="112"/>
      <c r="AP17" s="112"/>
      <c r="AQ17" s="101"/>
    </row>
    <row r="18" s="61" customFormat="true" ht="40.5" hidden="false" customHeight="true" outlineLevel="0" collapsed="false">
      <c r="B18" s="62"/>
      <c r="C18" s="113" t="n">
        <v>4</v>
      </c>
      <c r="D18" s="114" t="s">
        <v>49</v>
      </c>
      <c r="E18" s="115" t="s">
        <v>50</v>
      </c>
      <c r="F18" s="115" t="s">
        <v>6</v>
      </c>
      <c r="G18" s="116" t="s">
        <v>7</v>
      </c>
      <c r="H18" s="117" t="s">
        <v>51</v>
      </c>
      <c r="I18" s="118" t="s">
        <v>40</v>
      </c>
      <c r="J18" s="119" t="n">
        <v>0.86</v>
      </c>
      <c r="K18" s="120" t="n">
        <f aca="false">J18</f>
        <v>0.86</v>
      </c>
      <c r="L18" s="121" t="s">
        <v>38</v>
      </c>
      <c r="M18" s="121" t="s">
        <v>39</v>
      </c>
      <c r="N18" s="121" t="s">
        <v>38</v>
      </c>
      <c r="O18" s="120" t="n">
        <f aca="false">Q18</f>
        <v>0.91</v>
      </c>
      <c r="P18" s="122" t="s">
        <v>37</v>
      </c>
      <c r="Q18" s="123" t="n">
        <v>0.91</v>
      </c>
      <c r="R18" s="97"/>
      <c r="S18" s="123" t="n">
        <f aca="false">IF(S11=0,0,(S14/S11))</f>
        <v>2.12244897959184</v>
      </c>
      <c r="T18" s="124" t="n">
        <f aca="false">IF(T11=0,0,(T14/T11))</f>
        <v>0.595238095238095</v>
      </c>
      <c r="U18" s="124" t="n">
        <f aca="false">IF(U11=0,0,(U14/U11))</f>
        <v>2.5</v>
      </c>
      <c r="V18" s="124" t="n">
        <f aca="false">IF(V11=0,0,(V14/V11))</f>
        <v>1.15789473684211</v>
      </c>
      <c r="W18" s="124" t="n">
        <f aca="false">IF(W11=0,0,(W14/W11))</f>
        <v>0.978260869565217</v>
      </c>
      <c r="X18" s="124" t="n">
        <f aca="false">IF(X11=0,0,(X14/X11))</f>
        <v>1.80487804878049</v>
      </c>
      <c r="Y18" s="124" t="n">
        <f aca="false">IF(Y11=0,0,(Y14/Y11))</f>
        <v>1.54237288135593</v>
      </c>
      <c r="Z18" s="124" t="n">
        <f aca="false">IF(Z11=0,0,(Z14/Z11))</f>
        <v>0.955555555555556</v>
      </c>
      <c r="AA18" s="124" t="n">
        <f aca="false">IF(AA11=0,0,(AA14/AA11))</f>
        <v>0.9375</v>
      </c>
      <c r="AB18" s="124" t="n">
        <f aca="false">IF(AB11=0,0,(AB14/AB11))</f>
        <v>2.3</v>
      </c>
      <c r="AC18" s="124" t="n">
        <f aca="false">IF(AC11=0,0,(AC14/AC11))</f>
        <v>1.95</v>
      </c>
      <c r="AD18" s="124" t="n">
        <f aca="false">IF(AD11=0,0,(AD14/AD11))</f>
        <v>1.36</v>
      </c>
      <c r="AE18" s="124" t="n">
        <f aca="false">IF(AE11=0,0,(AE14/AE11))</f>
        <v>0.46875</v>
      </c>
      <c r="AF18" s="124" t="n">
        <f aca="false">IF(AF11=0,0,(AF14/AF11))</f>
        <v>1.76190476190476</v>
      </c>
      <c r="AG18" s="124" t="n">
        <f aca="false">IF(AG11=0,0,(AG14/AG11))</f>
        <v>1.07407407407407</v>
      </c>
      <c r="AH18" s="124" t="n">
        <f aca="false">IF(AH11=0,0,(AH14/AH11))</f>
        <v>1.85714285714286</v>
      </c>
      <c r="AI18" s="124" t="n">
        <f aca="false">IF(AI11=0,0,(AI14/AI11))</f>
        <v>0</v>
      </c>
      <c r="AJ18" s="124" t="n">
        <f aca="false">IF(AJ11=0,0,(AJ14/AJ11))</f>
        <v>0</v>
      </c>
      <c r="AK18" s="124" t="n">
        <f aca="false">IF(AK11=0,0,(AK14/AK11))</f>
        <v>0</v>
      </c>
      <c r="AL18" s="124" t="n">
        <f aca="false">IF(AL11=0,0,(AL14/AL11))</f>
        <v>0</v>
      </c>
      <c r="AM18" s="124" t="n">
        <f aca="false">IF(AM11=0,0,(AM14/AM11))</f>
        <v>0</v>
      </c>
      <c r="AN18" s="124" t="n">
        <f aca="false">IF(AN11=0,0,(AN14/AN11))</f>
        <v>0</v>
      </c>
      <c r="AO18" s="124" t="n">
        <f aca="false">IF(AO11=0,0,(AO14/AO11))</f>
        <v>0</v>
      </c>
      <c r="AP18" s="124" t="n">
        <f aca="false">IF(AP11=0,0,(AP14/AP11))</f>
        <v>0</v>
      </c>
      <c r="AQ18" s="125"/>
    </row>
    <row r="19" s="126" customFormat="true" ht="21.75" hidden="false" customHeight="true" outlineLevel="0" collapsed="false">
      <c r="B19" s="127" t="s">
        <v>52</v>
      </c>
      <c r="C19" s="128" t="n">
        <v>5</v>
      </c>
      <c r="D19" s="129" t="s">
        <v>53</v>
      </c>
      <c r="E19" s="130" t="s">
        <v>54</v>
      </c>
      <c r="F19" s="130" t="s">
        <v>6</v>
      </c>
      <c r="G19" s="67" t="s">
        <v>7</v>
      </c>
      <c r="H19" s="68" t="s">
        <v>55</v>
      </c>
      <c r="I19" s="131" t="s">
        <v>56</v>
      </c>
      <c r="J19" s="131"/>
      <c r="K19" s="131"/>
      <c r="L19" s="131"/>
      <c r="M19" s="131"/>
      <c r="N19" s="131"/>
      <c r="O19" s="131"/>
      <c r="P19" s="131"/>
      <c r="Q19" s="131"/>
      <c r="R19" s="85"/>
      <c r="S19" s="132" t="n">
        <v>43614</v>
      </c>
      <c r="T19" s="133" t="n">
        <v>43621</v>
      </c>
      <c r="U19" s="133" t="n">
        <v>43621</v>
      </c>
      <c r="V19" s="133" t="n">
        <v>43663</v>
      </c>
      <c r="W19" s="133" t="n">
        <v>43678</v>
      </c>
      <c r="X19" s="133" t="n">
        <v>43710</v>
      </c>
      <c r="Y19" s="133" t="n">
        <v>43740</v>
      </c>
      <c r="Z19" s="133" t="n">
        <v>43775</v>
      </c>
      <c r="AA19" s="133" t="n">
        <v>43801</v>
      </c>
      <c r="AB19" s="133" t="n">
        <v>43837</v>
      </c>
      <c r="AC19" s="133" t="n">
        <v>43867</v>
      </c>
      <c r="AD19" s="133" t="n">
        <v>43894</v>
      </c>
      <c r="AE19" s="133" t="n">
        <v>43943</v>
      </c>
      <c r="AF19" s="133" t="n">
        <v>43958</v>
      </c>
      <c r="AG19" s="133" t="n">
        <v>43991</v>
      </c>
      <c r="AH19" s="133" t="n">
        <v>44025</v>
      </c>
      <c r="AI19" s="133"/>
      <c r="AJ19" s="133"/>
      <c r="AK19" s="133"/>
      <c r="AL19" s="133"/>
      <c r="AM19" s="133"/>
      <c r="AN19" s="133"/>
      <c r="AO19" s="133"/>
      <c r="AP19" s="134"/>
      <c r="AQ19" s="135"/>
    </row>
    <row r="20" s="126" customFormat="true" ht="25.5" hidden="false" customHeight="true" outlineLevel="0" collapsed="false">
      <c r="B20" s="127"/>
      <c r="C20" s="128"/>
      <c r="D20" s="129"/>
      <c r="E20" s="130"/>
      <c r="F20" s="130"/>
      <c r="G20" s="67"/>
      <c r="H20" s="68"/>
      <c r="I20" s="136" t="s">
        <v>57</v>
      </c>
      <c r="J20" s="136"/>
      <c r="K20" s="136"/>
      <c r="L20" s="136"/>
      <c r="M20" s="136"/>
      <c r="N20" s="136"/>
      <c r="O20" s="136"/>
      <c r="P20" s="136"/>
      <c r="Q20" s="136"/>
      <c r="R20" s="85"/>
      <c r="S20" s="137" t="n">
        <v>42986</v>
      </c>
      <c r="T20" s="138" t="n">
        <v>43177</v>
      </c>
      <c r="U20" s="138" t="n">
        <v>43479</v>
      </c>
      <c r="V20" s="138" t="n">
        <v>43495</v>
      </c>
      <c r="W20" s="138" t="n">
        <v>43628</v>
      </c>
      <c r="X20" s="138" t="n">
        <v>43672</v>
      </c>
      <c r="Y20" s="138" t="n">
        <v>43717</v>
      </c>
      <c r="Z20" s="138" t="n">
        <v>43726</v>
      </c>
      <c r="AA20" s="138" t="n">
        <v>43742</v>
      </c>
      <c r="AB20" s="138" t="n">
        <v>43762</v>
      </c>
      <c r="AC20" s="138" t="n">
        <v>43762</v>
      </c>
      <c r="AD20" s="138" t="n">
        <v>43801</v>
      </c>
      <c r="AE20" s="138" t="n">
        <v>43801</v>
      </c>
      <c r="AF20" s="138" t="n">
        <v>43801</v>
      </c>
      <c r="AG20" s="138" t="n">
        <v>43801</v>
      </c>
      <c r="AH20" s="138" t="n">
        <v>43794</v>
      </c>
      <c r="AI20" s="138"/>
      <c r="AJ20" s="138"/>
      <c r="AK20" s="138"/>
      <c r="AL20" s="138"/>
      <c r="AM20" s="138"/>
      <c r="AN20" s="138"/>
      <c r="AO20" s="138"/>
      <c r="AP20" s="139"/>
      <c r="AQ20" s="140"/>
    </row>
    <row r="21" customFormat="false" ht="22.5" hidden="false" customHeight="true" outlineLevel="0" collapsed="false">
      <c r="B21" s="127"/>
      <c r="C21" s="128"/>
      <c r="D21" s="129"/>
      <c r="E21" s="130"/>
      <c r="F21" s="130"/>
      <c r="G21" s="67"/>
      <c r="H21" s="68"/>
      <c r="I21" s="80" t="s">
        <v>37</v>
      </c>
      <c r="J21" s="141" t="n">
        <v>45</v>
      </c>
      <c r="K21" s="82" t="n">
        <f aca="false">Q21</f>
        <v>30</v>
      </c>
      <c r="L21" s="82" t="s">
        <v>38</v>
      </c>
      <c r="M21" s="82" t="s">
        <v>39</v>
      </c>
      <c r="N21" s="82" t="s">
        <v>38</v>
      </c>
      <c r="O21" s="82" t="n">
        <f aca="false">J21</f>
        <v>45</v>
      </c>
      <c r="P21" s="142" t="s">
        <v>40</v>
      </c>
      <c r="Q21" s="143" t="n">
        <v>30</v>
      </c>
      <c r="R21" s="97"/>
      <c r="S21" s="144" t="n">
        <f aca="false">IF(S20&lt;&gt;""&amp;S19&lt;&gt;"",S19-S20,"")</f>
        <v>628</v>
      </c>
      <c r="T21" s="144" t="n">
        <f aca="false">IF(T20&lt;&gt;""&amp;T19&lt;&gt;"",T19-T20,"")</f>
        <v>444</v>
      </c>
      <c r="U21" s="144" t="n">
        <f aca="false">IF(U20&lt;&gt;""&amp;U19&lt;&gt;"",U19-U20,"")</f>
        <v>142</v>
      </c>
      <c r="V21" s="144" t="n">
        <f aca="false">IF(V20&lt;&gt;""&amp;V19&lt;&gt;"",V19-V20,"")</f>
        <v>168</v>
      </c>
      <c r="W21" s="144" t="n">
        <f aca="false">IF(W20&lt;&gt;""&amp;W19&lt;&gt;"",W19-W20,"")</f>
        <v>50</v>
      </c>
      <c r="X21" s="144" t="n">
        <f aca="false">IF(X20&lt;&gt;""&amp;X19&lt;&gt;"",X19-X20,"")</f>
        <v>38</v>
      </c>
      <c r="Y21" s="144" t="n">
        <f aca="false">IF(Y20&lt;&gt;""&amp;Y19&lt;&gt;"",Y19-Y20,"")</f>
        <v>23</v>
      </c>
      <c r="Z21" s="144" t="n">
        <f aca="false">IF(Z20&lt;&gt;""&amp;Z19&lt;&gt;"",Z19-Z20,"")</f>
        <v>49</v>
      </c>
      <c r="AA21" s="144" t="n">
        <f aca="false">IF(AA20&lt;&gt;""&amp;AA19&lt;&gt;"",AA19-AA20,"")</f>
        <v>59</v>
      </c>
      <c r="AB21" s="144" t="n">
        <f aca="false">IF(AB20&lt;&gt;""&amp;AB19&lt;&gt;"",AB19-AB20,"")</f>
        <v>75</v>
      </c>
      <c r="AC21" s="144" t="n">
        <f aca="false">IF(AC20&lt;&gt;""&amp;AC19&lt;&gt;"",AC19-AC20,"")</f>
        <v>105</v>
      </c>
      <c r="AD21" s="144" t="n">
        <f aca="false">IF(AD20&lt;&gt;""&amp;AD19&lt;&gt;"",AD19-AD20,"")</f>
        <v>93</v>
      </c>
      <c r="AE21" s="144" t="n">
        <f aca="false">IF(AE20&lt;&gt;""&amp;AE19&lt;&gt;"",AE19-AE20,"")</f>
        <v>142</v>
      </c>
      <c r="AF21" s="144" t="n">
        <f aca="false">IF(AF20&lt;&gt;""&amp;AF19&lt;&gt;"",AF19-AF20,"")</f>
        <v>157</v>
      </c>
      <c r="AG21" s="144" t="n">
        <f aca="false">IF(AG20&lt;&gt;""&amp;AG19&lt;&gt;"",AG19-AG20,"")</f>
        <v>190</v>
      </c>
      <c r="AH21" s="144" t="n">
        <f aca="false">IF(AH20&lt;&gt;""&amp;AH19&lt;&gt;"",AH19-AH20,"")</f>
        <v>231</v>
      </c>
      <c r="AI21" s="144" t="n">
        <f aca="false">IF(AI20&lt;&gt;""&amp;AI19&lt;&gt;"",AI19-AI20,"")</f>
        <v>0</v>
      </c>
      <c r="AJ21" s="144" t="n">
        <f aca="false">IF(AJ20&lt;&gt;""&amp;AJ19&lt;&gt;"",AJ19-AJ20,"")</f>
        <v>0</v>
      </c>
      <c r="AK21" s="144" t="n">
        <f aca="false">IF(AK20&lt;&gt;""&amp;AK19&lt;&gt;"",AK19-AK20,"")</f>
        <v>0</v>
      </c>
      <c r="AL21" s="144" t="n">
        <f aca="false">IF(AL20&lt;&gt;""&amp;AL19&lt;&gt;"",AL19-AL20,"")</f>
        <v>0</v>
      </c>
      <c r="AM21" s="144" t="n">
        <f aca="false">IF(AM20&lt;&gt;""&amp;AM19&lt;&gt;"",AM19-AM20,"")</f>
        <v>0</v>
      </c>
      <c r="AN21" s="144" t="n">
        <f aca="false">IF(AN20&lt;&gt;""&amp;AN19&lt;&gt;"",AN19-AN20,"")</f>
        <v>0</v>
      </c>
      <c r="AO21" s="144" t="n">
        <f aca="false">IF(AO20&lt;&gt;""&amp;AO19&lt;&gt;"",AO19-AO20,"")</f>
        <v>0</v>
      </c>
      <c r="AP21" s="144" t="n">
        <f aca="false">IF(AP20&lt;&gt;""&amp;AP19&lt;&gt;"",AP19-AP20,"")</f>
        <v>0</v>
      </c>
      <c r="AQ21" s="39"/>
    </row>
    <row r="22" customFormat="false" ht="12.75" hidden="true" customHeight="true" outlineLevel="0" collapsed="false">
      <c r="B22" s="127"/>
      <c r="C22" s="128"/>
      <c r="D22" s="145"/>
      <c r="E22" s="146" t="s">
        <v>58</v>
      </c>
      <c r="F22" s="130"/>
      <c r="G22" s="67"/>
      <c r="H22" s="68"/>
      <c r="I22" s="136" t="s">
        <v>57</v>
      </c>
      <c r="J22" s="136"/>
      <c r="K22" s="136"/>
      <c r="L22" s="136"/>
      <c r="M22" s="136"/>
      <c r="N22" s="136"/>
      <c r="O22" s="136"/>
      <c r="P22" s="136"/>
      <c r="Q22" s="136"/>
      <c r="R22" s="85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8"/>
    </row>
    <row r="23" customFormat="false" ht="22.5" hidden="true" customHeight="true" outlineLevel="0" collapsed="false">
      <c r="B23" s="127"/>
      <c r="C23" s="128"/>
      <c r="D23" s="145"/>
      <c r="E23" s="94" t="s">
        <v>54</v>
      </c>
      <c r="F23" s="130"/>
      <c r="G23" s="67"/>
      <c r="H23" s="68"/>
      <c r="I23" s="80" t="s">
        <v>37</v>
      </c>
      <c r="J23" s="141" t="n">
        <v>6</v>
      </c>
      <c r="K23" s="82" t="n">
        <f aca="false">Q23</f>
        <v>5</v>
      </c>
      <c r="L23" s="82" t="s">
        <v>38</v>
      </c>
      <c r="M23" s="82" t="s">
        <v>39</v>
      </c>
      <c r="N23" s="82" t="s">
        <v>38</v>
      </c>
      <c r="O23" s="82" t="n">
        <f aca="false">J23</f>
        <v>6</v>
      </c>
      <c r="P23" s="142" t="s">
        <v>40</v>
      </c>
      <c r="Q23" s="143" t="n">
        <v>5</v>
      </c>
      <c r="R23" s="97"/>
      <c r="S23" s="144" t="n">
        <f aca="false">IF(S22&lt;&gt;""&amp;S21&lt;&gt;"",S21-S22,"")</f>
        <v>628</v>
      </c>
      <c r="T23" s="144" t="n">
        <f aca="false">IF(T22&lt;&gt;""&amp;T21&lt;&gt;"",T21-T22,"")</f>
        <v>444</v>
      </c>
      <c r="U23" s="144" t="n">
        <f aca="false">IF(U22&lt;&gt;""&amp;U21&lt;&gt;"",U21-U22,"")</f>
        <v>142</v>
      </c>
      <c r="V23" s="144" t="n">
        <f aca="false">IF(V22&lt;&gt;""&amp;V21&lt;&gt;"",V21-V22,"")</f>
        <v>168</v>
      </c>
      <c r="W23" s="144" t="n">
        <f aca="false">IF(W22&lt;&gt;""&amp;W21&lt;&gt;"",W21-W22,"")</f>
        <v>50</v>
      </c>
      <c r="X23" s="144" t="n">
        <f aca="false">IF(X22&lt;&gt;""&amp;X21&lt;&gt;"",X21-X22,"")</f>
        <v>38</v>
      </c>
      <c r="Y23" s="144" t="n">
        <f aca="false">IF(Y22&lt;&gt;""&amp;Y21&lt;&gt;"",Y21-Y22,"")</f>
        <v>23</v>
      </c>
      <c r="Z23" s="144" t="n">
        <f aca="false">IF(Z22&lt;&gt;""&amp;Z21&lt;&gt;"",Z21-Z22,"")</f>
        <v>49</v>
      </c>
      <c r="AA23" s="144" t="n">
        <f aca="false">IF(AA22&lt;&gt;""&amp;AA21&lt;&gt;"",AA21-AA22,"")</f>
        <v>59</v>
      </c>
      <c r="AB23" s="144" t="n">
        <f aca="false">IF(AB22&lt;&gt;""&amp;AB21&lt;&gt;"",AB21-AB22,"")</f>
        <v>75</v>
      </c>
      <c r="AC23" s="144" t="n">
        <f aca="false">IF(AC22&lt;&gt;""&amp;AC21&lt;&gt;"",AC21-AC22,"")</f>
        <v>105</v>
      </c>
      <c r="AD23" s="144" t="n">
        <f aca="false">IF(AD22&lt;&gt;""&amp;AD21&lt;&gt;"",AD21-AD22,"")</f>
        <v>93</v>
      </c>
      <c r="AE23" s="144" t="n">
        <f aca="false">IF(AE22&lt;&gt;""&amp;AE21&lt;&gt;"",AE21-AE22,"")</f>
        <v>142</v>
      </c>
      <c r="AF23" s="144" t="n">
        <f aca="false">IF(AF22&lt;&gt;""&amp;AF21&lt;&gt;"",AF21-AF22,"")</f>
        <v>157</v>
      </c>
      <c r="AG23" s="144" t="n">
        <f aca="false">IF(AG22&lt;&gt;""&amp;AG21&lt;&gt;"",AG21-AG22,"")</f>
        <v>190</v>
      </c>
      <c r="AH23" s="144" t="n">
        <f aca="false">IF(AH22&lt;&gt;""&amp;AH21&lt;&gt;"",AH21-AH22,"")</f>
        <v>231</v>
      </c>
      <c r="AI23" s="144" t="n">
        <f aca="false">IF(AI22&lt;&gt;""&amp;AI21&lt;&gt;"",AI21-AI22,"")</f>
        <v>0</v>
      </c>
      <c r="AJ23" s="144" t="n">
        <f aca="false">IF(AJ22&lt;&gt;""&amp;AJ21&lt;&gt;"",AJ21-AJ22,"")</f>
        <v>0</v>
      </c>
      <c r="AK23" s="144" t="n">
        <f aca="false">IF(AK22&lt;&gt;""&amp;AK21&lt;&gt;"",AK21-AK22,"")</f>
        <v>0</v>
      </c>
      <c r="AL23" s="144" t="n">
        <f aca="false">IF(AL22&lt;&gt;""&amp;AL21&lt;&gt;"",AL21-AL22,"")</f>
        <v>0</v>
      </c>
      <c r="AM23" s="144" t="n">
        <f aca="false">IF(AM22&lt;&gt;""&amp;AM21&lt;&gt;"",AM21-AM22,"")</f>
        <v>0</v>
      </c>
      <c r="AN23" s="144" t="n">
        <f aca="false">IF(AN22&lt;&gt;""&amp;AN21&lt;&gt;"",AN21-AN22,"")</f>
        <v>0</v>
      </c>
      <c r="AO23" s="144" t="n">
        <f aca="false">IF(AO22&lt;&gt;""&amp;AO21&lt;&gt;"",AO21-AO22,"")</f>
        <v>0</v>
      </c>
      <c r="AP23" s="144" t="n">
        <f aca="false">IF(AP22&lt;&gt;""&amp;AP21&lt;&gt;"",AP21-AP22,"")</f>
        <v>0</v>
      </c>
      <c r="AQ23" s="39"/>
    </row>
    <row r="24" customFormat="false" ht="12.75" hidden="true" customHeight="true" outlineLevel="0" collapsed="false">
      <c r="B24" s="127"/>
      <c r="C24" s="128"/>
      <c r="D24" s="145"/>
      <c r="E24" s="146" t="s">
        <v>59</v>
      </c>
      <c r="F24" s="130"/>
      <c r="G24" s="67"/>
      <c r="H24" s="68"/>
      <c r="I24" s="136" t="s">
        <v>57</v>
      </c>
      <c r="J24" s="136"/>
      <c r="K24" s="136"/>
      <c r="L24" s="136"/>
      <c r="M24" s="136"/>
      <c r="N24" s="136"/>
      <c r="O24" s="136"/>
      <c r="P24" s="136"/>
      <c r="Q24" s="136"/>
      <c r="R24" s="85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8"/>
    </row>
    <row r="25" customFormat="false" ht="22.5" hidden="true" customHeight="true" outlineLevel="0" collapsed="false">
      <c r="B25" s="127"/>
      <c r="C25" s="128"/>
      <c r="D25" s="145"/>
      <c r="E25" s="94" t="s">
        <v>54</v>
      </c>
      <c r="F25" s="130"/>
      <c r="G25" s="67"/>
      <c r="H25" s="68"/>
      <c r="I25" s="80" t="s">
        <v>37</v>
      </c>
      <c r="J25" s="141" t="n">
        <v>6</v>
      </c>
      <c r="K25" s="82" t="n">
        <f aca="false">Q25</f>
        <v>5</v>
      </c>
      <c r="L25" s="82" t="s">
        <v>38</v>
      </c>
      <c r="M25" s="82" t="s">
        <v>39</v>
      </c>
      <c r="N25" s="82" t="s">
        <v>38</v>
      </c>
      <c r="O25" s="82" t="n">
        <f aca="false">J25</f>
        <v>6</v>
      </c>
      <c r="P25" s="142" t="s">
        <v>40</v>
      </c>
      <c r="Q25" s="143" t="n">
        <v>5</v>
      </c>
      <c r="R25" s="97"/>
      <c r="S25" s="144" t="n">
        <f aca="false">IF(S24&lt;&gt;""&amp;S23&lt;&gt;"",S23-S24,"")</f>
        <v>628</v>
      </c>
      <c r="T25" s="144" t="n">
        <f aca="false">IF(T24&lt;&gt;""&amp;T23&lt;&gt;"",T23-T24,"")</f>
        <v>444</v>
      </c>
      <c r="U25" s="144" t="n">
        <f aca="false">IF(U24&lt;&gt;""&amp;U23&lt;&gt;"",U23-U24,"")</f>
        <v>142</v>
      </c>
      <c r="V25" s="144" t="n">
        <f aca="false">IF(V24&lt;&gt;""&amp;V23&lt;&gt;"",V23-V24,"")</f>
        <v>168</v>
      </c>
      <c r="W25" s="144" t="n">
        <f aca="false">IF(W24&lt;&gt;""&amp;W23&lt;&gt;"",W23-W24,"")</f>
        <v>50</v>
      </c>
      <c r="X25" s="144" t="n">
        <f aca="false">IF(X24&lt;&gt;""&amp;X23&lt;&gt;"",X23-X24,"")</f>
        <v>38</v>
      </c>
      <c r="Y25" s="144" t="n">
        <f aca="false">IF(Y24&lt;&gt;""&amp;Y23&lt;&gt;"",Y23-Y24,"")</f>
        <v>23</v>
      </c>
      <c r="Z25" s="144" t="n">
        <f aca="false">IF(Z24&lt;&gt;""&amp;Z23&lt;&gt;"",Z23-Z24,"")</f>
        <v>49</v>
      </c>
      <c r="AA25" s="144" t="n">
        <f aca="false">IF(AA24&lt;&gt;""&amp;AA23&lt;&gt;"",AA23-AA24,"")</f>
        <v>59</v>
      </c>
      <c r="AB25" s="144" t="n">
        <f aca="false">IF(AB24&lt;&gt;""&amp;AB23&lt;&gt;"",AB23-AB24,"")</f>
        <v>75</v>
      </c>
      <c r="AC25" s="144" t="n">
        <f aca="false">IF(AC24&lt;&gt;""&amp;AC23&lt;&gt;"",AC23-AC24,"")</f>
        <v>105</v>
      </c>
      <c r="AD25" s="144" t="n">
        <f aca="false">IF(AD24&lt;&gt;""&amp;AD23&lt;&gt;"",AD23-AD24,"")</f>
        <v>93</v>
      </c>
      <c r="AE25" s="144" t="n">
        <f aca="false">IF(AE24&lt;&gt;""&amp;AE23&lt;&gt;"",AE23-AE24,"")</f>
        <v>142</v>
      </c>
      <c r="AF25" s="144" t="n">
        <f aca="false">IF(AF24&lt;&gt;""&amp;AF23&lt;&gt;"",AF23-AF24,"")</f>
        <v>157</v>
      </c>
      <c r="AG25" s="144" t="n">
        <f aca="false">IF(AG24&lt;&gt;""&amp;AG23&lt;&gt;"",AG23-AG24,"")</f>
        <v>190</v>
      </c>
      <c r="AH25" s="144" t="n">
        <f aca="false">IF(AH24&lt;&gt;""&amp;AH23&lt;&gt;"",AH23-AH24,"")</f>
        <v>231</v>
      </c>
      <c r="AI25" s="144" t="n">
        <f aca="false">IF(AI24&lt;&gt;""&amp;AI23&lt;&gt;"",AI23-AI24,"")</f>
        <v>0</v>
      </c>
      <c r="AJ25" s="144" t="n">
        <f aca="false">IF(AJ24&lt;&gt;""&amp;AJ23&lt;&gt;"",AJ23-AJ24,"")</f>
        <v>0</v>
      </c>
      <c r="AK25" s="144" t="n">
        <f aca="false">IF(AK24&lt;&gt;""&amp;AK23&lt;&gt;"",AK23-AK24,"")</f>
        <v>0</v>
      </c>
      <c r="AL25" s="144" t="n">
        <f aca="false">IF(AL24&lt;&gt;""&amp;AL23&lt;&gt;"",AL23-AL24,"")</f>
        <v>0</v>
      </c>
      <c r="AM25" s="144" t="n">
        <f aca="false">IF(AM24&lt;&gt;""&amp;AM23&lt;&gt;"",AM23-AM24,"")</f>
        <v>0</v>
      </c>
      <c r="AN25" s="144" t="n">
        <f aca="false">IF(AN24&lt;&gt;""&amp;AN23&lt;&gt;"",AN23-AN24,"")</f>
        <v>0</v>
      </c>
      <c r="AO25" s="144" t="n">
        <f aca="false">IF(AO24&lt;&gt;""&amp;AO23&lt;&gt;"",AO23-AO24,"")</f>
        <v>0</v>
      </c>
      <c r="AP25" s="144" t="n">
        <f aca="false">IF(AP24&lt;&gt;""&amp;AP23&lt;&gt;"",AP23-AP24,"")</f>
        <v>0</v>
      </c>
      <c r="AQ25" s="39"/>
    </row>
    <row r="26" customFormat="false" ht="12.75" hidden="true" customHeight="true" outlineLevel="0" collapsed="false">
      <c r="B26" s="127"/>
      <c r="C26" s="128"/>
      <c r="D26" s="145"/>
      <c r="E26" s="146" t="s">
        <v>60</v>
      </c>
      <c r="F26" s="130"/>
      <c r="G26" s="67"/>
      <c r="H26" s="68"/>
      <c r="I26" s="136" t="s">
        <v>57</v>
      </c>
      <c r="J26" s="136"/>
      <c r="K26" s="136"/>
      <c r="L26" s="136"/>
      <c r="M26" s="136"/>
      <c r="N26" s="136"/>
      <c r="O26" s="136"/>
      <c r="P26" s="136"/>
      <c r="Q26" s="136"/>
      <c r="R26" s="85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8"/>
    </row>
    <row r="27" s="149" customFormat="true" ht="22.5" hidden="true" customHeight="true" outlineLevel="0" collapsed="false">
      <c r="B27" s="127"/>
      <c r="C27" s="150"/>
      <c r="D27" s="145"/>
      <c r="E27" s="151" t="s">
        <v>54</v>
      </c>
      <c r="F27" s="130"/>
      <c r="G27" s="67"/>
      <c r="H27" s="68"/>
      <c r="I27" s="152" t="s">
        <v>37</v>
      </c>
      <c r="J27" s="141" t="n">
        <v>6</v>
      </c>
      <c r="K27" s="153" t="n">
        <f aca="false">Q27</f>
        <v>5</v>
      </c>
      <c r="L27" s="153" t="s">
        <v>38</v>
      </c>
      <c r="M27" s="153" t="s">
        <v>39</v>
      </c>
      <c r="N27" s="153" t="s">
        <v>38</v>
      </c>
      <c r="O27" s="153" t="n">
        <f aca="false">J27</f>
        <v>6</v>
      </c>
      <c r="P27" s="154" t="s">
        <v>40</v>
      </c>
      <c r="Q27" s="143" t="n">
        <v>5</v>
      </c>
      <c r="R27" s="97"/>
      <c r="S27" s="155" t="n">
        <f aca="false">IF(S26&lt;&gt;""&amp;S25&lt;&gt;"",S25-S26,"")</f>
        <v>628</v>
      </c>
      <c r="T27" s="155" t="n">
        <f aca="false">IF(T26&lt;&gt;""&amp;T25&lt;&gt;"",T25-T26,"")</f>
        <v>444</v>
      </c>
      <c r="U27" s="155" t="n">
        <f aca="false">IF(U26&lt;&gt;""&amp;U25&lt;&gt;"",U25-U26,"")</f>
        <v>142</v>
      </c>
      <c r="V27" s="155" t="n">
        <f aca="false">IF(V26&lt;&gt;""&amp;V25&lt;&gt;"",V25-V26,"")</f>
        <v>168</v>
      </c>
      <c r="W27" s="155" t="n">
        <f aca="false">IF(W26&lt;&gt;""&amp;W25&lt;&gt;"",W25-W26,"")</f>
        <v>50</v>
      </c>
      <c r="X27" s="155" t="n">
        <f aca="false">IF(X26&lt;&gt;""&amp;X25&lt;&gt;"",X25-X26,"")</f>
        <v>38</v>
      </c>
      <c r="Y27" s="155" t="n">
        <f aca="false">IF(Y26&lt;&gt;""&amp;Y25&lt;&gt;"",Y25-Y26,"")</f>
        <v>23</v>
      </c>
      <c r="Z27" s="155" t="n">
        <f aca="false">IF(Z26&lt;&gt;""&amp;Z25&lt;&gt;"",Z25-Z26,"")</f>
        <v>49</v>
      </c>
      <c r="AA27" s="155" t="n">
        <f aca="false">IF(AA26&lt;&gt;""&amp;AA25&lt;&gt;"",AA25-AA26,"")</f>
        <v>59</v>
      </c>
      <c r="AB27" s="155" t="n">
        <f aca="false">IF(AB26&lt;&gt;""&amp;AB25&lt;&gt;"",AB25-AB26,"")</f>
        <v>75</v>
      </c>
      <c r="AC27" s="155" t="n">
        <f aca="false">IF(AC26&lt;&gt;""&amp;AC25&lt;&gt;"",AC25-AC26,"")</f>
        <v>105</v>
      </c>
      <c r="AD27" s="155" t="n">
        <f aca="false">IF(AD26&lt;&gt;""&amp;AD25&lt;&gt;"",AD25-AD26,"")</f>
        <v>93</v>
      </c>
      <c r="AE27" s="155" t="n">
        <f aca="false">IF(AE26&lt;&gt;""&amp;AE25&lt;&gt;"",AE25-AE26,"")</f>
        <v>142</v>
      </c>
      <c r="AF27" s="155" t="n">
        <f aca="false">IF(AF26&lt;&gt;""&amp;AF25&lt;&gt;"",AF25-AF26,"")</f>
        <v>157</v>
      </c>
      <c r="AG27" s="155" t="n">
        <f aca="false">IF(AG26&lt;&gt;""&amp;AG25&lt;&gt;"",AG25-AG26,"")</f>
        <v>190</v>
      </c>
      <c r="AH27" s="155" t="n">
        <f aca="false">IF(AH26&lt;&gt;""&amp;AH25&lt;&gt;"",AH25-AH26,"")</f>
        <v>231</v>
      </c>
      <c r="AI27" s="155" t="n">
        <f aca="false">IF(AI26&lt;&gt;""&amp;AI25&lt;&gt;"",AI25-AI26,"")</f>
        <v>0</v>
      </c>
      <c r="AJ27" s="155" t="n">
        <f aca="false">IF(AJ26&lt;&gt;""&amp;AJ25&lt;&gt;"",AJ25-AJ26,"")</f>
        <v>0</v>
      </c>
      <c r="AK27" s="155" t="n">
        <f aca="false">IF(AK26&lt;&gt;""&amp;AK25&lt;&gt;"",AK25-AK26,"")</f>
        <v>0</v>
      </c>
      <c r="AL27" s="155" t="n">
        <f aca="false">IF(AL26&lt;&gt;""&amp;AL25&lt;&gt;"",AL25-AL26,"")</f>
        <v>0</v>
      </c>
      <c r="AM27" s="155" t="n">
        <f aca="false">IF(AM26&lt;&gt;""&amp;AM25&lt;&gt;"",AM25-AM26,"")</f>
        <v>0</v>
      </c>
      <c r="AN27" s="155" t="n">
        <f aca="false">IF(AN26&lt;&gt;""&amp;AN25&lt;&gt;"",AN25-AN26,"")</f>
        <v>0</v>
      </c>
      <c r="AO27" s="155" t="n">
        <f aca="false">IF(AO26&lt;&gt;""&amp;AO25&lt;&gt;"",AO25-AO26,"")</f>
        <v>0</v>
      </c>
      <c r="AP27" s="155" t="n">
        <f aca="false">IF(AP26&lt;&gt;""&amp;AP25&lt;&gt;"",AP25-AP26,"")</f>
        <v>0</v>
      </c>
      <c r="AQ27" s="156"/>
    </row>
    <row r="28" s="149" customFormat="true" ht="12.75" hidden="false" customHeight="true" outlineLevel="0" collapsed="false">
      <c r="B28" s="127"/>
      <c r="C28" s="157" t="n">
        <v>6</v>
      </c>
      <c r="D28" s="92" t="s">
        <v>61</v>
      </c>
      <c r="E28" s="95" t="s">
        <v>62</v>
      </c>
      <c r="F28" s="100" t="s">
        <v>6</v>
      </c>
      <c r="G28" s="95" t="s">
        <v>7</v>
      </c>
      <c r="H28" s="96" t="s">
        <v>63</v>
      </c>
      <c r="I28" s="136" t="s">
        <v>64</v>
      </c>
      <c r="J28" s="136"/>
      <c r="K28" s="136"/>
      <c r="L28" s="136"/>
      <c r="M28" s="136"/>
      <c r="N28" s="136"/>
      <c r="O28" s="136"/>
      <c r="P28" s="136"/>
      <c r="Q28" s="136"/>
      <c r="R28" s="85"/>
      <c r="S28" s="147" t="n">
        <v>44021</v>
      </c>
      <c r="T28" s="147" t="n">
        <v>44021</v>
      </c>
      <c r="U28" s="147" t="n">
        <v>44021</v>
      </c>
      <c r="V28" s="147" t="n">
        <v>44092</v>
      </c>
      <c r="W28" s="147" t="n">
        <v>44092</v>
      </c>
      <c r="X28" s="147" t="n">
        <v>44092</v>
      </c>
      <c r="Y28" s="147" t="n">
        <v>44092</v>
      </c>
      <c r="Z28" s="147" t="n">
        <v>44092</v>
      </c>
      <c r="AA28" s="147" t="n">
        <v>44109</v>
      </c>
      <c r="AB28" s="147" t="n">
        <v>44134</v>
      </c>
      <c r="AC28" s="147" t="n">
        <v>44146</v>
      </c>
      <c r="AD28" s="147" t="n">
        <v>44174</v>
      </c>
      <c r="AE28" s="147" t="n">
        <v>44242</v>
      </c>
      <c r="AF28" s="147" t="n">
        <v>44279</v>
      </c>
      <c r="AG28" s="147" t="n">
        <v>44333</v>
      </c>
      <c r="AH28" s="147" t="n">
        <v>44431</v>
      </c>
      <c r="AI28" s="147"/>
      <c r="AJ28" s="147"/>
      <c r="AK28" s="147"/>
      <c r="AL28" s="147"/>
      <c r="AM28" s="147"/>
      <c r="AN28" s="147"/>
      <c r="AO28" s="147"/>
      <c r="AP28" s="147"/>
      <c r="AQ28" s="39"/>
    </row>
    <row r="29" customFormat="false" ht="22.5" hidden="false" customHeight="true" outlineLevel="0" collapsed="false">
      <c r="B29" s="127"/>
      <c r="C29" s="150"/>
      <c r="D29" s="92"/>
      <c r="E29" s="95"/>
      <c r="F29" s="100"/>
      <c r="G29" s="95"/>
      <c r="H29" s="96"/>
      <c r="I29" s="80" t="s">
        <v>37</v>
      </c>
      <c r="J29" s="141" t="n">
        <v>60</v>
      </c>
      <c r="K29" s="82" t="n">
        <f aca="false">Q29</f>
        <v>30</v>
      </c>
      <c r="L29" s="82" t="s">
        <v>38</v>
      </c>
      <c r="M29" s="82" t="s">
        <v>39</v>
      </c>
      <c r="N29" s="82" t="s">
        <v>38</v>
      </c>
      <c r="O29" s="82" t="n">
        <f aca="false">J29</f>
        <v>60</v>
      </c>
      <c r="P29" s="142" t="s">
        <v>40</v>
      </c>
      <c r="Q29" s="143" t="n">
        <v>30</v>
      </c>
      <c r="R29" s="97"/>
      <c r="S29" s="144" t="n">
        <f aca="false">IF(S28&lt;&gt;""&amp;S19&lt;&gt;"",S28-S19,"")</f>
        <v>407</v>
      </c>
      <c r="T29" s="144" t="n">
        <f aca="false">IF(T28&lt;&gt;""&amp;T19&lt;&gt;"",T28-T19,"")</f>
        <v>400</v>
      </c>
      <c r="U29" s="144" t="n">
        <f aca="false">IF(U28&lt;&gt;""&amp;U19&lt;&gt;"",U28-U19,"")</f>
        <v>400</v>
      </c>
      <c r="V29" s="144" t="n">
        <f aca="false">IF(V28&lt;&gt;""&amp;V19&lt;&gt;"",V28-V19,"")</f>
        <v>429</v>
      </c>
      <c r="W29" s="144" t="n">
        <f aca="false">IF(W28&lt;&gt;""&amp;W19&lt;&gt;"",W28-W19,"")</f>
        <v>414</v>
      </c>
      <c r="X29" s="144" t="n">
        <f aca="false">IF(X28&lt;&gt;""&amp;X19&lt;&gt;"",X28-X19,"")</f>
        <v>382</v>
      </c>
      <c r="Y29" s="144" t="n">
        <f aca="false">IF(Y28&lt;&gt;""&amp;Y19&lt;&gt;"",Y28-Y19,"")</f>
        <v>352</v>
      </c>
      <c r="Z29" s="144" t="n">
        <f aca="false">IF(Z28&lt;&gt;""&amp;Z19&lt;&gt;"",Z28-Z19,"")</f>
        <v>317</v>
      </c>
      <c r="AA29" s="144" t="n">
        <f aca="false">IF(AA28&lt;&gt;""&amp;AA19&lt;&gt;"",AA28-AA19,"")</f>
        <v>308</v>
      </c>
      <c r="AB29" s="144" t="n">
        <f aca="false">IF(AB28&lt;&gt;""&amp;AB19&lt;&gt;"",AB28-AB19,"")</f>
        <v>297</v>
      </c>
      <c r="AC29" s="144" t="n">
        <f aca="false">IF(AC28&lt;&gt;""&amp;AC19&lt;&gt;"",AC28-AC19,"")</f>
        <v>279</v>
      </c>
      <c r="AD29" s="144" t="n">
        <f aca="false">IF(AD28&lt;&gt;""&amp;AD19&lt;&gt;"",AD28-AD19,"")</f>
        <v>280</v>
      </c>
      <c r="AE29" s="144" t="n">
        <f aca="false">IF(AE28&lt;&gt;""&amp;AE19&lt;&gt;"",AE28-AE19,"")</f>
        <v>299</v>
      </c>
      <c r="AF29" s="144" t="n">
        <f aca="false">IF(AF28&lt;&gt;""&amp;AF19&lt;&gt;"",AF28-AF19,"")</f>
        <v>321</v>
      </c>
      <c r="AG29" s="144" t="n">
        <f aca="false">IF(AG28&lt;&gt;""&amp;AG19&lt;&gt;"",AG28-AG19,"")</f>
        <v>342</v>
      </c>
      <c r="AH29" s="144" t="n">
        <f aca="false">IF(AH28&lt;&gt;""&amp;AH19&lt;&gt;"",AH28-AH19,"")</f>
        <v>406</v>
      </c>
      <c r="AI29" s="144" t="n">
        <f aca="false">IF(AI28&lt;&gt;""&amp;AI19&lt;&gt;"",AI28-AI19,"")</f>
        <v>0</v>
      </c>
      <c r="AJ29" s="144" t="n">
        <f aca="false">IF(AJ28&lt;&gt;""&amp;AJ19&lt;&gt;"",AJ28-AJ19,"")</f>
        <v>0</v>
      </c>
      <c r="AK29" s="144" t="n">
        <f aca="false">IF(AK28&lt;&gt;""&amp;AK19&lt;&gt;"",AK28-AK19,"")</f>
        <v>0</v>
      </c>
      <c r="AL29" s="144" t="n">
        <f aca="false">IF(AL28&lt;&gt;""&amp;AL19&lt;&gt;"",AL28-AL19,"")</f>
        <v>0</v>
      </c>
      <c r="AM29" s="144" t="n">
        <f aca="false">IF(AM28&lt;&gt;""&amp;AM19&lt;&gt;"",AM28-AM19,"")</f>
        <v>0</v>
      </c>
      <c r="AN29" s="144" t="n">
        <f aca="false">IF(AN28&lt;&gt;""&amp;AN19&lt;&gt;"",AN28-AN19,"")</f>
        <v>0</v>
      </c>
      <c r="AO29" s="144" t="n">
        <f aca="false">IF(AO28&lt;&gt;""&amp;AO19&lt;&gt;"",AO28-AO19,"")</f>
        <v>0</v>
      </c>
      <c r="AP29" s="144" t="n">
        <f aca="false">IF(AP28&lt;&gt;""&amp;AP19&lt;&gt;"",AP28-AP19,"")</f>
        <v>0</v>
      </c>
      <c r="AQ29" s="148"/>
    </row>
    <row r="30" customFormat="false" ht="12.75" hidden="false" customHeight="true" outlineLevel="0" collapsed="false">
      <c r="B30" s="127"/>
      <c r="C30" s="158" t="n">
        <v>7</v>
      </c>
      <c r="D30" s="92" t="s">
        <v>65</v>
      </c>
      <c r="E30" s="95" t="s">
        <v>66</v>
      </c>
      <c r="F30" s="100" t="s">
        <v>6</v>
      </c>
      <c r="G30" s="95" t="s">
        <v>7</v>
      </c>
      <c r="H30" s="96" t="s">
        <v>63</v>
      </c>
      <c r="I30" s="136" t="s">
        <v>67</v>
      </c>
      <c r="J30" s="136"/>
      <c r="K30" s="136"/>
      <c r="L30" s="136"/>
      <c r="M30" s="136"/>
      <c r="N30" s="136"/>
      <c r="O30" s="136"/>
      <c r="P30" s="136"/>
      <c r="Q30" s="136"/>
      <c r="R30" s="85"/>
      <c r="S30" s="147" t="n">
        <v>43593</v>
      </c>
      <c r="T30" s="147" t="n">
        <v>43601</v>
      </c>
      <c r="U30" s="147" t="n">
        <v>43601</v>
      </c>
      <c r="V30" s="147" t="n">
        <v>43649</v>
      </c>
      <c r="W30" s="147" t="n">
        <v>43676</v>
      </c>
      <c r="X30" s="147" t="n">
        <v>43707</v>
      </c>
      <c r="Y30" s="147" t="n">
        <v>43733</v>
      </c>
      <c r="Z30" s="147" t="n">
        <v>43770</v>
      </c>
      <c r="AA30" s="147" t="n">
        <v>43798</v>
      </c>
      <c r="AB30" s="147" t="n">
        <v>43837</v>
      </c>
      <c r="AC30" s="147" t="n">
        <v>43867</v>
      </c>
      <c r="AD30" s="147" t="n">
        <v>43894</v>
      </c>
      <c r="AE30" s="147" t="n">
        <v>43941</v>
      </c>
      <c r="AF30" s="147" t="n">
        <v>43956</v>
      </c>
      <c r="AG30" s="147" t="n">
        <v>43990</v>
      </c>
      <c r="AH30" s="147" t="n">
        <v>44020</v>
      </c>
      <c r="AI30" s="147"/>
      <c r="AJ30" s="147"/>
      <c r="AK30" s="147"/>
      <c r="AL30" s="147"/>
      <c r="AM30" s="147"/>
      <c r="AN30" s="147"/>
      <c r="AO30" s="147"/>
      <c r="AP30" s="147"/>
      <c r="AQ30" s="39"/>
    </row>
    <row r="31" customFormat="false" ht="22.5" hidden="false" customHeight="true" outlineLevel="0" collapsed="false">
      <c r="A31" s="159"/>
      <c r="B31" s="127"/>
      <c r="C31" s="158"/>
      <c r="D31" s="92"/>
      <c r="E31" s="95"/>
      <c r="F31" s="100"/>
      <c r="G31" s="95"/>
      <c r="H31" s="96"/>
      <c r="I31" s="80" t="s">
        <v>37</v>
      </c>
      <c r="J31" s="141" t="n">
        <v>7</v>
      </c>
      <c r="K31" s="82" t="n">
        <f aca="false">Q31</f>
        <v>5</v>
      </c>
      <c r="L31" s="82" t="s">
        <v>38</v>
      </c>
      <c r="M31" s="82" t="s">
        <v>39</v>
      </c>
      <c r="N31" s="82" t="s">
        <v>38</v>
      </c>
      <c r="O31" s="82" t="n">
        <f aca="false">J31</f>
        <v>7</v>
      </c>
      <c r="P31" s="142" t="s">
        <v>40</v>
      </c>
      <c r="Q31" s="143" t="n">
        <v>5</v>
      </c>
      <c r="R31" s="97"/>
      <c r="S31" s="144" t="n">
        <f aca="false">IF(S30&lt;&gt;""&amp;S19&lt;&gt;"",S19-S30,"")</f>
        <v>21</v>
      </c>
      <c r="T31" s="144" t="n">
        <f aca="false">IF(T30&lt;&gt;""&amp;T19&lt;&gt;"",T19-T30,"")</f>
        <v>20</v>
      </c>
      <c r="U31" s="144" t="n">
        <f aca="false">IF(U30&lt;&gt;""&amp;U19&lt;&gt;"",U19-U30,"")</f>
        <v>20</v>
      </c>
      <c r="V31" s="144" t="n">
        <f aca="false">IF(V30&lt;&gt;""&amp;V19&lt;&gt;"",V19-V30,"")</f>
        <v>14</v>
      </c>
      <c r="W31" s="144" t="n">
        <f aca="false">IF(W30&lt;&gt;""&amp;W19&lt;&gt;"",W19-W30,"")</f>
        <v>2</v>
      </c>
      <c r="X31" s="144" t="n">
        <f aca="false">IF(X30&lt;&gt;""&amp;X19&lt;&gt;"",X19-X30,"")</f>
        <v>3</v>
      </c>
      <c r="Y31" s="144" t="n">
        <f aca="false">IF(Y30&lt;&gt;""&amp;Y19&lt;&gt;"",Y19-Y30,"")</f>
        <v>7</v>
      </c>
      <c r="Z31" s="144" t="n">
        <f aca="false">IF(Z30&lt;&gt;""&amp;Z19&lt;&gt;"",Z19-Z30,"")</f>
        <v>5</v>
      </c>
      <c r="AA31" s="144" t="n">
        <f aca="false">IF(AA30&lt;&gt;""&amp;AA19&lt;&gt;"",AA19-AA30,"")</f>
        <v>3</v>
      </c>
      <c r="AB31" s="144" t="n">
        <f aca="false">IF(AB30&lt;&gt;""&amp;AB19&lt;&gt;"",AB19-AB30,"")</f>
        <v>0</v>
      </c>
      <c r="AC31" s="144" t="n">
        <f aca="false">IF(AC30&lt;&gt;""&amp;AC19&lt;&gt;"",AC19-AC30,"")</f>
        <v>0</v>
      </c>
      <c r="AD31" s="144" t="n">
        <f aca="false">IF(AD30&lt;&gt;""&amp;AD19&lt;&gt;"",AD19-AD30,"")</f>
        <v>0</v>
      </c>
      <c r="AE31" s="144" t="n">
        <f aca="false">IF(AE30&lt;&gt;""&amp;AE19&lt;&gt;"",AE19-AE30,"")</f>
        <v>2</v>
      </c>
      <c r="AF31" s="144" t="n">
        <f aca="false">IF(AF30&lt;&gt;""&amp;AF19&lt;&gt;"",AF19-AF30,"")</f>
        <v>2</v>
      </c>
      <c r="AG31" s="144" t="n">
        <f aca="false">IF(AG30&lt;&gt;""&amp;AG19&lt;&gt;"",AG19-AG30,"")</f>
        <v>1</v>
      </c>
      <c r="AH31" s="144" t="n">
        <f aca="false">IF(AH30&lt;&gt;""&amp;AH19&lt;&gt;"",AH19-AH30,"")</f>
        <v>5</v>
      </c>
      <c r="AI31" s="144" t="n">
        <f aca="false">IF(AI30&lt;&gt;""&amp;AI19&lt;&gt;"",AI19-AI30,"")</f>
        <v>0</v>
      </c>
      <c r="AJ31" s="144" t="n">
        <f aca="false">IF(AJ30&lt;&gt;""&amp;AJ19&lt;&gt;"",AJ19-AJ30,"")</f>
        <v>0</v>
      </c>
      <c r="AK31" s="144" t="n">
        <f aca="false">IF(AK30&lt;&gt;""&amp;AK19&lt;&gt;"",AK19-AK30,"")</f>
        <v>0</v>
      </c>
      <c r="AL31" s="144" t="n">
        <f aca="false">IF(AL30&lt;&gt;""&amp;AL19&lt;&gt;"",AL19-AL30,"")</f>
        <v>0</v>
      </c>
      <c r="AM31" s="144" t="n">
        <f aca="false">IF(AM30&lt;&gt;""&amp;AM19&lt;&gt;"",AM19-AM30,"")</f>
        <v>0</v>
      </c>
      <c r="AN31" s="144" t="n">
        <f aca="false">IF(AN30&lt;&gt;""&amp;AN19&lt;&gt;"",AN19-AN30,"")</f>
        <v>0</v>
      </c>
      <c r="AO31" s="144" t="n">
        <f aca="false">IF(AO30&lt;&gt;""&amp;AO19&lt;&gt;"",AO19-AO30,"")</f>
        <v>0</v>
      </c>
      <c r="AP31" s="144" t="n">
        <f aca="false">IF(AP30&lt;&gt;""&amp;AP19&lt;&gt;"",AP19-AP30,"")</f>
        <v>0</v>
      </c>
      <c r="AQ31" s="148"/>
    </row>
    <row r="32" customFormat="false" ht="38.5" hidden="false" customHeight="true" outlineLevel="0" collapsed="false">
      <c r="A32" s="159"/>
      <c r="B32" s="127"/>
      <c r="C32" s="157" t="n">
        <v>8</v>
      </c>
      <c r="D32" s="92" t="s">
        <v>68</v>
      </c>
      <c r="E32" s="95" t="s">
        <v>69</v>
      </c>
      <c r="F32" s="100" t="s">
        <v>6</v>
      </c>
      <c r="G32" s="95" t="s">
        <v>7</v>
      </c>
      <c r="H32" s="96" t="s">
        <v>63</v>
      </c>
      <c r="I32" s="136" t="s">
        <v>70</v>
      </c>
      <c r="J32" s="136"/>
      <c r="K32" s="136"/>
      <c r="L32" s="136"/>
      <c r="M32" s="136"/>
      <c r="N32" s="136"/>
      <c r="O32" s="136"/>
      <c r="P32" s="136"/>
      <c r="Q32" s="136"/>
      <c r="R32" s="85"/>
      <c r="S32" s="147" t="n">
        <v>43472</v>
      </c>
      <c r="T32" s="147" t="n">
        <v>43472</v>
      </c>
      <c r="U32" s="147" t="n">
        <v>43472</v>
      </c>
      <c r="V32" s="147" t="n">
        <v>43472</v>
      </c>
      <c r="W32" s="147" t="n">
        <v>43495</v>
      </c>
      <c r="X32" s="147" t="n">
        <v>43472</v>
      </c>
      <c r="Y32" s="147" t="n">
        <v>43495</v>
      </c>
      <c r="Z32" s="147" t="n">
        <v>43472</v>
      </c>
      <c r="AA32" s="147" t="n">
        <v>43472</v>
      </c>
      <c r="AB32" s="147" t="n">
        <v>43747</v>
      </c>
      <c r="AC32" s="147" t="n">
        <v>43472</v>
      </c>
      <c r="AD32" s="147" t="n">
        <v>43472</v>
      </c>
      <c r="AE32" s="147" t="n">
        <v>43472</v>
      </c>
      <c r="AF32" s="147" t="n">
        <v>43472</v>
      </c>
      <c r="AG32" s="147" t="n">
        <v>43472</v>
      </c>
      <c r="AH32" s="147" t="n">
        <v>43472</v>
      </c>
      <c r="AI32" s="147"/>
      <c r="AJ32" s="147"/>
      <c r="AK32" s="147"/>
      <c r="AL32" s="147"/>
      <c r="AM32" s="147"/>
      <c r="AN32" s="147"/>
      <c r="AO32" s="147"/>
      <c r="AP32" s="147"/>
      <c r="AQ32" s="39"/>
    </row>
    <row r="33" customFormat="false" ht="22.5" hidden="false" customHeight="true" outlineLevel="0" collapsed="false">
      <c r="B33" s="127"/>
      <c r="C33" s="128"/>
      <c r="D33" s="92"/>
      <c r="E33" s="95"/>
      <c r="F33" s="100"/>
      <c r="G33" s="95"/>
      <c r="H33" s="96"/>
      <c r="I33" s="80" t="s">
        <v>37</v>
      </c>
      <c r="J33" s="141" t="n">
        <v>90</v>
      </c>
      <c r="K33" s="82" t="n">
        <f aca="false">Q33</f>
        <v>60</v>
      </c>
      <c r="L33" s="82" t="s">
        <v>38</v>
      </c>
      <c r="M33" s="82" t="s">
        <v>39</v>
      </c>
      <c r="N33" s="82" t="s">
        <v>38</v>
      </c>
      <c r="O33" s="82" t="n">
        <f aca="false">J33</f>
        <v>90</v>
      </c>
      <c r="P33" s="142" t="s">
        <v>40</v>
      </c>
      <c r="Q33" s="143" t="n">
        <v>60</v>
      </c>
      <c r="R33" s="97"/>
      <c r="S33" s="144" t="n">
        <f aca="false">IF(S32&lt;&gt;""&amp;S19&lt;&gt;"",S19-S32,"")</f>
        <v>142</v>
      </c>
      <c r="T33" s="144" t="n">
        <f aca="false">IF(T32&lt;&gt;""&amp;T19&lt;&gt;"",T19-T32,"")</f>
        <v>149</v>
      </c>
      <c r="U33" s="144" t="n">
        <f aca="false">IF(U32&lt;&gt;""&amp;U19&lt;&gt;"",U19-U32,"")</f>
        <v>149</v>
      </c>
      <c r="V33" s="144" t="n">
        <f aca="false">IF(V32&lt;&gt;""&amp;V19&lt;&gt;"",V19-V32,"")</f>
        <v>191</v>
      </c>
      <c r="W33" s="144" t="n">
        <f aca="false">IF(W32&lt;&gt;""&amp;W19&lt;&gt;"",W19-W32,"")</f>
        <v>183</v>
      </c>
      <c r="X33" s="144" t="n">
        <f aca="false">IF(X32&lt;&gt;""&amp;X19&lt;&gt;"",X19-X32,"")</f>
        <v>238</v>
      </c>
      <c r="Y33" s="144" t="n">
        <f aca="false">IF(Y32&lt;&gt;""&amp;Y19&lt;&gt;"",Y19-Y32,"")</f>
        <v>245</v>
      </c>
      <c r="Z33" s="144" t="n">
        <f aca="false">IF(Z32&lt;&gt;""&amp;Z19&lt;&gt;"",Z19-Z32,"")</f>
        <v>303</v>
      </c>
      <c r="AA33" s="144" t="n">
        <f aca="false">IF(AA32&lt;&gt;""&amp;AA19&lt;&gt;"",AA19-AA32,"")</f>
        <v>329</v>
      </c>
      <c r="AB33" s="144" t="n">
        <f aca="false">IF(AB32&lt;&gt;""&amp;AB19&lt;&gt;"",AB19-AB32,"")</f>
        <v>90</v>
      </c>
      <c r="AC33" s="144" t="n">
        <f aca="false">IF(AC32&lt;&gt;""&amp;AC19&lt;&gt;"",AC19-AC32,"")</f>
        <v>395</v>
      </c>
      <c r="AD33" s="144" t="n">
        <f aca="false">IF(AD32&lt;&gt;""&amp;AD19&lt;&gt;"",AD19-AD32,"")</f>
        <v>422</v>
      </c>
      <c r="AE33" s="144" t="n">
        <f aca="false">IF(AE32&lt;&gt;""&amp;AE19&lt;&gt;"",AE19-AE32,"")</f>
        <v>471</v>
      </c>
      <c r="AF33" s="144" t="n">
        <f aca="false">IF(AF32&lt;&gt;""&amp;AF19&lt;&gt;"",AF19-AF32,"")</f>
        <v>486</v>
      </c>
      <c r="AG33" s="144" t="n">
        <f aca="false">IF(AG32&lt;&gt;""&amp;AG19&lt;&gt;"",AG19-AG32,"")</f>
        <v>519</v>
      </c>
      <c r="AH33" s="144" t="n">
        <f aca="false">IF(AH32&lt;&gt;""&amp;AH19&lt;&gt;"",AH19-AH32,"")</f>
        <v>553</v>
      </c>
      <c r="AI33" s="144" t="n">
        <f aca="false">IF(AI32&lt;&gt;""&amp;AI19&lt;&gt;"",AI19-AI32,"")</f>
        <v>0</v>
      </c>
      <c r="AJ33" s="144" t="n">
        <f aca="false">IF(AJ32&lt;&gt;""&amp;AJ19&lt;&gt;"",AJ19-AJ32,"")</f>
        <v>0</v>
      </c>
      <c r="AK33" s="144" t="n">
        <f aca="false">IF(AK32&lt;&gt;""&amp;AK19&lt;&gt;"",AK19-AK32,"")</f>
        <v>0</v>
      </c>
      <c r="AL33" s="144" t="n">
        <f aca="false">IF(AL32&lt;&gt;""&amp;AL19&lt;&gt;"",AL19-AL32,"")</f>
        <v>0</v>
      </c>
      <c r="AM33" s="144" t="n">
        <f aca="false">IF(AM32&lt;&gt;""&amp;AM19&lt;&gt;"",AM19-AM32,"")</f>
        <v>0</v>
      </c>
      <c r="AN33" s="144" t="n">
        <f aca="false">IF(AN32&lt;&gt;""&amp;AN19&lt;&gt;"",AN19-AN32,"")</f>
        <v>0</v>
      </c>
      <c r="AO33" s="144" t="n">
        <f aca="false">IF(AO32&lt;&gt;""&amp;AO19&lt;&gt;"",AO19-AO32,"")</f>
        <v>0</v>
      </c>
      <c r="AP33" s="144" t="n">
        <f aca="false">IF(AP32&lt;&gt;""&amp;AP19&lt;&gt;"",AP19-AP32,"")</f>
        <v>0</v>
      </c>
      <c r="AQ33" s="148"/>
    </row>
    <row r="34" customFormat="false" ht="26.25" hidden="false" customHeight="true" outlineLevel="0" collapsed="false">
      <c r="B34" s="127"/>
      <c r="C34" s="128"/>
      <c r="D34" s="92"/>
      <c r="E34" s="95" t="s">
        <v>71</v>
      </c>
      <c r="F34" s="100" t="s">
        <v>6</v>
      </c>
      <c r="G34" s="95" t="s">
        <v>7</v>
      </c>
      <c r="H34" s="96" t="s">
        <v>63</v>
      </c>
      <c r="I34" s="136" t="s">
        <v>72</v>
      </c>
      <c r="J34" s="136"/>
      <c r="K34" s="136"/>
      <c r="L34" s="136"/>
      <c r="M34" s="136"/>
      <c r="N34" s="136"/>
      <c r="O34" s="136"/>
      <c r="P34" s="136"/>
      <c r="Q34" s="136"/>
      <c r="R34" s="85"/>
      <c r="S34" s="147" t="n">
        <v>43557</v>
      </c>
      <c r="T34" s="147" t="n">
        <v>43514</v>
      </c>
      <c r="U34" s="147" t="n">
        <v>43514</v>
      </c>
      <c r="V34" s="147" t="n">
        <v>43637</v>
      </c>
      <c r="W34" s="147" t="n">
        <v>43650</v>
      </c>
      <c r="X34" s="147" t="n">
        <v>43698</v>
      </c>
      <c r="Y34" s="147" t="n">
        <v>43720</v>
      </c>
      <c r="Z34" s="147" t="n">
        <v>43747</v>
      </c>
      <c r="AA34" s="147" t="n">
        <v>43777</v>
      </c>
      <c r="AB34" s="147" t="n">
        <v>43782</v>
      </c>
      <c r="AC34" s="147" t="n">
        <v>43842</v>
      </c>
      <c r="AD34" s="147" t="n">
        <v>43847</v>
      </c>
      <c r="AE34" s="147" t="n">
        <v>43910</v>
      </c>
      <c r="AF34" s="147" t="n">
        <v>43923</v>
      </c>
      <c r="AG34" s="147" t="n">
        <v>43843</v>
      </c>
      <c r="AH34" s="147" t="n">
        <v>44013</v>
      </c>
      <c r="AI34" s="147"/>
      <c r="AJ34" s="147"/>
      <c r="AK34" s="147"/>
      <c r="AL34" s="147"/>
      <c r="AM34" s="147"/>
      <c r="AN34" s="147"/>
      <c r="AO34" s="147"/>
      <c r="AP34" s="147"/>
      <c r="AQ34" s="39"/>
    </row>
    <row r="35" customFormat="false" ht="12.75" hidden="false" customHeight="true" outlineLevel="0" collapsed="false">
      <c r="B35" s="127"/>
      <c r="C35" s="150"/>
      <c r="D35" s="92"/>
      <c r="E35" s="95"/>
      <c r="F35" s="100"/>
      <c r="G35" s="95"/>
      <c r="H35" s="96"/>
      <c r="I35" s="160" t="s">
        <v>37</v>
      </c>
      <c r="J35" s="161" t="n">
        <v>15</v>
      </c>
      <c r="K35" s="162" t="n">
        <f aca="false">Q35</f>
        <v>10</v>
      </c>
      <c r="L35" s="162" t="s">
        <v>38</v>
      </c>
      <c r="M35" s="162" t="s">
        <v>39</v>
      </c>
      <c r="N35" s="162" t="s">
        <v>38</v>
      </c>
      <c r="O35" s="162" t="n">
        <f aca="false">J35</f>
        <v>15</v>
      </c>
      <c r="P35" s="163" t="s">
        <v>40</v>
      </c>
      <c r="Q35" s="164" t="n">
        <v>10</v>
      </c>
      <c r="R35" s="97"/>
      <c r="S35" s="144" t="n">
        <f aca="false">IF(S34&lt;&gt;""&amp;S19&lt;&gt;"",S19-S34,"")</f>
        <v>57</v>
      </c>
      <c r="T35" s="144" t="n">
        <f aca="false">IF(T34&lt;&gt;""&amp;T19&lt;&gt;"",T19-T34,"")</f>
        <v>107</v>
      </c>
      <c r="U35" s="144" t="n">
        <f aca="false">IF(U34&lt;&gt;""&amp;U19&lt;&gt;"",U19-U34,"")</f>
        <v>107</v>
      </c>
      <c r="V35" s="144" t="n">
        <f aca="false">IF(V34&lt;&gt;""&amp;V19&lt;&gt;"",V19-V34,"")</f>
        <v>26</v>
      </c>
      <c r="W35" s="144" t="n">
        <f aca="false">IF(W34&lt;&gt;""&amp;W19&lt;&gt;"",W19-W34,"")</f>
        <v>28</v>
      </c>
      <c r="X35" s="144" t="n">
        <f aca="false">IF(X34&lt;&gt;""&amp;X19&lt;&gt;"",X19-X34,"")</f>
        <v>12</v>
      </c>
      <c r="Y35" s="144" t="n">
        <f aca="false">IF(Y34&lt;&gt;""&amp;Y19&lt;&gt;"",Y19-Y34,"")</f>
        <v>20</v>
      </c>
      <c r="Z35" s="144" t="n">
        <f aca="false">IF(Z34&lt;&gt;""&amp;Z19&lt;&gt;"",Z19-Z34,"")</f>
        <v>28</v>
      </c>
      <c r="AA35" s="144" t="n">
        <f aca="false">IF(AA34&lt;&gt;""&amp;AA19&lt;&gt;"",AA19-AA34,"")</f>
        <v>24</v>
      </c>
      <c r="AB35" s="144" t="n">
        <f aca="false">IF(AB34&lt;&gt;""&amp;AB19&lt;&gt;"",AB19-AB34,"")</f>
        <v>55</v>
      </c>
      <c r="AC35" s="144" t="n">
        <f aca="false">IF(AC34&lt;&gt;""&amp;AC19&lt;&gt;"",AC19-AC34,"")</f>
        <v>25</v>
      </c>
      <c r="AD35" s="144" t="n">
        <f aca="false">IF(AD34&lt;&gt;""&amp;AD19&lt;&gt;"",AD19-AD34,"")</f>
        <v>47</v>
      </c>
      <c r="AE35" s="144" t="n">
        <f aca="false">IF(AE34&lt;&gt;""&amp;AE19&lt;&gt;"",AE19-AE34,"")</f>
        <v>33</v>
      </c>
      <c r="AF35" s="144" t="n">
        <f aca="false">IF(AF34&lt;&gt;""&amp;AF19&lt;&gt;"",AF19-AF34,"")</f>
        <v>35</v>
      </c>
      <c r="AG35" s="144" t="n">
        <f aca="false">IF(AG34&lt;&gt;""&amp;AG19&lt;&gt;"",AG19-AG34,"")</f>
        <v>148</v>
      </c>
      <c r="AH35" s="144" t="n">
        <f aca="false">IF(AH34&lt;&gt;""&amp;AH19&lt;&gt;"",AH19-AH34,"")</f>
        <v>12</v>
      </c>
      <c r="AI35" s="144" t="n">
        <f aca="false">IF(AI34&lt;&gt;""&amp;AI19&lt;&gt;"",AI19-AI34,"")</f>
        <v>0</v>
      </c>
      <c r="AJ35" s="144" t="n">
        <f aca="false">IF(AJ34&lt;&gt;""&amp;AJ19&lt;&gt;"",AJ19-AJ34,"")</f>
        <v>0</v>
      </c>
      <c r="AK35" s="144" t="n">
        <f aca="false">IF(AK34&lt;&gt;""&amp;AK19&lt;&gt;"",AK19-AK34,"")</f>
        <v>0</v>
      </c>
      <c r="AL35" s="144" t="n">
        <f aca="false">IF(AL34&lt;&gt;""&amp;AL19&lt;&gt;"",AL19-AL34,"")</f>
        <v>0</v>
      </c>
      <c r="AM35" s="144" t="n">
        <f aca="false">IF(AM34&lt;&gt;""&amp;AM19&lt;&gt;"",AM19-AM34,"")</f>
        <v>0</v>
      </c>
      <c r="AN35" s="144" t="n">
        <f aca="false">IF(AN34&lt;&gt;""&amp;AN19&lt;&gt;"",AN19-AN34,"")</f>
        <v>0</v>
      </c>
      <c r="AO35" s="144" t="n">
        <f aca="false">IF(AO34&lt;&gt;""&amp;AO19&lt;&gt;"",AO19-AO34,"")</f>
        <v>0</v>
      </c>
      <c r="AP35" s="144" t="n">
        <f aca="false">IF(AP34&lt;&gt;""&amp;AP19&lt;&gt;"",AP19-AP34,"")</f>
        <v>0</v>
      </c>
      <c r="AQ35" s="148"/>
    </row>
    <row r="36" s="126" customFormat="true" ht="13.15" hidden="false" customHeight="true" outlineLevel="0" collapsed="false">
      <c r="B36" s="127"/>
      <c r="C36" s="158" t="n">
        <v>9</v>
      </c>
      <c r="D36" s="114" t="s">
        <v>73</v>
      </c>
      <c r="E36" s="165" t="s">
        <v>20</v>
      </c>
      <c r="F36" s="115" t="s">
        <v>6</v>
      </c>
      <c r="G36" s="166" t="s">
        <v>7</v>
      </c>
      <c r="H36" s="167" t="s">
        <v>63</v>
      </c>
      <c r="I36" s="168" t="s">
        <v>74</v>
      </c>
      <c r="J36" s="168"/>
      <c r="K36" s="168"/>
      <c r="L36" s="168"/>
      <c r="M36" s="168"/>
      <c r="N36" s="168"/>
      <c r="O36" s="168"/>
      <c r="P36" s="168"/>
      <c r="Q36" s="168"/>
      <c r="R36" s="85"/>
      <c r="S36" s="147" t="n">
        <v>43614</v>
      </c>
      <c r="T36" s="147" t="n">
        <v>43620</v>
      </c>
      <c r="U36" s="147" t="n">
        <v>43620</v>
      </c>
      <c r="V36" s="147" t="n">
        <v>43655</v>
      </c>
      <c r="W36" s="147" t="n">
        <v>43678</v>
      </c>
      <c r="X36" s="147" t="n">
        <v>43707</v>
      </c>
      <c r="Y36" s="147" t="n">
        <v>43738</v>
      </c>
      <c r="Z36" s="147" t="n">
        <v>43775</v>
      </c>
      <c r="AA36" s="147" t="n">
        <v>43796</v>
      </c>
      <c r="AB36" s="147" t="n">
        <v>43808</v>
      </c>
      <c r="AC36" s="147" t="n">
        <v>43867</v>
      </c>
      <c r="AD36" s="147" t="n">
        <v>43865</v>
      </c>
      <c r="AE36" s="147" t="n">
        <v>43943</v>
      </c>
      <c r="AF36" s="147" t="n">
        <v>43956</v>
      </c>
      <c r="AG36" s="147" t="n">
        <v>43990</v>
      </c>
      <c r="AH36" s="147" t="n">
        <v>44021</v>
      </c>
      <c r="AI36" s="147"/>
      <c r="AJ36" s="147"/>
      <c r="AK36" s="147"/>
      <c r="AL36" s="147"/>
      <c r="AM36" s="147"/>
      <c r="AN36" s="147"/>
      <c r="AO36" s="147"/>
      <c r="AP36" s="147"/>
      <c r="AQ36" s="169"/>
    </row>
    <row r="37" customFormat="false" ht="36.75" hidden="false" customHeight="true" outlineLevel="0" collapsed="false">
      <c r="B37" s="127"/>
      <c r="C37" s="158"/>
      <c r="D37" s="114"/>
      <c r="E37" s="170" t="s">
        <v>75</v>
      </c>
      <c r="F37" s="115"/>
      <c r="G37" s="166"/>
      <c r="H37" s="167"/>
      <c r="I37" s="160" t="s">
        <v>37</v>
      </c>
      <c r="J37" s="141" t="n">
        <v>11</v>
      </c>
      <c r="K37" s="171" t="n">
        <f aca="false">J37</f>
        <v>11</v>
      </c>
      <c r="L37" s="82" t="s">
        <v>38</v>
      </c>
      <c r="M37" s="82" t="s">
        <v>39</v>
      </c>
      <c r="N37" s="82" t="s">
        <v>38</v>
      </c>
      <c r="O37" s="171" t="n">
        <f aca="false">Q37</f>
        <v>10</v>
      </c>
      <c r="P37" s="163" t="s">
        <v>40</v>
      </c>
      <c r="Q37" s="143" t="n">
        <v>10</v>
      </c>
      <c r="R37" s="97"/>
      <c r="S37" s="144" t="n">
        <f aca="false">IF(S36&lt;&gt;""&amp;S19&lt;&gt;"",S19-S36,"")</f>
        <v>0</v>
      </c>
      <c r="T37" s="144" t="n">
        <f aca="false">IF(T36&lt;&gt;""&amp;T19&lt;&gt;"",T19-T36,"")</f>
        <v>1</v>
      </c>
      <c r="U37" s="144" t="n">
        <f aca="false">IF(U36&lt;&gt;""&amp;U19&lt;&gt;"",U19-U36,"")</f>
        <v>1</v>
      </c>
      <c r="V37" s="144" t="n">
        <f aca="false">IF(V36&lt;&gt;""&amp;V19&lt;&gt;"",V19-V36,"")</f>
        <v>8</v>
      </c>
      <c r="W37" s="144" t="n">
        <f aca="false">IF(W36&lt;&gt;""&amp;W19&lt;&gt;"",W19-W36,"")</f>
        <v>0</v>
      </c>
      <c r="X37" s="144" t="n">
        <f aca="false">IF(X36&lt;&gt;""&amp;X19&lt;&gt;"",X19-X36,"")</f>
        <v>3</v>
      </c>
      <c r="Y37" s="144" t="n">
        <f aca="false">IF(Y36&lt;&gt;""&amp;Y19&lt;&gt;"",Y19-Y36,"")</f>
        <v>2</v>
      </c>
      <c r="Z37" s="144" t="n">
        <f aca="false">IF(Z36&lt;&gt;""&amp;Z19&lt;&gt;"",Z19-Z36,"")</f>
        <v>0</v>
      </c>
      <c r="AA37" s="144" t="n">
        <f aca="false">IF(AA36&lt;&gt;""&amp;AA19&lt;&gt;"",AA19-AA36,"")</f>
        <v>5</v>
      </c>
      <c r="AB37" s="144" t="n">
        <f aca="false">IF(AB36&lt;&gt;""&amp;AB19&lt;&gt;"",AB19-AB36,"")</f>
        <v>29</v>
      </c>
      <c r="AC37" s="144" t="n">
        <f aca="false">IF(AC36&lt;&gt;""&amp;AC19&lt;&gt;"",AC19-AC36,"")</f>
        <v>0</v>
      </c>
      <c r="AD37" s="144" t="n">
        <f aca="false">IF(AD36&lt;&gt;""&amp;AD19&lt;&gt;"",AD19-AD36,"")</f>
        <v>29</v>
      </c>
      <c r="AE37" s="144" t="n">
        <f aca="false">IF(AE36&lt;&gt;""&amp;AE19&lt;&gt;"",AE19-AE36,"")</f>
        <v>0</v>
      </c>
      <c r="AF37" s="144" t="n">
        <f aca="false">IF(AF36&lt;&gt;""&amp;AF19&lt;&gt;"",AF19-AF36,"")</f>
        <v>2</v>
      </c>
      <c r="AG37" s="144" t="n">
        <f aca="false">IF(AG36&lt;&gt;""&amp;AG19&lt;&gt;"",AG19-AG36,"")</f>
        <v>1</v>
      </c>
      <c r="AH37" s="144" t="n">
        <f aca="false">IF(AH36&lt;&gt;""&amp;AH19&lt;&gt;"",AH19-AH36,"")</f>
        <v>4</v>
      </c>
      <c r="AI37" s="144" t="n">
        <f aca="false">IF(AI36&lt;&gt;""&amp;AI19&lt;&gt;"",AI19-AI36,"")</f>
        <v>0</v>
      </c>
      <c r="AJ37" s="144" t="n">
        <f aca="false">IF(AJ36&lt;&gt;""&amp;AJ19&lt;&gt;"",AJ19-AJ36,"")</f>
        <v>0</v>
      </c>
      <c r="AK37" s="144" t="n">
        <f aca="false">IF(AK36&lt;&gt;""&amp;AK19&lt;&gt;"",AK19-AK36,"")</f>
        <v>0</v>
      </c>
      <c r="AL37" s="144" t="n">
        <f aca="false">IF(AL36&lt;&gt;""&amp;AL19&lt;&gt;"",AL19-AL36,"")</f>
        <v>0</v>
      </c>
      <c r="AM37" s="144" t="n">
        <f aca="false">IF(AM36&lt;&gt;""&amp;AM19&lt;&gt;"",AM19-AM36,"")</f>
        <v>0</v>
      </c>
      <c r="AN37" s="144" t="n">
        <f aca="false">IF(AN36&lt;&gt;""&amp;AN19&lt;&gt;"",AN19-AN36,"")</f>
        <v>0</v>
      </c>
      <c r="AO37" s="144" t="n">
        <f aca="false">IF(AO36&lt;&gt;""&amp;AO19&lt;&gt;"",AO19-AO36,"")</f>
        <v>0</v>
      </c>
      <c r="AP37" s="144" t="n">
        <f aca="false">IF(AP36&lt;&gt;""&amp;AP19&lt;&gt;"",AP19-AP36,"")</f>
        <v>0</v>
      </c>
      <c r="AQ37" s="39"/>
    </row>
    <row r="38" s="126" customFormat="true" ht="13.5" hidden="false" customHeight="true" outlineLevel="0" collapsed="false">
      <c r="B38" s="127"/>
      <c r="C38" s="158"/>
      <c r="D38" s="114"/>
      <c r="E38" s="172" t="s">
        <v>76</v>
      </c>
      <c r="F38" s="115"/>
      <c r="G38" s="166"/>
      <c r="H38" s="167"/>
      <c r="I38" s="168" t="s">
        <v>74</v>
      </c>
      <c r="J38" s="168"/>
      <c r="K38" s="168"/>
      <c r="L38" s="168"/>
      <c r="M38" s="168"/>
      <c r="N38" s="168"/>
      <c r="O38" s="168"/>
      <c r="P38" s="168"/>
      <c r="Q38" s="168"/>
      <c r="R38" s="85"/>
      <c r="S38" s="147" t="n">
        <v>43614</v>
      </c>
      <c r="T38" s="147" t="n">
        <v>43619</v>
      </c>
      <c r="U38" s="147" t="n">
        <v>43619</v>
      </c>
      <c r="V38" s="147" t="n">
        <v>43658</v>
      </c>
      <c r="W38" s="147" t="n">
        <v>43668</v>
      </c>
      <c r="X38" s="147" t="n">
        <v>43710</v>
      </c>
      <c r="Y38" s="147" t="n">
        <v>43740</v>
      </c>
      <c r="Z38" s="147" t="n">
        <v>43775</v>
      </c>
      <c r="AA38" s="147" t="n">
        <v>43801</v>
      </c>
      <c r="AB38" s="147" t="n">
        <v>43836</v>
      </c>
      <c r="AC38" s="147" t="n">
        <v>43867</v>
      </c>
      <c r="AD38" s="147" t="n">
        <v>43864</v>
      </c>
      <c r="AE38" s="147" t="n">
        <v>43943</v>
      </c>
      <c r="AF38" s="147" t="n">
        <v>43955</v>
      </c>
      <c r="AG38" s="147" t="n">
        <v>43980</v>
      </c>
      <c r="AH38" s="147" t="n">
        <v>44022</v>
      </c>
      <c r="AI38" s="147"/>
      <c r="AJ38" s="147"/>
      <c r="AK38" s="147"/>
      <c r="AL38" s="147"/>
      <c r="AM38" s="147"/>
      <c r="AN38" s="147"/>
      <c r="AO38" s="147"/>
      <c r="AP38" s="147"/>
      <c r="AQ38" s="169"/>
    </row>
    <row r="39" customFormat="false" ht="34.4" hidden="false" customHeight="true" outlineLevel="0" collapsed="false">
      <c r="B39" s="127"/>
      <c r="C39" s="158"/>
      <c r="D39" s="114"/>
      <c r="E39" s="173" t="s">
        <v>75</v>
      </c>
      <c r="F39" s="115"/>
      <c r="G39" s="166"/>
      <c r="H39" s="167"/>
      <c r="I39" s="160" t="s">
        <v>37</v>
      </c>
      <c r="J39" s="174" t="n">
        <v>11</v>
      </c>
      <c r="K39" s="175" t="n">
        <f aca="false">J39</f>
        <v>11</v>
      </c>
      <c r="L39" s="176" t="s">
        <v>38</v>
      </c>
      <c r="M39" s="176" t="s">
        <v>39</v>
      </c>
      <c r="N39" s="176" t="s">
        <v>38</v>
      </c>
      <c r="O39" s="175" t="n">
        <f aca="false">Q39</f>
        <v>10</v>
      </c>
      <c r="P39" s="163" t="s">
        <v>40</v>
      </c>
      <c r="Q39" s="177" t="n">
        <v>10</v>
      </c>
      <c r="R39" s="178"/>
      <c r="S39" s="179" t="n">
        <f aca="false">IF(S38&lt;&gt;""&amp;S19&lt;&gt;"",S19-S38,"")</f>
        <v>0</v>
      </c>
      <c r="T39" s="179" t="n">
        <f aca="false">IF(T38&lt;&gt;""&amp;T19&lt;&gt;"",T19-T38,"")</f>
        <v>2</v>
      </c>
      <c r="U39" s="179" t="n">
        <f aca="false">IF(U38&lt;&gt;""&amp;U19&lt;&gt;"",U19-U38,"")</f>
        <v>2</v>
      </c>
      <c r="V39" s="179" t="n">
        <f aca="false">IF(V38&lt;&gt;""&amp;V19&lt;&gt;"",V19-V38,"")</f>
        <v>5</v>
      </c>
      <c r="W39" s="179" t="n">
        <f aca="false">IF(W38&lt;&gt;""&amp;W19&lt;&gt;"",W19-W38,"")</f>
        <v>10</v>
      </c>
      <c r="X39" s="179" t="n">
        <f aca="false">IF(X38&lt;&gt;""&amp;X19&lt;&gt;"",X19-X38,"")</f>
        <v>0</v>
      </c>
      <c r="Y39" s="179" t="n">
        <f aca="false">IF(Y38&lt;&gt;""&amp;Y19&lt;&gt;"",Y19-Y38,"")</f>
        <v>0</v>
      </c>
      <c r="Z39" s="179" t="n">
        <f aca="false">IF(Z38&lt;&gt;""&amp;Z19&lt;&gt;"",Z19-Z38,"")</f>
        <v>0</v>
      </c>
      <c r="AA39" s="179" t="n">
        <f aca="false">IF(AA38&lt;&gt;""&amp;AA19&lt;&gt;"",AA19-AA38,"")</f>
        <v>0</v>
      </c>
      <c r="AB39" s="179" t="n">
        <f aca="false">IF(AB38&lt;&gt;""&amp;AB19&lt;&gt;"",AB19-AB38,"")</f>
        <v>1</v>
      </c>
      <c r="AC39" s="179" t="n">
        <f aca="false">IF(AC38&lt;&gt;""&amp;AC19&lt;&gt;"",AC19-AC38,"")</f>
        <v>0</v>
      </c>
      <c r="AD39" s="179" t="n">
        <f aca="false">IF(AD38&lt;&gt;""&amp;AD19&lt;&gt;"",AD19-AD38,"")</f>
        <v>30</v>
      </c>
      <c r="AE39" s="179" t="n">
        <f aca="false">IF(AE38&lt;&gt;""&amp;AE19&lt;&gt;"",AE19-AE38,"")</f>
        <v>0</v>
      </c>
      <c r="AF39" s="179" t="n">
        <f aca="false">IF(AF38&lt;&gt;""&amp;AF19&lt;&gt;"",AF19-AF38,"")</f>
        <v>3</v>
      </c>
      <c r="AG39" s="179" t="n">
        <f aca="false">IF(AG38&lt;&gt;""&amp;AG19&lt;&gt;"",AG19-AG38,"")</f>
        <v>11</v>
      </c>
      <c r="AH39" s="179" t="n">
        <f aca="false">IF(AH38&lt;&gt;""&amp;AH19&lt;&gt;"",AH19-AH38,"")</f>
        <v>3</v>
      </c>
      <c r="AI39" s="179" t="n">
        <f aca="false">IF(AI38&lt;&gt;""&amp;AI19&lt;&gt;"",AI19-AI38,"")</f>
        <v>0</v>
      </c>
      <c r="AJ39" s="179" t="n">
        <f aca="false">IF(AJ38&lt;&gt;""&amp;AJ19&lt;&gt;"",AJ19-AJ38,"")</f>
        <v>0</v>
      </c>
      <c r="AK39" s="179" t="n">
        <f aca="false">IF(AK38&lt;&gt;""&amp;AK19&lt;&gt;"",AK19-AK38,"")</f>
        <v>0</v>
      </c>
      <c r="AL39" s="179" t="n">
        <f aca="false">IF(AL38&lt;&gt;""&amp;AL19&lt;&gt;"",AL19-AL38,"")</f>
        <v>0</v>
      </c>
      <c r="AM39" s="179" t="n">
        <f aca="false">IF(AM38&lt;&gt;""&amp;AM19&lt;&gt;"",AM19-AM38,"")</f>
        <v>0</v>
      </c>
      <c r="AN39" s="179" t="n">
        <f aca="false">IF(AN38&lt;&gt;""&amp;AN19&lt;&gt;"",AN19-AN38,"")</f>
        <v>0</v>
      </c>
      <c r="AO39" s="179" t="n">
        <f aca="false">IF(AO38&lt;&gt;""&amp;AO19&lt;&gt;"",AO19-AO38,"")</f>
        <v>0</v>
      </c>
      <c r="AP39" s="179" t="n">
        <f aca="false">IF(AP38&lt;&gt;""&amp;AP19&lt;&gt;"",AP19-AP38,"")</f>
        <v>0</v>
      </c>
      <c r="AQ39" s="180"/>
    </row>
    <row r="40" customFormat="false" ht="13.15" hidden="false" customHeight="true" outlineLevel="0" collapsed="false">
      <c r="B40" s="181" t="s">
        <v>77</v>
      </c>
      <c r="C40" s="182" t="n">
        <v>10</v>
      </c>
      <c r="D40" s="64" t="s">
        <v>78</v>
      </c>
      <c r="E40" s="183" t="s">
        <v>79</v>
      </c>
      <c r="F40" s="183" t="s">
        <v>6</v>
      </c>
      <c r="G40" s="183" t="s">
        <v>7</v>
      </c>
      <c r="H40" s="184" t="s">
        <v>80</v>
      </c>
      <c r="I40" s="131" t="s">
        <v>81</v>
      </c>
      <c r="J40" s="131"/>
      <c r="K40" s="131"/>
      <c r="L40" s="131"/>
      <c r="M40" s="131"/>
      <c r="N40" s="131"/>
      <c r="O40" s="131"/>
      <c r="P40" s="131"/>
      <c r="Q40" s="131"/>
      <c r="R40" s="74"/>
      <c r="S40" s="185" t="n">
        <f aca="false">SUM(S41:S43)</f>
        <v>39</v>
      </c>
      <c r="T40" s="185" t="n">
        <v>28</v>
      </c>
      <c r="U40" s="185" t="n">
        <v>36</v>
      </c>
      <c r="V40" s="185" t="n">
        <f aca="false">SUM(V41:V43)</f>
        <v>32</v>
      </c>
      <c r="W40" s="185" t="n">
        <f aca="false">SUM(W41:W43)</f>
        <v>29</v>
      </c>
      <c r="X40" s="185" t="n">
        <f aca="false">SUM(X41:X43)</f>
        <v>53</v>
      </c>
      <c r="Y40" s="185" t="n">
        <v>52</v>
      </c>
      <c r="Z40" s="185" t="n">
        <v>66</v>
      </c>
      <c r="AA40" s="185" t="n">
        <f aca="false">SUM(AA41:AA43)</f>
        <v>45</v>
      </c>
      <c r="AB40" s="185" t="n">
        <f aca="false">SUM(AB41:AB43)</f>
        <v>37</v>
      </c>
      <c r="AC40" s="185" t="n">
        <f aca="false">SUM(AC41:AC43)</f>
        <v>50</v>
      </c>
      <c r="AD40" s="185" t="n">
        <f aca="false">SUM(AD41:AD43)</f>
        <v>40</v>
      </c>
      <c r="AE40" s="185" t="n">
        <f aca="false">SUM(AE41:AE43)</f>
        <v>57</v>
      </c>
      <c r="AF40" s="185" t="n">
        <f aca="false">SUM(AF41:AF43)</f>
        <v>44</v>
      </c>
      <c r="AG40" s="185" t="n">
        <v>45</v>
      </c>
      <c r="AH40" s="185" t="n">
        <f aca="false">SUM(AH41:AH43)</f>
        <v>57</v>
      </c>
      <c r="AI40" s="185" t="n">
        <f aca="false">SUM(AI41:AI43)</f>
        <v>0</v>
      </c>
      <c r="AJ40" s="185" t="n">
        <f aca="false">SUM(AJ41:AJ43)</f>
        <v>0</v>
      </c>
      <c r="AK40" s="185" t="n">
        <f aca="false">SUM(AK41:AK43)</f>
        <v>0</v>
      </c>
      <c r="AL40" s="185" t="n">
        <f aca="false">SUM(AL41:AL43)</f>
        <v>0</v>
      </c>
      <c r="AM40" s="185" t="n">
        <f aca="false">SUM(AM41:AM43)</f>
        <v>0</v>
      </c>
      <c r="AN40" s="185" t="n">
        <f aca="false">SUM(AN41:AN43)</f>
        <v>0</v>
      </c>
      <c r="AO40" s="185" t="n">
        <f aca="false">SUM(AO41:AO43)</f>
        <v>0</v>
      </c>
      <c r="AP40" s="185" t="n">
        <f aca="false">SUM(AP41:AP43)</f>
        <v>0</v>
      </c>
      <c r="AQ40" s="33"/>
    </row>
    <row r="41" customFormat="false" ht="12.75" hidden="false" customHeight="true" outlineLevel="0" collapsed="false">
      <c r="B41" s="181"/>
      <c r="C41" s="186"/>
      <c r="D41" s="64"/>
      <c r="E41" s="183"/>
      <c r="F41" s="183"/>
      <c r="G41" s="183"/>
      <c r="H41" s="184"/>
      <c r="I41" s="187" t="s">
        <v>20</v>
      </c>
      <c r="J41" s="187"/>
      <c r="K41" s="187"/>
      <c r="L41" s="187"/>
      <c r="M41" s="187"/>
      <c r="N41" s="187"/>
      <c r="O41" s="187"/>
      <c r="P41" s="187"/>
      <c r="Q41" s="187"/>
      <c r="R41" s="85"/>
      <c r="S41" s="38" t="n">
        <v>18</v>
      </c>
      <c r="T41" s="38" t="n">
        <v>17</v>
      </c>
      <c r="U41" s="38" t="n">
        <v>16</v>
      </c>
      <c r="V41" s="38" t="n">
        <v>20</v>
      </c>
      <c r="W41" s="38" t="n">
        <v>15</v>
      </c>
      <c r="X41" s="38" t="n">
        <v>0</v>
      </c>
      <c r="Y41" s="38" t="n">
        <v>24</v>
      </c>
      <c r="Z41" s="38" t="n">
        <v>31</v>
      </c>
      <c r="AA41" s="38" t="n">
        <v>26</v>
      </c>
      <c r="AB41" s="38" t="n">
        <v>17</v>
      </c>
      <c r="AC41" s="38" t="n">
        <v>27</v>
      </c>
      <c r="AD41" s="38" t="n">
        <v>21</v>
      </c>
      <c r="AE41" s="38" t="n">
        <v>32</v>
      </c>
      <c r="AF41" s="38" t="n">
        <v>23</v>
      </c>
      <c r="AG41" s="38" t="n">
        <v>17</v>
      </c>
      <c r="AH41" s="38" t="n">
        <v>29</v>
      </c>
      <c r="AI41" s="38"/>
      <c r="AJ41" s="38"/>
      <c r="AK41" s="38"/>
      <c r="AL41" s="38"/>
      <c r="AM41" s="38"/>
      <c r="AN41" s="38"/>
      <c r="AO41" s="38"/>
      <c r="AP41" s="38"/>
      <c r="AQ41" s="39"/>
    </row>
    <row r="42" customFormat="false" ht="12.75" hidden="false" customHeight="true" outlineLevel="0" collapsed="false">
      <c r="B42" s="181"/>
      <c r="C42" s="186"/>
      <c r="D42" s="64"/>
      <c r="E42" s="183"/>
      <c r="F42" s="183"/>
      <c r="G42" s="183"/>
      <c r="H42" s="184"/>
      <c r="I42" s="187" t="s">
        <v>22</v>
      </c>
      <c r="J42" s="187"/>
      <c r="K42" s="187"/>
      <c r="L42" s="187"/>
      <c r="M42" s="187"/>
      <c r="N42" s="187"/>
      <c r="O42" s="187"/>
      <c r="P42" s="187"/>
      <c r="Q42" s="187"/>
      <c r="R42" s="85"/>
      <c r="S42" s="38" t="n">
        <v>21</v>
      </c>
      <c r="T42" s="38" t="n">
        <v>11</v>
      </c>
      <c r="U42" s="38" t="n">
        <v>20</v>
      </c>
      <c r="V42" s="38" t="n">
        <v>12</v>
      </c>
      <c r="W42" s="38" t="n">
        <v>14</v>
      </c>
      <c r="X42" s="38" t="n">
        <v>24</v>
      </c>
      <c r="Y42" s="38" t="n">
        <v>28</v>
      </c>
      <c r="Z42" s="38" t="n">
        <v>35</v>
      </c>
      <c r="AA42" s="38" t="n">
        <v>19</v>
      </c>
      <c r="AB42" s="38" t="n">
        <v>20</v>
      </c>
      <c r="AC42" s="38" t="n">
        <v>23</v>
      </c>
      <c r="AD42" s="38" t="n">
        <v>19</v>
      </c>
      <c r="AE42" s="38" t="n">
        <v>25</v>
      </c>
      <c r="AF42" s="38" t="n">
        <v>21</v>
      </c>
      <c r="AG42" s="38" t="n">
        <v>28</v>
      </c>
      <c r="AH42" s="38" t="n">
        <v>28</v>
      </c>
      <c r="AI42" s="38"/>
      <c r="AJ42" s="38"/>
      <c r="AK42" s="38"/>
      <c r="AL42" s="38"/>
      <c r="AM42" s="38"/>
      <c r="AN42" s="38"/>
      <c r="AO42" s="38"/>
      <c r="AP42" s="38"/>
      <c r="AQ42" s="39"/>
    </row>
    <row r="43" customFormat="false" ht="12.75" hidden="false" customHeight="true" outlineLevel="0" collapsed="false">
      <c r="B43" s="181"/>
      <c r="C43" s="186"/>
      <c r="D43" s="64"/>
      <c r="E43" s="183"/>
      <c r="F43" s="183"/>
      <c r="G43" s="183"/>
      <c r="H43" s="184"/>
      <c r="I43" s="187" t="s">
        <v>82</v>
      </c>
      <c r="J43" s="187"/>
      <c r="K43" s="187"/>
      <c r="L43" s="187"/>
      <c r="M43" s="187"/>
      <c r="N43" s="187"/>
      <c r="O43" s="187"/>
      <c r="P43" s="187"/>
      <c r="Q43" s="187"/>
      <c r="R43" s="85"/>
      <c r="S43" s="38"/>
      <c r="T43" s="38"/>
      <c r="U43" s="38" t="n">
        <v>0</v>
      </c>
      <c r="V43" s="38" t="n">
        <v>0</v>
      </c>
      <c r="W43" s="38"/>
      <c r="X43" s="38" t="n">
        <v>29</v>
      </c>
      <c r="Y43" s="38" t="n">
        <v>0</v>
      </c>
      <c r="Z43" s="38" t="n">
        <v>0</v>
      </c>
      <c r="AA43" s="38" t="n">
        <v>0</v>
      </c>
      <c r="AB43" s="38" t="n">
        <v>0</v>
      </c>
      <c r="AC43" s="38" t="n">
        <v>0</v>
      </c>
      <c r="AD43" s="38" t="n">
        <v>0</v>
      </c>
      <c r="AE43" s="38" t="n">
        <v>0</v>
      </c>
      <c r="AF43" s="38" t="n">
        <v>0</v>
      </c>
      <c r="AG43" s="38" t="n">
        <v>0</v>
      </c>
      <c r="AH43" s="38" t="n">
        <v>0</v>
      </c>
      <c r="AI43" s="38"/>
      <c r="AJ43" s="38"/>
      <c r="AK43" s="38"/>
      <c r="AL43" s="38"/>
      <c r="AM43" s="38"/>
      <c r="AN43" s="38"/>
      <c r="AO43" s="38"/>
      <c r="AP43" s="38"/>
      <c r="AQ43" s="39"/>
    </row>
    <row r="44" customFormat="false" ht="12.75" hidden="false" customHeight="true" outlineLevel="0" collapsed="false">
      <c r="B44" s="181"/>
      <c r="C44" s="186"/>
      <c r="D44" s="64"/>
      <c r="E44" s="188" t="s">
        <v>83</v>
      </c>
      <c r="F44" s="188" t="s">
        <v>6</v>
      </c>
      <c r="G44" s="188" t="s">
        <v>7</v>
      </c>
      <c r="H44" s="189" t="s">
        <v>80</v>
      </c>
      <c r="I44" s="136" t="s">
        <v>84</v>
      </c>
      <c r="J44" s="136"/>
      <c r="K44" s="136"/>
      <c r="L44" s="136"/>
      <c r="M44" s="136"/>
      <c r="N44" s="136"/>
      <c r="O44" s="136"/>
      <c r="P44" s="136"/>
      <c r="Q44" s="136"/>
      <c r="R44" s="97"/>
      <c r="S44" s="144" t="n">
        <f aca="false">SUM(S45:S47)</f>
        <v>16</v>
      </c>
      <c r="T44" s="144" t="n">
        <f aca="false">SUM(T45:T47)</f>
        <v>15</v>
      </c>
      <c r="U44" s="144" t="n">
        <f aca="false">SUM(U45:U47)</f>
        <v>15</v>
      </c>
      <c r="V44" s="144" t="n">
        <f aca="false">SUM(V45:V47)</f>
        <v>18</v>
      </c>
      <c r="W44" s="144" t="n">
        <f aca="false">SUM(W45:W47)</f>
        <v>13</v>
      </c>
      <c r="X44" s="144" t="n">
        <f aca="false">SUM(X45:X47)</f>
        <v>28</v>
      </c>
      <c r="Y44" s="144" t="n">
        <v>24</v>
      </c>
      <c r="Z44" s="144" t="n">
        <v>27</v>
      </c>
      <c r="AA44" s="144" t="n">
        <f aca="false">SUM(AA45:AA47)</f>
        <v>14</v>
      </c>
      <c r="AB44" s="144" t="n">
        <f aca="false">SUM(AB45:AB47)</f>
        <v>13</v>
      </c>
      <c r="AC44" s="144" t="n">
        <f aca="false">SUM(AC45:AC47)</f>
        <v>17</v>
      </c>
      <c r="AD44" s="144" t="n">
        <f aca="false">SUM(AD45:AD47)</f>
        <v>16</v>
      </c>
      <c r="AE44" s="144" t="n">
        <f aca="false">SUM(AE45:AE47)</f>
        <v>11</v>
      </c>
      <c r="AF44" s="144" t="n">
        <f aca="false">SUM(AF45:AF47)</f>
        <v>1</v>
      </c>
      <c r="AG44" s="144" t="n">
        <f aca="false">SUM(AG45:AG47)</f>
        <v>10</v>
      </c>
      <c r="AH44" s="144" t="n">
        <f aca="false">SUM(AH45:AH47)</f>
        <v>13</v>
      </c>
      <c r="AI44" s="144" t="n">
        <f aca="false">SUM(AI45:AI47)</f>
        <v>0</v>
      </c>
      <c r="AJ44" s="144" t="n">
        <f aca="false">SUM(AJ45:AJ47)</f>
        <v>0</v>
      </c>
      <c r="AK44" s="144" t="n">
        <f aca="false">SUM(AK45:AK47)</f>
        <v>0</v>
      </c>
      <c r="AL44" s="144" t="n">
        <f aca="false">SUM(AL45:AL47)</f>
        <v>0</v>
      </c>
      <c r="AM44" s="144" t="n">
        <f aca="false">SUM(AM45:AM47)</f>
        <v>0</v>
      </c>
      <c r="AN44" s="144" t="n">
        <f aca="false">SUM(AN45:AN47)</f>
        <v>0</v>
      </c>
      <c r="AO44" s="144" t="n">
        <f aca="false">SUM(AO45:AO47)</f>
        <v>0</v>
      </c>
      <c r="AP44" s="144" t="n">
        <f aca="false">SUM(AP45:AP47)</f>
        <v>0</v>
      </c>
      <c r="AQ44" s="39"/>
    </row>
    <row r="45" customFormat="false" ht="12.75" hidden="false" customHeight="true" outlineLevel="0" collapsed="false">
      <c r="B45" s="181"/>
      <c r="C45" s="186"/>
      <c r="D45" s="64"/>
      <c r="E45" s="188"/>
      <c r="F45" s="188"/>
      <c r="G45" s="188"/>
      <c r="H45" s="189"/>
      <c r="I45" s="187" t="s">
        <v>20</v>
      </c>
      <c r="J45" s="187"/>
      <c r="K45" s="187"/>
      <c r="L45" s="187"/>
      <c r="M45" s="187"/>
      <c r="N45" s="187"/>
      <c r="O45" s="187"/>
      <c r="P45" s="187"/>
      <c r="Q45" s="187"/>
      <c r="R45" s="85"/>
      <c r="S45" s="38" t="n">
        <v>9</v>
      </c>
      <c r="T45" s="38" t="n">
        <v>12</v>
      </c>
      <c r="U45" s="38" t="n">
        <v>8</v>
      </c>
      <c r="V45" s="38" t="n">
        <v>12</v>
      </c>
      <c r="W45" s="38" t="n">
        <v>6</v>
      </c>
      <c r="X45" s="38" t="n">
        <v>0</v>
      </c>
      <c r="Y45" s="38" t="n">
        <v>13</v>
      </c>
      <c r="Z45" s="38" t="n">
        <v>13</v>
      </c>
      <c r="AA45" s="38" t="n">
        <v>7</v>
      </c>
      <c r="AB45" s="38" t="n">
        <v>8</v>
      </c>
      <c r="AC45" s="38" t="n">
        <v>9</v>
      </c>
      <c r="AD45" s="38" t="n">
        <v>9</v>
      </c>
      <c r="AE45" s="38" t="n">
        <v>7</v>
      </c>
      <c r="AF45" s="38" t="n">
        <v>1</v>
      </c>
      <c r="AG45" s="38" t="n">
        <v>4</v>
      </c>
      <c r="AH45" s="38" t="n">
        <v>10</v>
      </c>
      <c r="AI45" s="38"/>
      <c r="AJ45" s="38"/>
      <c r="AK45" s="38"/>
      <c r="AL45" s="38"/>
      <c r="AM45" s="38"/>
      <c r="AN45" s="38"/>
      <c r="AO45" s="38"/>
      <c r="AP45" s="38"/>
      <c r="AQ45" s="39"/>
    </row>
    <row r="46" customFormat="false" ht="12.75" hidden="false" customHeight="true" outlineLevel="0" collapsed="false">
      <c r="B46" s="181"/>
      <c r="C46" s="186"/>
      <c r="D46" s="64"/>
      <c r="E46" s="188"/>
      <c r="F46" s="188"/>
      <c r="G46" s="188"/>
      <c r="H46" s="189"/>
      <c r="I46" s="187" t="s">
        <v>22</v>
      </c>
      <c r="J46" s="187"/>
      <c r="K46" s="187"/>
      <c r="L46" s="187"/>
      <c r="M46" s="187"/>
      <c r="N46" s="187"/>
      <c r="O46" s="187"/>
      <c r="P46" s="187"/>
      <c r="Q46" s="187"/>
      <c r="R46" s="85"/>
      <c r="S46" s="38" t="n">
        <v>7</v>
      </c>
      <c r="T46" s="38" t="n">
        <v>3</v>
      </c>
      <c r="U46" s="38" t="n">
        <v>7</v>
      </c>
      <c r="V46" s="38" t="n">
        <v>6</v>
      </c>
      <c r="W46" s="38" t="n">
        <v>7</v>
      </c>
      <c r="X46" s="38" t="n">
        <v>9</v>
      </c>
      <c r="Y46" s="38" t="n">
        <v>11</v>
      </c>
      <c r="Z46" s="38" t="n">
        <v>14</v>
      </c>
      <c r="AA46" s="38" t="n">
        <v>7</v>
      </c>
      <c r="AB46" s="38" t="n">
        <v>5</v>
      </c>
      <c r="AC46" s="38" t="n">
        <v>8</v>
      </c>
      <c r="AD46" s="38" t="n">
        <v>7</v>
      </c>
      <c r="AE46" s="38" t="n">
        <v>4</v>
      </c>
      <c r="AF46" s="38" t="n">
        <v>0</v>
      </c>
      <c r="AG46" s="38" t="n">
        <v>6</v>
      </c>
      <c r="AH46" s="38" t="n">
        <v>3</v>
      </c>
      <c r="AI46" s="38"/>
      <c r="AJ46" s="38"/>
      <c r="AK46" s="38"/>
      <c r="AL46" s="38"/>
      <c r="AM46" s="38"/>
      <c r="AN46" s="38"/>
      <c r="AO46" s="38"/>
      <c r="AP46" s="38"/>
      <c r="AQ46" s="39"/>
    </row>
    <row r="47" customFormat="false" ht="12.75" hidden="false" customHeight="true" outlineLevel="0" collapsed="false">
      <c r="B47" s="181"/>
      <c r="C47" s="186"/>
      <c r="D47" s="64"/>
      <c r="E47" s="188"/>
      <c r="F47" s="188"/>
      <c r="G47" s="188"/>
      <c r="H47" s="189"/>
      <c r="I47" s="187" t="s">
        <v>82</v>
      </c>
      <c r="J47" s="187"/>
      <c r="K47" s="187"/>
      <c r="L47" s="187"/>
      <c r="M47" s="187"/>
      <c r="N47" s="187"/>
      <c r="O47" s="187"/>
      <c r="P47" s="187"/>
      <c r="Q47" s="187"/>
      <c r="R47" s="85"/>
      <c r="S47" s="38" t="n">
        <v>0</v>
      </c>
      <c r="T47" s="38" t="n">
        <v>0</v>
      </c>
      <c r="U47" s="38" t="n">
        <v>0</v>
      </c>
      <c r="V47" s="38" t="n">
        <v>0</v>
      </c>
      <c r="W47" s="38" t="n">
        <v>0</v>
      </c>
      <c r="X47" s="38" t="n">
        <v>19</v>
      </c>
      <c r="Y47" s="38" t="n">
        <v>0</v>
      </c>
      <c r="Z47" s="38" t="n">
        <v>0</v>
      </c>
      <c r="AA47" s="38" t="n">
        <v>0</v>
      </c>
      <c r="AB47" s="38" t="n">
        <v>0</v>
      </c>
      <c r="AC47" s="38" t="n">
        <v>0</v>
      </c>
      <c r="AD47" s="38" t="n">
        <v>0</v>
      </c>
      <c r="AE47" s="38" t="n">
        <v>0</v>
      </c>
      <c r="AF47" s="38" t="n">
        <v>0</v>
      </c>
      <c r="AG47" s="38" t="n">
        <v>0</v>
      </c>
      <c r="AH47" s="38" t="n">
        <v>0</v>
      </c>
      <c r="AI47" s="38"/>
      <c r="AJ47" s="38"/>
      <c r="AK47" s="38"/>
      <c r="AL47" s="38"/>
      <c r="AM47" s="38"/>
      <c r="AN47" s="38"/>
      <c r="AO47" s="38"/>
      <c r="AP47" s="38"/>
      <c r="AQ47" s="39"/>
    </row>
    <row r="48" customFormat="false" ht="12.75" hidden="false" customHeight="true" outlineLevel="0" collapsed="false">
      <c r="B48" s="181"/>
      <c r="C48" s="186"/>
      <c r="D48" s="64"/>
      <c r="E48" s="188" t="s">
        <v>85</v>
      </c>
      <c r="F48" s="188" t="s">
        <v>6</v>
      </c>
      <c r="G48" s="188" t="s">
        <v>7</v>
      </c>
      <c r="H48" s="189" t="s">
        <v>80</v>
      </c>
      <c r="I48" s="80" t="s">
        <v>40</v>
      </c>
      <c r="J48" s="190" t="n">
        <v>0.45</v>
      </c>
      <c r="K48" s="191" t="n">
        <f aca="false">J48</f>
        <v>0.45</v>
      </c>
      <c r="L48" s="82" t="s">
        <v>38</v>
      </c>
      <c r="M48" s="82" t="s">
        <v>39</v>
      </c>
      <c r="N48" s="82" t="s">
        <v>38</v>
      </c>
      <c r="O48" s="191" t="n">
        <f aca="false">Q48</f>
        <v>0.47</v>
      </c>
      <c r="P48" s="83" t="s">
        <v>37</v>
      </c>
      <c r="Q48" s="192" t="n">
        <v>0.47</v>
      </c>
      <c r="R48" s="97"/>
      <c r="S48" s="193" t="n">
        <f aca="false">IF(S40=0,0,(S44/S40))</f>
        <v>0.41025641025641</v>
      </c>
      <c r="T48" s="194" t="n">
        <f aca="false">IF(T40=0,0,(T44/T40))</f>
        <v>0.535714285714286</v>
      </c>
      <c r="U48" s="194" t="n">
        <f aca="false">IF(U40=0,0,(U44/U40))</f>
        <v>0.416666666666667</v>
      </c>
      <c r="V48" s="194" t="n">
        <f aca="false">IF(V40=0,0,(V44/V40))</f>
        <v>0.5625</v>
      </c>
      <c r="W48" s="194" t="n">
        <f aca="false">IF(W40=0,0,(W44/W40))</f>
        <v>0.448275862068966</v>
      </c>
      <c r="X48" s="194" t="n">
        <f aca="false">IF(X40=0,0,(X44/X40))</f>
        <v>0.528301886792453</v>
      </c>
      <c r="Y48" s="194" t="n">
        <f aca="false">IF(Y40=0,0,(Y44/Y40))</f>
        <v>0.461538461538462</v>
      </c>
      <c r="Z48" s="194" t="n">
        <f aca="false">IF(Z40=0,0,(Z44/Z40))</f>
        <v>0.409090909090909</v>
      </c>
      <c r="AA48" s="194" t="n">
        <f aca="false">IF(AA40=0,0,(AA44/AA40))</f>
        <v>0.311111111111111</v>
      </c>
      <c r="AB48" s="194" t="n">
        <f aca="false">IF(AB40=0,0,(AB44/AB40))</f>
        <v>0.351351351351351</v>
      </c>
      <c r="AC48" s="194" t="n">
        <f aca="false">IF(AC40=0,0,(AC44/AC40))</f>
        <v>0.34</v>
      </c>
      <c r="AD48" s="194" t="n">
        <f aca="false">IF(AD40=0,0,(AD44/AD40))</f>
        <v>0.4</v>
      </c>
      <c r="AE48" s="194" t="n">
        <f aca="false">IF(AE40=0,0,(AE44/AE40))</f>
        <v>0.192982456140351</v>
      </c>
      <c r="AF48" s="194" t="n">
        <f aca="false">IF(AF40=0,0,(AF44/AF40))</f>
        <v>0.0227272727272727</v>
      </c>
      <c r="AG48" s="194" t="n">
        <f aca="false">IF(AG40=0,0,(AG44/AG40))</f>
        <v>0.222222222222222</v>
      </c>
      <c r="AH48" s="194" t="n">
        <f aca="false">IF(AH40=0,0,(AH44/AH40))</f>
        <v>0.228070175438596</v>
      </c>
      <c r="AI48" s="194" t="n">
        <f aca="false">IF(AI40=0,0,(AI44/AI40))</f>
        <v>0</v>
      </c>
      <c r="AJ48" s="194" t="n">
        <f aca="false">IF(AJ40=0,0,(AJ44/AJ40))</f>
        <v>0</v>
      </c>
      <c r="AK48" s="194" t="n">
        <f aca="false">IF(AK40=0,0,(AK44/AK40))</f>
        <v>0</v>
      </c>
      <c r="AL48" s="194" t="n">
        <f aca="false">IF(AL40=0,0,(AL44/AL40))</f>
        <v>0</v>
      </c>
      <c r="AM48" s="194" t="n">
        <f aca="false">IF(AM40=0,0,(AM44/AM40))</f>
        <v>0</v>
      </c>
      <c r="AN48" s="194" t="n">
        <f aca="false">IF(AN40=0,0,(AN44/AN40))</f>
        <v>0</v>
      </c>
      <c r="AO48" s="194" t="n">
        <f aca="false">IF(AO40=0,0,(AO44/AO40))</f>
        <v>0</v>
      </c>
      <c r="AP48" s="195" t="n">
        <f aca="false">IF(AP40=0,0,(AP44/AP40))</f>
        <v>0</v>
      </c>
      <c r="AQ48" s="39"/>
    </row>
    <row r="49" customFormat="false" ht="12.75" hidden="false" customHeight="true" outlineLevel="0" collapsed="false">
      <c r="B49" s="181"/>
      <c r="C49" s="186"/>
      <c r="D49" s="64"/>
      <c r="E49" s="188"/>
      <c r="F49" s="188"/>
      <c r="G49" s="188"/>
      <c r="H49" s="189"/>
      <c r="I49" s="187" t="s">
        <v>20</v>
      </c>
      <c r="J49" s="187"/>
      <c r="K49" s="187"/>
      <c r="L49" s="187"/>
      <c r="M49" s="187"/>
      <c r="N49" s="187"/>
      <c r="O49" s="187"/>
      <c r="P49" s="187"/>
      <c r="Q49" s="187"/>
      <c r="R49" s="97"/>
      <c r="S49" s="193" t="n">
        <f aca="false">IF(S41=0,0,(S45/S41))</f>
        <v>0.5</v>
      </c>
      <c r="T49" s="194" t="n">
        <f aca="false">IF(T41=0,0,(T45/T41))</f>
        <v>0.705882352941176</v>
      </c>
      <c r="U49" s="194" t="n">
        <f aca="false">IF(U41=0,0,(U45/U41))</f>
        <v>0.5</v>
      </c>
      <c r="V49" s="194" t="n">
        <f aca="false">IF(V41=0,0,(V45/V41))</f>
        <v>0.6</v>
      </c>
      <c r="W49" s="194" t="n">
        <f aca="false">IF(W41=0,0,(W45/W41))</f>
        <v>0.4</v>
      </c>
      <c r="X49" s="194" t="n">
        <f aca="false">IF(X41=0,0,(X45/X41))</f>
        <v>0</v>
      </c>
      <c r="Y49" s="194" t="n">
        <f aca="false">IF(Y41=0,0,(Y45/Y41))</f>
        <v>0.541666666666667</v>
      </c>
      <c r="Z49" s="194" t="n">
        <f aca="false">IF(Z41=0,0,(Z45/Z41))</f>
        <v>0.419354838709677</v>
      </c>
      <c r="AA49" s="194" t="n">
        <f aca="false">IF(AA41=0,0,(AA45/AA41))</f>
        <v>0.269230769230769</v>
      </c>
      <c r="AB49" s="194" t="n">
        <f aca="false">IF(AB41=0,0,(AB45/AB41))</f>
        <v>0.470588235294118</v>
      </c>
      <c r="AC49" s="194" t="n">
        <f aca="false">IF(AC41=0,0,(AC45/AC41))</f>
        <v>0.333333333333333</v>
      </c>
      <c r="AD49" s="194" t="n">
        <f aca="false">IF(AD41=0,0,(AD45/AD41))</f>
        <v>0.428571428571429</v>
      </c>
      <c r="AE49" s="194" t="n">
        <f aca="false">IF(AE41=0,0,(AE45/AE41))</f>
        <v>0.21875</v>
      </c>
      <c r="AF49" s="194" t="n">
        <f aca="false">IF(AF41=0,0,(AF45/AF41))</f>
        <v>0.0434782608695652</v>
      </c>
      <c r="AG49" s="194" t="n">
        <f aca="false">IF(AG41=0,0,(AG45/AG41))</f>
        <v>0.235294117647059</v>
      </c>
      <c r="AH49" s="194" t="n">
        <f aca="false">IF(AH41=0,0,(AH45/AH41))</f>
        <v>0.344827586206897</v>
      </c>
      <c r="AI49" s="194" t="n">
        <f aca="false">IF(AI41=0,0,(AI45/AI41))</f>
        <v>0</v>
      </c>
      <c r="AJ49" s="194" t="n">
        <f aca="false">IF(AJ41=0,0,(AJ45/AJ41))</f>
        <v>0</v>
      </c>
      <c r="AK49" s="194" t="n">
        <f aca="false">IF(AK41=0,0,(AK45/AK41))</f>
        <v>0</v>
      </c>
      <c r="AL49" s="194" t="n">
        <f aca="false">IF(AL41=0,0,(AL45/AL41))</f>
        <v>0</v>
      </c>
      <c r="AM49" s="194" t="n">
        <f aca="false">IF(AM41=0,0,(AM45/AM41))</f>
        <v>0</v>
      </c>
      <c r="AN49" s="194" t="n">
        <f aca="false">IF(AN41=0,0,(AN45/AN41))</f>
        <v>0</v>
      </c>
      <c r="AO49" s="194" t="n">
        <f aca="false">IF(AO41=0,0,(AO45/AO41))</f>
        <v>0</v>
      </c>
      <c r="AP49" s="195" t="n">
        <f aca="false">IF(AP41=0,0,(AP45/AP41))</f>
        <v>0</v>
      </c>
      <c r="AQ49" s="39"/>
    </row>
    <row r="50" customFormat="false" ht="12.75" hidden="false" customHeight="true" outlineLevel="0" collapsed="false">
      <c r="B50" s="181"/>
      <c r="C50" s="186"/>
      <c r="D50" s="64"/>
      <c r="E50" s="188"/>
      <c r="F50" s="188"/>
      <c r="G50" s="188"/>
      <c r="H50" s="189"/>
      <c r="I50" s="187" t="s">
        <v>22</v>
      </c>
      <c r="J50" s="187"/>
      <c r="K50" s="187"/>
      <c r="L50" s="187"/>
      <c r="M50" s="187"/>
      <c r="N50" s="187"/>
      <c r="O50" s="187"/>
      <c r="P50" s="187"/>
      <c r="Q50" s="187"/>
      <c r="R50" s="97"/>
      <c r="S50" s="193" t="n">
        <f aca="false">IF(S42=0,0,(S46/S42))</f>
        <v>0.333333333333333</v>
      </c>
      <c r="T50" s="194" t="n">
        <f aca="false">IF(T42=0,0,(T46/T42))</f>
        <v>0.272727272727273</v>
      </c>
      <c r="U50" s="194" t="n">
        <f aca="false">IF(U42=0,0,(U46/U42))</f>
        <v>0.35</v>
      </c>
      <c r="V50" s="194" t="n">
        <f aca="false">IF(V42=0,0,(V46/V42))</f>
        <v>0.5</v>
      </c>
      <c r="W50" s="194" t="n">
        <f aca="false">IF(W42=0,0,(W46/W42))</f>
        <v>0.5</v>
      </c>
      <c r="X50" s="194" t="n">
        <f aca="false">IF(X42=0,0,(X46/X42))</f>
        <v>0.375</v>
      </c>
      <c r="Y50" s="194" t="n">
        <f aca="false">IF(Y42=0,0,(Y46/Y42))</f>
        <v>0.392857142857143</v>
      </c>
      <c r="Z50" s="194" t="n">
        <f aca="false">IF(Z42=0,0,(Z46/Z42))</f>
        <v>0.4</v>
      </c>
      <c r="AA50" s="194" t="n">
        <f aca="false">IF(AA42=0,0,(AA46/AA42))</f>
        <v>0.368421052631579</v>
      </c>
      <c r="AB50" s="194" t="n">
        <f aca="false">IF(AB42=0,0,(AB46/AB42))</f>
        <v>0.25</v>
      </c>
      <c r="AC50" s="194" t="n">
        <f aca="false">IF(AC42=0,0,(AC46/AC42))</f>
        <v>0.347826086956522</v>
      </c>
      <c r="AD50" s="194" t="n">
        <f aca="false">IF(AD42=0,0,(AD46/AD42))</f>
        <v>0.368421052631579</v>
      </c>
      <c r="AE50" s="194" t="n">
        <f aca="false">IF(AE42=0,0,(AE46/AE42))</f>
        <v>0.16</v>
      </c>
      <c r="AF50" s="194" t="n">
        <f aca="false">IF(AF42=0,0,(AF46/AF42))</f>
        <v>0</v>
      </c>
      <c r="AG50" s="194" t="n">
        <f aca="false">IF(AG42=0,0,(AG46/AG42))</f>
        <v>0.214285714285714</v>
      </c>
      <c r="AH50" s="194" t="n">
        <f aca="false">IF(AH42=0,0,(AH46/AH42))</f>
        <v>0.107142857142857</v>
      </c>
      <c r="AI50" s="194" t="n">
        <f aca="false">IF(AI42=0,0,(AI46/AI42))</f>
        <v>0</v>
      </c>
      <c r="AJ50" s="194" t="n">
        <f aca="false">IF(AJ42=0,0,(AJ46/AJ42))</f>
        <v>0</v>
      </c>
      <c r="AK50" s="194" t="n">
        <f aca="false">IF(AK42=0,0,(AK46/AK42))</f>
        <v>0</v>
      </c>
      <c r="AL50" s="194" t="n">
        <f aca="false">IF(AL42=0,0,(AL46/AL42))</f>
        <v>0</v>
      </c>
      <c r="AM50" s="194" t="n">
        <f aca="false">IF(AM42=0,0,(AM46/AM42))</f>
        <v>0</v>
      </c>
      <c r="AN50" s="194" t="n">
        <f aca="false">IF(AN42=0,0,(AN46/AN42))</f>
        <v>0</v>
      </c>
      <c r="AO50" s="194" t="n">
        <f aca="false">IF(AO42=0,0,(AO46/AO42))</f>
        <v>0</v>
      </c>
      <c r="AP50" s="195" t="n">
        <f aca="false">IF(AP42=0,0,(AP46/AP42))</f>
        <v>0</v>
      </c>
      <c r="AQ50" s="39"/>
    </row>
    <row r="51" customFormat="false" ht="12.75" hidden="false" customHeight="true" outlineLevel="0" collapsed="false">
      <c r="B51" s="181"/>
      <c r="C51" s="196"/>
      <c r="D51" s="64"/>
      <c r="E51" s="188"/>
      <c r="F51" s="188"/>
      <c r="G51" s="188"/>
      <c r="H51" s="189"/>
      <c r="I51" s="187" t="s">
        <v>82</v>
      </c>
      <c r="J51" s="187"/>
      <c r="K51" s="187"/>
      <c r="L51" s="187"/>
      <c r="M51" s="187"/>
      <c r="N51" s="187"/>
      <c r="O51" s="187"/>
      <c r="P51" s="187"/>
      <c r="Q51" s="187"/>
      <c r="R51" s="97"/>
      <c r="S51" s="193" t="n">
        <f aca="false">IF(S43=0,0,(S47/S43))</f>
        <v>0</v>
      </c>
      <c r="T51" s="194" t="n">
        <f aca="false">IF(T43=0,0,(T47/T43))</f>
        <v>0</v>
      </c>
      <c r="U51" s="194" t="n">
        <f aca="false">IF(U43=0,0,(U47/U43))</f>
        <v>0</v>
      </c>
      <c r="V51" s="194" t="n">
        <f aca="false">IF(V43=0,0,(V47/V43))</f>
        <v>0</v>
      </c>
      <c r="W51" s="194" t="n">
        <f aca="false">IF(W43=0,0,(W47/W43))</f>
        <v>0</v>
      </c>
      <c r="X51" s="194" t="n">
        <f aca="false">IF(X43=0,0,(X47/X43))</f>
        <v>0.655172413793103</v>
      </c>
      <c r="Y51" s="194" t="n">
        <f aca="false">IF(Y43=0,0,(Y47/Y43))</f>
        <v>0</v>
      </c>
      <c r="Z51" s="194" t="n">
        <f aca="false">IF(Z43=0,0,(Z47/Z43))</f>
        <v>0</v>
      </c>
      <c r="AA51" s="194" t="n">
        <f aca="false">IF(AA43=0,0,(AA47/AA43))</f>
        <v>0</v>
      </c>
      <c r="AB51" s="194" t="n">
        <f aca="false">IF(AB43=0,0,(AB47/AB43))</f>
        <v>0</v>
      </c>
      <c r="AC51" s="194" t="n">
        <f aca="false">IF(AC43=0,0,(AC47/AC43))</f>
        <v>0</v>
      </c>
      <c r="AD51" s="194" t="n">
        <f aca="false">IF(AD43=0,0,(AD47/AD43))</f>
        <v>0</v>
      </c>
      <c r="AE51" s="194" t="n">
        <f aca="false">IF(AE43=0,0,(AE47/AE43))</f>
        <v>0</v>
      </c>
      <c r="AF51" s="194" t="n">
        <f aca="false">IF(AF43=0,0,(AF47/AF43))</f>
        <v>0</v>
      </c>
      <c r="AG51" s="194" t="n">
        <f aca="false">IF(AG43=0,0,(AG47/AG43))</f>
        <v>0</v>
      </c>
      <c r="AH51" s="194" t="n">
        <f aca="false">IF(AH43=0,0,(AH47/AH43))</f>
        <v>0</v>
      </c>
      <c r="AI51" s="194" t="n">
        <f aca="false">IF(AI43=0,0,(AI47/AI43))</f>
        <v>0</v>
      </c>
      <c r="AJ51" s="194" t="n">
        <f aca="false">IF(AJ43=0,0,(AJ47/AJ43))</f>
        <v>0</v>
      </c>
      <c r="AK51" s="194" t="n">
        <f aca="false">IF(AK43=0,0,(AK47/AK43))</f>
        <v>0</v>
      </c>
      <c r="AL51" s="194" t="n">
        <f aca="false">IF(AL43=0,0,(AL47/AL43))</f>
        <v>0</v>
      </c>
      <c r="AM51" s="194" t="n">
        <f aca="false">IF(AM43=0,0,(AM47/AM43))</f>
        <v>0</v>
      </c>
      <c r="AN51" s="194" t="n">
        <f aca="false">IF(AN43=0,0,(AN47/AN43))</f>
        <v>0</v>
      </c>
      <c r="AO51" s="194" t="n">
        <f aca="false">IF(AO43=0,0,(AO47/AO43))</f>
        <v>0</v>
      </c>
      <c r="AP51" s="195" t="n">
        <f aca="false">IF(AP43=0,0,(AP47/AP43))</f>
        <v>0</v>
      </c>
      <c r="AQ51" s="39"/>
    </row>
    <row r="52" customFormat="false" ht="13.15" hidden="false" customHeight="true" outlineLevel="0" collapsed="false">
      <c r="B52" s="181"/>
      <c r="C52" s="197" t="n">
        <v>11</v>
      </c>
      <c r="D52" s="198" t="s">
        <v>86</v>
      </c>
      <c r="E52" s="199" t="s">
        <v>87</v>
      </c>
      <c r="F52" s="199" t="s">
        <v>6</v>
      </c>
      <c r="G52" s="188" t="s">
        <v>7</v>
      </c>
      <c r="H52" s="200" t="s">
        <v>80</v>
      </c>
      <c r="I52" s="80" t="s">
        <v>37</v>
      </c>
      <c r="J52" s="141" t="n">
        <v>101</v>
      </c>
      <c r="K52" s="82" t="n">
        <f aca="false">Q52</f>
        <v>96</v>
      </c>
      <c r="L52" s="82" t="s">
        <v>38</v>
      </c>
      <c r="M52" s="82" t="s">
        <v>39</v>
      </c>
      <c r="N52" s="82" t="s">
        <v>38</v>
      </c>
      <c r="O52" s="82" t="n">
        <f aca="false">J52</f>
        <v>101</v>
      </c>
      <c r="P52" s="142" t="s">
        <v>40</v>
      </c>
      <c r="Q52" s="143" t="n">
        <v>96</v>
      </c>
      <c r="R52" s="97"/>
      <c r="S52" s="144" t="n">
        <f aca="false">SUM(S53:S55)</f>
        <v>320</v>
      </c>
      <c r="T52" s="201" t="n">
        <f aca="false">SUM(T53:T55)</f>
        <v>217</v>
      </c>
      <c r="U52" s="201" t="n">
        <f aca="false">SUM(U53:U55)</f>
        <v>217</v>
      </c>
      <c r="V52" s="201" t="n">
        <f aca="false">SUM(V53:V55)</f>
        <v>237</v>
      </c>
      <c r="W52" s="201" t="n">
        <f aca="false">SUM(W53:W55)</f>
        <v>347</v>
      </c>
      <c r="X52" s="201" t="n">
        <f aca="false">SUM(X53:X55)</f>
        <v>0</v>
      </c>
      <c r="Y52" s="201" t="n">
        <f aca="false">SUM(Y53:Y55)</f>
        <v>0</v>
      </c>
      <c r="Z52" s="201" t="n">
        <f aca="false">SUM(Z53:Z55)</f>
        <v>217</v>
      </c>
      <c r="AA52" s="201" t="n">
        <f aca="false">SUM(AA53:AA55)</f>
        <v>212</v>
      </c>
      <c r="AB52" s="201" t="n">
        <f aca="false">SUM(AB53:AB55)</f>
        <v>329</v>
      </c>
      <c r="AC52" s="201" t="n">
        <f aca="false">SUM(AC53:AC55)</f>
        <v>300</v>
      </c>
      <c r="AD52" s="201" t="n">
        <f aca="false">SUM(AD53:AD55)</f>
        <v>304</v>
      </c>
      <c r="AE52" s="201" t="n">
        <f aca="false">SUM(AE53:AE55)</f>
        <v>299</v>
      </c>
      <c r="AF52" s="201" t="n">
        <f aca="false">SUM(AF53:AF55)</f>
        <v>285</v>
      </c>
      <c r="AG52" s="201" t="n">
        <f aca="false">SUM(AG53:AG55)</f>
        <v>285</v>
      </c>
      <c r="AH52" s="201" t="n">
        <v>287</v>
      </c>
      <c r="AI52" s="201" t="n">
        <f aca="false">SUM(AI53:AI55)</f>
        <v>0</v>
      </c>
      <c r="AJ52" s="201" t="n">
        <f aca="false">SUM(AJ53:AJ55)</f>
        <v>0</v>
      </c>
      <c r="AK52" s="201" t="n">
        <f aca="false">SUM(AK53:AK55)</f>
        <v>0</v>
      </c>
      <c r="AL52" s="201" t="n">
        <f aca="false">SUM(AL53:AL55)</f>
        <v>0</v>
      </c>
      <c r="AM52" s="201" t="n">
        <f aca="false">SUM(AM53:AM55)</f>
        <v>0</v>
      </c>
      <c r="AN52" s="201" t="n">
        <f aca="false">SUM(AN53:AN55)</f>
        <v>0</v>
      </c>
      <c r="AO52" s="201" t="n">
        <f aca="false">SUM(AO53:AO55)</f>
        <v>0</v>
      </c>
      <c r="AP52" s="202" t="n">
        <f aca="false">SUM(AP53:AP55)</f>
        <v>0</v>
      </c>
      <c r="AQ52" s="39"/>
    </row>
    <row r="53" customFormat="false" ht="12.75" hidden="false" customHeight="true" outlineLevel="0" collapsed="false">
      <c r="B53" s="181"/>
      <c r="C53" s="203"/>
      <c r="D53" s="198"/>
      <c r="E53" s="199"/>
      <c r="F53" s="199"/>
      <c r="G53" s="188"/>
      <c r="H53" s="200"/>
      <c r="I53" s="187" t="s">
        <v>88</v>
      </c>
      <c r="J53" s="187"/>
      <c r="K53" s="187"/>
      <c r="L53" s="187"/>
      <c r="M53" s="187"/>
      <c r="N53" s="187"/>
      <c r="O53" s="187"/>
      <c r="P53" s="187"/>
      <c r="Q53" s="187"/>
      <c r="R53" s="85"/>
      <c r="S53" s="38"/>
      <c r="T53" s="32"/>
      <c r="U53" s="32"/>
      <c r="V53" s="32"/>
      <c r="W53" s="32"/>
      <c r="X53" s="32"/>
      <c r="Y53" s="32"/>
      <c r="Z53" s="32"/>
      <c r="AA53" s="32"/>
      <c r="AB53" s="32" t="n">
        <v>0</v>
      </c>
      <c r="AC53" s="32" t="n">
        <v>0</v>
      </c>
      <c r="AD53" s="32" t="n">
        <v>0</v>
      </c>
      <c r="AE53" s="32" t="n">
        <v>0</v>
      </c>
      <c r="AF53" s="32" t="n">
        <v>0</v>
      </c>
      <c r="AG53" s="32" t="n">
        <v>0</v>
      </c>
      <c r="AH53" s="32" t="n">
        <v>0</v>
      </c>
      <c r="AI53" s="32"/>
      <c r="AJ53" s="32"/>
      <c r="AK53" s="32"/>
      <c r="AL53" s="32"/>
      <c r="AM53" s="32"/>
      <c r="AN53" s="32"/>
      <c r="AO53" s="32"/>
      <c r="AP53" s="204"/>
      <c r="AQ53" s="39"/>
    </row>
    <row r="54" customFormat="false" ht="12.75" hidden="false" customHeight="true" outlineLevel="0" collapsed="false">
      <c r="B54" s="181"/>
      <c r="C54" s="203"/>
      <c r="D54" s="198"/>
      <c r="E54" s="199"/>
      <c r="F54" s="199"/>
      <c r="G54" s="188"/>
      <c r="H54" s="200"/>
      <c r="I54" s="187" t="s">
        <v>89</v>
      </c>
      <c r="J54" s="187"/>
      <c r="K54" s="187"/>
      <c r="L54" s="187"/>
      <c r="M54" s="187"/>
      <c r="N54" s="187"/>
      <c r="O54" s="187"/>
      <c r="P54" s="187"/>
      <c r="Q54" s="187"/>
      <c r="R54" s="85"/>
      <c r="S54" s="38"/>
      <c r="T54" s="32"/>
      <c r="U54" s="32"/>
      <c r="V54" s="32"/>
      <c r="W54" s="32"/>
      <c r="X54" s="32"/>
      <c r="Y54" s="32"/>
      <c r="Z54" s="32"/>
      <c r="AA54" s="32"/>
      <c r="AB54" s="32"/>
      <c r="AC54" s="32" t="n">
        <v>0</v>
      </c>
      <c r="AD54" s="32" t="n">
        <v>0</v>
      </c>
      <c r="AE54" s="32" t="n">
        <v>0</v>
      </c>
      <c r="AF54" s="32" t="n">
        <v>0</v>
      </c>
      <c r="AG54" s="32" t="n">
        <v>0</v>
      </c>
      <c r="AH54" s="32" t="n">
        <v>0</v>
      </c>
      <c r="AI54" s="32"/>
      <c r="AJ54" s="32"/>
      <c r="AK54" s="32"/>
      <c r="AL54" s="32"/>
      <c r="AM54" s="32"/>
      <c r="AN54" s="32"/>
      <c r="AO54" s="32"/>
      <c r="AP54" s="204"/>
      <c r="AQ54" s="39"/>
    </row>
    <row r="55" customFormat="false" ht="12.75" hidden="false" customHeight="true" outlineLevel="0" collapsed="false">
      <c r="B55" s="181"/>
      <c r="C55" s="205"/>
      <c r="D55" s="198"/>
      <c r="E55" s="199"/>
      <c r="F55" s="199"/>
      <c r="G55" s="188"/>
      <c r="H55" s="200"/>
      <c r="I55" s="187" t="s">
        <v>90</v>
      </c>
      <c r="J55" s="187"/>
      <c r="K55" s="187"/>
      <c r="L55" s="187"/>
      <c r="M55" s="187"/>
      <c r="N55" s="187"/>
      <c r="O55" s="187"/>
      <c r="P55" s="187"/>
      <c r="Q55" s="187"/>
      <c r="R55" s="85"/>
      <c r="S55" s="38" t="n">
        <v>320</v>
      </c>
      <c r="T55" s="32" t="n">
        <v>217</v>
      </c>
      <c r="U55" s="32" t="n">
        <v>217</v>
      </c>
      <c r="V55" s="32" t="n">
        <v>237</v>
      </c>
      <c r="W55" s="32" t="n">
        <v>347</v>
      </c>
      <c r="X55" s="32" t="n">
        <v>0</v>
      </c>
      <c r="Y55" s="32" t="n">
        <v>0</v>
      </c>
      <c r="Z55" s="32" t="n">
        <v>217</v>
      </c>
      <c r="AA55" s="32" t="n">
        <v>212</v>
      </c>
      <c r="AB55" s="32" t="n">
        <v>329</v>
      </c>
      <c r="AC55" s="32" t="n">
        <v>300</v>
      </c>
      <c r="AD55" s="32" t="n">
        <v>304</v>
      </c>
      <c r="AE55" s="32" t="n">
        <v>299</v>
      </c>
      <c r="AF55" s="32" t="n">
        <v>285</v>
      </c>
      <c r="AG55" s="32" t="n">
        <v>285</v>
      </c>
      <c r="AH55" s="32" t="n">
        <v>287</v>
      </c>
      <c r="AI55" s="32"/>
      <c r="AJ55" s="32"/>
      <c r="AK55" s="32"/>
      <c r="AL55" s="32"/>
      <c r="AM55" s="32"/>
      <c r="AN55" s="32"/>
      <c r="AO55" s="32"/>
      <c r="AP55" s="204"/>
      <c r="AQ55" s="39"/>
    </row>
    <row r="56" customFormat="false" ht="12.75" hidden="false" customHeight="true" outlineLevel="0" collapsed="false">
      <c r="B56" s="181"/>
      <c r="C56" s="206" t="n">
        <v>12</v>
      </c>
      <c r="D56" s="92" t="s">
        <v>91</v>
      </c>
      <c r="E56" s="199" t="s">
        <v>92</v>
      </c>
      <c r="F56" s="199" t="s">
        <v>6</v>
      </c>
      <c r="G56" s="188" t="s">
        <v>7</v>
      </c>
      <c r="H56" s="200" t="s">
        <v>93</v>
      </c>
      <c r="I56" s="80" t="s">
        <v>37</v>
      </c>
      <c r="J56" s="141" t="n">
        <v>46</v>
      </c>
      <c r="K56" s="82" t="n">
        <f aca="false">Q56</f>
        <v>44</v>
      </c>
      <c r="L56" s="82" t="s">
        <v>38</v>
      </c>
      <c r="M56" s="82" t="s">
        <v>39</v>
      </c>
      <c r="N56" s="82" t="s">
        <v>38</v>
      </c>
      <c r="O56" s="82" t="n">
        <f aca="false">J56</f>
        <v>46</v>
      </c>
      <c r="P56" s="142" t="s">
        <v>40</v>
      </c>
      <c r="Q56" s="143" t="n">
        <v>44</v>
      </c>
      <c r="R56" s="97"/>
      <c r="S56" s="144" t="n">
        <f aca="false">SUM(S57:S59)</f>
        <v>33</v>
      </c>
      <c r="T56" s="144" t="n">
        <f aca="false">SUM(T57:T59)</f>
        <v>44</v>
      </c>
      <c r="U56" s="201" t="n">
        <f aca="false">SUM(U57:U59)</f>
        <v>33</v>
      </c>
      <c r="V56" s="201" t="n">
        <f aca="false">SUM(V57:V59)</f>
        <v>26</v>
      </c>
      <c r="W56" s="201" t="n">
        <f aca="false">SUM(W57:W59)</f>
        <v>16</v>
      </c>
      <c r="X56" s="201" t="n">
        <f aca="false">SUM(X57:X59)</f>
        <v>15</v>
      </c>
      <c r="Y56" s="201" t="n">
        <f aca="false">SUM(Y57:Y59)</f>
        <v>14</v>
      </c>
      <c r="Z56" s="201" t="n">
        <f aca="false">SUM(Z57:Z59)</f>
        <v>5</v>
      </c>
      <c r="AA56" s="201" t="n">
        <f aca="false">SUM(AA57:AA59)</f>
        <v>22</v>
      </c>
      <c r="AB56" s="201" t="n">
        <f aca="false">SUM(AB57:AB59)</f>
        <v>26</v>
      </c>
      <c r="AC56" s="201" t="n">
        <f aca="false">SUM(AC57:AC59)</f>
        <v>29</v>
      </c>
      <c r="AD56" s="201" t="n">
        <f aca="false">SUM(AD57:AD59)</f>
        <v>29</v>
      </c>
      <c r="AE56" s="201" t="n">
        <f aca="false">SUM(AE57:AE59)</f>
        <v>19</v>
      </c>
      <c r="AF56" s="201" t="n">
        <f aca="false">SUM(AF57:AF59)</f>
        <v>12</v>
      </c>
      <c r="AG56" s="201" t="n">
        <f aca="false">SUM(AG57:AG59)</f>
        <v>14</v>
      </c>
      <c r="AH56" s="201" t="n">
        <f aca="false">SUM(AH57:AH59)</f>
        <v>16</v>
      </c>
      <c r="AI56" s="201" t="n">
        <f aca="false">SUM(AI57:AI59)</f>
        <v>0</v>
      </c>
      <c r="AJ56" s="201" t="n">
        <f aca="false">SUM(AJ57:AJ59)</f>
        <v>0</v>
      </c>
      <c r="AK56" s="201" t="n">
        <f aca="false">SUM(AK57:AK59)</f>
        <v>0</v>
      </c>
      <c r="AL56" s="201" t="n">
        <f aca="false">SUM(AL57:AL59)</f>
        <v>0</v>
      </c>
      <c r="AM56" s="201" t="n">
        <f aca="false">SUM(AM57:AM59)</f>
        <v>0</v>
      </c>
      <c r="AN56" s="201" t="n">
        <f aca="false">SUM(AN57:AN59)</f>
        <v>0</v>
      </c>
      <c r="AO56" s="201" t="n">
        <f aca="false">SUM(AO57:AO59)</f>
        <v>0</v>
      </c>
      <c r="AP56" s="202" t="n">
        <f aca="false">SUM(AP57:AP59)</f>
        <v>0</v>
      </c>
      <c r="AQ56" s="39"/>
    </row>
    <row r="57" customFormat="false" ht="12.75" hidden="false" customHeight="true" outlineLevel="0" collapsed="false">
      <c r="B57" s="181"/>
      <c r="C57" s="186"/>
      <c r="D57" s="92"/>
      <c r="E57" s="199"/>
      <c r="F57" s="199"/>
      <c r="G57" s="188"/>
      <c r="H57" s="200"/>
      <c r="I57" s="187" t="s">
        <v>20</v>
      </c>
      <c r="J57" s="187"/>
      <c r="K57" s="187"/>
      <c r="L57" s="187"/>
      <c r="M57" s="187"/>
      <c r="N57" s="187"/>
      <c r="O57" s="187"/>
      <c r="P57" s="187"/>
      <c r="Q57" s="187"/>
      <c r="R57" s="85"/>
      <c r="S57" s="38" t="n">
        <v>24</v>
      </c>
      <c r="T57" s="32" t="n">
        <v>33</v>
      </c>
      <c r="U57" s="32" t="n">
        <v>24</v>
      </c>
      <c r="V57" s="32" t="n">
        <v>14</v>
      </c>
      <c r="W57" s="32" t="n">
        <v>6</v>
      </c>
      <c r="X57" s="32" t="n">
        <v>8</v>
      </c>
      <c r="Y57" s="32" t="n">
        <v>5</v>
      </c>
      <c r="Z57" s="32" t="n">
        <v>2</v>
      </c>
      <c r="AA57" s="32" t="n">
        <v>9</v>
      </c>
      <c r="AB57" s="32" t="n">
        <v>15</v>
      </c>
      <c r="AC57" s="32" t="n">
        <v>10</v>
      </c>
      <c r="AD57" s="32" t="n">
        <v>14</v>
      </c>
      <c r="AE57" s="32" t="n">
        <v>9</v>
      </c>
      <c r="AF57" s="32" t="n">
        <v>3</v>
      </c>
      <c r="AG57" s="32" t="n">
        <v>8</v>
      </c>
      <c r="AH57" s="32" t="n">
        <v>6</v>
      </c>
      <c r="AI57" s="32"/>
      <c r="AJ57" s="32"/>
      <c r="AK57" s="32"/>
      <c r="AL57" s="32"/>
      <c r="AM57" s="32"/>
      <c r="AN57" s="32"/>
      <c r="AO57" s="32"/>
      <c r="AP57" s="204"/>
      <c r="AQ57" s="39"/>
    </row>
    <row r="58" customFormat="false" ht="12.75" hidden="false" customHeight="true" outlineLevel="0" collapsed="false">
      <c r="B58" s="181"/>
      <c r="C58" s="186"/>
      <c r="D58" s="92"/>
      <c r="E58" s="199"/>
      <c r="F58" s="199"/>
      <c r="G58" s="188"/>
      <c r="H58" s="200"/>
      <c r="I58" s="187" t="s">
        <v>22</v>
      </c>
      <c r="J58" s="187"/>
      <c r="K58" s="187"/>
      <c r="L58" s="187"/>
      <c r="M58" s="187"/>
      <c r="N58" s="187"/>
      <c r="O58" s="187"/>
      <c r="P58" s="187"/>
      <c r="Q58" s="187"/>
      <c r="R58" s="85"/>
      <c r="S58" s="38" t="n">
        <v>9</v>
      </c>
      <c r="T58" s="32" t="n">
        <v>11</v>
      </c>
      <c r="U58" s="32" t="n">
        <v>9</v>
      </c>
      <c r="V58" s="32" t="n">
        <v>12</v>
      </c>
      <c r="W58" s="32" t="n">
        <v>10</v>
      </c>
      <c r="X58" s="32" t="n">
        <v>7</v>
      </c>
      <c r="Y58" s="32" t="n">
        <v>9</v>
      </c>
      <c r="Z58" s="32" t="n">
        <v>3</v>
      </c>
      <c r="AA58" s="32" t="n">
        <v>13</v>
      </c>
      <c r="AB58" s="32" t="n">
        <v>11</v>
      </c>
      <c r="AC58" s="32" t="n">
        <v>19</v>
      </c>
      <c r="AD58" s="32" t="n">
        <v>15</v>
      </c>
      <c r="AE58" s="32" t="n">
        <v>10</v>
      </c>
      <c r="AF58" s="32" t="n">
        <v>9</v>
      </c>
      <c r="AG58" s="32" t="n">
        <v>6</v>
      </c>
      <c r="AH58" s="32" t="n">
        <v>10</v>
      </c>
      <c r="AI58" s="32"/>
      <c r="AJ58" s="32"/>
      <c r="AK58" s="32"/>
      <c r="AL58" s="32"/>
      <c r="AM58" s="32"/>
      <c r="AN58" s="32"/>
      <c r="AO58" s="32"/>
      <c r="AP58" s="204"/>
      <c r="AQ58" s="39"/>
    </row>
    <row r="59" customFormat="false" ht="12.75" hidden="false" customHeight="true" outlineLevel="0" collapsed="false">
      <c r="B59" s="181"/>
      <c r="C59" s="186"/>
      <c r="D59" s="92"/>
      <c r="E59" s="199"/>
      <c r="F59" s="199"/>
      <c r="G59" s="188"/>
      <c r="H59" s="200"/>
      <c r="I59" s="187" t="s">
        <v>94</v>
      </c>
      <c r="J59" s="187"/>
      <c r="K59" s="187"/>
      <c r="L59" s="187"/>
      <c r="M59" s="187"/>
      <c r="N59" s="187"/>
      <c r="O59" s="187"/>
      <c r="P59" s="187"/>
      <c r="Q59" s="187"/>
      <c r="R59" s="85"/>
      <c r="S59" s="38" t="n">
        <v>0</v>
      </c>
      <c r="T59" s="32" t="n">
        <v>0</v>
      </c>
      <c r="U59" s="32" t="n">
        <v>0</v>
      </c>
      <c r="V59" s="32" t="n">
        <v>0</v>
      </c>
      <c r="W59" s="32" t="n">
        <v>0</v>
      </c>
      <c r="X59" s="32" t="n">
        <v>0</v>
      </c>
      <c r="Y59" s="32" t="n">
        <v>0</v>
      </c>
      <c r="Z59" s="32" t="n">
        <v>0</v>
      </c>
      <c r="AA59" s="32" t="n">
        <v>0</v>
      </c>
      <c r="AB59" s="32" t="n">
        <v>0</v>
      </c>
      <c r="AC59" s="32" t="n">
        <v>0</v>
      </c>
      <c r="AD59" s="32" t="n">
        <v>0</v>
      </c>
      <c r="AE59" s="32" t="n">
        <v>0</v>
      </c>
      <c r="AF59" s="32" t="n">
        <v>0</v>
      </c>
      <c r="AG59" s="32" t="n">
        <v>0</v>
      </c>
      <c r="AH59" s="32" t="n">
        <v>0</v>
      </c>
      <c r="AI59" s="32"/>
      <c r="AJ59" s="32"/>
      <c r="AK59" s="32"/>
      <c r="AL59" s="32"/>
      <c r="AM59" s="32"/>
      <c r="AN59" s="32"/>
      <c r="AO59" s="32"/>
      <c r="AP59" s="204"/>
      <c r="AQ59" s="39"/>
    </row>
    <row r="60" customFormat="false" ht="28.35" hidden="false" customHeight="false" outlineLevel="0" collapsed="false">
      <c r="B60" s="181"/>
      <c r="C60" s="207" t="n">
        <v>13</v>
      </c>
      <c r="D60" s="208" t="s">
        <v>95</v>
      </c>
      <c r="E60" s="199" t="s">
        <v>95</v>
      </c>
      <c r="F60" s="209" t="s">
        <v>6</v>
      </c>
      <c r="G60" s="209" t="s">
        <v>7</v>
      </c>
      <c r="H60" s="200" t="s">
        <v>8</v>
      </c>
      <c r="I60" s="80" t="s">
        <v>37</v>
      </c>
      <c r="J60" s="141" t="n">
        <v>237</v>
      </c>
      <c r="K60" s="82" t="n">
        <f aca="false">Q60</f>
        <v>226</v>
      </c>
      <c r="L60" s="82" t="s">
        <v>38</v>
      </c>
      <c r="M60" s="82" t="s">
        <v>39</v>
      </c>
      <c r="N60" s="82" t="s">
        <v>38</v>
      </c>
      <c r="O60" s="82" t="n">
        <f aca="false">J60</f>
        <v>237</v>
      </c>
      <c r="P60" s="142" t="s">
        <v>40</v>
      </c>
      <c r="Q60" s="143" t="n">
        <v>226</v>
      </c>
      <c r="R60" s="85"/>
      <c r="S60" s="38" t="n">
        <v>320</v>
      </c>
      <c r="T60" s="32" t="n">
        <v>323</v>
      </c>
      <c r="U60" s="32" t="n">
        <v>323</v>
      </c>
      <c r="V60" s="32" t="n">
        <v>116</v>
      </c>
      <c r="W60" s="32" t="n">
        <v>92</v>
      </c>
      <c r="X60" s="32" t="n">
        <v>74</v>
      </c>
      <c r="Y60" s="32" t="n">
        <v>216</v>
      </c>
      <c r="Z60" s="32" t="n">
        <v>67</v>
      </c>
      <c r="AA60" s="32" t="n">
        <v>116</v>
      </c>
      <c r="AB60" s="32" t="n">
        <v>105</v>
      </c>
      <c r="AC60" s="32" t="n">
        <v>67</v>
      </c>
      <c r="AD60" s="32" t="n">
        <v>17</v>
      </c>
      <c r="AE60" s="32" t="n">
        <v>110</v>
      </c>
      <c r="AF60" s="32" t="n">
        <v>70</v>
      </c>
      <c r="AG60" s="32" t="n">
        <v>46</v>
      </c>
      <c r="AH60" s="32" t="n">
        <v>51</v>
      </c>
      <c r="AI60" s="32"/>
      <c r="AJ60" s="32"/>
      <c r="AK60" s="32"/>
      <c r="AL60" s="32"/>
      <c r="AM60" s="32"/>
      <c r="AN60" s="32"/>
      <c r="AO60" s="32"/>
      <c r="AP60" s="204"/>
      <c r="AQ60" s="39"/>
    </row>
    <row r="61" customFormat="false" ht="35.05" hidden="false" customHeight="false" outlineLevel="0" collapsed="false">
      <c r="B61" s="181"/>
      <c r="C61" s="186" t="n">
        <v>14</v>
      </c>
      <c r="D61" s="210" t="s">
        <v>96</v>
      </c>
      <c r="E61" s="170" t="s">
        <v>97</v>
      </c>
      <c r="F61" s="209" t="s">
        <v>6</v>
      </c>
      <c r="G61" s="209" t="s">
        <v>7</v>
      </c>
      <c r="H61" s="211" t="s">
        <v>8</v>
      </c>
      <c r="I61" s="80" t="s">
        <v>37</v>
      </c>
      <c r="J61" s="174" t="n">
        <v>23</v>
      </c>
      <c r="K61" s="175" t="n">
        <f aca="false">J61</f>
        <v>23</v>
      </c>
      <c r="L61" s="176" t="s">
        <v>38</v>
      </c>
      <c r="M61" s="176" t="s">
        <v>39</v>
      </c>
      <c r="N61" s="176" t="s">
        <v>38</v>
      </c>
      <c r="O61" s="175" t="n">
        <f aca="false">Q61</f>
        <v>21</v>
      </c>
      <c r="P61" s="142" t="s">
        <v>40</v>
      </c>
      <c r="Q61" s="177" t="n">
        <v>21</v>
      </c>
      <c r="R61" s="85"/>
      <c r="S61" s="38" t="n">
        <v>14</v>
      </c>
      <c r="T61" s="32" t="n">
        <v>13</v>
      </c>
      <c r="U61" s="32" t="n">
        <v>13</v>
      </c>
      <c r="V61" s="32" t="n">
        <v>5</v>
      </c>
      <c r="W61" s="32" t="n">
        <v>13</v>
      </c>
      <c r="X61" s="32" t="n">
        <v>8</v>
      </c>
      <c r="Y61" s="32" t="n">
        <v>2</v>
      </c>
      <c r="Z61" s="32" t="n">
        <v>1</v>
      </c>
      <c r="AA61" s="32" t="n">
        <v>1</v>
      </c>
      <c r="AB61" s="32" t="n">
        <v>0</v>
      </c>
      <c r="AC61" s="32" t="n">
        <v>0</v>
      </c>
      <c r="AD61" s="32" t="n">
        <v>0</v>
      </c>
      <c r="AE61" s="32" t="n">
        <v>3</v>
      </c>
      <c r="AF61" s="32" t="n">
        <v>1</v>
      </c>
      <c r="AG61" s="32" t="n">
        <v>1</v>
      </c>
      <c r="AH61" s="32" t="n">
        <v>3</v>
      </c>
      <c r="AI61" s="32"/>
      <c r="AJ61" s="32"/>
      <c r="AK61" s="32"/>
      <c r="AL61" s="32"/>
      <c r="AM61" s="32"/>
      <c r="AN61" s="32"/>
      <c r="AO61" s="32"/>
      <c r="AP61" s="204"/>
      <c r="AQ61" s="39"/>
    </row>
    <row r="62" customFormat="false" ht="35.05" hidden="false" customHeight="false" outlineLevel="0" collapsed="false">
      <c r="B62" s="181"/>
      <c r="C62" s="207" t="n">
        <v>15</v>
      </c>
      <c r="D62" s="208" t="s">
        <v>98</v>
      </c>
      <c r="E62" s="95" t="s">
        <v>99</v>
      </c>
      <c r="F62" s="188" t="s">
        <v>6</v>
      </c>
      <c r="G62" s="188" t="s">
        <v>7</v>
      </c>
      <c r="H62" s="189" t="s">
        <v>100</v>
      </c>
      <c r="I62" s="80" t="s">
        <v>37</v>
      </c>
      <c r="J62" s="141" t="n">
        <v>5</v>
      </c>
      <c r="K62" s="171" t="n">
        <f aca="false">J62</f>
        <v>5</v>
      </c>
      <c r="L62" s="82" t="s">
        <v>38</v>
      </c>
      <c r="M62" s="82" t="s">
        <v>39</v>
      </c>
      <c r="N62" s="82" t="s">
        <v>38</v>
      </c>
      <c r="O62" s="171" t="n">
        <f aca="false">Q62</f>
        <v>4</v>
      </c>
      <c r="P62" s="142" t="s">
        <v>40</v>
      </c>
      <c r="Q62" s="143" t="n">
        <v>4</v>
      </c>
      <c r="R62" s="85"/>
      <c r="S62" s="38" t="n">
        <v>6</v>
      </c>
      <c r="T62" s="32" t="n">
        <v>1</v>
      </c>
      <c r="U62" s="32" t="n">
        <v>0</v>
      </c>
      <c r="V62" s="32" t="n">
        <v>4</v>
      </c>
      <c r="W62" s="32" t="n">
        <v>3</v>
      </c>
      <c r="X62" s="32" t="n">
        <v>4</v>
      </c>
      <c r="Y62" s="32" t="n">
        <v>3</v>
      </c>
      <c r="Z62" s="32" t="n">
        <v>4</v>
      </c>
      <c r="AA62" s="32" t="n">
        <v>3</v>
      </c>
      <c r="AB62" s="32" t="n">
        <v>0</v>
      </c>
      <c r="AC62" s="32" t="n">
        <v>2</v>
      </c>
      <c r="AD62" s="32" t="n">
        <v>2</v>
      </c>
      <c r="AE62" s="32" t="n">
        <v>2</v>
      </c>
      <c r="AF62" s="32" t="n">
        <v>3</v>
      </c>
      <c r="AG62" s="32" t="n">
        <v>3</v>
      </c>
      <c r="AH62" s="32" t="n">
        <v>0</v>
      </c>
      <c r="AI62" s="32"/>
      <c r="AJ62" s="32"/>
      <c r="AK62" s="32"/>
      <c r="AL62" s="32"/>
      <c r="AM62" s="32"/>
      <c r="AN62" s="32"/>
      <c r="AO62" s="32"/>
      <c r="AP62" s="204"/>
      <c r="AQ62" s="39"/>
    </row>
    <row r="63" customFormat="false" ht="28.35" hidden="false" customHeight="false" outlineLevel="0" collapsed="false">
      <c r="B63" s="181"/>
      <c r="C63" s="203" t="n">
        <v>16</v>
      </c>
      <c r="D63" s="208" t="s">
        <v>101</v>
      </c>
      <c r="E63" s="95" t="s">
        <v>101</v>
      </c>
      <c r="F63" s="188" t="s">
        <v>6</v>
      </c>
      <c r="G63" s="188" t="s">
        <v>7</v>
      </c>
      <c r="H63" s="189"/>
      <c r="I63" s="80" t="s">
        <v>40</v>
      </c>
      <c r="J63" s="141" t="n">
        <v>0</v>
      </c>
      <c r="K63" s="171" t="n">
        <f aca="false">J63</f>
        <v>0</v>
      </c>
      <c r="L63" s="82" t="s">
        <v>38</v>
      </c>
      <c r="M63" s="82" t="s">
        <v>39</v>
      </c>
      <c r="N63" s="82" t="s">
        <v>38</v>
      </c>
      <c r="O63" s="171" t="n">
        <f aca="false">Q63</f>
        <v>0</v>
      </c>
      <c r="P63" s="142" t="s">
        <v>37</v>
      </c>
      <c r="Q63" s="143" t="n">
        <v>0</v>
      </c>
      <c r="R63" s="85"/>
      <c r="S63" s="38" t="n">
        <v>0</v>
      </c>
      <c r="T63" s="32" t="n">
        <v>0</v>
      </c>
      <c r="U63" s="32"/>
      <c r="V63" s="32" t="n">
        <v>0</v>
      </c>
      <c r="W63" s="32" t="n">
        <v>0</v>
      </c>
      <c r="X63" s="32" t="n">
        <v>0</v>
      </c>
      <c r="Y63" s="32" t="n">
        <v>0</v>
      </c>
      <c r="Z63" s="32" t="n">
        <v>0</v>
      </c>
      <c r="AA63" s="32" t="n">
        <v>0</v>
      </c>
      <c r="AB63" s="32" t="n">
        <v>0</v>
      </c>
      <c r="AC63" s="32" t="n">
        <v>0</v>
      </c>
      <c r="AD63" s="32" t="n">
        <v>0</v>
      </c>
      <c r="AE63" s="32" t="n">
        <v>0</v>
      </c>
      <c r="AF63" s="32" t="n">
        <v>0</v>
      </c>
      <c r="AG63" s="32" t="n">
        <v>0</v>
      </c>
      <c r="AH63" s="32" t="n">
        <v>0</v>
      </c>
      <c r="AI63" s="32"/>
      <c r="AJ63" s="32"/>
      <c r="AK63" s="32"/>
      <c r="AL63" s="32"/>
      <c r="AM63" s="32"/>
      <c r="AN63" s="32"/>
      <c r="AO63" s="32"/>
      <c r="AP63" s="204"/>
      <c r="AQ63" s="39"/>
    </row>
    <row r="64" customFormat="false" ht="13.15" hidden="false" customHeight="true" outlineLevel="0" collapsed="false">
      <c r="B64" s="181"/>
      <c r="C64" s="206" t="n">
        <v>17</v>
      </c>
      <c r="D64" s="198" t="s">
        <v>102</v>
      </c>
      <c r="E64" s="188" t="s">
        <v>103</v>
      </c>
      <c r="F64" s="199" t="s">
        <v>6</v>
      </c>
      <c r="G64" s="188" t="s">
        <v>7</v>
      </c>
      <c r="H64" s="189" t="s">
        <v>8</v>
      </c>
      <c r="I64" s="160" t="s">
        <v>40</v>
      </c>
      <c r="J64" s="161" t="n">
        <v>448</v>
      </c>
      <c r="K64" s="212" t="n">
        <f aca="false">J64</f>
        <v>448</v>
      </c>
      <c r="L64" s="162" t="s">
        <v>38</v>
      </c>
      <c r="M64" s="162" t="s">
        <v>39</v>
      </c>
      <c r="N64" s="162" t="s">
        <v>38</v>
      </c>
      <c r="O64" s="212" t="n">
        <f aca="false">Q64</f>
        <v>496</v>
      </c>
      <c r="P64" s="163" t="s">
        <v>37</v>
      </c>
      <c r="Q64" s="164" t="n">
        <v>496</v>
      </c>
      <c r="R64" s="97"/>
      <c r="S64" s="144" t="n">
        <f aca="false">SUM(S65:S68)</f>
        <v>374</v>
      </c>
      <c r="T64" s="201" t="n">
        <f aca="false">SUM(T65:T68)</f>
        <v>196</v>
      </c>
      <c r="U64" s="201" t="n">
        <f aca="false">SUM(U65:U68)</f>
        <v>234</v>
      </c>
      <c r="V64" s="201" t="n">
        <f aca="false">SUM(V65:V68)</f>
        <v>392</v>
      </c>
      <c r="W64" s="201" t="n">
        <f aca="false">SUM(W65:W68)</f>
        <v>551</v>
      </c>
      <c r="X64" s="201" t="n">
        <f aca="false">SUM(X65:X68)</f>
        <v>416</v>
      </c>
      <c r="Y64" s="201" t="n">
        <f aca="false">SUM(Y65:Y68)</f>
        <v>396</v>
      </c>
      <c r="Z64" s="201" t="n">
        <f aca="false">SUM(Z65:Z68)</f>
        <v>466</v>
      </c>
      <c r="AA64" s="201" t="n">
        <f aca="false">SUM(AA65:AA68)</f>
        <v>384</v>
      </c>
      <c r="AB64" s="201" t="n">
        <f aca="false">SUM(AB65:AB68)</f>
        <v>351</v>
      </c>
      <c r="AC64" s="201" t="n">
        <f aca="false">SUM(AC65:AC68)</f>
        <v>360</v>
      </c>
      <c r="AD64" s="201" t="n">
        <f aca="false">SUM(AD65:AD68)</f>
        <v>395</v>
      </c>
      <c r="AE64" s="201" t="n">
        <f aca="false">SUM(AE65:AE68)</f>
        <v>313</v>
      </c>
      <c r="AF64" s="201" t="n">
        <f aca="false">SUM(AF65:AF68)</f>
        <v>275</v>
      </c>
      <c r="AG64" s="201" t="n">
        <f aca="false">SUM(AG65:AG68)</f>
        <v>385</v>
      </c>
      <c r="AH64" s="201" t="n">
        <f aca="false">SUM(AH65:AH68)</f>
        <v>463</v>
      </c>
      <c r="AI64" s="201" t="n">
        <f aca="false">SUM(AI65:AI68)</f>
        <v>0</v>
      </c>
      <c r="AJ64" s="201" t="n">
        <f aca="false">SUM(AJ65:AJ68)</f>
        <v>0</v>
      </c>
      <c r="AK64" s="201" t="n">
        <f aca="false">SUM(AK65:AK68)</f>
        <v>0</v>
      </c>
      <c r="AL64" s="201" t="n">
        <f aca="false">SUM(AL65:AL68)</f>
        <v>0</v>
      </c>
      <c r="AM64" s="201" t="n">
        <f aca="false">SUM(AM65:AM68)</f>
        <v>0</v>
      </c>
      <c r="AN64" s="201" t="n">
        <f aca="false">SUM(AN65:AN68)</f>
        <v>0</v>
      </c>
      <c r="AO64" s="201" t="n">
        <f aca="false">SUM(AO65:AO68)</f>
        <v>0</v>
      </c>
      <c r="AP64" s="202" t="n">
        <f aca="false">SUM(AP65:AP68)</f>
        <v>0</v>
      </c>
      <c r="AQ64" s="39"/>
    </row>
    <row r="65" customFormat="false" ht="13.15" hidden="false" customHeight="true" outlineLevel="0" collapsed="false">
      <c r="B65" s="181"/>
      <c r="C65" s="186"/>
      <c r="D65" s="198"/>
      <c r="E65" s="188"/>
      <c r="F65" s="199"/>
      <c r="G65" s="188"/>
      <c r="H65" s="189"/>
      <c r="I65" s="187" t="s">
        <v>10</v>
      </c>
      <c r="J65" s="187"/>
      <c r="K65" s="187"/>
      <c r="L65" s="187"/>
      <c r="M65" s="187"/>
      <c r="N65" s="187"/>
      <c r="O65" s="187"/>
      <c r="P65" s="187"/>
      <c r="Q65" s="187"/>
      <c r="R65" s="85"/>
      <c r="S65" s="38" t="n">
        <v>122</v>
      </c>
      <c r="T65" s="32" t="n">
        <v>55</v>
      </c>
      <c r="U65" s="32" t="n">
        <v>94</v>
      </c>
      <c r="V65" s="32" t="n">
        <v>123</v>
      </c>
      <c r="W65" s="32" t="n">
        <v>160</v>
      </c>
      <c r="X65" s="32" t="n">
        <v>159</v>
      </c>
      <c r="Y65" s="32" t="n">
        <v>134</v>
      </c>
      <c r="Z65" s="32" t="n">
        <v>106</v>
      </c>
      <c r="AA65" s="32" t="n">
        <v>78</v>
      </c>
      <c r="AB65" s="32" t="n">
        <v>57</v>
      </c>
      <c r="AC65" s="32" t="n">
        <v>58</v>
      </c>
      <c r="AD65" s="32" t="n">
        <v>87</v>
      </c>
      <c r="AE65" s="32" t="n">
        <v>69</v>
      </c>
      <c r="AF65" s="32" t="n">
        <v>28</v>
      </c>
      <c r="AG65" s="32" t="n">
        <v>46</v>
      </c>
      <c r="AH65" s="32" t="n">
        <v>51</v>
      </c>
      <c r="AI65" s="32"/>
      <c r="AJ65" s="32"/>
      <c r="AK65" s="32"/>
      <c r="AL65" s="32"/>
      <c r="AM65" s="32"/>
      <c r="AN65" s="32"/>
      <c r="AO65" s="32"/>
      <c r="AP65" s="204"/>
      <c r="AQ65" s="39"/>
    </row>
    <row r="66" customFormat="false" ht="13.15" hidden="false" customHeight="true" outlineLevel="0" collapsed="false">
      <c r="B66" s="181"/>
      <c r="C66" s="186"/>
      <c r="D66" s="198"/>
      <c r="E66" s="188"/>
      <c r="F66" s="199"/>
      <c r="G66" s="188"/>
      <c r="H66" s="189"/>
      <c r="I66" s="187" t="s">
        <v>13</v>
      </c>
      <c r="J66" s="187"/>
      <c r="K66" s="187"/>
      <c r="L66" s="187"/>
      <c r="M66" s="187"/>
      <c r="N66" s="187"/>
      <c r="O66" s="187"/>
      <c r="P66" s="187"/>
      <c r="Q66" s="187"/>
      <c r="R66" s="85"/>
      <c r="S66" s="38" t="n">
        <v>144</v>
      </c>
      <c r="T66" s="32" t="n">
        <v>79</v>
      </c>
      <c r="U66" s="32" t="n">
        <v>75</v>
      </c>
      <c r="V66" s="32" t="n">
        <v>150</v>
      </c>
      <c r="W66" s="32" t="n">
        <v>191</v>
      </c>
      <c r="X66" s="32" t="n">
        <v>126</v>
      </c>
      <c r="Y66" s="32" t="n">
        <v>130</v>
      </c>
      <c r="Z66" s="32" t="n">
        <v>126</v>
      </c>
      <c r="AA66" s="32" t="n">
        <v>112</v>
      </c>
      <c r="AB66" s="32" t="n">
        <v>106</v>
      </c>
      <c r="AC66" s="32" t="n">
        <v>101</v>
      </c>
      <c r="AD66" s="32" t="n">
        <v>102</v>
      </c>
      <c r="AE66" s="32" t="n">
        <v>86</v>
      </c>
      <c r="AF66" s="32" t="n">
        <v>107</v>
      </c>
      <c r="AG66" s="32" t="n">
        <v>113</v>
      </c>
      <c r="AH66" s="32" t="n">
        <v>153</v>
      </c>
      <c r="AI66" s="32"/>
      <c r="AJ66" s="32"/>
      <c r="AK66" s="32"/>
      <c r="AL66" s="32"/>
      <c r="AM66" s="32"/>
      <c r="AN66" s="32"/>
      <c r="AO66" s="32"/>
      <c r="AP66" s="204"/>
      <c r="AQ66" s="39"/>
    </row>
    <row r="67" customFormat="false" ht="13.15" hidden="false" customHeight="true" outlineLevel="0" collapsed="false">
      <c r="B67" s="181"/>
      <c r="C67" s="186"/>
      <c r="D67" s="198"/>
      <c r="E67" s="188"/>
      <c r="F67" s="199"/>
      <c r="G67" s="188"/>
      <c r="H67" s="189"/>
      <c r="I67" s="187" t="s">
        <v>14</v>
      </c>
      <c r="J67" s="187"/>
      <c r="K67" s="187"/>
      <c r="L67" s="187"/>
      <c r="M67" s="187"/>
      <c r="N67" s="187"/>
      <c r="O67" s="187"/>
      <c r="P67" s="187"/>
      <c r="Q67" s="187"/>
      <c r="R67" s="85"/>
      <c r="S67" s="38" t="n">
        <v>108</v>
      </c>
      <c r="T67" s="32" t="n">
        <v>62</v>
      </c>
      <c r="U67" s="32" t="n">
        <v>65</v>
      </c>
      <c r="V67" s="32" t="n">
        <v>119</v>
      </c>
      <c r="W67" s="32" t="n">
        <v>200</v>
      </c>
      <c r="X67" s="32" t="n">
        <v>131</v>
      </c>
      <c r="Y67" s="32" t="n">
        <v>132</v>
      </c>
      <c r="Z67" s="32" t="n">
        <v>142</v>
      </c>
      <c r="AA67" s="32" t="n">
        <v>106</v>
      </c>
      <c r="AB67" s="32" t="n">
        <v>113</v>
      </c>
      <c r="AC67" s="32" t="n">
        <v>101</v>
      </c>
      <c r="AD67" s="32" t="n">
        <v>99</v>
      </c>
      <c r="AE67" s="32" t="n">
        <v>86</v>
      </c>
      <c r="AF67" s="32" t="n">
        <v>73</v>
      </c>
      <c r="AG67" s="32" t="n">
        <v>101</v>
      </c>
      <c r="AH67" s="32" t="n">
        <v>117</v>
      </c>
      <c r="AI67" s="32"/>
      <c r="AJ67" s="32"/>
      <c r="AK67" s="32"/>
      <c r="AL67" s="32"/>
      <c r="AM67" s="32"/>
      <c r="AN67" s="32"/>
      <c r="AO67" s="32"/>
      <c r="AP67" s="204"/>
      <c r="AQ67" s="39"/>
    </row>
    <row r="68" customFormat="false" ht="13.15" hidden="false" customHeight="true" outlineLevel="0" collapsed="false">
      <c r="B68" s="181"/>
      <c r="C68" s="196"/>
      <c r="D68" s="198"/>
      <c r="E68" s="188"/>
      <c r="F68" s="199"/>
      <c r="G68" s="188"/>
      <c r="H68" s="189"/>
      <c r="I68" s="187" t="s">
        <v>17</v>
      </c>
      <c r="J68" s="187"/>
      <c r="K68" s="187"/>
      <c r="L68" s="187"/>
      <c r="M68" s="187"/>
      <c r="N68" s="187"/>
      <c r="O68" s="187"/>
      <c r="P68" s="187"/>
      <c r="Q68" s="187"/>
      <c r="R68" s="85"/>
      <c r="S68" s="38"/>
      <c r="T68" s="32"/>
      <c r="U68" s="32"/>
      <c r="V68" s="32"/>
      <c r="W68" s="32"/>
      <c r="X68" s="32"/>
      <c r="Y68" s="32"/>
      <c r="Z68" s="32" t="n">
        <v>92</v>
      </c>
      <c r="AA68" s="32" t="n">
        <v>88</v>
      </c>
      <c r="AB68" s="32" t="n">
        <v>75</v>
      </c>
      <c r="AC68" s="32" t="n">
        <v>100</v>
      </c>
      <c r="AD68" s="32" t="n">
        <v>107</v>
      </c>
      <c r="AE68" s="32" t="n">
        <v>72</v>
      </c>
      <c r="AF68" s="32" t="n">
        <v>67</v>
      </c>
      <c r="AG68" s="32" t="n">
        <v>125</v>
      </c>
      <c r="AH68" s="32" t="n">
        <v>142</v>
      </c>
      <c r="AI68" s="32"/>
      <c r="AJ68" s="32"/>
      <c r="AK68" s="32"/>
      <c r="AL68" s="32"/>
      <c r="AM68" s="32"/>
      <c r="AN68" s="32"/>
      <c r="AO68" s="32"/>
      <c r="AP68" s="204"/>
      <c r="AQ68" s="39"/>
    </row>
    <row r="69" customFormat="false" ht="12.75" hidden="false" customHeight="true" outlineLevel="0" collapsed="false">
      <c r="B69" s="181"/>
      <c r="C69" s="186" t="n">
        <v>18</v>
      </c>
      <c r="D69" s="92" t="s">
        <v>104</v>
      </c>
      <c r="E69" s="95" t="s">
        <v>105</v>
      </c>
      <c r="F69" s="188" t="s">
        <v>6</v>
      </c>
      <c r="G69" s="188" t="s">
        <v>7</v>
      </c>
      <c r="H69" s="189" t="s">
        <v>106</v>
      </c>
      <c r="I69" s="80" t="s">
        <v>40</v>
      </c>
      <c r="J69" s="190" t="n">
        <v>0.95</v>
      </c>
      <c r="K69" s="191" t="n">
        <f aca="false">J69</f>
        <v>0.95</v>
      </c>
      <c r="L69" s="82" t="s">
        <v>38</v>
      </c>
      <c r="M69" s="82" t="s">
        <v>39</v>
      </c>
      <c r="N69" s="82" t="s">
        <v>38</v>
      </c>
      <c r="O69" s="191" t="n">
        <f aca="false">Q69</f>
        <v>1</v>
      </c>
      <c r="P69" s="83" t="s">
        <v>37</v>
      </c>
      <c r="Q69" s="192" t="n">
        <v>1</v>
      </c>
      <c r="R69" s="97"/>
      <c r="S69" s="213" t="n">
        <f aca="false">IFERROR(AVERAGEIF(S70:S73,"&lt;&gt;0",S70:S73),0)</f>
        <v>0.479365079365079</v>
      </c>
      <c r="T69" s="214" t="n">
        <f aca="false">IFERROR(AVERAGEIF(T70:T73,"&lt;&gt;0",T70:T73),0)</f>
        <v>0.277314814814815</v>
      </c>
      <c r="U69" s="214" t="n">
        <f aca="false">IFERROR(AVERAGEIF(U70:U73,"&lt;&gt;0",U70:U73),0)</f>
        <v>0.2750962000962</v>
      </c>
      <c r="V69" s="214" t="n">
        <f aca="false">IFERROR(AVERAGEIF(V70:V73,"&lt;&gt;0",V70:V73),0)</f>
        <v>0.457439896036387</v>
      </c>
      <c r="W69" s="214" t="n">
        <f aca="false">IFERROR(AVERAGEIF(W70:W73,"&lt;&gt;0",W70:W73),0)</f>
        <v>0.564261664261664</v>
      </c>
      <c r="X69" s="214" t="n">
        <f aca="false">IFERROR(AVERAGEIF(X70:X73,"&lt;&gt;0",X70:X73),0)</f>
        <v>0.471520467836257</v>
      </c>
      <c r="Y69" s="214" t="n">
        <f aca="false">IFERROR(AVERAGEIF(Y70:Y73,"&lt;&gt;0",Y70:Y73),0)</f>
        <v>0.488888888888889</v>
      </c>
      <c r="Z69" s="214" t="n">
        <f aca="false">IFERROR(AVERAGEIF(Z70:Z73,"&lt;&gt;0",Z70:Z73),0)</f>
        <v>0.353030303030303</v>
      </c>
      <c r="AA69" s="214" t="n">
        <f aca="false">IFERROR(AVERAGEIF(AA70:AA73,"&lt;&gt;0",AA70:AA73),0)</f>
        <v>0.536984126984127</v>
      </c>
      <c r="AB69" s="214" t="n">
        <f aca="false">IFERROR(AVERAGEIF(AB70:AB73,"&lt;&gt;0",AB70:AB73),0)</f>
        <v>0.596728395061728</v>
      </c>
      <c r="AC69" s="214" t="n">
        <f aca="false">IFERROR(AVERAGEIF(AC70:AC73,"&lt;&gt;0",AC70:AC73),0)</f>
        <v>0.456980056980057</v>
      </c>
      <c r="AD69" s="214" t="n">
        <f aca="false">IFERROR(AVERAGEIF(AD70:AD73,"&lt;&gt;0",AD70:AD73),0)</f>
        <v>0.558760683760684</v>
      </c>
      <c r="AE69" s="214" t="n">
        <f aca="false">IFERROR(AVERAGEIF(AE70:AE73,"&lt;&gt;0",AE70:AE73),0)</f>
        <v>0.618939393939394</v>
      </c>
      <c r="AF69" s="214" t="n">
        <f aca="false">IFERROR(AVERAGEIF(AF70:AF73,"&lt;&gt;0",AF70:AF73),0)</f>
        <v>0.327380952380952</v>
      </c>
      <c r="AG69" s="214" t="n">
        <f aca="false">IFERROR(AVERAGEIF(AG70:AG73,"&lt;&gt;0",AG70:AG73),0)</f>
        <v>0.330185185185185</v>
      </c>
      <c r="AH69" s="214" t="n">
        <f aca="false">IFERROR(AVERAGEIF(AH70:AH73,"&lt;&gt;0",AH70:AH73),0)</f>
        <v>0.495694444444444</v>
      </c>
      <c r="AI69" s="214" t="n">
        <f aca="false">IFERROR(AVERAGEIF(AI70:AI73,"&lt;&gt;0",AI70:AI73),0)</f>
        <v>0</v>
      </c>
      <c r="AJ69" s="214" t="n">
        <f aca="false">IFERROR(AVERAGEIF(AJ70:AJ73,"&lt;&gt;0",AJ70:AJ73),0)</f>
        <v>0</v>
      </c>
      <c r="AK69" s="214" t="n">
        <f aca="false">IFERROR(AVERAGEIF(AK70:AK73,"&lt;&gt;0",AK70:AK73),0)</f>
        <v>0</v>
      </c>
      <c r="AL69" s="214" t="n">
        <f aca="false">IFERROR(AVERAGEIF(AL70:AL73,"&lt;&gt;0",AL70:AL73),0)</f>
        <v>0</v>
      </c>
      <c r="AM69" s="214" t="n">
        <f aca="false">IFERROR(AVERAGEIF(AM70:AM73,"&lt;&gt;0",AM70:AM73),0)</f>
        <v>0</v>
      </c>
      <c r="AN69" s="214" t="n">
        <f aca="false">IFERROR(AVERAGEIF(AN70:AN73,"&lt;&gt;0",AN70:AN73),0)</f>
        <v>0</v>
      </c>
      <c r="AO69" s="214" t="n">
        <f aca="false">IFERROR(AVERAGEIF(AO70:AO73,"&lt;&gt;0",AO70:AO73),0)</f>
        <v>0</v>
      </c>
      <c r="AP69" s="214" t="n">
        <f aca="false">IFERROR(AVERAGEIF(AP70:AP73,"&lt;&gt;0",AP70:AP73),0)</f>
        <v>0</v>
      </c>
      <c r="AQ69" s="39"/>
    </row>
    <row r="70" customFormat="false" ht="13.15" hidden="false" customHeight="true" outlineLevel="0" collapsed="false">
      <c r="B70" s="181"/>
      <c r="C70" s="186"/>
      <c r="D70" s="92"/>
      <c r="E70" s="95"/>
      <c r="F70" s="188"/>
      <c r="G70" s="188"/>
      <c r="H70" s="189"/>
      <c r="I70" s="187" t="s">
        <v>10</v>
      </c>
      <c r="J70" s="187"/>
      <c r="K70" s="187"/>
      <c r="L70" s="187"/>
      <c r="M70" s="187"/>
      <c r="N70" s="187"/>
      <c r="O70" s="187"/>
      <c r="P70" s="187"/>
      <c r="Q70" s="187"/>
      <c r="R70" s="97"/>
      <c r="S70" s="214" t="n">
        <f aca="false">IFERROR(S65/((S2-S3)*$M$3),0)</f>
        <v>0.580952380952381</v>
      </c>
      <c r="T70" s="214" t="n">
        <f aca="false">IFERROR(T65/((T2-T3)*$M$3),0)</f>
        <v>0.244444444444444</v>
      </c>
      <c r="U70" s="214" t="n">
        <f aca="false">IFERROR(U65/((U2-U3)*$M$3),0)</f>
        <v>0.391666666666667</v>
      </c>
      <c r="V70" s="214" t="n">
        <f aca="false">IFERROR(V65/((V2-V3)*$M$3),0)</f>
        <v>0.431578947368421</v>
      </c>
      <c r="W70" s="214" t="n">
        <f aca="false">IFERROR(W65/((W2-W3)*$M$3),0)</f>
        <v>0.507936507936508</v>
      </c>
      <c r="X70" s="214" t="n">
        <f aca="false">IFERROR(X65/((X2-X3)*$M$3),0)</f>
        <v>0.557894736842105</v>
      </c>
      <c r="Y70" s="214" t="n">
        <f aca="false">IFERROR(Y65/((Y2-Y3)*$M$3),0)</f>
        <v>0.496296296296296</v>
      </c>
      <c r="Z70" s="214" t="n">
        <f aca="false">IFERROR(Z65/((Z2-Z3)*$M$3),0)</f>
        <v>0.321212121212121</v>
      </c>
      <c r="AA70" s="214" t="n">
        <f aca="false">IFERROR(AA65/((AA2-AA3)*$M$3),0)</f>
        <v>0.4</v>
      </c>
      <c r="AB70" s="214" t="n">
        <f aca="false">IFERROR(AB65/((AB2-AB3)*$M$3),0)</f>
        <v>0.38</v>
      </c>
      <c r="AC70" s="214" t="n">
        <f aca="false">IFERROR(AC65/((AC2-AC3)*$M$3),0)</f>
        <v>0.297435897435897</v>
      </c>
      <c r="AD70" s="214" t="n">
        <f aca="false">IFERROR(AD65/((AD2-AD3)*$M$3),0)</f>
        <v>0</v>
      </c>
      <c r="AE70" s="214" t="n">
        <f aca="false">IFERROR(AE65/((AE2-AE3)*$M$3),0)</f>
        <v>0</v>
      </c>
      <c r="AF70" s="214" t="n">
        <f aca="false">IFERROR(AF65/((AF2-AF3)*$M$3),0)</f>
        <v>0.133333333333333</v>
      </c>
      <c r="AG70" s="214" t="n">
        <f aca="false">IFERROR(AG65/((AG2-AG3)*$M$3),0)</f>
        <v>0.153333333333333</v>
      </c>
      <c r="AH70" s="214" t="n">
        <f aca="false">IFERROR(AH65/((AH2-AH3)*$M$3),0)</f>
        <v>0.226666666666667</v>
      </c>
      <c r="AI70" s="214" t="n">
        <f aca="false">IFERROR(AI65/((AI2-AI3)*$M$3),0)</f>
        <v>0</v>
      </c>
      <c r="AJ70" s="214" t="n">
        <f aca="false">IFERROR(AJ65/((AJ2-AJ3)*$M$3),0)</f>
        <v>0</v>
      </c>
      <c r="AK70" s="214" t="n">
        <f aca="false">IFERROR(AK65/((AK2-AK3)*$M$3),0)</f>
        <v>0</v>
      </c>
      <c r="AL70" s="214" t="n">
        <f aca="false">IFERROR(AL65/((AL2-AL3)*$M$3),0)</f>
        <v>0</v>
      </c>
      <c r="AM70" s="214" t="n">
        <f aca="false">IFERROR(AM65/((AM2-AM3)*$M$3),0)</f>
        <v>0</v>
      </c>
      <c r="AN70" s="214" t="n">
        <f aca="false">IFERROR(AN65/((AN2-AN3)*$M$3),0)</f>
        <v>0</v>
      </c>
      <c r="AO70" s="214" t="n">
        <f aca="false">IFERROR(AO65/((AO2-AO3)*$M$3),0)</f>
        <v>0</v>
      </c>
      <c r="AP70" s="214" t="n">
        <f aca="false">IFERROR(AP65/((AP2-AP3)*$M$3),0)</f>
        <v>0</v>
      </c>
      <c r="AQ70" s="39"/>
    </row>
    <row r="71" customFormat="false" ht="13.15" hidden="false" customHeight="true" outlineLevel="0" collapsed="false">
      <c r="B71" s="181"/>
      <c r="C71" s="186"/>
      <c r="D71" s="92"/>
      <c r="E71" s="95"/>
      <c r="F71" s="188"/>
      <c r="G71" s="188"/>
      <c r="H71" s="189"/>
      <c r="I71" s="187" t="s">
        <v>13</v>
      </c>
      <c r="J71" s="187"/>
      <c r="K71" s="187"/>
      <c r="L71" s="187"/>
      <c r="M71" s="187"/>
      <c r="N71" s="187"/>
      <c r="O71" s="187"/>
      <c r="P71" s="187"/>
      <c r="Q71" s="187"/>
      <c r="R71" s="97"/>
      <c r="S71" s="214" t="n">
        <f aca="false">IFERROR(S66/((S2-S4)*$M$4),0)</f>
        <v>0.457142857142857</v>
      </c>
      <c r="T71" s="214" t="n">
        <f aca="false">IFERROR(T66/((T2-T4)*$M$4),0)</f>
        <v>0.329166666666667</v>
      </c>
      <c r="U71" s="214" t="n">
        <f aca="false">IFERROR(U66/((U2-U4)*$M$4),0)</f>
        <v>0.227272727272727</v>
      </c>
      <c r="V71" s="214" t="n">
        <f aca="false">IFERROR(V66/((V2-V4)*$M$4),0)</f>
        <v>0.5</v>
      </c>
      <c r="W71" s="214" t="n">
        <f aca="false">IFERROR(W66/((W2-W4)*$M$4),0)</f>
        <v>0.578787878787879</v>
      </c>
      <c r="X71" s="214" t="n">
        <f aca="false">IFERROR(X66/((X2-X4)*$M$4),0)</f>
        <v>0.42</v>
      </c>
      <c r="Y71" s="214" t="n">
        <f aca="false">IFERROR(Y66/((Y2-Y4)*$M$4),0)</f>
        <v>0.481481481481481</v>
      </c>
      <c r="Z71" s="214" t="n">
        <f aca="false">IFERROR(Z66/((Z2-Z4)*$M$4),0)</f>
        <v>0.381818181818182</v>
      </c>
      <c r="AA71" s="214" t="n">
        <f aca="false">IFERROR(AA66/((AA2-AA4)*$M$4),0)</f>
        <v>0.622222222222222</v>
      </c>
      <c r="AB71" s="214" t="n">
        <f aca="false">IFERROR(AB66/((AB2-AB4)*$M$4),0)</f>
        <v>0.785185185185185</v>
      </c>
      <c r="AC71" s="214" t="n">
        <f aca="false">IFERROR(AC66/((AC2-AC4)*$M$4),0)</f>
        <v>0.517948717948718</v>
      </c>
      <c r="AD71" s="214" t="n">
        <f aca="false">IFERROR(AD66/((AD2-AD4)*$M$4),0)</f>
        <v>0.523076923076923</v>
      </c>
      <c r="AE71" s="214" t="n">
        <f aca="false">IFERROR(AE66/((AE2-AE4)*$M$4),0)</f>
        <v>0.521212121212121</v>
      </c>
      <c r="AF71" s="214" t="n">
        <f aca="false">IFERROR(AF66/((AF2-AF4)*$M$4),0)</f>
        <v>0.50952380952381</v>
      </c>
      <c r="AG71" s="214" t="n">
        <f aca="false">IFERROR(AG66/((AG2-AG4)*$M$4),0)</f>
        <v>0.376666666666667</v>
      </c>
      <c r="AH71" s="214" t="n">
        <f aca="false">IFERROR(AH66/((AH2-AH4)*$M$4),0)</f>
        <v>0.6375</v>
      </c>
      <c r="AI71" s="214" t="n">
        <f aca="false">IFERROR(AI66/((AI2-AI4)*$M$4),0)</f>
        <v>0</v>
      </c>
      <c r="AJ71" s="214" t="n">
        <f aca="false">IFERROR(AJ66/((AJ2-AJ4)*$M$4),0)</f>
        <v>0</v>
      </c>
      <c r="AK71" s="214" t="n">
        <f aca="false">IFERROR(AK66/((AK2-AK4)*$M$4),0)</f>
        <v>0</v>
      </c>
      <c r="AL71" s="214" t="n">
        <f aca="false">IFERROR(AL66/((AL2-AL4)*$M$4),0)</f>
        <v>0</v>
      </c>
      <c r="AM71" s="214" t="n">
        <f aca="false">IFERROR(AM66/((AM2-AM4)*$M$4),0)</f>
        <v>0</v>
      </c>
      <c r="AN71" s="214" t="n">
        <f aca="false">IFERROR(AN66/((AN2-AN4)*$M$4),0)</f>
        <v>0</v>
      </c>
      <c r="AO71" s="214" t="n">
        <f aca="false">IFERROR(AO66/((AO2-AO4)*$M$4),0)</f>
        <v>0</v>
      </c>
      <c r="AP71" s="214" t="n">
        <f aca="false">IFERROR(AP66/((AP2-AP4)*$M$4),0)</f>
        <v>0</v>
      </c>
      <c r="AQ71" s="39"/>
    </row>
    <row r="72" customFormat="false" ht="13.15" hidden="false" customHeight="true" outlineLevel="0" collapsed="false">
      <c r="B72" s="181"/>
      <c r="C72" s="186"/>
      <c r="D72" s="92"/>
      <c r="E72" s="95"/>
      <c r="F72" s="188"/>
      <c r="G72" s="188"/>
      <c r="H72" s="189"/>
      <c r="I72" s="187" t="s">
        <v>14</v>
      </c>
      <c r="J72" s="187"/>
      <c r="K72" s="187"/>
      <c r="L72" s="187"/>
      <c r="M72" s="187"/>
      <c r="N72" s="187"/>
      <c r="O72" s="187"/>
      <c r="P72" s="187"/>
      <c r="Q72" s="187"/>
      <c r="R72" s="97"/>
      <c r="S72" s="214" t="n">
        <f aca="false">IFERROR(S67/((S2-S5)*$M$5),0)</f>
        <v>0.4</v>
      </c>
      <c r="T72" s="214" t="n">
        <f aca="false">IFERROR(T67/((T2-T5)*$M$5),0)</f>
        <v>0.258333333333333</v>
      </c>
      <c r="U72" s="214" t="n">
        <f aca="false">IFERROR(U67/((U2-U5)*$M$5),0)</f>
        <v>0.206349206349206</v>
      </c>
      <c r="V72" s="214" t="n">
        <f aca="false">IFERROR(V67/((V2-V5)*$M$5),0)</f>
        <v>0.440740740740741</v>
      </c>
      <c r="W72" s="214" t="n">
        <f aca="false">IFERROR(W67/((W2-W5)*$M$5),0)</f>
        <v>0.606060606060606</v>
      </c>
      <c r="X72" s="214" t="n">
        <f aca="false">IFERROR(X67/((X2-X5)*$M$5),0)</f>
        <v>0.436666666666667</v>
      </c>
      <c r="Y72" s="214" t="n">
        <f aca="false">IFERROR(Y67/((Y2-Y5)*$M$5),0)</f>
        <v>0.488888888888889</v>
      </c>
      <c r="Z72" s="214" t="n">
        <f aca="false">IFERROR(Z67/((Z2-Z5)*$M$5),0)</f>
        <v>0.43030303030303</v>
      </c>
      <c r="AA72" s="214" t="n">
        <f aca="false">IFERROR(AA67/((AA2-AA5)*$M$5),0)</f>
        <v>0.706666666666667</v>
      </c>
      <c r="AB72" s="214" t="n">
        <f aca="false">IFERROR(AB67/((AB2-AB5)*$M$5),0)</f>
        <v>0</v>
      </c>
      <c r="AC72" s="214" t="n">
        <f aca="false">IFERROR(AC67/((AC2-AC5)*$M$5),0)</f>
        <v>0</v>
      </c>
      <c r="AD72" s="214" t="n">
        <f aca="false">IFERROR(AD67/((AD2-AD5)*$M$5),0)</f>
        <v>0</v>
      </c>
      <c r="AE72" s="214" t="n">
        <f aca="false">IFERROR(AE67/((AE2-AE5)*$M$5),0)</f>
        <v>0.716666666666667</v>
      </c>
      <c r="AF72" s="214" t="n">
        <f aca="false">IFERROR(AF67/((AF2-AF5)*$M$5),0)</f>
        <v>0.347619047619048</v>
      </c>
      <c r="AG72" s="214" t="n">
        <f aca="false">IFERROR(AG67/((AG2-AG5)*$M$5),0)</f>
        <v>0.374074074074074</v>
      </c>
      <c r="AH72" s="214" t="n">
        <f aca="false">IFERROR(AH67/((AH2-AH5)*$M$5),0)</f>
        <v>0.4875</v>
      </c>
      <c r="AI72" s="214" t="n">
        <f aca="false">IFERROR(AI67/((AI2-AI5)*$M$5),0)</f>
        <v>0</v>
      </c>
      <c r="AJ72" s="214" t="n">
        <f aca="false">IFERROR(AJ67/((AJ2-AJ5)*$M$5),0)</f>
        <v>0</v>
      </c>
      <c r="AK72" s="214" t="n">
        <f aca="false">IFERROR(AK67/((AK2-AK5)*$M$5),0)</f>
        <v>0</v>
      </c>
      <c r="AL72" s="214" t="n">
        <f aca="false">IFERROR(AL67/((AL2-AL5)*$M$5),0)</f>
        <v>0</v>
      </c>
      <c r="AM72" s="214" t="n">
        <f aca="false">IFERROR(AM67/((AM2-AM5)*$M$5),0)</f>
        <v>0</v>
      </c>
      <c r="AN72" s="214" t="n">
        <f aca="false">IFERROR(AN67/((AN2-AN5)*$M$5),0)</f>
        <v>0</v>
      </c>
      <c r="AO72" s="214" t="n">
        <f aca="false">IFERROR(AO67/((AO2-AO5)*$M$5),0)</f>
        <v>0</v>
      </c>
      <c r="AP72" s="214" t="n">
        <f aca="false">IFERROR(AP67/((AP2-AP5)*$M$5),0)</f>
        <v>0</v>
      </c>
      <c r="AQ72" s="39"/>
    </row>
    <row r="73" customFormat="false" ht="13.15" hidden="false" customHeight="true" outlineLevel="0" collapsed="false">
      <c r="B73" s="181"/>
      <c r="C73" s="186"/>
      <c r="D73" s="92"/>
      <c r="E73" s="95"/>
      <c r="F73" s="188"/>
      <c r="G73" s="188"/>
      <c r="H73" s="189"/>
      <c r="I73" s="187" t="s">
        <v>17</v>
      </c>
      <c r="J73" s="187"/>
      <c r="K73" s="187"/>
      <c r="L73" s="187"/>
      <c r="M73" s="187"/>
      <c r="N73" s="187"/>
      <c r="O73" s="187"/>
      <c r="P73" s="187"/>
      <c r="Q73" s="187"/>
      <c r="R73" s="97"/>
      <c r="S73" s="214" t="n">
        <f aca="false">IFERROR(S68/((S2-S6)*$M$6),0)</f>
        <v>0</v>
      </c>
      <c r="T73" s="214" t="n">
        <f aca="false">IFERROR(T68/((T2-T6)*$M$6),0)</f>
        <v>0</v>
      </c>
      <c r="U73" s="214" t="n">
        <f aca="false">IFERROR(U68/((U2-U6)*$M$6),0)</f>
        <v>0</v>
      </c>
      <c r="V73" s="214" t="n">
        <f aca="false">IFERROR(V68/((V2-V6)*$M$6),0)</f>
        <v>0</v>
      </c>
      <c r="W73" s="214" t="n">
        <f aca="false">IFERROR(W68/((W2-W6)*$M$6),0)</f>
        <v>0</v>
      </c>
      <c r="X73" s="214" t="n">
        <f aca="false">IFERROR(X68/((X2-X6)*$M$6),0)</f>
        <v>0</v>
      </c>
      <c r="Y73" s="214" t="n">
        <f aca="false">IFERROR(Y68/((Y2-Y6)*$M$6),0)</f>
        <v>0</v>
      </c>
      <c r="Z73" s="214" t="n">
        <f aca="false">IFERROR(Z68/((Z2-Z6)*$M$6),0)</f>
        <v>0.278787878787879</v>
      </c>
      <c r="AA73" s="214" t="n">
        <f aca="false">IFERROR(AA68/((AA2-AA6)*$M$6),0)</f>
        <v>0.419047619047619</v>
      </c>
      <c r="AB73" s="214" t="n">
        <f aca="false">IFERROR(AB68/((AB2-AB6)*$M$6),0)</f>
        <v>0.625</v>
      </c>
      <c r="AC73" s="214" t="n">
        <f aca="false">IFERROR(AC68/((AC2-AC6)*$M$6),0)</f>
        <v>0.555555555555556</v>
      </c>
      <c r="AD73" s="214" t="n">
        <f aca="false">IFERROR(AD68/((AD2-AD6)*$M$6),0)</f>
        <v>0.594444444444444</v>
      </c>
      <c r="AE73" s="214" t="n">
        <f aca="false">IFERROR(AE68/((AE2-AE6)*$M$6),0)</f>
        <v>0</v>
      </c>
      <c r="AF73" s="214" t="n">
        <f aca="false">IFERROR(AF68/((AF2-AF6)*$M$6),0)</f>
        <v>0.319047619047619</v>
      </c>
      <c r="AG73" s="214" t="n">
        <f aca="false">IFERROR(AG68/((AG2-AG6)*$M$6),0)</f>
        <v>0.416666666666667</v>
      </c>
      <c r="AH73" s="214" t="n">
        <f aca="false">IFERROR(AH68/((AH2-AH6)*$M$6),0)</f>
        <v>0.631111111111111</v>
      </c>
      <c r="AI73" s="214" t="n">
        <f aca="false">IFERROR(AI68/((AI2-AI6)*$M$6),0)</f>
        <v>0</v>
      </c>
      <c r="AJ73" s="214" t="n">
        <f aca="false">IFERROR(AJ68/((AJ2-AJ6)*$M$6),0)</f>
        <v>0</v>
      </c>
      <c r="AK73" s="214" t="n">
        <f aca="false">IFERROR(AK68/((AK2-AK6)*$M$6),0)</f>
        <v>0</v>
      </c>
      <c r="AL73" s="214" t="n">
        <f aca="false">IFERROR(AL68/((AL2-AL6)*$M$6),0)</f>
        <v>0</v>
      </c>
      <c r="AM73" s="214" t="n">
        <f aca="false">IFERROR(AM68/((AM2-AM6)*$M$6),0)</f>
        <v>0</v>
      </c>
      <c r="AN73" s="214" t="n">
        <f aca="false">IFERROR(AN68/((AN2-AN6)*$M$6),0)</f>
        <v>0</v>
      </c>
      <c r="AO73" s="214" t="n">
        <f aca="false">IFERROR(AO68/((AO2-AO6)*$M$6),0)</f>
        <v>0</v>
      </c>
      <c r="AP73" s="214" t="n">
        <f aca="false">IFERROR(AP68/((AP2-AP6)*$M$6),0)</f>
        <v>0</v>
      </c>
      <c r="AQ73" s="39"/>
    </row>
    <row r="74" customFormat="false" ht="28.35" hidden="false" customHeight="false" outlineLevel="0" collapsed="false">
      <c r="B74" s="181"/>
      <c r="C74" s="207" t="n">
        <v>19</v>
      </c>
      <c r="D74" s="208" t="s">
        <v>107</v>
      </c>
      <c r="E74" s="215" t="s">
        <v>107</v>
      </c>
      <c r="F74" s="188" t="s">
        <v>6</v>
      </c>
      <c r="G74" s="188" t="s">
        <v>7</v>
      </c>
      <c r="H74" s="216" t="s">
        <v>108</v>
      </c>
      <c r="I74" s="80" t="s">
        <v>40</v>
      </c>
      <c r="J74" s="141" t="n">
        <v>11</v>
      </c>
      <c r="K74" s="171" t="n">
        <f aca="false">J74</f>
        <v>11</v>
      </c>
      <c r="L74" s="82" t="s">
        <v>38</v>
      </c>
      <c r="M74" s="82" t="s">
        <v>39</v>
      </c>
      <c r="N74" s="82" t="s">
        <v>38</v>
      </c>
      <c r="O74" s="171" t="n">
        <f aca="false">Q74</f>
        <v>12</v>
      </c>
      <c r="P74" s="142" t="s">
        <v>37</v>
      </c>
      <c r="Q74" s="143" t="n">
        <v>12</v>
      </c>
      <c r="R74" s="85"/>
      <c r="S74" s="217" t="n">
        <v>8</v>
      </c>
      <c r="T74" s="218" t="n">
        <v>8</v>
      </c>
      <c r="U74" s="218" t="n">
        <v>4</v>
      </c>
      <c r="V74" s="218" t="n">
        <v>4</v>
      </c>
      <c r="W74" s="218" t="n">
        <v>37</v>
      </c>
      <c r="X74" s="218" t="n">
        <v>7</v>
      </c>
      <c r="Y74" s="218" t="n">
        <v>13</v>
      </c>
      <c r="Z74" s="218" t="n">
        <v>10</v>
      </c>
      <c r="AA74" s="218" t="n">
        <v>9</v>
      </c>
      <c r="AB74" s="218" t="n">
        <v>14</v>
      </c>
      <c r="AC74" s="218" t="n">
        <v>11</v>
      </c>
      <c r="AD74" s="218" t="n">
        <v>12</v>
      </c>
      <c r="AE74" s="218" t="n">
        <v>4</v>
      </c>
      <c r="AF74" s="218" t="n">
        <v>9</v>
      </c>
      <c r="AG74" s="32" t="n">
        <v>13</v>
      </c>
      <c r="AH74" s="32" t="n">
        <v>10</v>
      </c>
      <c r="AI74" s="32"/>
      <c r="AJ74" s="32"/>
      <c r="AK74" s="32"/>
      <c r="AL74" s="32"/>
      <c r="AM74" s="32"/>
      <c r="AN74" s="32"/>
      <c r="AO74" s="32"/>
      <c r="AP74" s="32"/>
      <c r="AQ74" s="39"/>
    </row>
    <row r="75" customFormat="false" ht="20.4" hidden="false" customHeight="true" outlineLevel="0" collapsed="false">
      <c r="A75" s="159"/>
      <c r="B75" s="181"/>
      <c r="C75" s="203" t="n">
        <v>20</v>
      </c>
      <c r="D75" s="92" t="s">
        <v>109</v>
      </c>
      <c r="E75" s="219" t="s">
        <v>110</v>
      </c>
      <c r="F75" s="209" t="s">
        <v>6</v>
      </c>
      <c r="G75" s="209" t="s">
        <v>7</v>
      </c>
      <c r="H75" s="211" t="s">
        <v>111</v>
      </c>
      <c r="I75" s="220" t="s">
        <v>40</v>
      </c>
      <c r="J75" s="221" t="n">
        <f aca="false">J76+J80</f>
        <v>28</v>
      </c>
      <c r="K75" s="176" t="n">
        <f aca="false">J75</f>
        <v>28</v>
      </c>
      <c r="L75" s="176" t="s">
        <v>38</v>
      </c>
      <c r="M75" s="176" t="s">
        <v>39</v>
      </c>
      <c r="N75" s="176" t="s">
        <v>38</v>
      </c>
      <c r="O75" s="176" t="n">
        <f aca="false">Q75</f>
        <v>32</v>
      </c>
      <c r="P75" s="222" t="s">
        <v>37</v>
      </c>
      <c r="Q75" s="223" t="n">
        <f aca="false">Q76+Q80</f>
        <v>32</v>
      </c>
      <c r="R75" s="97"/>
      <c r="S75" s="144" t="n">
        <f aca="false">S76+S80</f>
        <v>13</v>
      </c>
      <c r="T75" s="144" t="n">
        <f aca="false">T76+T80</f>
        <v>5</v>
      </c>
      <c r="U75" s="144" t="n">
        <f aca="false">U76+U80</f>
        <v>11</v>
      </c>
      <c r="V75" s="144" t="n">
        <f aca="false">V76+V80</f>
        <v>12</v>
      </c>
      <c r="W75" s="144" t="n">
        <f aca="false">W76+W80</f>
        <v>16</v>
      </c>
      <c r="X75" s="144" t="n">
        <f aca="false">X76+X80</f>
        <v>10</v>
      </c>
      <c r="Y75" s="144" t="n">
        <f aca="false">Y76+Y80</f>
        <v>11</v>
      </c>
      <c r="Z75" s="144" t="n">
        <f aca="false">Z76+Z80</f>
        <v>36</v>
      </c>
      <c r="AA75" s="144" t="n">
        <f aca="false">AA76+AA80</f>
        <v>8</v>
      </c>
      <c r="AB75" s="144" t="n">
        <f aca="false">AB76+AB80</f>
        <v>9</v>
      </c>
      <c r="AC75" s="144" t="n">
        <f aca="false">AC76+AC80</f>
        <v>16</v>
      </c>
      <c r="AD75" s="144" t="n">
        <f aca="false">AD76+AD80</f>
        <v>18</v>
      </c>
      <c r="AE75" s="144" t="n">
        <f aca="false">AE76+AE80</f>
        <v>23</v>
      </c>
      <c r="AF75" s="144" t="n">
        <f aca="false">AF76+AF80</f>
        <v>10</v>
      </c>
      <c r="AG75" s="144" t="n">
        <f aca="false">AG76+AG80</f>
        <v>12</v>
      </c>
      <c r="AH75" s="144" t="n">
        <f aca="false">AH76+AH80</f>
        <v>7</v>
      </c>
      <c r="AI75" s="144" t="n">
        <f aca="false">AI76+AI80</f>
        <v>0</v>
      </c>
      <c r="AJ75" s="144" t="n">
        <f aca="false">AJ76+AJ80</f>
        <v>0</v>
      </c>
      <c r="AK75" s="144" t="n">
        <f aca="false">AK76+AK80</f>
        <v>0</v>
      </c>
      <c r="AL75" s="144" t="n">
        <f aca="false">AL76+AL80</f>
        <v>0</v>
      </c>
      <c r="AM75" s="144" t="n">
        <f aca="false">AM76+AM80</f>
        <v>0</v>
      </c>
      <c r="AN75" s="144" t="n">
        <f aca="false">AN76+AN80</f>
        <v>0</v>
      </c>
      <c r="AO75" s="144" t="n">
        <f aca="false">AO76+AO80</f>
        <v>0</v>
      </c>
      <c r="AP75" s="144" t="n">
        <f aca="false">AP76+AP80</f>
        <v>0</v>
      </c>
      <c r="AQ75" s="39"/>
    </row>
    <row r="76" customFormat="false" ht="12.8" hidden="false" customHeight="false" outlineLevel="0" collapsed="false">
      <c r="A76" s="159"/>
      <c r="B76" s="181"/>
      <c r="C76" s="203"/>
      <c r="D76" s="92"/>
      <c r="E76" s="224" t="s">
        <v>20</v>
      </c>
      <c r="F76" s="225"/>
      <c r="G76" s="225"/>
      <c r="H76" s="226"/>
      <c r="I76" s="80" t="s">
        <v>40</v>
      </c>
      <c r="J76" s="221" t="n">
        <v>14</v>
      </c>
      <c r="K76" s="82" t="n">
        <f aca="false">J76</f>
        <v>14</v>
      </c>
      <c r="L76" s="82" t="s">
        <v>38</v>
      </c>
      <c r="M76" s="82" t="s">
        <v>39</v>
      </c>
      <c r="N76" s="82" t="s">
        <v>38</v>
      </c>
      <c r="O76" s="82" t="n">
        <f aca="false">Q76</f>
        <v>16</v>
      </c>
      <c r="P76" s="83" t="s">
        <v>37</v>
      </c>
      <c r="Q76" s="84" t="n">
        <v>16</v>
      </c>
      <c r="R76" s="227"/>
      <c r="S76" s="144" t="n">
        <v>5</v>
      </c>
      <c r="T76" s="201" t="n">
        <v>2</v>
      </c>
      <c r="U76" s="201" t="n">
        <v>9</v>
      </c>
      <c r="V76" s="201" t="n">
        <v>8</v>
      </c>
      <c r="W76" s="201" t="n">
        <v>8</v>
      </c>
      <c r="X76" s="201" t="n">
        <v>8</v>
      </c>
      <c r="Y76" s="201" t="n">
        <v>7</v>
      </c>
      <c r="Z76" s="201" t="n">
        <f aca="false">Z77+Z78</f>
        <v>22</v>
      </c>
      <c r="AA76" s="201" t="n">
        <v>4</v>
      </c>
      <c r="AB76" s="201" t="n">
        <f aca="false">AB77+AB78</f>
        <v>4</v>
      </c>
      <c r="AC76" s="201" t="n">
        <f aca="false">AC77+AC78</f>
        <v>9</v>
      </c>
      <c r="AD76" s="201" t="n">
        <f aca="false">AD77+AD78</f>
        <v>8</v>
      </c>
      <c r="AE76" s="201" t="n">
        <f aca="false">AE77+AE78</f>
        <v>11</v>
      </c>
      <c r="AF76" s="201" t="n">
        <f aca="false">AF77+AF78</f>
        <v>8</v>
      </c>
      <c r="AG76" s="201" t="n">
        <f aca="false">AG77+AG78</f>
        <v>4</v>
      </c>
      <c r="AH76" s="201" t="n">
        <v>0</v>
      </c>
      <c r="AI76" s="201" t="n">
        <f aca="false">AI77+AI78</f>
        <v>0</v>
      </c>
      <c r="AJ76" s="201" t="n">
        <f aca="false">AJ77+AJ78</f>
        <v>0</v>
      </c>
      <c r="AK76" s="201" t="n">
        <f aca="false">AK77+AK78</f>
        <v>0</v>
      </c>
      <c r="AL76" s="201" t="n">
        <f aca="false">AL77+AL78</f>
        <v>0</v>
      </c>
      <c r="AM76" s="201" t="n">
        <f aca="false">AM77+AM78</f>
        <v>0</v>
      </c>
      <c r="AN76" s="201" t="n">
        <f aca="false">AN77+AN78</f>
        <v>0</v>
      </c>
      <c r="AO76" s="201" t="n">
        <f aca="false">AO77+AO78</f>
        <v>0</v>
      </c>
      <c r="AP76" s="201" t="n">
        <f aca="false">AP77+AP78</f>
        <v>0</v>
      </c>
      <c r="AQ76" s="39"/>
    </row>
    <row r="77" customFormat="false" ht="13.15" hidden="false" customHeight="true" outlineLevel="0" collapsed="false">
      <c r="A77" s="159"/>
      <c r="B77" s="181"/>
      <c r="C77" s="203"/>
      <c r="D77" s="92"/>
      <c r="E77" s="228" t="s">
        <v>112</v>
      </c>
      <c r="F77" s="188" t="s">
        <v>6</v>
      </c>
      <c r="G77" s="188" t="s">
        <v>7</v>
      </c>
      <c r="H77" s="189" t="s">
        <v>111</v>
      </c>
      <c r="I77" s="80" t="s">
        <v>40</v>
      </c>
      <c r="J77" s="81" t="n">
        <v>8</v>
      </c>
      <c r="K77" s="82" t="n">
        <f aca="false">J77</f>
        <v>8</v>
      </c>
      <c r="L77" s="82" t="s">
        <v>38</v>
      </c>
      <c r="M77" s="82" t="s">
        <v>39</v>
      </c>
      <c r="N77" s="82" t="s">
        <v>38</v>
      </c>
      <c r="O77" s="82" t="n">
        <f aca="false">Q77</f>
        <v>9</v>
      </c>
      <c r="P77" s="83" t="s">
        <v>37</v>
      </c>
      <c r="Q77" s="84" t="n">
        <v>9</v>
      </c>
      <c r="R77" s="227"/>
      <c r="S77" s="38"/>
      <c r="T77" s="32"/>
      <c r="U77" s="32"/>
      <c r="V77" s="32"/>
      <c r="W77" s="32"/>
      <c r="X77" s="32"/>
      <c r="Y77" s="32"/>
      <c r="Z77" s="32" t="n">
        <v>5</v>
      </c>
      <c r="AA77" s="32" t="n">
        <v>2</v>
      </c>
      <c r="AB77" s="32" t="n">
        <v>2</v>
      </c>
      <c r="AC77" s="32" t="n">
        <v>2</v>
      </c>
      <c r="AD77" s="32" t="n">
        <v>3</v>
      </c>
      <c r="AE77" s="32" t="n">
        <v>7</v>
      </c>
      <c r="AF77" s="32" t="n">
        <v>6</v>
      </c>
      <c r="AG77" s="32" t="n">
        <v>4</v>
      </c>
      <c r="AH77" s="32" t="n">
        <v>0</v>
      </c>
      <c r="AI77" s="32"/>
      <c r="AJ77" s="32"/>
      <c r="AK77" s="32"/>
      <c r="AL77" s="32"/>
      <c r="AM77" s="32"/>
      <c r="AN77" s="32"/>
      <c r="AO77" s="32"/>
      <c r="AP77" s="204"/>
      <c r="AQ77" s="39"/>
    </row>
    <row r="78" customFormat="false" ht="13.5" hidden="false" customHeight="true" outlineLevel="0" collapsed="false">
      <c r="A78" s="159"/>
      <c r="B78" s="181"/>
      <c r="C78" s="203"/>
      <c r="D78" s="92"/>
      <c r="E78" s="229" t="s">
        <v>113</v>
      </c>
      <c r="F78" s="188"/>
      <c r="G78" s="188"/>
      <c r="H78" s="189"/>
      <c r="I78" s="80" t="s">
        <v>40</v>
      </c>
      <c r="J78" s="81" t="n">
        <v>6</v>
      </c>
      <c r="K78" s="82" t="n">
        <f aca="false">J78</f>
        <v>6</v>
      </c>
      <c r="L78" s="82" t="s">
        <v>38</v>
      </c>
      <c r="M78" s="82" t="s">
        <v>39</v>
      </c>
      <c r="N78" s="82" t="s">
        <v>38</v>
      </c>
      <c r="O78" s="82" t="n">
        <f aca="false">Q78</f>
        <v>7</v>
      </c>
      <c r="P78" s="83" t="s">
        <v>37</v>
      </c>
      <c r="Q78" s="84" t="n">
        <v>7</v>
      </c>
      <c r="R78" s="227"/>
      <c r="S78" s="38"/>
      <c r="T78" s="32"/>
      <c r="U78" s="32"/>
      <c r="V78" s="32"/>
      <c r="W78" s="32"/>
      <c r="X78" s="32"/>
      <c r="Y78" s="32"/>
      <c r="Z78" s="32" t="n">
        <v>17</v>
      </c>
      <c r="AA78" s="32" t="n">
        <v>2</v>
      </c>
      <c r="AB78" s="32" t="n">
        <v>2</v>
      </c>
      <c r="AC78" s="32" t="n">
        <v>7</v>
      </c>
      <c r="AD78" s="32" t="n">
        <v>5</v>
      </c>
      <c r="AE78" s="32" t="n">
        <v>4</v>
      </c>
      <c r="AF78" s="32" t="n">
        <v>2</v>
      </c>
      <c r="AG78" s="32"/>
      <c r="AH78" s="32" t="n">
        <v>13</v>
      </c>
      <c r="AI78" s="32"/>
      <c r="AJ78" s="32"/>
      <c r="AK78" s="32"/>
      <c r="AL78" s="32"/>
      <c r="AM78" s="32"/>
      <c r="AN78" s="32"/>
      <c r="AO78" s="32"/>
      <c r="AP78" s="204"/>
      <c r="AQ78" s="39"/>
    </row>
    <row r="79" customFormat="false" ht="13.5" hidden="true" customHeight="true" outlineLevel="0" collapsed="false">
      <c r="A79" s="159"/>
      <c r="B79" s="181"/>
      <c r="C79" s="203"/>
      <c r="D79" s="92"/>
      <c r="E79" s="228" t="s">
        <v>59</v>
      </c>
      <c r="F79" s="188"/>
      <c r="G79" s="188"/>
      <c r="H79" s="189"/>
      <c r="I79" s="80" t="s">
        <v>40</v>
      </c>
      <c r="J79" s="81" t="n">
        <v>0</v>
      </c>
      <c r="K79" s="82" t="n">
        <f aca="false">J79</f>
        <v>0</v>
      </c>
      <c r="L79" s="82" t="s">
        <v>38</v>
      </c>
      <c r="M79" s="82" t="s">
        <v>39</v>
      </c>
      <c r="N79" s="82" t="s">
        <v>38</v>
      </c>
      <c r="O79" s="82" t="n">
        <f aca="false">Q79</f>
        <v>0</v>
      </c>
      <c r="P79" s="83" t="s">
        <v>37</v>
      </c>
      <c r="Q79" s="84" t="n">
        <v>0</v>
      </c>
      <c r="R79" s="227"/>
      <c r="S79" s="38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204"/>
      <c r="AQ79" s="39"/>
    </row>
    <row r="80" customFormat="false" ht="13.5" hidden="false" customHeight="false" outlineLevel="0" collapsed="false">
      <c r="A80" s="159"/>
      <c r="B80" s="181"/>
      <c r="C80" s="203"/>
      <c r="D80" s="92"/>
      <c r="E80" s="224" t="s">
        <v>22</v>
      </c>
      <c r="F80" s="225"/>
      <c r="G80" s="225"/>
      <c r="H80" s="226"/>
      <c r="I80" s="80" t="s">
        <v>40</v>
      </c>
      <c r="J80" s="221" t="n">
        <v>14</v>
      </c>
      <c r="K80" s="82" t="n">
        <f aca="false">J80</f>
        <v>14</v>
      </c>
      <c r="L80" s="82" t="s">
        <v>38</v>
      </c>
      <c r="M80" s="82" t="s">
        <v>39</v>
      </c>
      <c r="N80" s="82" t="s">
        <v>38</v>
      </c>
      <c r="O80" s="82" t="n">
        <f aca="false">Q80</f>
        <v>16</v>
      </c>
      <c r="P80" s="83" t="s">
        <v>37</v>
      </c>
      <c r="Q80" s="84" t="n">
        <v>16</v>
      </c>
      <c r="R80" s="227"/>
      <c r="S80" s="144" t="n">
        <v>8</v>
      </c>
      <c r="T80" s="201" t="n">
        <v>3</v>
      </c>
      <c r="U80" s="201" t="n">
        <v>2</v>
      </c>
      <c r="V80" s="201" t="n">
        <v>4</v>
      </c>
      <c r="W80" s="201" t="n">
        <v>8</v>
      </c>
      <c r="X80" s="201" t="n">
        <v>2</v>
      </c>
      <c r="Y80" s="201" t="n">
        <v>4</v>
      </c>
      <c r="Z80" s="201" t="n">
        <f aca="false">Z81+Z82</f>
        <v>14</v>
      </c>
      <c r="AA80" s="201" t="n">
        <v>4</v>
      </c>
      <c r="AB80" s="201" t="n">
        <f aca="false">AB81+AB82</f>
        <v>5</v>
      </c>
      <c r="AC80" s="201" t="n">
        <f aca="false">AC81+AC82</f>
        <v>7</v>
      </c>
      <c r="AD80" s="201" t="n">
        <f aca="false">AD81+AD82</f>
        <v>10</v>
      </c>
      <c r="AE80" s="201" t="n">
        <f aca="false">AE81+AE82</f>
        <v>12</v>
      </c>
      <c r="AF80" s="201" t="n">
        <f aca="false">AF81+AF82</f>
        <v>2</v>
      </c>
      <c r="AG80" s="201" t="n">
        <f aca="false">AG81+AG82</f>
        <v>8</v>
      </c>
      <c r="AH80" s="201" t="n">
        <f aca="false">AH81+AH82</f>
        <v>7</v>
      </c>
      <c r="AI80" s="201" t="n">
        <f aca="false">AI81+AI82</f>
        <v>0</v>
      </c>
      <c r="AJ80" s="201" t="n">
        <f aca="false">AJ81+AJ82</f>
        <v>0</v>
      </c>
      <c r="AK80" s="201" t="n">
        <f aca="false">AK81+AK82</f>
        <v>0</v>
      </c>
      <c r="AL80" s="201" t="n">
        <f aca="false">AL81+AL82</f>
        <v>0</v>
      </c>
      <c r="AM80" s="201" t="n">
        <f aca="false">AM81+AM82</f>
        <v>0</v>
      </c>
      <c r="AN80" s="201" t="n">
        <f aca="false">AN81+AN82</f>
        <v>0</v>
      </c>
      <c r="AO80" s="201" t="n">
        <f aca="false">AO81+AO82</f>
        <v>0</v>
      </c>
      <c r="AP80" s="201" t="n">
        <f aca="false">AP81+AP82</f>
        <v>0</v>
      </c>
      <c r="AQ80" s="39"/>
    </row>
    <row r="81" customFormat="false" ht="13.15" hidden="false" customHeight="true" outlineLevel="0" collapsed="false">
      <c r="A81" s="159"/>
      <c r="B81" s="181"/>
      <c r="C81" s="203"/>
      <c r="D81" s="92"/>
      <c r="E81" s="228" t="s">
        <v>112</v>
      </c>
      <c r="F81" s="188" t="s">
        <v>6</v>
      </c>
      <c r="G81" s="188" t="s">
        <v>7</v>
      </c>
      <c r="H81" s="189" t="s">
        <v>111</v>
      </c>
      <c r="I81" s="80" t="s">
        <v>40</v>
      </c>
      <c r="J81" s="81" t="n">
        <v>8</v>
      </c>
      <c r="K81" s="82" t="n">
        <f aca="false">J81</f>
        <v>8</v>
      </c>
      <c r="L81" s="82" t="s">
        <v>38</v>
      </c>
      <c r="M81" s="82" t="s">
        <v>39</v>
      </c>
      <c r="N81" s="82" t="s">
        <v>38</v>
      </c>
      <c r="O81" s="82" t="n">
        <f aca="false">Q81</f>
        <v>9</v>
      </c>
      <c r="P81" s="83" t="s">
        <v>37</v>
      </c>
      <c r="Q81" s="84" t="n">
        <v>9</v>
      </c>
      <c r="R81" s="227"/>
      <c r="S81" s="38"/>
      <c r="T81" s="32"/>
      <c r="U81" s="32"/>
      <c r="V81" s="32"/>
      <c r="W81" s="32"/>
      <c r="X81" s="32"/>
      <c r="Y81" s="32"/>
      <c r="Z81" s="32" t="n">
        <v>7</v>
      </c>
      <c r="AA81" s="32" t="n">
        <v>0</v>
      </c>
      <c r="AB81" s="32" t="n">
        <v>3</v>
      </c>
      <c r="AC81" s="32" t="n">
        <v>2</v>
      </c>
      <c r="AD81" s="32" t="n">
        <v>2</v>
      </c>
      <c r="AE81" s="32" t="n">
        <v>8</v>
      </c>
      <c r="AF81" s="32" t="n">
        <v>2</v>
      </c>
      <c r="AG81" s="32" t="n">
        <v>4</v>
      </c>
      <c r="AH81" s="32" t="n">
        <v>0</v>
      </c>
      <c r="AI81" s="32"/>
      <c r="AJ81" s="32"/>
      <c r="AK81" s="32"/>
      <c r="AL81" s="32"/>
      <c r="AM81" s="32"/>
      <c r="AN81" s="32"/>
      <c r="AO81" s="32"/>
      <c r="AP81" s="204"/>
      <c r="AQ81" s="39"/>
    </row>
    <row r="82" customFormat="false" ht="12.75" hidden="false" customHeight="true" outlineLevel="0" collapsed="false">
      <c r="A82" s="159"/>
      <c r="B82" s="181"/>
      <c r="C82" s="203"/>
      <c r="D82" s="92"/>
      <c r="E82" s="229" t="s">
        <v>113</v>
      </c>
      <c r="F82" s="188"/>
      <c r="G82" s="188"/>
      <c r="H82" s="189"/>
      <c r="I82" s="220" t="s">
        <v>40</v>
      </c>
      <c r="J82" s="221" t="n">
        <v>6</v>
      </c>
      <c r="K82" s="176" t="n">
        <f aca="false">J82</f>
        <v>6</v>
      </c>
      <c r="L82" s="176" t="s">
        <v>38</v>
      </c>
      <c r="M82" s="176" t="s">
        <v>39</v>
      </c>
      <c r="N82" s="176" t="s">
        <v>38</v>
      </c>
      <c r="O82" s="176" t="n">
        <f aca="false">Q82</f>
        <v>7</v>
      </c>
      <c r="P82" s="222" t="s">
        <v>37</v>
      </c>
      <c r="Q82" s="223" t="n">
        <v>7</v>
      </c>
      <c r="R82" s="227"/>
      <c r="S82" s="38"/>
      <c r="T82" s="32"/>
      <c r="U82" s="32"/>
      <c r="V82" s="32"/>
      <c r="W82" s="32"/>
      <c r="X82" s="32"/>
      <c r="Y82" s="32"/>
      <c r="Z82" s="32" t="n">
        <v>7</v>
      </c>
      <c r="AA82" s="32" t="n">
        <v>4</v>
      </c>
      <c r="AB82" s="32" t="n">
        <v>2</v>
      </c>
      <c r="AC82" s="32" t="n">
        <v>5</v>
      </c>
      <c r="AD82" s="32" t="n">
        <v>8</v>
      </c>
      <c r="AE82" s="32" t="n">
        <v>4</v>
      </c>
      <c r="AF82" s="32"/>
      <c r="AG82" s="32" t="n">
        <v>4</v>
      </c>
      <c r="AH82" s="32" t="n">
        <v>7</v>
      </c>
      <c r="AI82" s="32"/>
      <c r="AJ82" s="32"/>
      <c r="AK82" s="32"/>
      <c r="AL82" s="32"/>
      <c r="AM82" s="32"/>
      <c r="AN82" s="32"/>
      <c r="AO82" s="32"/>
      <c r="AP82" s="204"/>
      <c r="AQ82" s="39"/>
    </row>
    <row r="83" customFormat="false" ht="13.5" hidden="true" customHeight="true" outlineLevel="0" collapsed="false">
      <c r="A83" s="159"/>
      <c r="B83" s="181"/>
      <c r="C83" s="203"/>
      <c r="D83" s="92"/>
      <c r="E83" s="228" t="s">
        <v>59</v>
      </c>
      <c r="F83" s="188"/>
      <c r="G83" s="188"/>
      <c r="H83" s="189"/>
      <c r="I83" s="80" t="s">
        <v>40</v>
      </c>
      <c r="J83" s="81" t="n">
        <v>0</v>
      </c>
      <c r="K83" s="82" t="n">
        <f aca="false">J83</f>
        <v>0</v>
      </c>
      <c r="L83" s="82" t="s">
        <v>38</v>
      </c>
      <c r="M83" s="82" t="s">
        <v>39</v>
      </c>
      <c r="N83" s="82" t="s">
        <v>38</v>
      </c>
      <c r="O83" s="82" t="n">
        <f aca="false">Q83</f>
        <v>0</v>
      </c>
      <c r="P83" s="83" t="s">
        <v>37</v>
      </c>
      <c r="Q83" s="84" t="n">
        <v>0</v>
      </c>
      <c r="R83" s="227"/>
      <c r="S83" s="38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204"/>
      <c r="AQ83" s="39"/>
    </row>
    <row r="84" customFormat="false" ht="12.75" hidden="false" customHeight="true" outlineLevel="0" collapsed="false">
      <c r="A84" s="159"/>
      <c r="B84" s="181"/>
      <c r="C84" s="203"/>
      <c r="D84" s="92"/>
      <c r="E84" s="224" t="s">
        <v>82</v>
      </c>
      <c r="F84" s="230"/>
      <c r="G84" s="230"/>
      <c r="H84" s="231"/>
      <c r="I84" s="80" t="s">
        <v>40</v>
      </c>
      <c r="J84" s="221" t="n">
        <f aca="false">J85+J86+J87</f>
        <v>0</v>
      </c>
      <c r="K84" s="82" t="n">
        <f aca="false">J84</f>
        <v>0</v>
      </c>
      <c r="L84" s="82" t="s">
        <v>38</v>
      </c>
      <c r="M84" s="82" t="s">
        <v>39</v>
      </c>
      <c r="N84" s="82" t="s">
        <v>38</v>
      </c>
      <c r="O84" s="82" t="n">
        <f aca="false">Q84</f>
        <v>0</v>
      </c>
      <c r="P84" s="83" t="s">
        <v>37</v>
      </c>
      <c r="Q84" s="84" t="n">
        <f aca="false">Q85+Q86+Q87</f>
        <v>0</v>
      </c>
      <c r="R84" s="227"/>
      <c r="S84" s="144" t="n">
        <f aca="false">S85+S87</f>
        <v>0</v>
      </c>
      <c r="T84" s="201" t="n">
        <f aca="false">T85+T87</f>
        <v>0</v>
      </c>
      <c r="U84" s="201" t="n">
        <f aca="false">U85+U87</f>
        <v>0</v>
      </c>
      <c r="V84" s="201" t="n">
        <f aca="false">V85+V87</f>
        <v>0</v>
      </c>
      <c r="W84" s="201" t="n">
        <f aca="false">W85+W87</f>
        <v>0</v>
      </c>
      <c r="X84" s="201" t="n">
        <f aca="false">X85+X87</f>
        <v>0</v>
      </c>
      <c r="Y84" s="201" t="n">
        <f aca="false">Y85+Y87</f>
        <v>0</v>
      </c>
      <c r="Z84" s="201" t="n">
        <f aca="false">Z85+Z87</f>
        <v>0</v>
      </c>
      <c r="AA84" s="201" t="n">
        <v>0</v>
      </c>
      <c r="AB84" s="201" t="n">
        <f aca="false">AB85+AB87</f>
        <v>0</v>
      </c>
      <c r="AC84" s="201" t="n">
        <f aca="false">AC85+AC87</f>
        <v>0</v>
      </c>
      <c r="AD84" s="201" t="n">
        <f aca="false">AD85+AD87</f>
        <v>0</v>
      </c>
      <c r="AE84" s="201" t="n">
        <f aca="false">AE85+AE87</f>
        <v>0</v>
      </c>
      <c r="AF84" s="201" t="n">
        <f aca="false">AF85+AF87</f>
        <v>0</v>
      </c>
      <c r="AG84" s="201" t="n">
        <f aca="false">AG85+AG87</f>
        <v>2</v>
      </c>
      <c r="AH84" s="201" t="n">
        <f aca="false">AH85+AH87</f>
        <v>2</v>
      </c>
      <c r="AI84" s="201" t="n">
        <f aca="false">AI85+AI87</f>
        <v>0</v>
      </c>
      <c r="AJ84" s="201" t="n">
        <f aca="false">AJ85+AJ87</f>
        <v>0</v>
      </c>
      <c r="AK84" s="201" t="n">
        <f aca="false">AK85+AK87</f>
        <v>0</v>
      </c>
      <c r="AL84" s="201" t="n">
        <f aca="false">AL85+AL87</f>
        <v>0</v>
      </c>
      <c r="AM84" s="201" t="n">
        <f aca="false">AM85+AM87</f>
        <v>0</v>
      </c>
      <c r="AN84" s="201" t="n">
        <f aca="false">AN85+AN87</f>
        <v>0</v>
      </c>
      <c r="AO84" s="201" t="n">
        <f aca="false">AO85+AO87</f>
        <v>0</v>
      </c>
      <c r="AP84" s="202" t="n">
        <f aca="false">AP85+AP87</f>
        <v>0</v>
      </c>
      <c r="AQ84" s="39"/>
    </row>
    <row r="85" customFormat="false" ht="13.15" hidden="false" customHeight="true" outlineLevel="0" collapsed="false">
      <c r="A85" s="159"/>
      <c r="B85" s="181"/>
      <c r="C85" s="203"/>
      <c r="D85" s="92"/>
      <c r="E85" s="228" t="s">
        <v>112</v>
      </c>
      <c r="F85" s="188" t="s">
        <v>6</v>
      </c>
      <c r="G85" s="188" t="s">
        <v>7</v>
      </c>
      <c r="H85" s="189" t="s">
        <v>111</v>
      </c>
      <c r="I85" s="160" t="s">
        <v>40</v>
      </c>
      <c r="J85" s="232" t="n">
        <v>0</v>
      </c>
      <c r="K85" s="162" t="n">
        <f aca="false">J85</f>
        <v>0</v>
      </c>
      <c r="L85" s="162" t="s">
        <v>38</v>
      </c>
      <c r="M85" s="162" t="s">
        <v>39</v>
      </c>
      <c r="N85" s="162" t="s">
        <v>38</v>
      </c>
      <c r="O85" s="162" t="n">
        <f aca="false">Q85</f>
        <v>0</v>
      </c>
      <c r="P85" s="233" t="s">
        <v>37</v>
      </c>
      <c r="Q85" s="234" t="n">
        <v>0</v>
      </c>
      <c r="R85" s="85"/>
      <c r="S85" s="144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 t="n">
        <v>2</v>
      </c>
      <c r="AH85" s="201" t="n">
        <v>2</v>
      </c>
      <c r="AI85" s="201"/>
      <c r="AJ85" s="201"/>
      <c r="AK85" s="201"/>
      <c r="AL85" s="201"/>
      <c r="AM85" s="201"/>
      <c r="AN85" s="201"/>
      <c r="AO85" s="201"/>
      <c r="AP85" s="202"/>
      <c r="AQ85" s="39"/>
    </row>
    <row r="86" customFormat="false" ht="12.75" hidden="false" customHeight="true" outlineLevel="0" collapsed="false">
      <c r="A86" s="159"/>
      <c r="B86" s="181"/>
      <c r="C86" s="203"/>
      <c r="D86" s="92"/>
      <c r="E86" s="229" t="s">
        <v>113</v>
      </c>
      <c r="F86" s="188"/>
      <c r="G86" s="188"/>
      <c r="H86" s="189"/>
      <c r="I86" s="80" t="s">
        <v>40</v>
      </c>
      <c r="J86" s="81" t="n">
        <v>0</v>
      </c>
      <c r="K86" s="82" t="n">
        <f aca="false">J86</f>
        <v>0</v>
      </c>
      <c r="L86" s="82" t="s">
        <v>38</v>
      </c>
      <c r="M86" s="82" t="s">
        <v>39</v>
      </c>
      <c r="N86" s="82" t="s">
        <v>38</v>
      </c>
      <c r="O86" s="82" t="n">
        <f aca="false">Q86</f>
        <v>0</v>
      </c>
      <c r="P86" s="83" t="s">
        <v>37</v>
      </c>
      <c r="Q86" s="84" t="n">
        <v>0</v>
      </c>
      <c r="R86" s="85"/>
      <c r="S86" s="144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 t="n">
        <v>0</v>
      </c>
      <c r="AH86" s="201" t="n">
        <v>1</v>
      </c>
      <c r="AI86" s="201"/>
      <c r="AJ86" s="201"/>
      <c r="AK86" s="201"/>
      <c r="AL86" s="201"/>
      <c r="AM86" s="201"/>
      <c r="AN86" s="201"/>
      <c r="AO86" s="201"/>
      <c r="AP86" s="202"/>
      <c r="AQ86" s="39"/>
    </row>
    <row r="87" customFormat="false" ht="12.75" hidden="true" customHeight="true" outlineLevel="0" collapsed="false">
      <c r="A87" s="159"/>
      <c r="B87" s="181"/>
      <c r="C87" s="203"/>
      <c r="D87" s="92"/>
      <c r="E87" s="228" t="s">
        <v>59</v>
      </c>
      <c r="F87" s="188"/>
      <c r="G87" s="188"/>
      <c r="H87" s="189"/>
      <c r="I87" s="80" t="s">
        <v>40</v>
      </c>
      <c r="J87" s="81" t="n">
        <v>0</v>
      </c>
      <c r="K87" s="82" t="n">
        <f aca="false">J87</f>
        <v>0</v>
      </c>
      <c r="L87" s="82" t="s">
        <v>38</v>
      </c>
      <c r="M87" s="82" t="s">
        <v>39</v>
      </c>
      <c r="N87" s="82" t="s">
        <v>38</v>
      </c>
      <c r="O87" s="82" t="n">
        <f aca="false">Q87</f>
        <v>0</v>
      </c>
      <c r="P87" s="83" t="s">
        <v>37</v>
      </c>
      <c r="Q87" s="84" t="n">
        <v>0</v>
      </c>
      <c r="R87" s="85"/>
      <c r="S87" s="144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2"/>
      <c r="AQ87" s="39"/>
    </row>
    <row r="88" customFormat="false" ht="13.15" hidden="false" customHeight="true" outlineLevel="0" collapsed="false">
      <c r="B88" s="181"/>
      <c r="C88" s="197" t="n">
        <v>21</v>
      </c>
      <c r="D88" s="92" t="s">
        <v>114</v>
      </c>
      <c r="E88" s="95" t="s">
        <v>115</v>
      </c>
      <c r="F88" s="188" t="s">
        <v>6</v>
      </c>
      <c r="G88" s="188" t="s">
        <v>7</v>
      </c>
      <c r="H88" s="189" t="s">
        <v>106</v>
      </c>
      <c r="I88" s="80" t="s">
        <v>40</v>
      </c>
      <c r="J88" s="190" t="n">
        <v>0.95</v>
      </c>
      <c r="K88" s="191" t="n">
        <f aca="false">J88</f>
        <v>0.95</v>
      </c>
      <c r="L88" s="82" t="s">
        <v>38</v>
      </c>
      <c r="M88" s="82" t="s">
        <v>39</v>
      </c>
      <c r="N88" s="82" t="s">
        <v>38</v>
      </c>
      <c r="O88" s="191" t="n">
        <f aca="false">Q88</f>
        <v>1</v>
      </c>
      <c r="P88" s="83" t="s">
        <v>37</v>
      </c>
      <c r="Q88" s="192" t="n">
        <v>1</v>
      </c>
      <c r="R88" s="97"/>
      <c r="S88" s="214" t="n">
        <f aca="false">IFERROR(AVERAGEIF(S89:S90,"&lt;&gt;0",S89:S90),0)</f>
        <v>0.464285714285714</v>
      </c>
      <c r="T88" s="235" t="n">
        <f aca="false">IFERROR(AVERAGEIF(T89:T90,"&lt;&gt;0",T89:T90),0)</f>
        <v>0.234375</v>
      </c>
      <c r="U88" s="235" t="n">
        <f aca="false">IFERROR(AVERAGEIF(U89:U90,"&lt;&gt;0",U89:U90),0)</f>
        <v>0.375</v>
      </c>
      <c r="V88" s="235" t="n">
        <f aca="false">IFERROR(AVERAGEIF(V89:V90,"&lt;&gt;0",V89:V90),0)</f>
        <v>0.45</v>
      </c>
      <c r="W88" s="235" t="n">
        <f aca="false">IFERROR(AVERAGEIF(W89:W90,"&lt;&gt;0",W89:W90),0)</f>
        <v>0.545454545454546</v>
      </c>
      <c r="X88" s="235" t="n">
        <f aca="false">IFERROR(AVERAGEIF(X89:X90,"&lt;&gt;0",X89:X90),0)</f>
        <v>0.375</v>
      </c>
      <c r="Y88" s="235" t="n">
        <f aca="false">IFERROR(AVERAGEIF(Y89:Y90,"&lt;&gt;0",Y89:Y90),0)</f>
        <v>0.479166666666667</v>
      </c>
      <c r="Z88" s="235" t="n">
        <f aca="false">IFERROR(AVERAGEIF(Z89:Z90,"&lt;&gt;0",Z89:Z90),0)</f>
        <v>1.33333333333333</v>
      </c>
      <c r="AA88" s="235" t="n">
        <f aca="false">IFERROR(AVERAGEIF(AA89:AA90,"&lt;&gt;0",AA89:AA90),0)</f>
        <v>0.357894736842105</v>
      </c>
      <c r="AB88" s="235" t="n">
        <f aca="false">IFERROR(AVERAGEIF(AB89:AB90,"&lt;&gt;0",AB89:AB90),0)</f>
        <v>0.590909090909091</v>
      </c>
      <c r="AC88" s="235" t="n">
        <f aca="false">IFERROR(AVERAGEIF(AC89:AC90,"&lt;&gt;0",AC89:AC90),0)</f>
        <v>0.800904977375566</v>
      </c>
      <c r="AD88" s="235" t="n">
        <f aca="false">IFERROR(AVERAGEIF(AD89:AD90,"&lt;&gt;0",AD89:AD90),0)</f>
        <v>0.897321428571429</v>
      </c>
      <c r="AE88" s="235" t="n">
        <f aca="false">IFERROR(AVERAGEIF(AE89:AE90,"&lt;&gt;0",AE89:AE90),0)</f>
        <v>1.1125</v>
      </c>
      <c r="AF88" s="235" t="n">
        <f aca="false">IFERROR(AVERAGEIF(AF89:AF90,"&lt;&gt;0",AF89:AF90),0)</f>
        <v>0.441176470588235</v>
      </c>
      <c r="AG88" s="235" t="n">
        <f aca="false">IFERROR(AVERAGEIF(AG89:AG90,"&lt;&gt;0",AG89:AG90),0)</f>
        <v>0.551470588235294</v>
      </c>
      <c r="AH88" s="235" t="n">
        <f aca="false">IFERROR(AVERAGEIF(AH89:AH90,"&lt;&gt;0",AH89:AH90),0)</f>
        <v>0.7</v>
      </c>
      <c r="AI88" s="235" t="n">
        <f aca="false">IFERROR(AVERAGEIF(AI89:AI90,"&lt;&gt;0",AI89:AI90),0)</f>
        <v>0</v>
      </c>
      <c r="AJ88" s="235" t="n">
        <f aca="false">IFERROR(AVERAGEIF(AJ89:AJ90,"&lt;&gt;0",AJ89:AJ90),0)</f>
        <v>0</v>
      </c>
      <c r="AK88" s="235" t="n">
        <f aca="false">IFERROR(AVERAGEIF(AK89:AK90,"&lt;&gt;0",AK89:AK90),0)</f>
        <v>0</v>
      </c>
      <c r="AL88" s="235" t="n">
        <f aca="false">IFERROR(AVERAGEIF(AL89:AL90,"&lt;&gt;0",AL89:AL90),0)</f>
        <v>0</v>
      </c>
      <c r="AM88" s="235" t="n">
        <f aca="false">IFERROR(AVERAGEIF(AM89:AM90,"&lt;&gt;0",AM89:AM90),0)</f>
        <v>0</v>
      </c>
      <c r="AN88" s="235" t="n">
        <f aca="false">IFERROR(AVERAGEIF(AN89:AN90,"&lt;&gt;0",AN89:AN90),0)</f>
        <v>0</v>
      </c>
      <c r="AO88" s="235" t="n">
        <f aca="false">IFERROR(AVERAGEIF(AO89:AO90,"&lt;&gt;0",AO89:AO90),0)</f>
        <v>0</v>
      </c>
      <c r="AP88" s="236" t="n">
        <f aca="false">IFERROR(AVERAGEIF(AP89:AP90,"&lt;&gt;0",AP89:AP90),0)</f>
        <v>0</v>
      </c>
      <c r="AQ88" s="39"/>
    </row>
    <row r="89" customFormat="false" ht="14.25" hidden="false" customHeight="true" outlineLevel="0" collapsed="false">
      <c r="B89" s="181"/>
      <c r="C89" s="203"/>
      <c r="D89" s="92"/>
      <c r="E89" s="95"/>
      <c r="F89" s="188"/>
      <c r="G89" s="188"/>
      <c r="H89" s="189"/>
      <c r="I89" s="187" t="s">
        <v>20</v>
      </c>
      <c r="J89" s="187"/>
      <c r="K89" s="187"/>
      <c r="L89" s="187"/>
      <c r="M89" s="187"/>
      <c r="N89" s="187"/>
      <c r="O89" s="187"/>
      <c r="P89" s="187"/>
      <c r="Q89" s="187"/>
      <c r="R89" s="97"/>
      <c r="S89" s="237" t="n">
        <f aca="false">IF(S2="","",(S76/($M$8*(S2-S8))))</f>
        <v>0.357142857142857</v>
      </c>
      <c r="T89" s="238" t="n">
        <f aca="false">IF(T2="","",(T76/($M$8*(T2-T8))))</f>
        <v>0.1875</v>
      </c>
      <c r="U89" s="238" t="n">
        <f aca="false">IF(U2="","",(U76/($M$8*(U2-U8))))</f>
        <v>0.613636363636364</v>
      </c>
      <c r="V89" s="238" t="n">
        <f aca="false">IF(V2="","",(V76/($M$8*(V2-V8))))</f>
        <v>0.6</v>
      </c>
      <c r="W89" s="238" t="n">
        <f aca="false">IF(W2="","",(W76/($M$8*(W2-W8))))</f>
        <v>0.545454545454546</v>
      </c>
      <c r="X89" s="238" t="n">
        <f aca="false">IF(X2="","",(X76/($M$8*(X2-X8))))</f>
        <v>0.6</v>
      </c>
      <c r="Y89" s="238" t="n">
        <f aca="false">IF(Y2="","",(Y76/($M$8*(Y2-Y8))))</f>
        <v>0.583333333333333</v>
      </c>
      <c r="Z89" s="238" t="n">
        <f aca="false">IF(Z2="","",(Z76/($M$8*(Z2-Z8))))</f>
        <v>1.5</v>
      </c>
      <c r="AA89" s="238" t="n">
        <f aca="false">IF(AA2="","",(AA76/($M$8*(AA2-AA8))))</f>
        <v>0.4</v>
      </c>
      <c r="AB89" s="238" t="n">
        <f aca="false">IF(AB2="","",(AB76/($M$8*(AB2-AB8))))</f>
        <v>0.5</v>
      </c>
      <c r="AC89" s="238" t="n">
        <f aca="false">IF(AC2="","",(AC76/($M$8*(AC2-AC8))))</f>
        <v>0.794117647058824</v>
      </c>
      <c r="AD89" s="238" t="n">
        <f aca="false">IF(AD2="","",(AD76/($M$8*(AD2-AD8))))</f>
        <v>0.857142857142857</v>
      </c>
      <c r="AE89" s="238" t="n">
        <f aca="false">IF(AE2="","",(AE76/($M$8*(AE2-AE8))))</f>
        <v>1.1</v>
      </c>
      <c r="AF89" s="238" t="n">
        <f aca="false">IF(AF2="","",(AF76/($M$8*(AF2-AF8))))</f>
        <v>0.705882352941176</v>
      </c>
      <c r="AG89" s="238" t="n">
        <f aca="false">IF(AG2="","",(AG76/($M$8*(AG2-AG8))))</f>
        <v>0.352941176470588</v>
      </c>
      <c r="AH89" s="238" t="n">
        <f aca="false">IF(AH2="","",(AH76/($M$8*(AH2-AH8))))</f>
        <v>0</v>
      </c>
      <c r="AI89" s="238" t="str">
        <f aca="false">IF(AI2="","",(AI76/($M$8*(AI2-AI8))))</f>
        <v/>
      </c>
      <c r="AJ89" s="238" t="str">
        <f aca="false">IF(AJ2="","",(AJ76/($M$8*(AJ2-AJ8))))</f>
        <v/>
      </c>
      <c r="AK89" s="238" t="str">
        <f aca="false">IF(AK2="","",(AK76/($M$8*(AK2-AK8))))</f>
        <v/>
      </c>
      <c r="AL89" s="238" t="str">
        <f aca="false">IF(AL2="","",(AL76/($M$8*(AL2-AL8))))</f>
        <v/>
      </c>
      <c r="AM89" s="238" t="str">
        <f aca="false">IF(AM2="","",(AM76/($M$8*(AM2-AM8))))</f>
        <v/>
      </c>
      <c r="AN89" s="238" t="str">
        <f aca="false">IF(AN2="","",(AN76/($M$8*(AN2-AN8))))</f>
        <v/>
      </c>
      <c r="AO89" s="238" t="str">
        <f aca="false">IF(AO2="","",(AO76/($M$8*(AO2-AO8))))</f>
        <v/>
      </c>
      <c r="AP89" s="239" t="str">
        <f aca="false">IF(AP2="","",(AP76/($M$8*(AP2-AP8))))</f>
        <v/>
      </c>
      <c r="AQ89" s="39"/>
    </row>
    <row r="90" customFormat="false" ht="14.25" hidden="false" customHeight="true" outlineLevel="0" collapsed="false">
      <c r="B90" s="181"/>
      <c r="C90" s="205"/>
      <c r="D90" s="92"/>
      <c r="E90" s="95"/>
      <c r="F90" s="188"/>
      <c r="G90" s="188"/>
      <c r="H90" s="189"/>
      <c r="I90" s="187" t="s">
        <v>22</v>
      </c>
      <c r="J90" s="187"/>
      <c r="K90" s="187"/>
      <c r="L90" s="187"/>
      <c r="M90" s="187"/>
      <c r="N90" s="187"/>
      <c r="O90" s="187"/>
      <c r="P90" s="187"/>
      <c r="Q90" s="187"/>
      <c r="R90" s="97"/>
      <c r="S90" s="237" t="n">
        <f aca="false">IF(S2="","",(S80/($M$9*(S2-S9))))</f>
        <v>0.571428571428571</v>
      </c>
      <c r="T90" s="238" t="n">
        <f aca="false">IF(T2="","",(T80/($M$9*(T2-T9))))</f>
        <v>0.28125</v>
      </c>
      <c r="U90" s="238" t="n">
        <f aca="false">IF(U2="","",(U80/($M$9*(U2-U9))))</f>
        <v>0.136363636363636</v>
      </c>
      <c r="V90" s="238" t="n">
        <f aca="false">IF(V2="","",(V80/($M$9*(V2-V9))))</f>
        <v>0.3</v>
      </c>
      <c r="W90" s="238" t="n">
        <f aca="false">IF(W2="","",(W80/($M$9*(W2-W9))))</f>
        <v>0.545454545454546</v>
      </c>
      <c r="X90" s="238" t="n">
        <f aca="false">IF(X2="","",(X80/($M$9*(X2-X9))))</f>
        <v>0.15</v>
      </c>
      <c r="Y90" s="238" t="n">
        <f aca="false">IF(Y2="","",(Y80/($M$9*(Y2-Y9))))</f>
        <v>0.375</v>
      </c>
      <c r="Z90" s="238" t="n">
        <f aca="false">IF(Z2="","",(Z80/($M$9*(Z2-Z9))))</f>
        <v>1.16666666666667</v>
      </c>
      <c r="AA90" s="238" t="n">
        <f aca="false">IF(AA2="","",(AA80/($M$9*(AA2-AA9))))</f>
        <v>0.315789473684211</v>
      </c>
      <c r="AB90" s="238" t="n">
        <f aca="false">IF(AB2="","",(AB80/($M$9*(AB2-AB9))))</f>
        <v>0.681818181818182</v>
      </c>
      <c r="AC90" s="238" t="n">
        <f aca="false">IF(AC2="","",(AC80/($M$9*(AC2-AC9))))</f>
        <v>0.807692307692308</v>
      </c>
      <c r="AD90" s="238" t="n">
        <f aca="false">IF(AD2="","",(AD80/($M$9*(AD2-AD9))))</f>
        <v>0.9375</v>
      </c>
      <c r="AE90" s="238" t="n">
        <f aca="false">IF(AE2="","",(AE80/($M$9*(AE2-AE9))))</f>
        <v>1.125</v>
      </c>
      <c r="AF90" s="238" t="n">
        <f aca="false">IF(AF2="","",(AF80/($M$9*(AF2-AF9))))</f>
        <v>0.176470588235294</v>
      </c>
      <c r="AG90" s="238" t="n">
        <f aca="false">IF(AG2="","",(AG80/($M$9*(AG2-AG9))))</f>
        <v>0.75</v>
      </c>
      <c r="AH90" s="238" t="n">
        <f aca="false">IF(AH2="","",(AH80/($M$9*(AH2-AH9))))</f>
        <v>0.7</v>
      </c>
      <c r="AI90" s="238" t="str">
        <f aca="false">IF(AI2="","",(AI80/($M$9*(AI2-AI9))))</f>
        <v/>
      </c>
      <c r="AJ90" s="238" t="str">
        <f aca="false">IF(AJ2="","",(AJ80/($M$9*(AJ2-AJ9))))</f>
        <v/>
      </c>
      <c r="AK90" s="238" t="str">
        <f aca="false">IF(AK2="","",(AK80/($M$9*(AK2-AK9))))</f>
        <v/>
      </c>
      <c r="AL90" s="238" t="str">
        <f aca="false">IF(AL2="","",(AL80/($M$9*(AL2-AL9))))</f>
        <v/>
      </c>
      <c r="AM90" s="238" t="str">
        <f aca="false">IF(AM2="","",(AM80/($M$9*(AM2-AM9))))</f>
        <v/>
      </c>
      <c r="AN90" s="238" t="str">
        <f aca="false">IF(AN2="","",(AN80/($M$9*(AN2-AN9))))</f>
        <v/>
      </c>
      <c r="AO90" s="238" t="str">
        <f aca="false">IF(AO2="","",(AO80/($M$9*(AO2-AO9))))</f>
        <v/>
      </c>
      <c r="AP90" s="239" t="str">
        <f aca="false">IF(AP2="","",(AP80/($M$9*(AP2-AP9))))</f>
        <v/>
      </c>
      <c r="AQ90" s="39"/>
    </row>
    <row r="91" customFormat="false" ht="13.15" hidden="false" customHeight="true" outlineLevel="0" collapsed="false">
      <c r="B91" s="181"/>
      <c r="C91" s="203" t="n">
        <v>22</v>
      </c>
      <c r="D91" s="92" t="s">
        <v>116</v>
      </c>
      <c r="E91" s="95" t="s">
        <v>117</v>
      </c>
      <c r="F91" s="188" t="s">
        <v>6</v>
      </c>
      <c r="G91" s="209" t="s">
        <v>7</v>
      </c>
      <c r="H91" s="211" t="s">
        <v>106</v>
      </c>
      <c r="I91" s="80" t="s">
        <v>40</v>
      </c>
      <c r="J91" s="141" t="n">
        <v>426</v>
      </c>
      <c r="K91" s="171" t="n">
        <f aca="false">J91</f>
        <v>426</v>
      </c>
      <c r="L91" s="82" t="s">
        <v>38</v>
      </c>
      <c r="M91" s="82" t="s">
        <v>39</v>
      </c>
      <c r="N91" s="82" t="s">
        <v>38</v>
      </c>
      <c r="O91" s="171" t="n">
        <f aca="false">Q91</f>
        <v>448</v>
      </c>
      <c r="P91" s="83" t="s">
        <v>37</v>
      </c>
      <c r="Q91" s="143" t="n">
        <v>448</v>
      </c>
      <c r="R91" s="97"/>
      <c r="S91" s="144" t="n">
        <f aca="false">SUM(S92:S93)</f>
        <v>418</v>
      </c>
      <c r="T91" s="144" t="n">
        <f aca="false">SUM(T92:T93)</f>
        <v>205</v>
      </c>
      <c r="U91" s="144" t="n">
        <f aca="false">SUM(U92:U93)</f>
        <v>271</v>
      </c>
      <c r="V91" s="144" t="n">
        <f aca="false">SUM(V92:V93)</f>
        <v>421</v>
      </c>
      <c r="W91" s="144" t="n">
        <f aca="false">SUM(W92:W93)</f>
        <v>582</v>
      </c>
      <c r="X91" s="144" t="n">
        <f aca="false">SUM(X92:X93)</f>
        <v>452</v>
      </c>
      <c r="Y91" s="144" t="n">
        <f aca="false">SUM(Y92:Y93)</f>
        <v>430</v>
      </c>
      <c r="Z91" s="144" t="n">
        <f aca="false">SUM(Z92:Z93)</f>
        <v>531</v>
      </c>
      <c r="AA91" s="144" t="n">
        <f aca="false">SUM(AA92:AA93)</f>
        <v>383</v>
      </c>
      <c r="AB91" s="144" t="n">
        <f aca="false">SUM(AB92:AB93)</f>
        <v>387</v>
      </c>
      <c r="AC91" s="144" t="n">
        <f aca="false">SUM(AC92:AC93)</f>
        <v>384</v>
      </c>
      <c r="AD91" s="144" t="n">
        <f aca="false">SUM(AD92:AD93)</f>
        <v>410</v>
      </c>
      <c r="AE91" s="144" t="n">
        <f aca="false">SUM(AE92:AE93)</f>
        <v>357</v>
      </c>
      <c r="AF91" s="144" t="n">
        <f aca="false">SUM(AF92:AF93)</f>
        <v>285</v>
      </c>
      <c r="AG91" s="144" t="n">
        <f aca="false">SUM(AG92:AG93)</f>
        <v>389</v>
      </c>
      <c r="AH91" s="144" t="n">
        <f aca="false">SUM(AH92:AH93)</f>
        <v>413</v>
      </c>
      <c r="AI91" s="144" t="n">
        <f aca="false">SUM(AI92:AI93)</f>
        <v>0</v>
      </c>
      <c r="AJ91" s="144" t="n">
        <f aca="false">SUM(AJ92:AJ93)</f>
        <v>0</v>
      </c>
      <c r="AK91" s="144" t="n">
        <f aca="false">SUM(AK92:AK93)</f>
        <v>0</v>
      </c>
      <c r="AL91" s="144" t="n">
        <f aca="false">SUM(AL92:AL93)</f>
        <v>0</v>
      </c>
      <c r="AM91" s="144" t="n">
        <f aca="false">SUM(AM92:AM93)</f>
        <v>0</v>
      </c>
      <c r="AN91" s="144" t="n">
        <f aca="false">SUM(AN92:AN93)</f>
        <v>0</v>
      </c>
      <c r="AO91" s="144" t="n">
        <f aca="false">SUM(AO92:AO93)</f>
        <v>0</v>
      </c>
      <c r="AP91" s="144" t="n">
        <f aca="false">SUM(AP92:AP93)</f>
        <v>0</v>
      </c>
      <c r="AQ91" s="39"/>
    </row>
    <row r="92" customFormat="false" ht="14.25" hidden="false" customHeight="true" outlineLevel="0" collapsed="false">
      <c r="B92" s="181"/>
      <c r="C92" s="203"/>
      <c r="D92" s="92"/>
      <c r="E92" s="95"/>
      <c r="F92" s="188"/>
      <c r="G92" s="188"/>
      <c r="H92" s="211"/>
      <c r="I92" s="187" t="s">
        <v>20</v>
      </c>
      <c r="J92" s="187"/>
      <c r="K92" s="187"/>
      <c r="L92" s="187"/>
      <c r="M92" s="187"/>
      <c r="N92" s="187"/>
      <c r="O92" s="187"/>
      <c r="P92" s="187"/>
      <c r="Q92" s="187"/>
      <c r="R92" s="85"/>
      <c r="S92" s="38" t="n">
        <v>184</v>
      </c>
      <c r="T92" s="32" t="n">
        <v>103</v>
      </c>
      <c r="U92" s="32" t="n">
        <v>127</v>
      </c>
      <c r="V92" s="32" t="n">
        <v>215</v>
      </c>
      <c r="W92" s="32" t="n">
        <v>298</v>
      </c>
      <c r="X92" s="32" t="n">
        <v>248</v>
      </c>
      <c r="Y92" s="32" t="n">
        <v>213</v>
      </c>
      <c r="Z92" s="32" t="n">
        <v>276</v>
      </c>
      <c r="AA92" s="32" t="n">
        <v>190</v>
      </c>
      <c r="AB92" s="32" t="n">
        <v>210</v>
      </c>
      <c r="AC92" s="32" t="n">
        <v>160</v>
      </c>
      <c r="AD92" s="32" t="n">
        <v>211</v>
      </c>
      <c r="AE92" s="32" t="n">
        <v>181</v>
      </c>
      <c r="AF92" s="32" t="n">
        <v>149</v>
      </c>
      <c r="AG92" s="32" t="n">
        <v>233</v>
      </c>
      <c r="AH92" s="32" t="n">
        <v>228</v>
      </c>
      <c r="AI92" s="32"/>
      <c r="AJ92" s="32"/>
      <c r="AK92" s="32"/>
      <c r="AL92" s="32"/>
      <c r="AM92" s="32"/>
      <c r="AN92" s="32"/>
      <c r="AO92" s="32"/>
      <c r="AP92" s="204"/>
      <c r="AQ92" s="39"/>
    </row>
    <row r="93" customFormat="false" ht="14.25" hidden="false" customHeight="true" outlineLevel="0" collapsed="false">
      <c r="B93" s="181"/>
      <c r="C93" s="203"/>
      <c r="D93" s="92"/>
      <c r="E93" s="95"/>
      <c r="F93" s="188"/>
      <c r="G93" s="209"/>
      <c r="H93" s="211"/>
      <c r="I93" s="187" t="s">
        <v>22</v>
      </c>
      <c r="J93" s="187"/>
      <c r="K93" s="187"/>
      <c r="L93" s="187"/>
      <c r="M93" s="187"/>
      <c r="N93" s="187"/>
      <c r="O93" s="187"/>
      <c r="P93" s="187"/>
      <c r="Q93" s="187"/>
      <c r="R93" s="85"/>
      <c r="S93" s="38" t="n">
        <v>234</v>
      </c>
      <c r="T93" s="32" t="n">
        <v>102</v>
      </c>
      <c r="U93" s="32" t="n">
        <v>144</v>
      </c>
      <c r="V93" s="32" t="n">
        <v>206</v>
      </c>
      <c r="W93" s="32" t="n">
        <v>284</v>
      </c>
      <c r="X93" s="32" t="n">
        <v>204</v>
      </c>
      <c r="Y93" s="32" t="n">
        <v>217</v>
      </c>
      <c r="Z93" s="32" t="n">
        <v>255</v>
      </c>
      <c r="AA93" s="32" t="n">
        <v>193</v>
      </c>
      <c r="AB93" s="32" t="n">
        <v>177</v>
      </c>
      <c r="AC93" s="32" t="n">
        <v>224</v>
      </c>
      <c r="AD93" s="32" t="n">
        <v>199</v>
      </c>
      <c r="AE93" s="32" t="n">
        <v>176</v>
      </c>
      <c r="AF93" s="32" t="n">
        <v>136</v>
      </c>
      <c r="AG93" s="32" t="n">
        <v>156</v>
      </c>
      <c r="AH93" s="32" t="n">
        <v>185</v>
      </c>
      <c r="AI93" s="32"/>
      <c r="AJ93" s="32"/>
      <c r="AK93" s="32"/>
      <c r="AL93" s="32"/>
      <c r="AM93" s="32"/>
      <c r="AN93" s="32"/>
      <c r="AO93" s="32"/>
      <c r="AP93" s="204"/>
      <c r="AQ93" s="39"/>
    </row>
    <row r="94" customFormat="false" ht="39" hidden="false" customHeight="true" outlineLevel="0" collapsed="false">
      <c r="B94" s="181"/>
      <c r="C94" s="240" t="n">
        <v>23</v>
      </c>
      <c r="D94" s="241" t="s">
        <v>118</v>
      </c>
      <c r="E94" s="116" t="s">
        <v>119</v>
      </c>
      <c r="F94" s="166" t="s">
        <v>6</v>
      </c>
      <c r="G94" s="188" t="s">
        <v>7</v>
      </c>
      <c r="H94" s="188" t="s">
        <v>106</v>
      </c>
      <c r="I94" s="242" t="s">
        <v>37</v>
      </c>
      <c r="J94" s="243" t="n">
        <v>448</v>
      </c>
      <c r="K94" s="244" t="n">
        <f aca="false">J94</f>
        <v>448</v>
      </c>
      <c r="L94" s="121" t="s">
        <v>38</v>
      </c>
      <c r="M94" s="121" t="s">
        <v>39</v>
      </c>
      <c r="N94" s="121" t="s">
        <v>38</v>
      </c>
      <c r="O94" s="244" t="n">
        <f aca="false">Q94</f>
        <v>427</v>
      </c>
      <c r="P94" s="142" t="s">
        <v>40</v>
      </c>
      <c r="Q94" s="245" t="n">
        <v>427</v>
      </c>
      <c r="R94" s="246"/>
      <c r="S94" s="247" t="n">
        <f aca="false">SUM(S95:S96)</f>
        <v>11</v>
      </c>
      <c r="T94" s="247" t="n">
        <f aca="false">SUM(T95:T96)</f>
        <v>6</v>
      </c>
      <c r="U94" s="247" t="n">
        <f aca="false">SUM(U95:U96)</f>
        <v>6</v>
      </c>
      <c r="V94" s="247" t="n">
        <f aca="false">SUM(V95:V96)</f>
        <v>17</v>
      </c>
      <c r="W94" s="247" t="n">
        <f aca="false">SUM(W95:W96)</f>
        <v>12</v>
      </c>
      <c r="X94" s="247" t="n">
        <f aca="false">SUM(X95:X96)</f>
        <v>18</v>
      </c>
      <c r="Y94" s="247" t="n">
        <v>32</v>
      </c>
      <c r="Z94" s="247" t="n">
        <f aca="false">SUM(Z95:Z96)</f>
        <v>16</v>
      </c>
      <c r="AA94" s="247" t="n">
        <v>24</v>
      </c>
      <c r="AB94" s="247" t="n">
        <f aca="false">SUM(AB95:AB96)</f>
        <v>68</v>
      </c>
      <c r="AC94" s="247" t="n">
        <f aca="false">SUM(AC95:AC96)</f>
        <v>10</v>
      </c>
      <c r="AD94" s="247" t="n">
        <f aca="false">SUM(AD95:AD96)</f>
        <v>13</v>
      </c>
      <c r="AE94" s="247" t="n">
        <f aca="false">SUM(AE95:AE96)</f>
        <v>5</v>
      </c>
      <c r="AF94" s="247" t="n">
        <f aca="false">SUM(AF95:AF96)</f>
        <v>25</v>
      </c>
      <c r="AG94" s="247" t="n">
        <f aca="false">SUM(AG95:AG96)</f>
        <v>31</v>
      </c>
      <c r="AH94" s="247" t="n">
        <f aca="false">SUM(AH95:AH96)</f>
        <v>15</v>
      </c>
      <c r="AI94" s="247" t="n">
        <f aca="false">SUM(AI95:AI96)</f>
        <v>0</v>
      </c>
      <c r="AJ94" s="247" t="n">
        <f aca="false">SUM(AJ95:AJ96)</f>
        <v>0</v>
      </c>
      <c r="AK94" s="247" t="n">
        <f aca="false">SUM(AK95:AK96)</f>
        <v>0</v>
      </c>
      <c r="AL94" s="247" t="n">
        <f aca="false">SUM(AL95:AL96)</f>
        <v>0</v>
      </c>
      <c r="AM94" s="247" t="n">
        <f aca="false">SUM(AM95:AM96)</f>
        <v>0</v>
      </c>
      <c r="AN94" s="247" t="n">
        <f aca="false">SUM(AN95:AN96)</f>
        <v>0</v>
      </c>
      <c r="AO94" s="247" t="n">
        <f aca="false">SUM(AO95:AO96)</f>
        <v>0</v>
      </c>
      <c r="AP94" s="247" t="n">
        <f aca="false">SUM(AP95:AP96)</f>
        <v>0</v>
      </c>
      <c r="AQ94" s="49"/>
    </row>
    <row r="95" customFormat="false" ht="14" hidden="false" customHeight="true" outlineLevel="0" collapsed="false">
      <c r="B95" s="181"/>
      <c r="C95" s="240"/>
      <c r="D95" s="241"/>
      <c r="E95" s="116"/>
      <c r="F95" s="166"/>
      <c r="G95" s="166"/>
      <c r="H95" s="188"/>
      <c r="I95" s="248" t="s">
        <v>20</v>
      </c>
      <c r="J95" s="248"/>
      <c r="K95" s="248"/>
      <c r="L95" s="248"/>
      <c r="M95" s="248"/>
      <c r="N95" s="248"/>
      <c r="O95" s="248"/>
      <c r="P95" s="248"/>
      <c r="Q95" s="248"/>
      <c r="R95" s="249"/>
      <c r="S95" s="32" t="n">
        <v>6</v>
      </c>
      <c r="T95" s="32" t="n">
        <v>3</v>
      </c>
      <c r="U95" s="32" t="n">
        <v>3</v>
      </c>
      <c r="V95" s="32" t="n">
        <v>8</v>
      </c>
      <c r="W95" s="32" t="n">
        <v>6</v>
      </c>
      <c r="X95" s="32" t="n">
        <v>9</v>
      </c>
      <c r="Y95" s="32" t="n">
        <v>16</v>
      </c>
      <c r="Z95" s="32" t="n">
        <v>12</v>
      </c>
      <c r="AA95" s="32" t="n">
        <v>15</v>
      </c>
      <c r="AB95" s="32" t="n">
        <v>35</v>
      </c>
      <c r="AC95" s="32" t="n">
        <v>4</v>
      </c>
      <c r="AD95" s="32" t="n">
        <v>0</v>
      </c>
      <c r="AE95" s="32" t="n">
        <v>2</v>
      </c>
      <c r="AF95" s="32" t="n">
        <v>13</v>
      </c>
      <c r="AG95" s="32" t="n">
        <v>19</v>
      </c>
      <c r="AH95" s="32" t="n">
        <v>7</v>
      </c>
      <c r="AI95" s="32"/>
      <c r="AJ95" s="32"/>
      <c r="AK95" s="32"/>
      <c r="AL95" s="32"/>
      <c r="AM95" s="32"/>
      <c r="AN95" s="32"/>
      <c r="AO95" s="32"/>
      <c r="AP95" s="32"/>
      <c r="AQ95" s="250"/>
    </row>
    <row r="96" customFormat="false" ht="14" hidden="false" customHeight="true" outlineLevel="0" collapsed="false">
      <c r="B96" s="181"/>
      <c r="C96" s="240"/>
      <c r="D96" s="241"/>
      <c r="E96" s="116"/>
      <c r="F96" s="166"/>
      <c r="G96" s="188"/>
      <c r="H96" s="188"/>
      <c r="I96" s="251" t="s">
        <v>22</v>
      </c>
      <c r="J96" s="251"/>
      <c r="K96" s="251"/>
      <c r="L96" s="251"/>
      <c r="M96" s="251"/>
      <c r="N96" s="251"/>
      <c r="O96" s="251"/>
      <c r="P96" s="251"/>
      <c r="Q96" s="251"/>
      <c r="R96" s="249"/>
      <c r="S96" s="32" t="n">
        <v>5</v>
      </c>
      <c r="T96" s="32" t="n">
        <v>3</v>
      </c>
      <c r="U96" s="32" t="n">
        <v>3</v>
      </c>
      <c r="V96" s="32" t="n">
        <v>9</v>
      </c>
      <c r="W96" s="32" t="n">
        <v>6</v>
      </c>
      <c r="X96" s="32" t="n">
        <v>9</v>
      </c>
      <c r="Y96" s="32" t="n">
        <v>16</v>
      </c>
      <c r="Z96" s="32" t="n">
        <v>4</v>
      </c>
      <c r="AA96" s="32" t="n">
        <v>9</v>
      </c>
      <c r="AB96" s="32" t="n">
        <v>33</v>
      </c>
      <c r="AC96" s="32" t="n">
        <v>6</v>
      </c>
      <c r="AD96" s="32" t="n">
        <v>13</v>
      </c>
      <c r="AE96" s="32" t="n">
        <v>3</v>
      </c>
      <c r="AF96" s="32" t="n">
        <v>12</v>
      </c>
      <c r="AG96" s="32" t="n">
        <v>12</v>
      </c>
      <c r="AH96" s="32" t="n">
        <v>8</v>
      </c>
      <c r="AI96" s="32"/>
      <c r="AJ96" s="32"/>
      <c r="AK96" s="32"/>
      <c r="AL96" s="32"/>
      <c r="AM96" s="32"/>
      <c r="AN96" s="32"/>
      <c r="AO96" s="32"/>
      <c r="AP96" s="32"/>
      <c r="AQ96" s="250"/>
    </row>
    <row r="97" customFormat="false" ht="15.5" hidden="false" customHeight="false" outlineLevel="0" collapsed="false">
      <c r="B97" s="252" t="s">
        <v>120</v>
      </c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</row>
    <row r="98" customFormat="false" ht="15.5" hidden="false" customHeight="false" outlineLevel="0" collapsed="false">
      <c r="B98" s="253" t="s">
        <v>121</v>
      </c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3"/>
      <c r="AF98" s="253"/>
      <c r="AG98" s="253"/>
      <c r="AH98" s="253"/>
      <c r="AI98" s="253"/>
      <c r="AJ98" s="253"/>
      <c r="AK98" s="253"/>
      <c r="AL98" s="253"/>
      <c r="AM98" s="253"/>
      <c r="AN98" s="253"/>
      <c r="AO98" s="253"/>
      <c r="AP98" s="253"/>
      <c r="AQ98" s="253"/>
    </row>
    <row r="99" customFormat="false" ht="15.5" hidden="false" customHeight="false" outlineLevel="0" collapsed="false">
      <c r="B99" s="253" t="s">
        <v>122</v>
      </c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  <c r="AJ99" s="253"/>
      <c r="AK99" s="253"/>
      <c r="AL99" s="253"/>
      <c r="AM99" s="253"/>
      <c r="AN99" s="253"/>
      <c r="AO99" s="253"/>
      <c r="AP99" s="253"/>
      <c r="AQ99" s="253"/>
    </row>
    <row r="100" customFormat="false" ht="15.5" hidden="false" customHeight="false" outlineLevel="0" collapsed="false">
      <c r="B100" s="253" t="s">
        <v>123</v>
      </c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253"/>
      <c r="AD100" s="253"/>
      <c r="AE100" s="253"/>
      <c r="AF100" s="253"/>
      <c r="AG100" s="253"/>
      <c r="AH100" s="253"/>
      <c r="AI100" s="253"/>
      <c r="AJ100" s="253"/>
      <c r="AK100" s="253"/>
      <c r="AL100" s="253"/>
      <c r="AM100" s="253"/>
      <c r="AN100" s="253"/>
      <c r="AO100" s="253"/>
      <c r="AP100" s="253"/>
      <c r="AQ100" s="253"/>
    </row>
    <row r="101" customFormat="false" ht="15.5" hidden="false" customHeight="false" outlineLevel="0" collapsed="false">
      <c r="B101" s="254" t="s">
        <v>124</v>
      </c>
      <c r="C101" s="254"/>
      <c r="D101" s="254"/>
      <c r="E101" s="254"/>
      <c r="F101" s="254"/>
      <c r="G101" s="254"/>
      <c r="H101" s="254"/>
      <c r="I101" s="254"/>
      <c r="J101" s="254"/>
      <c r="K101" s="254"/>
      <c r="L101" s="255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7"/>
    </row>
  </sheetData>
  <mergeCells count="170">
    <mergeCell ref="B1:Q1"/>
    <mergeCell ref="C2:Q2"/>
    <mergeCell ref="B3:B9"/>
    <mergeCell ref="C3:C9"/>
    <mergeCell ref="D3:D9"/>
    <mergeCell ref="E3:E9"/>
    <mergeCell ref="F3:F9"/>
    <mergeCell ref="G3:G9"/>
    <mergeCell ref="H3:H9"/>
    <mergeCell ref="I3:L3"/>
    <mergeCell ref="N3:Q3"/>
    <mergeCell ref="I4:L4"/>
    <mergeCell ref="N4:Q4"/>
    <mergeCell ref="I5:L5"/>
    <mergeCell ref="N5:Q5"/>
    <mergeCell ref="I6:L6"/>
    <mergeCell ref="N6:Q6"/>
    <mergeCell ref="I7:L7"/>
    <mergeCell ref="N7:Q7"/>
    <mergeCell ref="I8:L8"/>
    <mergeCell ref="N8:Q8"/>
    <mergeCell ref="I9:L9"/>
    <mergeCell ref="N9:Q9"/>
    <mergeCell ref="I10:J10"/>
    <mergeCell ref="K10:O10"/>
    <mergeCell ref="P10:Q10"/>
    <mergeCell ref="B11:B18"/>
    <mergeCell ref="D11:D13"/>
    <mergeCell ref="G11:G13"/>
    <mergeCell ref="H11:H13"/>
    <mergeCell ref="D14:D16"/>
    <mergeCell ref="G14:G16"/>
    <mergeCell ref="H14:H16"/>
    <mergeCell ref="B19:B39"/>
    <mergeCell ref="D19:D21"/>
    <mergeCell ref="E19:E21"/>
    <mergeCell ref="F19:F27"/>
    <mergeCell ref="G19:G27"/>
    <mergeCell ref="H19:H27"/>
    <mergeCell ref="I19:Q19"/>
    <mergeCell ref="I20:Q20"/>
    <mergeCell ref="I22:Q22"/>
    <mergeCell ref="I24:Q24"/>
    <mergeCell ref="I26:Q26"/>
    <mergeCell ref="D28:D29"/>
    <mergeCell ref="E28:E29"/>
    <mergeCell ref="F28:F29"/>
    <mergeCell ref="G28:G29"/>
    <mergeCell ref="H28:H29"/>
    <mergeCell ref="I28:Q28"/>
    <mergeCell ref="D30:D31"/>
    <mergeCell ref="E30:E31"/>
    <mergeCell ref="F30:F31"/>
    <mergeCell ref="G30:G31"/>
    <mergeCell ref="H30:H31"/>
    <mergeCell ref="I30:Q30"/>
    <mergeCell ref="A31:A32"/>
    <mergeCell ref="D32:D35"/>
    <mergeCell ref="E32:E33"/>
    <mergeCell ref="F32:F33"/>
    <mergeCell ref="G32:G33"/>
    <mergeCell ref="H32:H33"/>
    <mergeCell ref="I32:Q32"/>
    <mergeCell ref="E34:E35"/>
    <mergeCell ref="F34:F35"/>
    <mergeCell ref="G34:G35"/>
    <mergeCell ref="H34:H35"/>
    <mergeCell ref="I34:Q34"/>
    <mergeCell ref="D36:D39"/>
    <mergeCell ref="F36:F39"/>
    <mergeCell ref="G36:G39"/>
    <mergeCell ref="H36:H39"/>
    <mergeCell ref="I36:Q36"/>
    <mergeCell ref="I38:Q38"/>
    <mergeCell ref="B40:B96"/>
    <mergeCell ref="D40:D51"/>
    <mergeCell ref="E40:E43"/>
    <mergeCell ref="F40:F43"/>
    <mergeCell ref="G40:G43"/>
    <mergeCell ref="H40:H43"/>
    <mergeCell ref="I40:Q40"/>
    <mergeCell ref="I41:Q41"/>
    <mergeCell ref="I42:Q42"/>
    <mergeCell ref="I43:Q43"/>
    <mergeCell ref="E44:E47"/>
    <mergeCell ref="F44:F47"/>
    <mergeCell ref="G44:G47"/>
    <mergeCell ref="H44:H47"/>
    <mergeCell ref="I44:Q44"/>
    <mergeCell ref="I45:Q45"/>
    <mergeCell ref="I46:Q46"/>
    <mergeCell ref="I47:Q47"/>
    <mergeCell ref="E48:E51"/>
    <mergeCell ref="F48:F51"/>
    <mergeCell ref="G48:G51"/>
    <mergeCell ref="H48:H51"/>
    <mergeCell ref="I49:Q49"/>
    <mergeCell ref="I50:Q50"/>
    <mergeCell ref="I51:Q51"/>
    <mergeCell ref="D52:D55"/>
    <mergeCell ref="E52:E55"/>
    <mergeCell ref="F52:F55"/>
    <mergeCell ref="G52:G55"/>
    <mergeCell ref="H52:H55"/>
    <mergeCell ref="I53:Q53"/>
    <mergeCell ref="I54:Q54"/>
    <mergeCell ref="I55:Q55"/>
    <mergeCell ref="D56:D59"/>
    <mergeCell ref="E56:E59"/>
    <mergeCell ref="F56:F59"/>
    <mergeCell ref="G56:G59"/>
    <mergeCell ref="H56:H59"/>
    <mergeCell ref="I57:Q57"/>
    <mergeCell ref="I58:Q58"/>
    <mergeCell ref="I59:Q59"/>
    <mergeCell ref="D64:D68"/>
    <mergeCell ref="E64:E68"/>
    <mergeCell ref="F64:F68"/>
    <mergeCell ref="G64:G68"/>
    <mergeCell ref="H64:H68"/>
    <mergeCell ref="I65:Q65"/>
    <mergeCell ref="I66:Q66"/>
    <mergeCell ref="I67:Q67"/>
    <mergeCell ref="I68:Q68"/>
    <mergeCell ref="D69:D73"/>
    <mergeCell ref="E69:E73"/>
    <mergeCell ref="F69:F73"/>
    <mergeCell ref="G69:G73"/>
    <mergeCell ref="H69:H73"/>
    <mergeCell ref="I70:Q70"/>
    <mergeCell ref="I71:Q71"/>
    <mergeCell ref="I72:Q72"/>
    <mergeCell ref="I73:Q73"/>
    <mergeCell ref="A75:A87"/>
    <mergeCell ref="D75:D87"/>
    <mergeCell ref="F77:F79"/>
    <mergeCell ref="G77:G79"/>
    <mergeCell ref="H77:H79"/>
    <mergeCell ref="F81:F83"/>
    <mergeCell ref="G81:G83"/>
    <mergeCell ref="H81:H83"/>
    <mergeCell ref="F85:F87"/>
    <mergeCell ref="G85:G87"/>
    <mergeCell ref="H85:H87"/>
    <mergeCell ref="D88:D90"/>
    <mergeCell ref="E88:E90"/>
    <mergeCell ref="F88:F90"/>
    <mergeCell ref="G88:G90"/>
    <mergeCell ref="H88:H90"/>
    <mergeCell ref="I89:Q89"/>
    <mergeCell ref="I90:Q90"/>
    <mergeCell ref="D91:D93"/>
    <mergeCell ref="E91:E93"/>
    <mergeCell ref="F91:F93"/>
    <mergeCell ref="G91:G93"/>
    <mergeCell ref="H91:H93"/>
    <mergeCell ref="I92:Q92"/>
    <mergeCell ref="I93:Q93"/>
    <mergeCell ref="C94:C96"/>
    <mergeCell ref="D94:D96"/>
    <mergeCell ref="E94:E96"/>
    <mergeCell ref="F94:F96"/>
    <mergeCell ref="G94:G96"/>
    <mergeCell ref="H94:H96"/>
    <mergeCell ref="I95:Q95"/>
    <mergeCell ref="I96:Q96"/>
    <mergeCell ref="B97:AQ97"/>
    <mergeCell ref="B98:AQ98"/>
    <mergeCell ref="B99:AQ99"/>
    <mergeCell ref="B100:AQ100"/>
  </mergeCells>
  <conditionalFormatting sqref="Y18">
    <cfRule type="cellIs" priority="2" operator="lessThan" aboveAverage="0" equalAverage="0" bottom="0" percent="0" rank="0" text="" dxfId="0">
      <formula>$J$18</formula>
    </cfRule>
  </conditionalFormatting>
  <conditionalFormatting sqref="T18:X18 Z18:AP18">
    <cfRule type="cellIs" priority="3" operator="lessThan" aboveAverage="0" equalAverage="0" bottom="0" percent="0" rank="0" text="" dxfId="1">
      <formula>$J$18</formula>
    </cfRule>
  </conditionalFormatting>
  <conditionalFormatting sqref="S48:AP51">
    <cfRule type="cellIs" priority="4" operator="lessThan" aboveAverage="0" equalAverage="0" bottom="0" percent="0" rank="0" text="" dxfId="2">
      <formula>$J$48</formula>
    </cfRule>
  </conditionalFormatting>
  <conditionalFormatting sqref="S64:AP64">
    <cfRule type="cellIs" priority="5" operator="lessThan" aboveAverage="0" equalAverage="0" bottom="0" percent="0" rank="0" text="" dxfId="3">
      <formula>$J$64</formula>
    </cfRule>
  </conditionalFormatting>
  <conditionalFormatting sqref="S69:AP73">
    <cfRule type="cellIs" priority="6" operator="lessThan" aboveAverage="0" equalAverage="0" bottom="0" percent="0" rank="0" text="" dxfId="4">
      <formula>$J$69</formula>
    </cfRule>
  </conditionalFormatting>
  <conditionalFormatting sqref="S82:AP82">
    <cfRule type="cellIs" priority="7" operator="lessThan" aboveAverage="0" equalAverage="0" bottom="0" percent="0" rank="0" text="" dxfId="5">
      <formula>$J$81</formula>
    </cfRule>
  </conditionalFormatting>
  <conditionalFormatting sqref="S88:AP90">
    <cfRule type="cellIs" priority="8" operator="lessThan" aboveAverage="0" equalAverage="0" bottom="0" percent="0" rank="0" text="" dxfId="6">
      <formula>$J$88</formula>
    </cfRule>
  </conditionalFormatting>
  <conditionalFormatting sqref="S91:AP93">
    <cfRule type="cellIs" priority="9" operator="lessThan" aboveAverage="0" equalAverage="0" bottom="0" percent="0" rank="0" text="" dxfId="7">
      <formula>$J$91</formula>
    </cfRule>
  </conditionalFormatting>
  <conditionalFormatting sqref="Y14:Y16">
    <cfRule type="cellIs" priority="10" operator="lessThan" aboveAverage="0" equalAverage="0" bottom="0" percent="0" rank="0" text="" dxfId="8">
      <formula>$J14</formula>
    </cfRule>
  </conditionalFormatting>
  <conditionalFormatting sqref="S14:X14 Z14:AP14 S81:AP81">
    <cfRule type="cellIs" priority="11" operator="lessThan" aboveAverage="0" equalAverage="0" bottom="0" percent="0" rank="0" text="" dxfId="9">
      <formula>$J14</formula>
    </cfRule>
  </conditionalFormatting>
  <conditionalFormatting sqref="S15:X15 Z15:AP15">
    <cfRule type="cellIs" priority="12" operator="lessThan" aboveAverage="0" equalAverage="0" bottom="0" percent="0" rank="0" text="" dxfId="10">
      <formula>$J15</formula>
    </cfRule>
  </conditionalFormatting>
  <conditionalFormatting sqref="S16:X16 Z16:AP16">
    <cfRule type="cellIs" priority="13" operator="lessThan" aboveAverage="0" equalAverage="0" bottom="0" percent="0" rank="0" text="" dxfId="11">
      <formula>$J16</formula>
    </cfRule>
  </conditionalFormatting>
  <conditionalFormatting sqref="S75:AP75">
    <cfRule type="cellIs" priority="14" operator="lessThan" aboveAverage="0" equalAverage="0" bottom="0" percent="0" rank="0" text="" dxfId="12">
      <formula>$J75</formula>
    </cfRule>
  </conditionalFormatting>
  <conditionalFormatting sqref="S76:AP76">
    <cfRule type="cellIs" priority="15" operator="lessThan" aboveAverage="0" equalAverage="0" bottom="0" percent="0" rank="0" text="" dxfId="13">
      <formula>$J76</formula>
    </cfRule>
  </conditionalFormatting>
  <conditionalFormatting sqref="S77:AP77">
    <cfRule type="cellIs" priority="16" operator="lessThan" aboveAverage="0" equalAverage="0" bottom="0" percent="0" rank="0" text="" dxfId="14">
      <formula>$J77</formula>
    </cfRule>
  </conditionalFormatting>
  <conditionalFormatting sqref="S78:AP78">
    <cfRule type="cellIs" priority="17" operator="lessThan" aboveAverage="0" equalAverage="0" bottom="0" percent="0" rank="0" text="" dxfId="15">
      <formula>$J78</formula>
    </cfRule>
  </conditionalFormatting>
  <conditionalFormatting sqref="S79:AP79">
    <cfRule type="cellIs" priority="18" operator="lessThan" aboveAverage="0" equalAverage="0" bottom="0" percent="0" rank="0" text="" dxfId="16">
      <formula>$J79</formula>
    </cfRule>
  </conditionalFormatting>
  <conditionalFormatting sqref="S80:AP80">
    <cfRule type="cellIs" priority="19" operator="lessThan" aboveAverage="0" equalAverage="0" bottom="0" percent="0" rank="0" text="" dxfId="17">
      <formula>$J80</formula>
    </cfRule>
  </conditionalFormatting>
  <conditionalFormatting sqref="S83:AP83">
    <cfRule type="cellIs" priority="20" operator="lessThan" aboveAverage="0" equalAverage="0" bottom="0" percent="0" rank="0" text="" dxfId="18">
      <formula>$J83</formula>
    </cfRule>
  </conditionalFormatting>
  <conditionalFormatting sqref="S84:AP84">
    <cfRule type="cellIs" priority="21" operator="lessThan" aboveAverage="0" equalAverage="0" bottom="0" percent="0" rank="0" text="" dxfId="19">
      <formula>$J84</formula>
    </cfRule>
  </conditionalFormatting>
  <conditionalFormatting sqref="S85:AP85">
    <cfRule type="cellIs" priority="22" operator="lessThan" aboveAverage="0" equalAverage="0" bottom="0" percent="0" rank="0" text="" dxfId="20">
      <formula>$J85</formula>
    </cfRule>
  </conditionalFormatting>
  <conditionalFormatting sqref="S86:AP86">
    <cfRule type="cellIs" priority="23" operator="lessThan" aboveAverage="0" equalAverage="0" bottom="0" percent="0" rank="0" text="" dxfId="21">
      <formula>$J86</formula>
    </cfRule>
  </conditionalFormatting>
  <conditionalFormatting sqref="S87:AP87">
    <cfRule type="cellIs" priority="24" operator="lessThan" aboveAverage="0" equalAverage="0" bottom="0" percent="0" rank="0" text="" dxfId="22">
      <formula>$J87</formula>
    </cfRule>
  </conditionalFormatting>
  <conditionalFormatting sqref="Y17">
    <cfRule type="cellIs" priority="25" operator="lessThan" aboveAverage="0" equalAverage="0" bottom="0" percent="0" rank="0" text="" dxfId="23">
      <formula>$Q$17</formula>
    </cfRule>
  </conditionalFormatting>
  <conditionalFormatting sqref="S17:X17 Z17:AP17">
    <cfRule type="cellIs" priority="26" operator="lessThan" aboveAverage="0" equalAverage="0" bottom="0" percent="0" rank="0" text="" dxfId="24">
      <formula>$Q$17</formula>
    </cfRule>
  </conditionalFormatting>
  <conditionalFormatting sqref="S29:AP29">
    <cfRule type="cellIs" priority="27" operator="lessThan" aboveAverage="0" equalAverage="0" bottom="0" percent="0" rank="0" text="" dxfId="25">
      <formula>$Q$29</formula>
    </cfRule>
  </conditionalFormatting>
  <conditionalFormatting sqref="S31:AP31">
    <cfRule type="cellIs" priority="28" operator="lessThan" aboveAverage="0" equalAverage="0" bottom="0" percent="0" rank="0" text="" dxfId="26">
      <formula>$Q$31</formula>
    </cfRule>
  </conditionalFormatting>
  <conditionalFormatting sqref="S33:AP33">
    <cfRule type="cellIs" priority="29" operator="lessThan" aboveAverage="0" equalAverage="0" bottom="0" percent="0" rank="0" text="" dxfId="27">
      <formula>$Q$33</formula>
    </cfRule>
  </conditionalFormatting>
  <conditionalFormatting sqref="S35:AP35">
    <cfRule type="cellIs" priority="30" operator="lessThan" aboveAverage="0" equalAverage="0" bottom="0" percent="0" rank="0" text="" dxfId="28">
      <formula>$Q$35</formula>
    </cfRule>
  </conditionalFormatting>
  <conditionalFormatting sqref="S37:AP37">
    <cfRule type="cellIs" priority="31" operator="lessThan" aboveAverage="0" equalAverage="0" bottom="0" percent="0" rank="0" text="" dxfId="29">
      <formula>$Q$37</formula>
    </cfRule>
  </conditionalFormatting>
  <conditionalFormatting sqref="S39:AP39">
    <cfRule type="cellIs" priority="32" operator="lessThan" aboveAverage="0" equalAverage="0" bottom="0" percent="0" rank="0" text="" dxfId="30">
      <formula>$Q$39</formula>
    </cfRule>
  </conditionalFormatting>
  <conditionalFormatting sqref="S52:AP52">
    <cfRule type="cellIs" priority="33" operator="lessThan" aboveAverage="0" equalAverage="0" bottom="0" percent="0" rank="0" text="" dxfId="31">
      <formula>$Q$56</formula>
    </cfRule>
  </conditionalFormatting>
  <conditionalFormatting sqref="S56:AP56">
    <cfRule type="cellIs" priority="34" operator="lessThan" aboveAverage="0" equalAverage="0" bottom="0" percent="0" rank="0" text="" dxfId="32">
      <formula>$Q$56</formula>
    </cfRule>
  </conditionalFormatting>
  <conditionalFormatting sqref="S60:AP60">
    <cfRule type="cellIs" priority="35" operator="lessThan" aboveAverage="0" equalAverage="0" bottom="0" percent="0" rank="0" text="" dxfId="33">
      <formula>$Q$60</formula>
    </cfRule>
  </conditionalFormatting>
  <conditionalFormatting sqref="S61:AP61">
    <cfRule type="cellIs" priority="36" operator="lessThan" aboveAverage="0" equalAverage="0" bottom="0" percent="0" rank="0" text="" dxfId="34">
      <formula>$Q$61</formula>
    </cfRule>
  </conditionalFormatting>
  <conditionalFormatting sqref="S62:AP63">
    <cfRule type="cellIs" priority="37" operator="lessThan" aboveAverage="0" equalAverage="0" bottom="0" percent="0" rank="0" text="" dxfId="35">
      <formula>$Q$62</formula>
    </cfRule>
  </conditionalFormatting>
  <conditionalFormatting sqref="S94:AP96">
    <cfRule type="cellIs" priority="38" operator="lessThan" aboveAverage="0" equalAverage="0" bottom="0" percent="0" rank="0" text="" dxfId="36">
      <formula>$Q$94</formula>
    </cfRule>
  </conditionalFormatting>
  <conditionalFormatting sqref="Y11:Y13">
    <cfRule type="cellIs" priority="39" operator="lessThan" aboveAverage="0" equalAverage="0" bottom="0" percent="0" rank="0" text="" dxfId="37">
      <formula>$Q11</formula>
    </cfRule>
  </conditionalFormatting>
  <conditionalFormatting sqref="S11:X11 Z11:AP11">
    <cfRule type="cellIs" priority="40" operator="lessThan" aboveAverage="0" equalAverage="0" bottom="0" percent="0" rank="0" text="" dxfId="38">
      <formula>$Q11</formula>
    </cfRule>
  </conditionalFormatting>
  <conditionalFormatting sqref="S12:X12 Z12:AP12">
    <cfRule type="cellIs" priority="41" operator="lessThan" aboveAverage="0" equalAverage="0" bottom="0" percent="0" rank="0" text="" dxfId="39">
      <formula>$Q12</formula>
    </cfRule>
  </conditionalFormatting>
  <conditionalFormatting sqref="S13:X13 Z13:AP13">
    <cfRule type="cellIs" priority="42" operator="lessThan" aboveAverage="0" equalAverage="0" bottom="0" percent="0" rank="0" text="" dxfId="40">
      <formula>$Q13</formula>
    </cfRule>
  </conditionalFormatting>
  <conditionalFormatting sqref="S21:AP21">
    <cfRule type="cellIs" priority="43" operator="lessThan" aboveAverage="0" equalAverage="0" bottom="0" percent="0" rank="0" text="" dxfId="41">
      <formula>$Q21</formula>
    </cfRule>
  </conditionalFormatting>
  <conditionalFormatting sqref="S23:AP23">
    <cfRule type="cellIs" priority="44" operator="lessThan" aboveAverage="0" equalAverage="0" bottom="0" percent="0" rank="0" text="" dxfId="42">
      <formula>$Q23</formula>
    </cfRule>
  </conditionalFormatting>
  <conditionalFormatting sqref="S25:AP25">
    <cfRule type="cellIs" priority="45" operator="lessThan" aboveAverage="0" equalAverage="0" bottom="0" percent="0" rank="0" text="" dxfId="43">
      <formula>$Q25</formula>
    </cfRule>
  </conditionalFormatting>
  <conditionalFormatting sqref="S27:AP27">
    <cfRule type="cellIs" priority="46" operator="lessThan" aboveAverage="0" equalAverage="0" bottom="0" percent="0" rank="0" text="" dxfId="44">
      <formula>$Q27</formula>
    </cfRule>
  </conditionalFormatting>
  <conditionalFormatting sqref="Y17">
    <cfRule type="cellIs" priority="47" operator="greaterThan" aboveAverage="0" equalAverage="0" bottom="0" percent="0" rank="0" text="" dxfId="45">
      <formula>$J$17</formula>
    </cfRule>
  </conditionalFormatting>
  <conditionalFormatting sqref="S17:X17 Z17:AP17">
    <cfRule type="cellIs" priority="48" operator="greaterThan" aboveAverage="0" equalAverage="0" bottom="0" percent="0" rank="0" text="" dxfId="46">
      <formula>$J$17</formula>
    </cfRule>
  </conditionalFormatting>
  <conditionalFormatting sqref="S29:AP29">
    <cfRule type="cellIs" priority="49" operator="greaterThan" aboveAverage="0" equalAverage="0" bottom="0" percent="0" rank="0" text="" dxfId="47">
      <formula>$J$29</formula>
    </cfRule>
  </conditionalFormatting>
  <conditionalFormatting sqref="S31:AP31">
    <cfRule type="cellIs" priority="50" operator="greaterThan" aboveAverage="0" equalAverage="0" bottom="0" percent="0" rank="0" text="" dxfId="48">
      <formula>$J$31</formula>
    </cfRule>
  </conditionalFormatting>
  <conditionalFormatting sqref="S33:AP33">
    <cfRule type="cellIs" priority="51" operator="greaterThan" aboveAverage="0" equalAverage="0" bottom="0" percent="0" rank="0" text="" dxfId="49">
      <formula>$J$33</formula>
    </cfRule>
  </conditionalFormatting>
  <conditionalFormatting sqref="S35:AP35">
    <cfRule type="cellIs" priority="52" operator="greaterThan" aboveAverage="0" equalAverage="0" bottom="0" percent="0" rank="0" text="" dxfId="50">
      <formula>$J$35</formula>
    </cfRule>
  </conditionalFormatting>
  <conditionalFormatting sqref="S37:AP37">
    <cfRule type="cellIs" priority="53" operator="greaterThan" aboveAverage="0" equalAverage="0" bottom="0" percent="0" rank="0" text="" dxfId="51">
      <formula>$J$37</formula>
    </cfRule>
  </conditionalFormatting>
  <conditionalFormatting sqref="S39:AP39">
    <cfRule type="cellIs" priority="54" operator="greaterThan" aboveAverage="0" equalAverage="0" bottom="0" percent="0" rank="0" text="" dxfId="52">
      <formula>$J$39</formula>
    </cfRule>
  </conditionalFormatting>
  <conditionalFormatting sqref="S52:AP52">
    <cfRule type="cellIs" priority="55" operator="greaterThan" aboveAverage="0" equalAverage="0" bottom="0" percent="0" rank="0" text="" dxfId="53">
      <formula>$J$56</formula>
    </cfRule>
  </conditionalFormatting>
  <conditionalFormatting sqref="S56:AP56">
    <cfRule type="cellIs" priority="56" operator="greaterThan" aboveAverage="0" equalAverage="0" bottom="0" percent="0" rank="0" text="" dxfId="54">
      <formula>$J$56</formula>
    </cfRule>
  </conditionalFormatting>
  <conditionalFormatting sqref="S60:AP60">
    <cfRule type="cellIs" priority="57" operator="greaterThan" aboveAverage="0" equalAverage="0" bottom="0" percent="0" rank="0" text="" dxfId="55">
      <formula>$J$60</formula>
    </cfRule>
  </conditionalFormatting>
  <conditionalFormatting sqref="S61:AP61">
    <cfRule type="cellIs" priority="58" operator="greaterThan" aboveAverage="0" equalAverage="0" bottom="0" percent="0" rank="0" text="" dxfId="56">
      <formula>$J$61</formula>
    </cfRule>
  </conditionalFormatting>
  <conditionalFormatting sqref="S62:AP63">
    <cfRule type="cellIs" priority="59" operator="greaterThan" aboveAverage="0" equalAverage="0" bottom="0" percent="0" rank="0" text="" dxfId="57">
      <formula>$J$62</formula>
    </cfRule>
  </conditionalFormatting>
  <conditionalFormatting sqref="S94:AP96">
    <cfRule type="cellIs" priority="60" operator="greaterThan" aboveAverage="0" equalAverage="0" bottom="0" percent="0" rank="0" text="" dxfId="58">
      <formula>$J$94</formula>
    </cfRule>
  </conditionalFormatting>
  <conditionalFormatting sqref="Y11:Y13">
    <cfRule type="cellIs" priority="61" operator="greaterThan" aboveAverage="0" equalAverage="0" bottom="0" percent="0" rank="0" text="" dxfId="59">
      <formula>$J11</formula>
    </cfRule>
  </conditionalFormatting>
  <conditionalFormatting sqref="S11:X11 Z11:AP11">
    <cfRule type="cellIs" priority="62" operator="greaterThan" aboveAverage="0" equalAverage="0" bottom="0" percent="0" rank="0" text="" dxfId="60">
      <formula>$J11</formula>
    </cfRule>
  </conditionalFormatting>
  <conditionalFormatting sqref="S12:X12 Z12:AP12">
    <cfRule type="cellIs" priority="63" operator="greaterThan" aboveAverage="0" equalAverage="0" bottom="0" percent="0" rank="0" text="" dxfId="61">
      <formula>$J12</formula>
    </cfRule>
  </conditionalFormatting>
  <conditionalFormatting sqref="S13:X13 Z13:AP13">
    <cfRule type="cellIs" priority="64" operator="greaterThan" aboveAverage="0" equalAverage="0" bottom="0" percent="0" rank="0" text="" dxfId="62">
      <formula>$J13</formula>
    </cfRule>
  </conditionalFormatting>
  <conditionalFormatting sqref="S21:AP21">
    <cfRule type="cellIs" priority="65" operator="greaterThan" aboveAverage="0" equalAverage="0" bottom="0" percent="0" rank="0" text="" dxfId="63">
      <formula>$J21</formula>
    </cfRule>
  </conditionalFormatting>
  <conditionalFormatting sqref="S23:AP23">
    <cfRule type="cellIs" priority="66" operator="greaterThan" aboveAverage="0" equalAverage="0" bottom="0" percent="0" rank="0" text="" dxfId="64">
      <formula>$J23</formula>
    </cfRule>
  </conditionalFormatting>
  <conditionalFormatting sqref="S25:AP25">
    <cfRule type="cellIs" priority="67" operator="greaterThan" aboveAverage="0" equalAverage="0" bottom="0" percent="0" rank="0" text="" dxfId="65">
      <formula>$J25</formula>
    </cfRule>
  </conditionalFormatting>
  <conditionalFormatting sqref="S27:AP27">
    <cfRule type="cellIs" priority="68" operator="greaterThan" aboveAverage="0" equalAverage="0" bottom="0" percent="0" rank="0" text="" dxfId="66">
      <formula>$J27</formula>
    </cfRule>
  </conditionalFormatting>
  <conditionalFormatting sqref="Y18">
    <cfRule type="cellIs" priority="69" operator="greaterThan" aboveAverage="0" equalAverage="0" bottom="0" percent="0" rank="0" text="" dxfId="67">
      <formula>$Q$18</formula>
    </cfRule>
  </conditionalFormatting>
  <conditionalFormatting sqref="T18:X18 Z18:AP18">
    <cfRule type="cellIs" priority="70" operator="greaterThan" aboveAverage="0" equalAverage="0" bottom="0" percent="0" rank="0" text="" dxfId="68">
      <formula>$Q$18</formula>
    </cfRule>
  </conditionalFormatting>
  <conditionalFormatting sqref="S48:AP51">
    <cfRule type="cellIs" priority="71" operator="greaterThan" aboveAverage="0" equalAverage="0" bottom="0" percent="0" rank="0" text="" dxfId="69">
      <formula>$Q$48</formula>
    </cfRule>
  </conditionalFormatting>
  <conditionalFormatting sqref="S64:AP64">
    <cfRule type="cellIs" priority="72" operator="greaterThan" aboveAverage="0" equalAverage="0" bottom="0" percent="0" rank="0" text="" dxfId="70">
      <formula>$Q$64</formula>
    </cfRule>
  </conditionalFormatting>
  <conditionalFormatting sqref="S69:AP73">
    <cfRule type="cellIs" priority="73" operator="greaterThan" aboveAverage="0" equalAverage="0" bottom="0" percent="0" rank="0" text="" dxfId="71">
      <formula>$Q$69</formula>
    </cfRule>
  </conditionalFormatting>
  <conditionalFormatting sqref="S82:AP82">
    <cfRule type="cellIs" priority="74" operator="greaterThan" aboveAverage="0" equalAverage="0" bottom="0" percent="0" rank="0" text="" dxfId="72">
      <formula>$Q$81</formula>
    </cfRule>
  </conditionalFormatting>
  <conditionalFormatting sqref="S88:AP90">
    <cfRule type="cellIs" priority="75" operator="greaterThan" aboveAverage="0" equalAverage="0" bottom="0" percent="0" rank="0" text="" dxfId="73">
      <formula>$Q$88</formula>
    </cfRule>
  </conditionalFormatting>
  <conditionalFormatting sqref="S91:AP93">
    <cfRule type="cellIs" priority="76" operator="greaterThan" aboveAverage="0" equalAverage="0" bottom="0" percent="0" rank="0" text="" dxfId="74">
      <formula>$Q$91</formula>
    </cfRule>
  </conditionalFormatting>
  <conditionalFormatting sqref="Y14:Y16">
    <cfRule type="cellIs" priority="77" operator="greaterThan" aboveAverage="0" equalAverage="0" bottom="0" percent="0" rank="0" text="" dxfId="75">
      <formula>$Q14</formula>
    </cfRule>
  </conditionalFormatting>
  <conditionalFormatting sqref="S14:X14 Z14:AP14 S81:AP81">
    <cfRule type="cellIs" priority="78" operator="greaterThan" aboveAverage="0" equalAverage="0" bottom="0" percent="0" rank="0" text="" dxfId="76">
      <formula>$Q14</formula>
    </cfRule>
  </conditionalFormatting>
  <conditionalFormatting sqref="S15:X15 Z15:AP15">
    <cfRule type="cellIs" priority="79" operator="greaterThan" aboveAverage="0" equalAverage="0" bottom="0" percent="0" rank="0" text="" dxfId="77">
      <formula>$Q15</formula>
    </cfRule>
  </conditionalFormatting>
  <conditionalFormatting sqref="S16:X16 Z16:AP16">
    <cfRule type="cellIs" priority="80" operator="greaterThan" aboveAverage="0" equalAverage="0" bottom="0" percent="0" rank="0" text="" dxfId="78">
      <formula>$Q16</formula>
    </cfRule>
  </conditionalFormatting>
  <conditionalFormatting sqref="S75:AP75">
    <cfRule type="cellIs" priority="81" operator="greaterThan" aboveAverage="0" equalAverage="0" bottom="0" percent="0" rank="0" text="" dxfId="79">
      <formula>$Q75</formula>
    </cfRule>
  </conditionalFormatting>
  <conditionalFormatting sqref="S76:AP76">
    <cfRule type="cellIs" priority="82" operator="greaterThan" aboveAverage="0" equalAverage="0" bottom="0" percent="0" rank="0" text="" dxfId="80">
      <formula>$Q76</formula>
    </cfRule>
  </conditionalFormatting>
  <conditionalFormatting sqref="S77:AP77">
    <cfRule type="cellIs" priority="83" operator="greaterThan" aboveAverage="0" equalAverage="0" bottom="0" percent="0" rank="0" text="" dxfId="81">
      <formula>$Q77</formula>
    </cfRule>
  </conditionalFormatting>
  <conditionalFormatting sqref="S78:AP78">
    <cfRule type="cellIs" priority="84" operator="greaterThan" aboveAverage="0" equalAverage="0" bottom="0" percent="0" rank="0" text="" dxfId="82">
      <formula>$Q78</formula>
    </cfRule>
  </conditionalFormatting>
  <conditionalFormatting sqref="S79:AP79">
    <cfRule type="cellIs" priority="85" operator="greaterThan" aboveAverage="0" equalAverage="0" bottom="0" percent="0" rank="0" text="" dxfId="83">
      <formula>$Q79</formula>
    </cfRule>
  </conditionalFormatting>
  <conditionalFormatting sqref="S80:AP80">
    <cfRule type="cellIs" priority="86" operator="greaterThan" aboveAverage="0" equalAverage="0" bottom="0" percent="0" rank="0" text="" dxfId="84">
      <formula>$Q80</formula>
    </cfRule>
  </conditionalFormatting>
  <conditionalFormatting sqref="S83:AP83">
    <cfRule type="cellIs" priority="87" operator="greaterThan" aboveAverage="0" equalAverage="0" bottom="0" percent="0" rank="0" text="" dxfId="85">
      <formula>$Q83</formula>
    </cfRule>
  </conditionalFormatting>
  <conditionalFormatting sqref="S84:AP84">
    <cfRule type="cellIs" priority="88" operator="greaterThan" aboveAverage="0" equalAverage="0" bottom="0" percent="0" rank="0" text="" dxfId="86">
      <formula>$Q84</formula>
    </cfRule>
  </conditionalFormatting>
  <conditionalFormatting sqref="S85:AP85">
    <cfRule type="cellIs" priority="89" operator="greaterThan" aboveAverage="0" equalAverage="0" bottom="0" percent="0" rank="0" text="" dxfId="87">
      <formula>$Q85</formula>
    </cfRule>
  </conditionalFormatting>
  <conditionalFormatting sqref="S86:AP86">
    <cfRule type="cellIs" priority="90" operator="greaterThan" aboveAverage="0" equalAverage="0" bottom="0" percent="0" rank="0" text="" dxfId="88">
      <formula>$Q86</formula>
    </cfRule>
  </conditionalFormatting>
  <conditionalFormatting sqref="S87:AP87">
    <cfRule type="cellIs" priority="91" operator="greaterThan" aboveAverage="0" equalAverage="0" bottom="0" percent="0" rank="0" text="" dxfId="89">
      <formula>$Q87</formula>
    </cfRule>
  </conditionalFormatting>
  <conditionalFormatting sqref="S62:AP63">
    <cfRule type="cellIs" priority="92" operator="between" aboveAverage="0" equalAverage="0" bottom="0" percent="0" rank="0" text="" dxfId="90">
      <formula>$J$62</formula>
      <formula>$Q$62</formula>
    </cfRule>
  </conditionalFormatting>
  <conditionalFormatting sqref="S69:AP73">
    <cfRule type="cellIs" priority="93" operator="between" aboveAverage="0" equalAverage="0" bottom="0" percent="0" rank="0" text="" dxfId="91">
      <formula>$J$69</formula>
      <formula>$Q$69</formula>
    </cfRule>
  </conditionalFormatting>
  <conditionalFormatting sqref="S82:AP82">
    <cfRule type="cellIs" priority="94" operator="between" aboveAverage="0" equalAverage="0" bottom="0" percent="0" rank="0" text="" dxfId="92">
      <formula>$J$81</formula>
      <formula>$Q$81</formula>
    </cfRule>
  </conditionalFormatting>
  <conditionalFormatting sqref="S88:AP90">
    <cfRule type="cellIs" priority="95" operator="between" aboveAverage="0" equalAverage="0" bottom="0" percent="0" rank="0" text="" dxfId="93">
      <formula>$J$88</formula>
      <formula>$Q$88</formula>
    </cfRule>
  </conditionalFormatting>
  <conditionalFormatting sqref="S91:AP93">
    <cfRule type="cellIs" priority="96" operator="between" aboveAverage="0" equalAverage="0" bottom="0" percent="0" rank="0" text="" dxfId="94">
      <formula>$J$91</formula>
      <formula>$Q$91</formula>
    </cfRule>
  </conditionalFormatting>
  <conditionalFormatting sqref="Y17">
    <cfRule type="cellIs" priority="97" operator="between" aboveAverage="0" equalAverage="0" bottom="0" percent="0" rank="0" text="" dxfId="95">
      <formula>$K$17</formula>
      <formula>$O$17</formula>
    </cfRule>
  </conditionalFormatting>
  <conditionalFormatting sqref="S17:X17 Z17:AP17">
    <cfRule type="cellIs" priority="98" operator="between" aboveAverage="0" equalAverage="0" bottom="0" percent="0" rank="0" text="" dxfId="96">
      <formula>$K$17</formula>
      <formula>$O$17</formula>
    </cfRule>
  </conditionalFormatting>
  <conditionalFormatting sqref="Y18">
    <cfRule type="cellIs" priority="99" operator="between" aboveAverage="0" equalAverage="0" bottom="0" percent="0" rank="0" text="" dxfId="97">
      <formula>$K$18</formula>
      <formula>$O$18</formula>
    </cfRule>
  </conditionalFormatting>
  <conditionalFormatting sqref="T18:X18 Z18:AP18">
    <cfRule type="cellIs" priority="100" operator="between" aboveAverage="0" equalAverage="0" bottom="0" percent="0" rank="0" text="" dxfId="98">
      <formula>$K$18</formula>
      <formula>$O$18</formula>
    </cfRule>
  </conditionalFormatting>
  <conditionalFormatting sqref="S37:AP37">
    <cfRule type="cellIs" priority="101" operator="between" aboveAverage="0" equalAverage="0" bottom="0" percent="0" rank="0" text="" dxfId="99">
      <formula>$K$37</formula>
      <formula>$O$37</formula>
    </cfRule>
  </conditionalFormatting>
  <conditionalFormatting sqref="S39:AP39">
    <cfRule type="cellIs" priority="102" operator="between" aboveAverage="0" equalAverage="0" bottom="0" percent="0" rank="0" text="" dxfId="100">
      <formula>$K$39</formula>
      <formula>$O$39</formula>
    </cfRule>
  </conditionalFormatting>
  <conditionalFormatting sqref="S48:AP51">
    <cfRule type="cellIs" priority="103" operator="between" aboveAverage="0" equalAverage="0" bottom="0" percent="0" rank="0" text="" dxfId="101">
      <formula>$K$48</formula>
      <formula>$O$48</formula>
    </cfRule>
  </conditionalFormatting>
  <conditionalFormatting sqref="S52:AP52">
    <cfRule type="cellIs" priority="104" operator="between" aboveAverage="0" equalAverage="0" bottom="0" percent="0" rank="0" text="" dxfId="102">
      <formula>$K$56</formula>
      <formula>$O$56</formula>
    </cfRule>
  </conditionalFormatting>
  <conditionalFormatting sqref="S56:AP56">
    <cfRule type="cellIs" priority="105" operator="between" aboveAverage="0" equalAverage="0" bottom="0" percent="0" rank="0" text="" dxfId="103">
      <formula>$K$56</formula>
      <formula>$O$56</formula>
    </cfRule>
  </conditionalFormatting>
  <conditionalFormatting sqref="S60:AP60">
    <cfRule type="cellIs" priority="106" operator="between" aboveAverage="0" equalAverage="0" bottom="0" percent="0" rank="0" text="" dxfId="104">
      <formula>$K$60</formula>
      <formula>$O$60</formula>
    </cfRule>
  </conditionalFormatting>
  <conditionalFormatting sqref="S61:AP61">
    <cfRule type="cellIs" priority="107" operator="between" aboveAverage="0" equalAverage="0" bottom="0" percent="0" rank="0" text="" dxfId="105">
      <formula>$K$61</formula>
      <formula>$O$61</formula>
    </cfRule>
  </conditionalFormatting>
  <conditionalFormatting sqref="S64:AP64">
    <cfRule type="cellIs" priority="108" operator="between" aboveAverage="0" equalAverage="0" bottom="0" percent="0" rank="0" text="" dxfId="106">
      <formula>$K$64</formula>
      <formula>$O$64</formula>
    </cfRule>
  </conditionalFormatting>
  <conditionalFormatting sqref="S94:AP96">
    <cfRule type="cellIs" priority="109" operator="between" aboveAverage="0" equalAverage="0" bottom="0" percent="0" rank="0" text="" dxfId="107">
      <formula>$K$94</formula>
      <formula>$O$94</formula>
    </cfRule>
  </conditionalFormatting>
  <conditionalFormatting sqref="Y11:Y13">
    <cfRule type="cellIs" priority="110" operator="between" aboveAverage="0" equalAverage="0" bottom="0" percent="0" rank="0" text="" dxfId="108">
      <formula>$K11</formula>
      <formula>$O11</formula>
    </cfRule>
  </conditionalFormatting>
  <conditionalFormatting sqref="S11:X11 Z11:AP11">
    <cfRule type="cellIs" priority="111" operator="between" aboveAverage="0" equalAverage="0" bottom="0" percent="0" rank="0" text="" dxfId="109">
      <formula>$K11</formula>
      <formula>$O11</formula>
    </cfRule>
  </conditionalFormatting>
  <conditionalFormatting sqref="S12:X12 Z12:AP12">
    <cfRule type="cellIs" priority="112" operator="between" aboveAverage="0" equalAverage="0" bottom="0" percent="0" rank="0" text="" dxfId="110">
      <formula>$K12</formula>
      <formula>$O12</formula>
    </cfRule>
  </conditionalFormatting>
  <conditionalFormatting sqref="S13:X13 Z13:AP13">
    <cfRule type="cellIs" priority="113" operator="between" aboveAverage="0" equalAverage="0" bottom="0" percent="0" rank="0" text="" dxfId="111">
      <formula>$K13</formula>
      <formula>$O13</formula>
    </cfRule>
  </conditionalFormatting>
  <conditionalFormatting sqref="Y14:Y16">
    <cfRule type="cellIs" priority="114" operator="between" aboveAverage="0" equalAverage="0" bottom="0" percent="0" rank="0" text="" dxfId="112">
      <formula>$K14</formula>
      <formula>$O14</formula>
    </cfRule>
  </conditionalFormatting>
  <conditionalFormatting sqref="S14:X14 Z14:AP14 S81:AP81">
    <cfRule type="cellIs" priority="115" operator="between" aboveAverage="0" equalAverage="0" bottom="0" percent="0" rank="0" text="" dxfId="113">
      <formula>$K14</formula>
      <formula>$O14</formula>
    </cfRule>
  </conditionalFormatting>
  <conditionalFormatting sqref="S15:X15 Z15:AP15">
    <cfRule type="cellIs" priority="116" operator="between" aboveAverage="0" equalAverage="0" bottom="0" percent="0" rank="0" text="" dxfId="114">
      <formula>$K15</formula>
      <formula>$O15</formula>
    </cfRule>
  </conditionalFormatting>
  <conditionalFormatting sqref="S16:X16 Z16:AP16">
    <cfRule type="cellIs" priority="117" operator="between" aboveAverage="0" equalAverage="0" bottom="0" percent="0" rank="0" text="" dxfId="115">
      <formula>$K16</formula>
      <formula>$O16</formula>
    </cfRule>
  </conditionalFormatting>
  <conditionalFormatting sqref="S21:AP21">
    <cfRule type="cellIs" priority="118" operator="between" aboveAverage="0" equalAverage="0" bottom="0" percent="0" rank="0" text="" dxfId="116">
      <formula>$K21</formula>
      <formula>$O21</formula>
    </cfRule>
  </conditionalFormatting>
  <conditionalFormatting sqref="S23:AP23">
    <cfRule type="cellIs" priority="119" operator="between" aboveAverage="0" equalAverage="0" bottom="0" percent="0" rank="0" text="" dxfId="117">
      <formula>$K23</formula>
      <formula>$O23</formula>
    </cfRule>
  </conditionalFormatting>
  <conditionalFormatting sqref="S25:AP25">
    <cfRule type="cellIs" priority="120" operator="between" aboveAverage="0" equalAverage="0" bottom="0" percent="0" rank="0" text="" dxfId="118">
      <formula>$K25</formula>
      <formula>$O25</formula>
    </cfRule>
  </conditionalFormatting>
  <conditionalFormatting sqref="S27:AP27">
    <cfRule type="cellIs" priority="121" operator="between" aboveAverage="0" equalAverage="0" bottom="0" percent="0" rank="0" text="" dxfId="119">
      <formula>$K27</formula>
      <formula>$O27</formula>
    </cfRule>
  </conditionalFormatting>
  <conditionalFormatting sqref="S75:AP75">
    <cfRule type="cellIs" priority="122" operator="between" aboveAverage="0" equalAverage="0" bottom="0" percent="0" rank="0" text="" dxfId="120">
      <formula>$K75</formula>
      <formula>$O75</formula>
    </cfRule>
  </conditionalFormatting>
  <conditionalFormatting sqref="S76:AP76">
    <cfRule type="cellIs" priority="123" operator="between" aboveAverage="0" equalAverage="0" bottom="0" percent="0" rank="0" text="" dxfId="121">
      <formula>$K76</formula>
      <formula>$O76</formula>
    </cfRule>
  </conditionalFormatting>
  <conditionalFormatting sqref="S77:AP77">
    <cfRule type="cellIs" priority="124" operator="between" aboveAverage="0" equalAverage="0" bottom="0" percent="0" rank="0" text="" dxfId="122">
      <formula>$K77</formula>
      <formula>$O77</formula>
    </cfRule>
  </conditionalFormatting>
  <conditionalFormatting sqref="S78:AP78">
    <cfRule type="cellIs" priority="125" operator="between" aboveAverage="0" equalAverage="0" bottom="0" percent="0" rank="0" text="" dxfId="123">
      <formula>$K78</formula>
      <formula>$O78</formula>
    </cfRule>
  </conditionalFormatting>
  <conditionalFormatting sqref="S79:AP79">
    <cfRule type="cellIs" priority="126" operator="between" aboveAverage="0" equalAverage="0" bottom="0" percent="0" rank="0" text="" dxfId="124">
      <formula>$K79</formula>
      <formula>$O79</formula>
    </cfRule>
  </conditionalFormatting>
  <conditionalFormatting sqref="S80:AP80">
    <cfRule type="cellIs" priority="127" operator="between" aboveAverage="0" equalAverage="0" bottom="0" percent="0" rank="0" text="" dxfId="125">
      <formula>$K80</formula>
      <formula>$O80</formula>
    </cfRule>
  </conditionalFormatting>
  <conditionalFormatting sqref="S83:AP83">
    <cfRule type="cellIs" priority="128" operator="between" aboveAverage="0" equalAverage="0" bottom="0" percent="0" rank="0" text="" dxfId="126">
      <formula>$K83</formula>
      <formula>$O83</formula>
    </cfRule>
  </conditionalFormatting>
  <conditionalFormatting sqref="S84:AP84">
    <cfRule type="cellIs" priority="129" operator="between" aboveAverage="0" equalAverage="0" bottom="0" percent="0" rank="0" text="" dxfId="127">
      <formula>$K84</formula>
      <formula>$O84</formula>
    </cfRule>
  </conditionalFormatting>
  <conditionalFormatting sqref="S85:AP85">
    <cfRule type="cellIs" priority="130" operator="between" aboveAverage="0" equalAverage="0" bottom="0" percent="0" rank="0" text="" dxfId="128">
      <formula>$K85</formula>
      <formula>$O85</formula>
    </cfRule>
  </conditionalFormatting>
  <conditionalFormatting sqref="S86:AP86">
    <cfRule type="cellIs" priority="131" operator="between" aboveAverage="0" equalAverage="0" bottom="0" percent="0" rank="0" text="" dxfId="129">
      <formula>$K86</formula>
      <formula>$O86</formula>
    </cfRule>
  </conditionalFormatting>
  <conditionalFormatting sqref="S87:AP87">
    <cfRule type="cellIs" priority="132" operator="between" aboveAverage="0" equalAverage="0" bottom="0" percent="0" rank="0" text="" dxfId="130">
      <formula>$K87</formula>
      <formula>$O87</formula>
    </cfRule>
  </conditionalFormatting>
  <conditionalFormatting sqref="S29:AP29">
    <cfRule type="cellIs" priority="133" operator="between" aboveAverage="0" equalAverage="0" bottom="0" percent="0" rank="0" text="" dxfId="131">
      <formula>$Q$29</formula>
      <formula>$J$29</formula>
    </cfRule>
  </conditionalFormatting>
  <conditionalFormatting sqref="S31:AP31">
    <cfRule type="cellIs" priority="134" operator="between" aboveAverage="0" equalAverage="0" bottom="0" percent="0" rank="0" text="" dxfId="132">
      <formula>$Q$31</formula>
      <formula>$J$31</formula>
    </cfRule>
  </conditionalFormatting>
  <conditionalFormatting sqref="S33:AP33">
    <cfRule type="cellIs" priority="135" operator="between" aboveAverage="0" equalAverage="0" bottom="0" percent="0" rank="0" text="" dxfId="133">
      <formula>$Q$33</formula>
      <formula>$J$33</formula>
    </cfRule>
  </conditionalFormatting>
  <conditionalFormatting sqref="S35:AP35">
    <cfRule type="cellIs" priority="136" operator="between" aboveAverage="0" equalAverage="0" bottom="0" percent="0" rank="0" text="" dxfId="134">
      <formula>$Q$35</formula>
      <formula>$J$35</formula>
    </cfRule>
  </conditionalFormatting>
  <conditionalFormatting sqref="AG74">
    <cfRule type="cellIs" priority="137" operator="lessThan" aboveAverage="0" equalAverage="0" bottom="0" percent="0" rank="0" text="" dxfId="135">
      <formula>$J$74</formula>
    </cfRule>
    <cfRule type="cellIs" priority="138" operator="greaterThan" aboveAverage="0" equalAverage="0" bottom="0" percent="0" rank="0" text="" dxfId="136">
      <formula>$Q$74</formula>
    </cfRule>
    <cfRule type="cellIs" priority="139" operator="between" aboveAverage="0" equalAverage="0" bottom="0" percent="0" rank="0" text="" dxfId="137">
      <formula>$J$74</formula>
      <formula>$Q$74</formula>
    </cfRule>
  </conditionalFormatting>
  <conditionalFormatting sqref="AH74:AP74">
    <cfRule type="cellIs" priority="140" operator="lessThan" aboveAverage="0" equalAverage="0" bottom="0" percent="0" rank="0" text="" dxfId="138">
      <formula>$J$74</formula>
    </cfRule>
    <cfRule type="cellIs" priority="141" operator="greaterThan" aboveAverage="0" equalAverage="0" bottom="0" percent="0" rank="0" text="" dxfId="139">
      <formula>$Q$74</formula>
    </cfRule>
    <cfRule type="cellIs" priority="142" operator="between" aboveAverage="0" equalAverage="0" bottom="0" percent="0" rank="0" text="" dxfId="140">
      <formula>$J$74</formula>
      <formula>$Q$74</formula>
    </cfRule>
  </conditionalFormatting>
  <printOptions headings="false" gridLines="false" gridLinesSet="true" horizontalCentered="true" verticalCentered="false"/>
  <pageMargins left="0.420138888888889" right="0.379861111111111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025" min="1" style="0" width="10.15"/>
  </cols>
  <sheetData>
    <row r="1" customFormat="false" ht="33.75" hidden="false" customHeight="true" outlineLevel="0" collapsed="false">
      <c r="A1" s="258" t="s">
        <v>125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1714</TotalTime>
  <Application>LibreOffice/6.2.7.1$Windows_X86_64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2012-03-12T16:31:25Z</dcterms:created>
  <dc:creator>Israel Araya Sequeira</dc:creator>
  <dc:description/>
  <dc:language>es-CR</dc:language>
  <cp:lastModifiedBy/>
  <cp:lastPrinted>2012-10-22T16:46:56Z</cp:lastPrinted>
  <dcterms:modified xsi:type="dcterms:W3CDTF">2020-07-14T14:22:24Z</dcterms:modified>
  <cp:revision>379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0x010100DDCFCCEAE351DB45BAE9B3DE15E4FE3F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