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étricas" sheetId="1" state="visible" r:id="rId2"/>
    <sheet name="Indicadores de Gestión" sheetId="2" state="visible" r:id="rId3"/>
    <sheet name="Detalle de Indicadores" sheetId="3" state="visible" r:id="rId4"/>
    <sheet name="Hoja1" sheetId="4" state="visible" r:id="rId5"/>
  </sheets>
  <definedNames>
    <definedName function="false" hidden="false" name="Print_Titles_1" vbProcedure="false">Métricas!$2:$6</definedName>
    <definedName function="false" hidden="false" name="_AtRisk_FitDataRange_FIT_BE877_718C7" vbProcedure="false">#REF!</definedName>
    <definedName function="false" hidden="false" name="_AtRisk_FitDataRange_FIT_BE877_718C7_1" vbProcedure="false">#REF!</definedName>
    <definedName function="false" hidden="false" name="_AtRisk_FitDataRange_FIT_BE877_718C7_2" vbProcedure="false">#REF!</definedName>
    <definedName function="false" hidden="false" name="_xlnm.Print_Area" vbProcedure="false">'Detalle de Indicadores'!$A$1:$J$17</definedName>
    <definedName function="false" hidden="false" name="_xlnm.Print_Titles" vbProcedure="false">'Indicadores de Gestión'!$2:$6</definedName>
    <definedName function="false" hidden="false" name="__xlfn_IFERROR" vbProcedure="false">NA()</definedName>
    <definedName function="false" hidden="false" localSheetId="0" name="_xlnm._FilterDatabase" vbProcedure="false">Métricas!$C$5:$F$58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se calcula en Gestión o SIGMA:
Circulante - lo que está en Ejecución. </t>
        </r>
      </text>
    </comment>
    <comment ref="D1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el año del expediente más antiguo 
</t>
        </r>
      </text>
    </comment>
    <comment ref="D1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Revisar Cronos cada señalamiento, revisar fecha resolución que convoca audiencia hasta la fecha que se lleva a cabo la audiencia. </t>
        </r>
      </text>
    </comment>
    <comment ref="D1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Buzón de cada Téc. 
El expediente más viejo
Respuesta en meses</t>
        </r>
      </text>
    </comment>
    <comment ref="D2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 El escrito más antiguo por Téc. Jud.</t>
        </r>
      </text>
    </comment>
    <comment ref="D2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Libro Pase a Fallo
o Libro de Sentencia. </t>
        </r>
      </text>
    </comment>
    <comment ref="D4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Todos los remates programados. I II y III</t>
        </r>
      </text>
    </comment>
    <comment ref="D4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Se incluyen anotaciones y cancelaciones </t>
        </r>
      </text>
    </comment>
    <comment ref="D4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Firma de los oficios firmados por mes.
Ejemplo: 
200 Exp - 1000 Doc. = Oficios</t>
        </r>
      </text>
    </comment>
    <comment ref="D4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Buzon de cada Téc. Cuanto tiene para liquidar</t>
        </r>
      </text>
    </comment>
    <comment ref="D5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SIGMA, balanse General al final Otros. </t>
        </r>
      </text>
    </comment>
    <comment ref="D5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Bandeja del Juez expedientes más antiguo</t>
        </r>
      </text>
    </comment>
    <comment ref="D5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Buzón del Juez
Firma más antigua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se calcula en Gestión o SIGMA:
Circulante - lo que está en Ejecución. </t>
        </r>
      </text>
    </comment>
    <comment ref="D1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Real
Cuando las aundiencias programadas, ejemplo: 4, pero se llevaron a cabo 2 por culpa de que el despacho no notificó a tiempo, corre por culpa del despacho y sería un 50%. Si se señalan 4 y en 2 de ellas no vienen por responsabilidad de las partes seria el 100%
</t>
        </r>
      </text>
    </comment>
    <comment ref="D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Fecha inicio del proceso hasta la Sentencia</t>
        </r>
      </text>
    </comment>
    <comment ref="D1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el año del expediente mas antiguo 
</t>
        </r>
      </text>
    </comment>
    <comment ref="D1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Revisar Cronos cada señalamiento, revisar fecha resolución que convoca audiencia hasta la fecha que se lleva a cabo la audiencia. </t>
        </r>
      </text>
    </comment>
    <comment ref="D1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Buzón de cada Téc. 
El expediente más viejo
Respuesta en meses</t>
        </r>
      </text>
    </comment>
    <comment ref="D2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 El escrito más antiguo por Téc. Jud.</t>
        </r>
      </text>
    </comment>
    <comment ref="D2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Libro Pase a Fallo
o Libro de Sentencia. </t>
        </r>
      </text>
    </comment>
    <comment ref="D3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Información por Juez.
Autorizaciones por Rango de Fechas.
Preguntar a cada Juez
</t>
        </r>
      </text>
    </comment>
    <comment ref="D3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Todos los remates programados. I II y III</t>
        </r>
      </text>
    </comment>
    <comment ref="D3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Se incluyen anotaciones y cancelaciones </t>
        </r>
      </text>
    </comment>
    <comment ref="D3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Firma de los oficios firmados por mes.
200 Exp - 1000 Doc. = Oficios</t>
        </r>
      </text>
    </comment>
    <comment ref="D3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Buzon de cada Téc. Cuanto tiene para liquidar</t>
        </r>
      </text>
    </comment>
    <comment ref="D4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SIGMA, balanse General al final Otros. </t>
        </r>
      </text>
    </comment>
    <comment ref="D4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</text>
    </comment>
    <comment ref="D4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Bandeja del Juez expedientes más antiguo
</t>
        </r>
      </text>
    </comment>
    <comment ref="D4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Buzón del Juez Firmas más antigua
</t>
        </r>
      </text>
    </comment>
    <comment ref="E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aalvaradoru:
</t>
        </r>
        <r>
          <rPr>
            <sz val="9"/>
            <color rgb="FF000000"/>
            <rFont val="Tahoma"/>
            <family val="2"/>
            <charset val="1"/>
          </rPr>
          <t xml:space="preserve">Definido por la comisión Civil
</t>
        </r>
      </text>
    </comment>
  </commentList>
</comments>
</file>

<file path=xl/sharedStrings.xml><?xml version="1.0" encoding="utf-8"?>
<sst xmlns="http://schemas.openxmlformats.org/spreadsheetml/2006/main" count="594" uniqueCount="162">
  <si>
    <t xml:space="preserve">INDICADORES DE GESTION</t>
  </si>
  <si>
    <t xml:space="preserve">#</t>
  </si>
  <si>
    <t xml:space="preserve">CATEGORÍA</t>
  </si>
  <si>
    <t xml:space="preserve">INDICADOR</t>
  </si>
  <si>
    <t xml:space="preserve">Fuente</t>
  </si>
  <si>
    <t xml:space="preserve">SUJETO</t>
  </si>
  <si>
    <t xml:space="preserve">Rendimiento estadístico del despacho</t>
  </si>
  <si>
    <t xml:space="preserve">Entrada total (nuevos y reentrados)</t>
  </si>
  <si>
    <t xml:space="preserve">Sigma</t>
  </si>
  <si>
    <t xml:space="preserve">Despacho</t>
  </si>
  <si>
    <t xml:space="preserve">Reentrados</t>
  </si>
  <si>
    <t xml:space="preserve">Asuntos nuevos</t>
  </si>
  <si>
    <t xml:space="preserve">Salida de asuntos</t>
  </si>
  <si>
    <t xml:space="preserve">Circulante</t>
  </si>
  <si>
    <t xml:space="preserve">Circulante en trámite</t>
  </si>
  <si>
    <t xml:space="preserve">Gestión</t>
  </si>
  <si>
    <t xml:space="preserve">Audiencias programadas</t>
  </si>
  <si>
    <t xml:space="preserve">Control manual</t>
  </si>
  <si>
    <t xml:space="preserve">Audiencias realizadas</t>
  </si>
  <si>
    <t xml:space="preserve">Plazos</t>
  </si>
  <si>
    <t xml:space="preserve">Tiempo promedio de los procesos con oposición (meses)</t>
  </si>
  <si>
    <t xml:space="preserve">Libro sentencias</t>
  </si>
  <si>
    <t xml:space="preserve">Antigüedad del circulante en trámite</t>
  </si>
  <si>
    <t xml:space="preserve">Tiempo promedio de dictado de sentencia (días)</t>
  </si>
  <si>
    <t xml:space="preserve">Plazo de espera para la realización de la audiencia (días)</t>
  </si>
  <si>
    <t xml:space="preserve">Muestreo de audiencias</t>
  </si>
  <si>
    <t xml:space="preserve">Plazo para resolver demandas nuevas (meses)</t>
  </si>
  <si>
    <t xml:space="preserve">Escritorio Virtual</t>
  </si>
  <si>
    <t xml:space="preserve">Plazo para resolver escritos (meses)</t>
  </si>
  <si>
    <t xml:space="preserve">Operacional</t>
  </si>
  <si>
    <t xml:space="preserve">Tiempo efectivo de la persona (días)</t>
  </si>
  <si>
    <t xml:space="preserve">Bitácora interna</t>
  </si>
  <si>
    <t xml:space="preserve">Juez 1</t>
  </si>
  <si>
    <t xml:space="preserve">Juez 3</t>
  </si>
  <si>
    <t xml:space="preserve">Juez 4</t>
  </si>
  <si>
    <t xml:space="preserve">Producción de la persona</t>
  </si>
  <si>
    <t xml:space="preserve">Cantidad de dictado de sentencias por Jueza o Juez</t>
  </si>
  <si>
    <t xml:space="preserve">Días efectivos</t>
  </si>
  <si>
    <t xml:space="preserve">Técnico 1</t>
  </si>
  <si>
    <t xml:space="preserve">Técnico 2</t>
  </si>
  <si>
    <t xml:space="preserve">Téc Jud Apoyo1</t>
  </si>
  <si>
    <t xml:space="preserve">Téc Jud Apoyo2</t>
  </si>
  <si>
    <t xml:space="preserve">Téc Jud Apoyo3</t>
  </si>
  <si>
    <t xml:space="preserve">Cantidad de giros diarios en SDJ</t>
  </si>
  <si>
    <t xml:space="preserve">SDJ</t>
  </si>
  <si>
    <t xml:space="preserve">Cantidad de remates programados mensuales</t>
  </si>
  <si>
    <t xml:space="preserve">Cronos</t>
  </si>
  <si>
    <t xml:space="preserve">Cantidad de anotaciones mensuales</t>
  </si>
  <si>
    <t xml:space="preserve">SREM</t>
  </si>
  <si>
    <t xml:space="preserve">Firma oficios mensual</t>
  </si>
  <si>
    <t xml:space="preserve">Expedientes pendientes de liquidación</t>
  </si>
  <si>
    <t xml:space="preserve">Expedientes enviados a notificar</t>
  </si>
  <si>
    <t xml:space="preserve">Entrada de escritos</t>
  </si>
  <si>
    <t xml:space="preserve">Antigüedad de pendiente de sentencia (días)</t>
  </si>
  <si>
    <t xml:space="preserve">Antigüedad de pendiente de firma (días)</t>
  </si>
  <si>
    <t xml:space="preserve">Categoría</t>
  </si>
  <si>
    <t xml:space="preserve">RANGOS</t>
  </si>
  <si>
    <t xml:space="preserve">A mejorar</t>
  </si>
  <si>
    <t xml:space="preserve">Estandar</t>
  </si>
  <si>
    <t xml:space="preserve">Muy bueno</t>
  </si>
  <si>
    <t xml:space="preserve">Informativo</t>
  </si>
  <si>
    <t xml:space="preserve">&gt;</t>
  </si>
  <si>
    <t xml:space="preserve"> =&lt; X =&lt; </t>
  </si>
  <si>
    <t xml:space="preserve">&lt;</t>
  </si>
  <si>
    <t xml:space="preserve">Porcentaje de Rendimiento</t>
  </si>
  <si>
    <t xml:space="preserve">Porcentaje de Efectividad real de audiencias</t>
  </si>
  <si>
    <t xml:space="preserve">Revisión</t>
  </si>
  <si>
    <t xml:space="preserve">Tiempo promedio  de los procesos con oposición (meses)</t>
  </si>
  <si>
    <t xml:space="preserve">Libro Pase a Fallo</t>
  </si>
  <si>
    <t xml:space="preserve">Sistema de Gestión</t>
  </si>
  <si>
    <t xml:space="preserve">Porcentaje de efectividad por Jueza o Juez</t>
  </si>
  <si>
    <t xml:space="preserve">Promedio</t>
  </si>
  <si>
    <t xml:space="preserve">Porcentaje de efectividad de resoluciones por Técnica (o) Judicial</t>
  </si>
  <si>
    <t xml:space="preserve"> </t>
  </si>
  <si>
    <t xml:space="preserve">Cantidad de giros diarios en SDJ (boletas)</t>
  </si>
  <si>
    <t xml:space="preserve">Coord.1</t>
  </si>
  <si>
    <t xml:space="preserve">Expedientes pendientes de aprobar liquidación</t>
  </si>
  <si>
    <t xml:space="preserve">Por definir</t>
  </si>
  <si>
    <t xml:space="preserve">Antigüedad de firma de resoluciones (días)</t>
  </si>
  <si>
    <r>
      <rPr>
        <sz val="12"/>
        <color rgb="FF000000"/>
        <rFont val="Arial"/>
        <family val="2"/>
        <charset val="1"/>
      </rPr>
      <t xml:space="preserve">07/10/2019: Se ajusta el rango del indicador </t>
    </r>
    <r>
      <rPr>
        <b val="true"/>
        <i val="true"/>
        <sz val="12"/>
        <color rgb="FF000000"/>
        <rFont val="Arial"/>
        <family val="2"/>
        <charset val="1"/>
      </rPr>
      <t xml:space="preserve">17. Cantidad de Dictaddo de Sentencias</t>
    </r>
    <r>
      <rPr>
        <sz val="12"/>
        <color rgb="FF000000"/>
        <rFont val="Arial"/>
        <family val="2"/>
        <charset val="1"/>
      </rPr>
      <t xml:space="preserve">, 4 mínimo 6 máximo. Ing. Arnold Alvarado</t>
    </r>
  </si>
  <si>
    <t xml:space="preserve">INDICADORES DE GESTIÓN 
POR EL DEPARTAMENTO DE PLANIFICACIÓN</t>
  </si>
  <si>
    <t xml:space="preserve">Objetivo: Medir, controlar y verificar la gestión del despacho para su mejora continua.</t>
  </si>
  <si>
    <t xml:space="preserve">Detalles</t>
  </si>
  <si>
    <t xml:space="preserve">Rangos</t>
  </si>
  <si>
    <t xml:space="preserve">N°</t>
  </si>
  <si>
    <t xml:space="preserve">Indicadores</t>
  </si>
  <si>
    <t xml:space="preserve">Métricas</t>
  </si>
  <si>
    <t xml:space="preserve">Periodicidad</t>
  </si>
  <si>
    <t xml:space="preserve">Responsable</t>
  </si>
  <si>
    <t xml:space="preserve">Comentarios</t>
  </si>
  <si>
    <t xml:space="preserve">Estándar</t>
  </si>
  <si>
    <t xml:space="preserve">Rendimiento Estadístico</t>
  </si>
  <si>
    <t xml:space="preserve">Entrada total</t>
  </si>
  <si>
    <t xml:space="preserve">Cantidad de casos entrados + Cantidad de casos reentrados.</t>
  </si>
  <si>
    <t xml:space="preserve">Mensual</t>
  </si>
  <si>
    <t xml:space="preserve">Coordinadora o Coordinador Judicial</t>
  </si>
  <si>
    <t xml:space="preserve">Los datos de entradas y salidas se obtienen del informe de estadística.</t>
  </si>
  <si>
    <t xml:space="preserve">A definir por materia.</t>
  </si>
  <si>
    <t xml:space="preserve">Cantidad de reentrados</t>
  </si>
  <si>
    <t xml:space="preserve">Se hace un énfasis en los casos reentrados por su criticidad en el circulante</t>
  </si>
  <si>
    <t xml:space="preserve">Asuntos nuevos del despacho</t>
  </si>
  <si>
    <t xml:space="preserve">Se hace un énfasis para detectar alertas en incremento de los asuntos nuevos</t>
  </si>
  <si>
    <t xml:space="preserve">Cantidad de casos terminados</t>
  </si>
  <si>
    <t xml:space="preserve">(Circulante Inicial + Entradas) - Salidas</t>
  </si>
  <si>
    <t xml:space="preserve">Este datos se obtiene del informe de estadística. 
Se debe considerar tanto los expedientes en trámite como en ejecución, en los casos que aplica.</t>
  </si>
  <si>
    <t xml:space="preserve">Total de circulante - Circulante en ejecución</t>
  </si>
  <si>
    <t xml:space="preserve">Este dato se extrae del sistema de gestión, se hace una diferencia entre el circulante total y el filtro del circulante por ejecución</t>
  </si>
  <si>
    <t xml:space="preserve">Porcentaje de rendimiento</t>
  </si>
  <si>
    <t xml:space="preserve">(Salidas/Total de Entradas)*100</t>
  </si>
  <si>
    <t xml:space="preserve">20% dato histórico de cobro</t>
  </si>
  <si>
    <t xml:space="preserve">25% promedio de cobro</t>
  </si>
  <si>
    <t xml:space="preserve">30% expectatvia de mejora</t>
  </si>
  <si>
    <t xml:space="preserve">Porcentaje de efectividad de audiencias</t>
  </si>
  <si>
    <t xml:space="preserve">(Audiencias realizadas / Audiencias programadas)*100</t>
  </si>
  <si>
    <t xml:space="preserve">Este dato se obtiene de controles manuales del despacho, se castiga únicamente audiencias que se pierdan por responsabilidad de la oficina</t>
  </si>
  <si>
    <t xml:space="preserve">(Fecha de finalización del asunto en el libro de sentencias - Fecha de ingreso)</t>
  </si>
  <si>
    <t xml:space="preserve">Este dato se extrae directamente del Libro de Sentencias, donde se resta a la fecha en que se dictó la oposición la fecha de inicio, cada año se irá incrementando</t>
  </si>
  <si>
    <t xml:space="preserve">Antigüedad de Circulante.</t>
  </si>
  <si>
    <t xml:space="preserve">Año de ingreso del expediente más antiguo</t>
  </si>
  <si>
    <t xml:space="preserve">Este dato se obtiene de un reporte del SGDJ.</t>
  </si>
  <si>
    <t xml:space="preserve">Tiempo promedio de dictado de sentencia</t>
  </si>
  <si>
    <t xml:space="preserve">(Fecha de dictado de sentencia - fecha de pase a fallo)</t>
  </si>
  <si>
    <t xml:space="preserve">Este dato se obtiene de un reporte del SGDJ o si se lleva el libro de pase a fallo (promedio)
Este es el resultado de la suma de la diferencia de la Fecha de finalización del asunto menos la Fecha de pase a fallo dividido entre la cantidad de datos utilizados.</t>
  </si>
  <si>
    <t xml:space="preserve">Plazo de espera para la realización de audiencia</t>
  </si>
  <si>
    <t xml:space="preserve">Fecha de la audiencia oral menos fecha de la resolución que señala</t>
  </si>
  <si>
    <t xml:space="preserve">Para obtener este dato se extrae una muestra o la totalidad de señalamientos que existieron en el mes en estudio y se calcula el tiempo que se demoró en promedio</t>
  </si>
  <si>
    <t xml:space="preserve">Plazo para resolver demandas nuevas</t>
  </si>
  <si>
    <t xml:space="preserve">(Fecha actual - Fecha de ingreso de la demanda nueva más antigua).</t>
  </si>
  <si>
    <t xml:space="preserve">Este dato se obtiene de la revisión del Escritorio Virtual</t>
  </si>
  <si>
    <t xml:space="preserve">Plazo para resolver escritos.</t>
  </si>
  <si>
    <t xml:space="preserve">(Fecha actual - Fecha de ingreso del escrito más antiguo).</t>
  </si>
  <si>
    <t xml:space="preserve">Este dato se obtiene de un reporte del Escritorio Virtual, existe una tolerancia de 135 escritos (27 x 5 días), equivalente a tres páginas de la revisión del Escritorio Virtual de todo el Juzgado</t>
  </si>
  <si>
    <t xml:space="preserve">Porcentaje de efectividad de firmado por Juez (a).</t>
  </si>
  <si>
    <t xml:space="preserve">(Cantidad de resoluciones firmadas/ Cantidad de resoluciones teóricas a firmar)</t>
  </si>
  <si>
    <t xml:space="preserve">Debe existir una métrica por cada uno de las juezas y jueces del despacho, la cuota teórica se calculará en función de la cantidad de días hábiles
Este dato se obtiene del Escritorio Virtual.</t>
  </si>
  <si>
    <t xml:space="preserve">&lt;=90%</t>
  </si>
  <si>
    <t xml:space="preserve">&gt;95%; &lt;100%</t>
  </si>
  <si>
    <t xml:space="preserve">&gt;=100%</t>
  </si>
  <si>
    <t xml:space="preserve">Cantidad de dictado de sentencias por Juez (a)</t>
  </si>
  <si>
    <t xml:space="preserve">Debe existir una métrica por cada uno de las juezas y jueces del despacho. 
Este dato se obtiene del Escritorio Virtual o por el libro de pase a fallo.</t>
  </si>
  <si>
    <t xml:space="preserve">Porcentaje de efectividad de resoluciones por Técnico (a) Judicial.</t>
  </si>
  <si>
    <t xml:space="preserve">(Cantidad de resoluciones pasadas a firmar / Cantidad de resoluciones a realizar)</t>
  </si>
  <si>
    <t xml:space="preserve">Debe existir una métrica por cada uno de las técnicas y técnicos judiciales del despacho. Para la cuota teórica se hará en función de la cantidad de días hábiles reales de cada persona
Este dato se obtiene del Escritorio Virtual.</t>
  </si>
  <si>
    <t xml:space="preserve">Cantidad de autorizaciones de giro en el SDJ</t>
  </si>
  <si>
    <t xml:space="preserve">Este dato se extrae del SDJ</t>
  </si>
  <si>
    <t xml:space="preserve">Cantidad de remates en el mes</t>
  </si>
  <si>
    <t xml:space="preserve">Este dato se extra de Cronos o del control de cada despacho</t>
  </si>
  <si>
    <t xml:space="preserve">Cantidad de anotaciones</t>
  </si>
  <si>
    <t xml:space="preserve">Este dato se extrae del SREM</t>
  </si>
  <si>
    <t xml:space="preserve">Cantidad de firma de oficios mensuales</t>
  </si>
  <si>
    <t xml:space="preserve">Se extrae del Escritorio Virtual</t>
  </si>
  <si>
    <t xml:space="preserve">Esta es la medición del proveído real de un despacho</t>
  </si>
  <si>
    <t xml:space="preserve">Ingreso total de escritos</t>
  </si>
  <si>
    <t xml:space="preserve">El Escritorio Virtual mide la entrada de escritos a una oficina</t>
  </si>
  <si>
    <t xml:space="preserve">Fecha del pase a fallo menos la fecha actual de la medición</t>
  </si>
  <si>
    <t xml:space="preserve">Mide el atraso en oposiciones de una persona Juzgadora</t>
  </si>
  <si>
    <t xml:space="preserve">Fecha de la asignación de la firma menos la fecha actual de la medición</t>
  </si>
  <si>
    <t xml:space="preserve">Mide el atraso en firmar una resolución</t>
  </si>
  <si>
    <t xml:space="preserve">Proveído de Cajas</t>
  </si>
  <si>
    <t xml:space="preserve">Cantidad de resoluciones proveídas por una Técnica de Cajas</t>
  </si>
  <si>
    <t xml:space="preserve">Mide la producción de las Técnicas de Giro y Jueces de Giro</t>
  </si>
  <si>
    <t xml:space="preserve">903-PLA-2014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</si>
</sst>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-YY"/>
    <numFmt numFmtId="166" formatCode="0.0%"/>
    <numFmt numFmtId="167" formatCode="0"/>
    <numFmt numFmtId="168" formatCode="0\ %"/>
    <numFmt numFmtId="169" formatCode="0.00\ %"/>
    <numFmt numFmtId="170" formatCode="#,##0"/>
    <numFmt numFmtId="171" formatCode="#,##0.00"/>
  </numFmts>
  <fonts count="3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22"/>
      <color rgb="FFFFFFFF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color rgb="FF8064A2"/>
      <name val="Arial"/>
      <family val="2"/>
      <charset val="1"/>
    </font>
    <font>
      <sz val="12"/>
      <color rgb="FF77933C"/>
      <name val="Arial"/>
      <family val="2"/>
      <charset val="1"/>
    </font>
    <font>
      <sz val="12"/>
      <color rgb="FFFFC000"/>
      <name val="Arial"/>
      <family val="2"/>
      <charset val="1"/>
    </font>
    <font>
      <sz val="12"/>
      <color rgb="FF953735"/>
      <name val="Arial"/>
      <family val="2"/>
      <charset val="1"/>
    </font>
    <font>
      <sz val="12"/>
      <color rgb="FF31859C"/>
      <name val="Arial"/>
      <family val="2"/>
      <charset val="1"/>
    </font>
    <font>
      <sz val="12"/>
      <color rgb="FF558ED5"/>
      <name val="Arial"/>
      <family val="2"/>
      <charset val="1"/>
    </font>
    <font>
      <sz val="12"/>
      <color rgb="FFFF0000"/>
      <name val="Arial"/>
      <family val="2"/>
      <charset val="1"/>
    </font>
    <font>
      <i val="true"/>
      <sz val="12"/>
      <color rgb="FF000000"/>
      <name val="Arial"/>
      <family val="2"/>
      <charset val="1"/>
    </font>
    <font>
      <sz val="12"/>
      <color rgb="FFE46C0A"/>
      <name val="Arial"/>
      <family val="2"/>
      <charset val="1"/>
    </font>
    <font>
      <sz val="12"/>
      <color rgb="FFC0504D"/>
      <name val="Arial"/>
      <family val="2"/>
      <charset val="1"/>
    </font>
    <font>
      <sz val="12"/>
      <color rgb="FF00B05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sz val="6"/>
      <name val="Arial"/>
      <family val="2"/>
      <charset val="1"/>
    </font>
    <font>
      <sz val="10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sz val="10"/>
      <color rgb="FFFF0000"/>
      <name val="Arial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003366"/>
        <bgColor rgb="FF333399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D7E4BD"/>
      </patternFill>
    </fill>
    <fill>
      <patternFill patternType="solid">
        <fgColor rgb="FFEBF1DE"/>
        <bgColor rgb="FFD7E4BD"/>
      </patternFill>
    </fill>
    <fill>
      <patternFill patternType="solid">
        <fgColor rgb="FFFFCC66"/>
        <bgColor rgb="FFE6B9B8"/>
      </patternFill>
    </fill>
    <fill>
      <patternFill patternType="solid">
        <fgColor rgb="FFFFC000"/>
        <bgColor rgb="FFFFCC00"/>
      </patternFill>
    </fill>
    <fill>
      <patternFill patternType="solid">
        <fgColor rgb="FFC6D9F1"/>
        <bgColor rgb="FFB9CDE5"/>
      </patternFill>
    </fill>
    <fill>
      <patternFill patternType="solid">
        <fgColor rgb="FFE6B9B8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D7E4BD"/>
        <bgColor rgb="FFD9D9D9"/>
      </patternFill>
    </fill>
    <fill>
      <patternFill patternType="solid">
        <fgColor rgb="FFFF7C80"/>
        <bgColor rgb="FFE46C0A"/>
      </patternFill>
    </fill>
    <fill>
      <patternFill patternType="solid">
        <fgColor rgb="FFFFFF99"/>
        <bgColor rgb="FFEBF1DE"/>
      </patternFill>
    </fill>
    <fill>
      <patternFill patternType="solid">
        <fgColor rgb="FF92D050"/>
        <bgColor rgb="FF99CC00"/>
      </patternFill>
    </fill>
    <fill>
      <patternFill patternType="solid">
        <fgColor rgb="FFB9CDE5"/>
        <bgColor rgb="FFC6D9F1"/>
      </patternFill>
    </fill>
    <fill>
      <patternFill patternType="solid">
        <fgColor rgb="FF00CCFF"/>
        <bgColor rgb="FF00B0F0"/>
      </patternFill>
    </fill>
    <fill>
      <patternFill patternType="solid">
        <fgColor rgb="FF00B0F0"/>
        <bgColor rgb="FF00CCFF"/>
      </patternFill>
    </fill>
    <fill>
      <patternFill patternType="solid">
        <fgColor rgb="FF99CC00"/>
        <bgColor rgb="FF92D050"/>
      </patternFill>
    </fill>
    <fill>
      <patternFill patternType="solid">
        <fgColor rgb="FF3366FF"/>
        <bgColor rgb="FF0070C0"/>
      </patternFill>
    </fill>
    <fill>
      <patternFill patternType="solid">
        <fgColor rgb="FFC0C0C0"/>
        <bgColor rgb="FFB9CDE5"/>
      </patternFill>
    </fill>
    <fill>
      <patternFill patternType="solid">
        <fgColor rgb="FFFFCC00"/>
        <bgColor rgb="FFFFC000"/>
      </patternFill>
    </fill>
    <fill>
      <patternFill patternType="solid">
        <fgColor rgb="FF008000"/>
        <bgColor rgb="FF008080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2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8" fillId="5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8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10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7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1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1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5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5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4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15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15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16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1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16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1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17" borderId="2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2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15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4" fillId="16" borderId="2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16" borderId="2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17" borderId="2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" fillId="2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9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2" borderId="3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8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3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15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17" borderId="2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3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2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3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3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2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4" fillId="2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" fillId="2" borderId="3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6" fillId="19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6" fillId="19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" fillId="2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" fillId="19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" fillId="19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" fillId="19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4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4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4" borderId="2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4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4" borderId="2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4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0" borderId="9" xfId="2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4" fillId="20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0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24" fillId="15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15" borderId="3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16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16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16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17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17" borderId="3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0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0" borderId="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0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21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1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1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2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1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2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33" fillId="2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3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2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3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3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2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4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33" fillId="2" borderId="4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3" fillId="2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2" borderId="4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33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3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3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3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1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1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2" fillId="2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33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3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2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2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3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3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2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3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61">
    <dxf>
      <font>
        <name val="Calibri"/>
        <charset val="1"/>
        <family val="0"/>
        <color rgb="FFE46C0A"/>
      </font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  <dxf>
      <font>
        <name val="Calibri"/>
        <charset val="1"/>
        <family val="0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FFFFFF"/>
      </font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B050"/>
      <rgbColor rgb="FFC0C0C0"/>
      <rgbColor rgb="FF558ED5"/>
      <rgbColor rgb="FF9999FF"/>
      <rgbColor rgb="FF953735"/>
      <rgbColor rgb="FFEBF1DE"/>
      <rgbColor rgb="FFD9D9D9"/>
      <rgbColor rgb="FF660066"/>
      <rgbColor rgb="FFFF7C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B9CDE5"/>
      <rgbColor rgb="FFE6B9B8"/>
      <rgbColor rgb="FFCC99FF"/>
      <rgbColor rgb="FFFFCC66"/>
      <rgbColor rgb="FF3366FF"/>
      <rgbColor rgb="FF00B0F0"/>
      <rgbColor rgb="FF99CC00"/>
      <rgbColor rgb="FFFFCC00"/>
      <rgbColor rgb="FFFFC000"/>
      <rgbColor rgb="FFE46C0A"/>
      <rgbColor rgb="FF8064A2"/>
      <rgbColor rgb="FF92D050"/>
      <rgbColor rgb="FF003366"/>
      <rgbColor rgb="FF31859C"/>
      <rgbColor rgb="FF003300"/>
      <rgbColor rgb="FF333300"/>
      <rgbColor rgb="FF993300"/>
      <rgbColor rgb="FFC0504D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0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1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2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3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4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5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6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7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8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9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10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11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351720</xdr:colOff>
      <xdr:row>35</xdr:row>
      <xdr:rowOff>200160</xdr:rowOff>
    </xdr:to>
    <xdr:sp>
      <xdr:nvSpPr>
        <xdr:cNvPr id="12" name="CustomShape 1" hidden="1"/>
        <xdr:cNvSpPr/>
      </xdr:nvSpPr>
      <xdr:spPr>
        <a:xfrm>
          <a:off x="0" y="0"/>
          <a:ext cx="9374400" cy="8503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13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14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15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16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17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18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19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20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21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22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23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24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72720</xdr:colOff>
      <xdr:row>30</xdr:row>
      <xdr:rowOff>151200</xdr:rowOff>
    </xdr:to>
    <xdr:sp>
      <xdr:nvSpPr>
        <xdr:cNvPr id="25" name="CustomShape 1" hidden="1"/>
        <xdr:cNvSpPr/>
      </xdr:nvSpPr>
      <xdr:spPr>
        <a:xfrm>
          <a:off x="0" y="0"/>
          <a:ext cx="780984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26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27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28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29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30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31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32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33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34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35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36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37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73440</xdr:colOff>
      <xdr:row>30</xdr:row>
      <xdr:rowOff>151200</xdr:rowOff>
    </xdr:to>
    <xdr:sp>
      <xdr:nvSpPr>
        <xdr:cNvPr id="38" name="CustomShape 1" hidden="1"/>
        <xdr:cNvSpPr/>
      </xdr:nvSpPr>
      <xdr:spPr>
        <a:xfrm>
          <a:off x="0" y="0"/>
          <a:ext cx="7810560" cy="7454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39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0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1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2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3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4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5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6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7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8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49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50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75240</xdr:colOff>
      <xdr:row>30</xdr:row>
      <xdr:rowOff>93240</xdr:rowOff>
    </xdr:to>
    <xdr:sp>
      <xdr:nvSpPr>
        <xdr:cNvPr id="51" name="CustomShape 1" hidden="1"/>
        <xdr:cNvSpPr/>
      </xdr:nvSpPr>
      <xdr:spPr>
        <a:xfrm>
          <a:off x="0" y="0"/>
          <a:ext cx="7812360" cy="7396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52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53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54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55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56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57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58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59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60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61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62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63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78480</xdr:colOff>
      <xdr:row>30</xdr:row>
      <xdr:rowOff>96840</xdr:rowOff>
    </xdr:to>
    <xdr:sp>
      <xdr:nvSpPr>
        <xdr:cNvPr id="64" name="CustomShape 1" hidden="1"/>
        <xdr:cNvSpPr/>
      </xdr:nvSpPr>
      <xdr:spPr>
        <a:xfrm>
          <a:off x="0" y="0"/>
          <a:ext cx="7815600" cy="7399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65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66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67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68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69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70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71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72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73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74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75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76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81720</xdr:colOff>
      <xdr:row>30</xdr:row>
      <xdr:rowOff>100440</xdr:rowOff>
    </xdr:to>
    <xdr:sp>
      <xdr:nvSpPr>
        <xdr:cNvPr id="77" name="CustomShape 1" hidden="1"/>
        <xdr:cNvSpPr/>
      </xdr:nvSpPr>
      <xdr:spPr>
        <a:xfrm>
          <a:off x="0" y="0"/>
          <a:ext cx="7818840" cy="7403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78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79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0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1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2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3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4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5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6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7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8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89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82440</xdr:colOff>
      <xdr:row>30</xdr:row>
      <xdr:rowOff>101520</xdr:rowOff>
    </xdr:to>
    <xdr:sp>
      <xdr:nvSpPr>
        <xdr:cNvPr id="90" name="CustomShape 1" hidden="1"/>
        <xdr:cNvSpPr/>
      </xdr:nvSpPr>
      <xdr:spPr>
        <a:xfrm>
          <a:off x="0" y="0"/>
          <a:ext cx="7819560" cy="7404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91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92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93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94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95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96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97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98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99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100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101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102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82800</xdr:colOff>
      <xdr:row>30</xdr:row>
      <xdr:rowOff>102600</xdr:rowOff>
    </xdr:to>
    <xdr:sp>
      <xdr:nvSpPr>
        <xdr:cNvPr id="103" name="CustomShape 1" hidden="1"/>
        <xdr:cNvSpPr/>
      </xdr:nvSpPr>
      <xdr:spPr>
        <a:xfrm>
          <a:off x="0" y="0"/>
          <a:ext cx="7819920" cy="7405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04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05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06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07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08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09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10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11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12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13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14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15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89640</xdr:colOff>
      <xdr:row>30</xdr:row>
      <xdr:rowOff>110520</xdr:rowOff>
    </xdr:to>
    <xdr:sp>
      <xdr:nvSpPr>
        <xdr:cNvPr id="116" name="CustomShape 1" hidden="1"/>
        <xdr:cNvSpPr/>
      </xdr:nvSpPr>
      <xdr:spPr>
        <a:xfrm>
          <a:off x="0" y="0"/>
          <a:ext cx="7826760" cy="7413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17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18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19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0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1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2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3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4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5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6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7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8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377280</xdr:colOff>
      <xdr:row>39</xdr:row>
      <xdr:rowOff>33840</xdr:rowOff>
    </xdr:to>
    <xdr:sp>
      <xdr:nvSpPr>
        <xdr:cNvPr id="129" name="CustomShape 1" hidden="1"/>
        <xdr:cNvSpPr/>
      </xdr:nvSpPr>
      <xdr:spPr>
        <a:xfrm>
          <a:off x="0" y="0"/>
          <a:ext cx="10042560" cy="92894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0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1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2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3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4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5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6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7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8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39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40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41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99000</xdr:colOff>
      <xdr:row>30</xdr:row>
      <xdr:rowOff>114120</xdr:rowOff>
    </xdr:to>
    <xdr:sp>
      <xdr:nvSpPr>
        <xdr:cNvPr id="142" name="CustomShape 1" hidden="1"/>
        <xdr:cNvSpPr/>
      </xdr:nvSpPr>
      <xdr:spPr>
        <a:xfrm>
          <a:off x="0" y="0"/>
          <a:ext cx="7836120" cy="7417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43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44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45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46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47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48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49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0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1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2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3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4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5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6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7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8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59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60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61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62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63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738000</xdr:colOff>
      <xdr:row>19</xdr:row>
      <xdr:rowOff>325800</xdr:rowOff>
    </xdr:to>
    <xdr:sp>
      <xdr:nvSpPr>
        <xdr:cNvPr id="164" name="CustomShape 1" hidden="1"/>
        <xdr:cNvSpPr/>
      </xdr:nvSpPr>
      <xdr:spPr>
        <a:xfrm>
          <a:off x="0" y="0"/>
          <a:ext cx="6225480" cy="5905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65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66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67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68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69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0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1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2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3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4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5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6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7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8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79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80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81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82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83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84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85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86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642240</xdr:colOff>
      <xdr:row>22</xdr:row>
      <xdr:rowOff>321840</xdr:rowOff>
    </xdr:to>
    <xdr:sp>
      <xdr:nvSpPr>
        <xdr:cNvPr id="187" name="CustomShape 1" hidden="1"/>
        <xdr:cNvSpPr/>
      </xdr:nvSpPr>
      <xdr:spPr>
        <a:xfrm>
          <a:off x="0" y="0"/>
          <a:ext cx="7462440" cy="683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88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89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0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1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2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3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4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5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6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7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8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199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200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201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202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203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204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270360</xdr:colOff>
      <xdr:row>29</xdr:row>
      <xdr:rowOff>93960</xdr:rowOff>
    </xdr:to>
    <xdr:sp>
      <xdr:nvSpPr>
        <xdr:cNvPr id="205" name="CustomShape 1" hidden="1"/>
        <xdr:cNvSpPr/>
      </xdr:nvSpPr>
      <xdr:spPr>
        <a:xfrm>
          <a:off x="0" y="0"/>
          <a:ext cx="10116360" cy="8424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06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07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08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09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0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1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2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3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4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5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6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7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8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19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20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21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22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964080</xdr:colOff>
      <xdr:row>24</xdr:row>
      <xdr:rowOff>88920</xdr:rowOff>
    </xdr:to>
    <xdr:sp>
      <xdr:nvSpPr>
        <xdr:cNvPr id="223" name="CustomShape 1" hidden="1"/>
        <xdr:cNvSpPr/>
      </xdr:nvSpPr>
      <xdr:spPr>
        <a:xfrm>
          <a:off x="0" y="0"/>
          <a:ext cx="7784280" cy="7228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24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25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26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27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28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29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0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1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2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3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4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5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6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7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8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39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40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964800</xdr:colOff>
      <xdr:row>23</xdr:row>
      <xdr:rowOff>165240</xdr:rowOff>
    </xdr:to>
    <xdr:sp>
      <xdr:nvSpPr>
        <xdr:cNvPr id="241" name="CustomShape 1" hidden="1"/>
        <xdr:cNvSpPr/>
      </xdr:nvSpPr>
      <xdr:spPr>
        <a:xfrm>
          <a:off x="0" y="0"/>
          <a:ext cx="7785000" cy="7066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42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43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44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45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46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47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48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49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0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1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2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3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4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5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6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7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8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966600</xdr:colOff>
      <xdr:row>23</xdr:row>
      <xdr:rowOff>167040</xdr:rowOff>
    </xdr:to>
    <xdr:sp>
      <xdr:nvSpPr>
        <xdr:cNvPr id="259" name="CustomShape 1" hidden="1"/>
        <xdr:cNvSpPr/>
      </xdr:nvSpPr>
      <xdr:spPr>
        <a:xfrm>
          <a:off x="0" y="0"/>
          <a:ext cx="7786800" cy="70686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0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1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2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3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4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5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6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7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8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69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70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71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72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73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74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75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76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969480</xdr:colOff>
      <xdr:row>23</xdr:row>
      <xdr:rowOff>170640</xdr:rowOff>
    </xdr:to>
    <xdr:sp>
      <xdr:nvSpPr>
        <xdr:cNvPr id="277" name="CustomShape 1" hidden="1"/>
        <xdr:cNvSpPr/>
      </xdr:nvSpPr>
      <xdr:spPr>
        <a:xfrm>
          <a:off x="0" y="0"/>
          <a:ext cx="7789680" cy="7072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78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79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0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1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2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3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4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5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6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7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8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89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90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91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92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93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94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973080</xdr:colOff>
      <xdr:row>23</xdr:row>
      <xdr:rowOff>179280</xdr:rowOff>
    </xdr:to>
    <xdr:sp>
      <xdr:nvSpPr>
        <xdr:cNvPr id="295" name="CustomShape 1" hidden="1"/>
        <xdr:cNvSpPr/>
      </xdr:nvSpPr>
      <xdr:spPr>
        <a:xfrm>
          <a:off x="0" y="0"/>
          <a:ext cx="7793280" cy="7080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296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297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298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299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0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1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2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3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4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5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6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7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8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09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10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11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12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974160</xdr:colOff>
      <xdr:row>23</xdr:row>
      <xdr:rowOff>180360</xdr:rowOff>
    </xdr:to>
    <xdr:sp>
      <xdr:nvSpPr>
        <xdr:cNvPr id="313" name="CustomShape 1" hidden="1"/>
        <xdr:cNvSpPr/>
      </xdr:nvSpPr>
      <xdr:spPr>
        <a:xfrm>
          <a:off x="0" y="0"/>
          <a:ext cx="7794360" cy="7081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14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15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16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17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18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19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0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1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2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3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4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5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6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7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8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29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30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975240</xdr:colOff>
      <xdr:row>23</xdr:row>
      <xdr:rowOff>181440</xdr:rowOff>
    </xdr:to>
    <xdr:sp>
      <xdr:nvSpPr>
        <xdr:cNvPr id="331" name="CustomShape 1" hidden="1"/>
        <xdr:cNvSpPr/>
      </xdr:nvSpPr>
      <xdr:spPr>
        <a:xfrm>
          <a:off x="0" y="0"/>
          <a:ext cx="7795440" cy="7083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32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33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34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35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36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37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38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39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0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1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2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3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4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5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6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7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8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982080</xdr:colOff>
      <xdr:row>27</xdr:row>
      <xdr:rowOff>42120</xdr:rowOff>
    </xdr:to>
    <xdr:sp>
      <xdr:nvSpPr>
        <xdr:cNvPr id="349" name="CustomShape 1" hidden="1"/>
        <xdr:cNvSpPr/>
      </xdr:nvSpPr>
      <xdr:spPr>
        <a:xfrm>
          <a:off x="0" y="0"/>
          <a:ext cx="7802280" cy="7896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0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1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2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3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4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5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6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7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8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59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60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61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62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63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64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65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66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210960</xdr:colOff>
      <xdr:row>33</xdr:row>
      <xdr:rowOff>336600</xdr:rowOff>
    </xdr:to>
    <xdr:sp>
      <xdr:nvSpPr>
        <xdr:cNvPr id="367" name="CustomShape 1" hidden="1"/>
        <xdr:cNvSpPr/>
      </xdr:nvSpPr>
      <xdr:spPr>
        <a:xfrm>
          <a:off x="0" y="0"/>
          <a:ext cx="10056960" cy="9870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68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69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0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1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2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3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4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5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6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7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8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79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80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81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82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83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84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197640</xdr:colOff>
      <xdr:row>29</xdr:row>
      <xdr:rowOff>106200</xdr:rowOff>
    </xdr:to>
    <xdr:sp>
      <xdr:nvSpPr>
        <xdr:cNvPr id="385" name="CustomShape 1" hidden="1"/>
        <xdr:cNvSpPr/>
      </xdr:nvSpPr>
      <xdr:spPr>
        <a:xfrm>
          <a:off x="0" y="0"/>
          <a:ext cx="8468280" cy="8436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2:AZ58"/>
  <sheetViews>
    <sheetView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pane xSplit="7" ySplit="5" topLeftCell="AF19" activePane="bottomRight" state="frozen"/>
      <selection pane="topLeft" activeCell="A2" activeCellId="0" sqref="A2"/>
      <selection pane="topRight" activeCell="AF2" activeCellId="0" sqref="AF2"/>
      <selection pane="bottomLeft" activeCell="A19" activeCellId="0" sqref="A19"/>
      <selection pane="bottomRight" activeCell="AN43" activeCellId="0" sqref="AN43"/>
    </sheetView>
  </sheetViews>
  <sheetFormatPr defaultRowHeight="15.6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22"/>
    <col collapsed="false" customWidth="true" hidden="false" outlineLevel="0" max="3" min="3" style="1" width="19.45"/>
    <col collapsed="false" customWidth="true" hidden="false" outlineLevel="0" max="4" min="4" style="1" width="32.88"/>
    <col collapsed="false" customWidth="true" hidden="false" outlineLevel="0" max="5" min="5" style="1" width="25.89"/>
    <col collapsed="false" customWidth="true" hidden="false" outlineLevel="0" max="6" min="6" style="1" width="21.56"/>
    <col collapsed="false" customWidth="true" hidden="true" outlineLevel="0" max="7" min="7" style="1" width="9.11"/>
    <col collapsed="false" customWidth="true" hidden="false" outlineLevel="0" max="8" min="8" style="1" width="9.11"/>
    <col collapsed="false" customWidth="true" hidden="false" outlineLevel="0" max="10" min="9" style="2" width="9.11"/>
    <col collapsed="false" customWidth="true" hidden="false" outlineLevel="0" max="15" min="11" style="2" width="11.56"/>
    <col collapsed="false" customWidth="true" hidden="false" outlineLevel="0" max="16" min="16" style="1" width="13.55"/>
    <col collapsed="false" customWidth="true" hidden="false" outlineLevel="0" max="18" min="17" style="1" width="13.66"/>
    <col collapsed="false" customWidth="true" hidden="false" outlineLevel="0" max="32" min="19" style="1" width="11.56"/>
    <col collapsed="false" customWidth="true" hidden="false" outlineLevel="0" max="237" min="33" style="1" width="13.66"/>
    <col collapsed="false" customWidth="true" hidden="false" outlineLevel="0" max="238" min="238" style="1" width="4.66"/>
    <col collapsed="false" customWidth="true" hidden="false" outlineLevel="0" max="239" min="239" style="1" width="5.22"/>
    <col collapsed="false" customWidth="true" hidden="false" outlineLevel="0" max="240" min="240" style="1" width="19.45"/>
    <col collapsed="false" customWidth="true" hidden="false" outlineLevel="0" max="241" min="241" style="1" width="32.88"/>
    <col collapsed="false" customWidth="true" hidden="false" outlineLevel="0" max="242" min="242" style="1" width="19.56"/>
    <col collapsed="false" customWidth="true" hidden="false" outlineLevel="0" max="244" min="243" style="1" width="16.33"/>
    <col collapsed="false" customWidth="true" hidden="false" outlineLevel="0" max="1025" min="245" style="0" width="10.66"/>
  </cols>
  <sheetData>
    <row r="2" customFormat="false" ht="32.25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customFormat="false" ht="16.2" hidden="false" customHeight="true" outlineLevel="0" collapsed="false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customFormat="false" ht="15.6" hidden="true" customHeight="false" outlineLevel="0" collapsed="false">
      <c r="B4" s="4"/>
      <c r="C4" s="4"/>
      <c r="D4" s="4"/>
      <c r="E4" s="4"/>
      <c r="F4" s="4"/>
      <c r="G4" s="4" t="n">
        <v>4</v>
      </c>
      <c r="H4" s="4" t="n">
        <v>5</v>
      </c>
      <c r="I4" s="4" t="n">
        <v>6</v>
      </c>
      <c r="J4" s="4" t="n">
        <v>7</v>
      </c>
      <c r="K4" s="4" t="n">
        <v>8</v>
      </c>
      <c r="L4" s="4" t="n">
        <v>9</v>
      </c>
      <c r="M4" s="4" t="n">
        <v>10</v>
      </c>
      <c r="N4" s="4" t="n">
        <v>11</v>
      </c>
      <c r="O4" s="4" t="n">
        <v>12</v>
      </c>
    </row>
    <row r="5" customFormat="false" ht="32.25" hidden="false" customHeight="true" outlineLevel="0" collapsed="false">
      <c r="B5" s="5" t="s">
        <v>1</v>
      </c>
      <c r="C5" s="6" t="s">
        <v>2</v>
      </c>
      <c r="D5" s="6" t="s">
        <v>3</v>
      </c>
      <c r="E5" s="6" t="s">
        <v>4</v>
      </c>
      <c r="F5" s="7" t="s">
        <v>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="10" customFormat="true" ht="32.25" hidden="false" customHeight="true" outlineLevel="0" collapsed="false">
      <c r="B6" s="5"/>
      <c r="C6" s="6"/>
      <c r="D6" s="6"/>
      <c r="E6" s="6"/>
      <c r="F6" s="7"/>
      <c r="G6" s="11" t="n">
        <v>43160</v>
      </c>
      <c r="H6" s="11" t="n">
        <v>43191</v>
      </c>
      <c r="I6" s="11" t="n">
        <v>43221</v>
      </c>
      <c r="J6" s="11" t="n">
        <v>43252</v>
      </c>
      <c r="K6" s="11" t="n">
        <v>43282</v>
      </c>
      <c r="L6" s="11" t="n">
        <v>43313</v>
      </c>
      <c r="M6" s="11" t="n">
        <v>43344</v>
      </c>
      <c r="N6" s="11" t="n">
        <v>43374</v>
      </c>
      <c r="O6" s="11" t="n">
        <v>43405</v>
      </c>
      <c r="P6" s="11" t="n">
        <v>43435</v>
      </c>
      <c r="Q6" s="11" t="n">
        <v>43466</v>
      </c>
      <c r="R6" s="11" t="n">
        <v>43497</v>
      </c>
      <c r="S6" s="11" t="n">
        <v>43525</v>
      </c>
      <c r="T6" s="11" t="n">
        <v>43556</v>
      </c>
      <c r="U6" s="11" t="n">
        <v>43586</v>
      </c>
      <c r="V6" s="11" t="n">
        <v>43617</v>
      </c>
      <c r="W6" s="11" t="n">
        <v>43647</v>
      </c>
      <c r="X6" s="11" t="n">
        <v>43678</v>
      </c>
      <c r="Y6" s="11" t="n">
        <v>43709</v>
      </c>
      <c r="Z6" s="11" t="n">
        <v>43739</v>
      </c>
      <c r="AA6" s="11" t="n">
        <v>43770</v>
      </c>
      <c r="AB6" s="11" t="n">
        <v>43800</v>
      </c>
      <c r="AC6" s="11" t="n">
        <v>43831</v>
      </c>
      <c r="AD6" s="11" t="n">
        <v>43862</v>
      </c>
      <c r="AE6" s="11" t="n">
        <v>43891</v>
      </c>
      <c r="AF6" s="11" t="n">
        <v>43922</v>
      </c>
      <c r="AG6" s="11" t="n">
        <v>43952</v>
      </c>
      <c r="AH6" s="11" t="n">
        <v>43983</v>
      </c>
      <c r="AI6" s="11" t="n">
        <v>44013</v>
      </c>
      <c r="AJ6" s="11" t="n">
        <v>44044</v>
      </c>
      <c r="AK6" s="11" t="n">
        <v>44075</v>
      </c>
      <c r="AL6" s="11" t="n">
        <v>44105</v>
      </c>
      <c r="AM6" s="11" t="n">
        <v>44136</v>
      </c>
      <c r="AN6" s="11" t="n">
        <v>44166</v>
      </c>
      <c r="AO6" s="11" t="n">
        <v>44197</v>
      </c>
      <c r="AP6" s="11" t="n">
        <v>44228</v>
      </c>
      <c r="AQ6" s="11" t="n">
        <v>44256</v>
      </c>
      <c r="AR6" s="11" t="n">
        <v>44287</v>
      </c>
      <c r="AS6" s="11" t="n">
        <v>44317</v>
      </c>
      <c r="AT6" s="11" t="n">
        <v>44348</v>
      </c>
      <c r="AU6" s="11" t="n">
        <v>44378</v>
      </c>
      <c r="AV6" s="11" t="n">
        <v>44409</v>
      </c>
      <c r="AW6" s="11" t="n">
        <v>44440</v>
      </c>
      <c r="AX6" s="11" t="n">
        <v>44470</v>
      </c>
      <c r="AY6" s="11" t="n">
        <v>44501</v>
      </c>
      <c r="AZ6" s="11" t="n">
        <v>44531</v>
      </c>
    </row>
    <row r="7" customFormat="false" ht="32.25" hidden="false" customHeight="true" outlineLevel="0" collapsed="false">
      <c r="A7" s="10"/>
      <c r="B7" s="12" t="n">
        <v>1</v>
      </c>
      <c r="C7" s="13" t="s">
        <v>6</v>
      </c>
      <c r="D7" s="14" t="s">
        <v>7</v>
      </c>
      <c r="E7" s="15" t="s">
        <v>8</v>
      </c>
      <c r="F7" s="16" t="s">
        <v>9</v>
      </c>
      <c r="G7" s="17" t="n">
        <f aca="false">G8+G9</f>
        <v>104</v>
      </c>
      <c r="H7" s="17" t="n">
        <f aca="false">H8+H9</f>
        <v>83</v>
      </c>
      <c r="I7" s="17" t="n">
        <f aca="false">I8+I9</f>
        <v>110</v>
      </c>
      <c r="J7" s="17" t="n">
        <f aca="false">J8+J9</f>
        <v>73</v>
      </c>
      <c r="K7" s="17" t="n">
        <f aca="false">K8+K9</f>
        <v>133</v>
      </c>
      <c r="L7" s="17" t="n">
        <f aca="false">L8+L9</f>
        <v>62</v>
      </c>
      <c r="M7" s="17" t="n">
        <f aca="false">M8+M9</f>
        <v>122</v>
      </c>
      <c r="N7" s="17" t="n">
        <f aca="false">N8+N9</f>
        <v>269</v>
      </c>
      <c r="O7" s="17" t="n">
        <f aca="false">O8+O9</f>
        <v>343</v>
      </c>
      <c r="P7" s="17" t="n">
        <v>803</v>
      </c>
      <c r="Q7" s="17" t="n">
        <f aca="false">Q8+Q9</f>
        <v>513</v>
      </c>
      <c r="R7" s="17" t="n">
        <f aca="false">R8+R9</f>
        <v>446</v>
      </c>
      <c r="S7" s="17" t="n">
        <f aca="false">S8+S9</f>
        <v>462</v>
      </c>
      <c r="T7" s="17" t="n">
        <f aca="false">T8+T9</f>
        <v>540</v>
      </c>
      <c r="U7" s="17" t="n">
        <f aca="false">U8+U9</f>
        <v>473</v>
      </c>
      <c r="V7" s="17" t="n">
        <f aca="false">V8+V9</f>
        <v>798</v>
      </c>
      <c r="W7" s="17" t="n">
        <f aca="false">W8+W9</f>
        <v>819</v>
      </c>
      <c r="X7" s="17" t="n">
        <f aca="false">X8+X9</f>
        <v>577</v>
      </c>
      <c r="Y7" s="17" t="n">
        <f aca="false">Y8+Y9</f>
        <v>440</v>
      </c>
      <c r="Z7" s="17" t="n">
        <f aca="false">Z8+Z9</f>
        <v>653</v>
      </c>
      <c r="AA7" s="17" t="n">
        <f aca="false">AA8+AA9</f>
        <v>748</v>
      </c>
      <c r="AB7" s="17" t="n">
        <f aca="false">AB8+AB9</f>
        <v>257</v>
      </c>
      <c r="AC7" s="17" t="n">
        <f aca="false">AC8+AC9</f>
        <v>391</v>
      </c>
      <c r="AD7" s="17" t="n">
        <f aca="false">AD8+AD9</f>
        <v>470</v>
      </c>
      <c r="AE7" s="17" t="n">
        <f aca="false">AE8+AE9</f>
        <v>538</v>
      </c>
      <c r="AF7" s="17" t="n">
        <f aca="false">AF8+AF9</f>
        <v>341</v>
      </c>
      <c r="AG7" s="17" t="n">
        <f aca="false">AG8+AG9</f>
        <v>295</v>
      </c>
      <c r="AH7" s="17" t="n">
        <f aca="false">AH8+AH9</f>
        <v>286</v>
      </c>
      <c r="AI7" s="17" t="n">
        <f aca="false">AI8+AI9</f>
        <v>407</v>
      </c>
      <c r="AJ7" s="17" t="n">
        <f aca="false">AJ8+AJ9</f>
        <v>0</v>
      </c>
      <c r="AK7" s="17" t="n">
        <f aca="false">AK8+AK9</f>
        <v>0</v>
      </c>
      <c r="AL7" s="17" t="n">
        <f aca="false">AL8+AL9</f>
        <v>0</v>
      </c>
      <c r="AM7" s="17" t="n">
        <f aca="false">AM8+AM9</f>
        <v>0</v>
      </c>
      <c r="AN7" s="17" t="n">
        <f aca="false">AN8+AN9</f>
        <v>0</v>
      </c>
      <c r="AO7" s="17" t="n">
        <f aca="false">AO8+AO9</f>
        <v>0</v>
      </c>
      <c r="AP7" s="17" t="n">
        <f aca="false">AP8+AP9</f>
        <v>0</v>
      </c>
      <c r="AQ7" s="17" t="n">
        <f aca="false">AQ8+AQ9</f>
        <v>0</v>
      </c>
      <c r="AR7" s="17" t="n">
        <f aca="false">AR8+AR9</f>
        <v>0</v>
      </c>
      <c r="AS7" s="17" t="n">
        <f aca="false">AS8+AS9</f>
        <v>0</v>
      </c>
      <c r="AT7" s="17" t="n">
        <f aca="false">AT8+AT9</f>
        <v>0</v>
      </c>
      <c r="AU7" s="17" t="n">
        <f aca="false">AU8+AU9</f>
        <v>0</v>
      </c>
      <c r="AV7" s="17" t="n">
        <f aca="false">AV8+AV9</f>
        <v>0</v>
      </c>
      <c r="AW7" s="17" t="n">
        <f aca="false">AW8+AW9</f>
        <v>0</v>
      </c>
      <c r="AX7" s="17" t="n">
        <f aca="false">AX8+AX9</f>
        <v>0</v>
      </c>
      <c r="AY7" s="17" t="n">
        <f aca="false">AY8+AY9</f>
        <v>0</v>
      </c>
      <c r="AZ7" s="17" t="n">
        <f aca="false">AZ8+AZ9</f>
        <v>0</v>
      </c>
    </row>
    <row r="8" customFormat="false" ht="32.25" hidden="false" customHeight="true" outlineLevel="0" collapsed="false">
      <c r="A8" s="10"/>
      <c r="B8" s="12" t="n">
        <v>2</v>
      </c>
      <c r="C8" s="13"/>
      <c r="D8" s="14" t="s">
        <v>10</v>
      </c>
      <c r="E8" s="15" t="s">
        <v>8</v>
      </c>
      <c r="F8" s="16" t="s">
        <v>9</v>
      </c>
      <c r="G8" s="18" t="n">
        <v>2</v>
      </c>
      <c r="H8" s="18" t="n">
        <v>4</v>
      </c>
      <c r="I8" s="18" t="n">
        <v>3</v>
      </c>
      <c r="J8" s="18" t="n">
        <v>2</v>
      </c>
      <c r="K8" s="18" t="n">
        <v>2</v>
      </c>
      <c r="L8" s="18" t="n">
        <v>2</v>
      </c>
      <c r="M8" s="18" t="n">
        <v>17</v>
      </c>
      <c r="N8" s="18" t="n">
        <v>1</v>
      </c>
      <c r="O8" s="18" t="n">
        <v>0</v>
      </c>
      <c r="P8" s="18" t="n">
        <v>1</v>
      </c>
      <c r="Q8" s="18" t="n">
        <v>3</v>
      </c>
      <c r="R8" s="19" t="n">
        <v>1</v>
      </c>
      <c r="S8" s="20" t="n">
        <v>32</v>
      </c>
      <c r="T8" s="18" t="n">
        <v>0</v>
      </c>
      <c r="U8" s="18" t="n">
        <v>8</v>
      </c>
      <c r="V8" s="18" t="n">
        <v>3</v>
      </c>
      <c r="W8" s="18" t="n">
        <v>26</v>
      </c>
      <c r="X8" s="18" t="n">
        <v>61</v>
      </c>
      <c r="Y8" s="18" t="n">
        <v>110</v>
      </c>
      <c r="Z8" s="18" t="n">
        <v>41</v>
      </c>
      <c r="AA8" s="18" t="n">
        <v>71</v>
      </c>
      <c r="AB8" s="18" t="n">
        <v>9</v>
      </c>
      <c r="AC8" s="18" t="n">
        <v>23</v>
      </c>
      <c r="AD8" s="18" t="n">
        <v>45</v>
      </c>
      <c r="AE8" s="18" t="n">
        <v>3</v>
      </c>
      <c r="AF8" s="18" t="n">
        <v>2</v>
      </c>
      <c r="AG8" s="18" t="n">
        <v>7</v>
      </c>
      <c r="AH8" s="18" t="n">
        <v>4</v>
      </c>
      <c r="AI8" s="18" t="n">
        <v>9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customFormat="false" ht="31.95" hidden="false" customHeight="true" outlineLevel="0" collapsed="false">
      <c r="B9" s="12" t="n">
        <v>3</v>
      </c>
      <c r="C9" s="13"/>
      <c r="D9" s="14" t="s">
        <v>11</v>
      </c>
      <c r="E9" s="15" t="s">
        <v>8</v>
      </c>
      <c r="F9" s="16" t="s">
        <v>9</v>
      </c>
      <c r="G9" s="18" t="n">
        <v>102</v>
      </c>
      <c r="H9" s="18" t="n">
        <v>79</v>
      </c>
      <c r="I9" s="18" t="n">
        <v>107</v>
      </c>
      <c r="J9" s="18" t="n">
        <v>71</v>
      </c>
      <c r="K9" s="18" t="n">
        <v>131</v>
      </c>
      <c r="L9" s="18" t="n">
        <v>60</v>
      </c>
      <c r="M9" s="18" t="n">
        <v>105</v>
      </c>
      <c r="N9" s="18" t="n">
        <v>268</v>
      </c>
      <c r="O9" s="18" t="n">
        <v>343</v>
      </c>
      <c r="P9" s="18" t="n">
        <v>802</v>
      </c>
      <c r="Q9" s="18" t="n">
        <v>510</v>
      </c>
      <c r="R9" s="19" t="n">
        <v>445</v>
      </c>
      <c r="S9" s="20" t="n">
        <v>430</v>
      </c>
      <c r="T9" s="18" t="n">
        <v>540</v>
      </c>
      <c r="U9" s="18" t="n">
        <v>465</v>
      </c>
      <c r="V9" s="18" t="n">
        <v>795</v>
      </c>
      <c r="W9" s="18" t="n">
        <v>793</v>
      </c>
      <c r="X9" s="18" t="n">
        <v>516</v>
      </c>
      <c r="Y9" s="18" t="n">
        <v>330</v>
      </c>
      <c r="Z9" s="18" t="n">
        <v>612</v>
      </c>
      <c r="AA9" s="18" t="n">
        <v>677</v>
      </c>
      <c r="AB9" s="18" t="n">
        <v>248</v>
      </c>
      <c r="AC9" s="18" t="n">
        <v>368</v>
      </c>
      <c r="AD9" s="18" t="n">
        <v>425</v>
      </c>
      <c r="AE9" s="18" t="n">
        <v>535</v>
      </c>
      <c r="AF9" s="18" t="n">
        <v>339</v>
      </c>
      <c r="AG9" s="18" t="n">
        <v>288</v>
      </c>
      <c r="AH9" s="18" t="n">
        <v>282</v>
      </c>
      <c r="AI9" s="18" t="n">
        <v>398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customFormat="false" ht="15" hidden="false" customHeight="false" outlineLevel="0" collapsed="false">
      <c r="B10" s="12" t="n">
        <v>4</v>
      </c>
      <c r="C10" s="13"/>
      <c r="D10" s="14" t="s">
        <v>12</v>
      </c>
      <c r="E10" s="15" t="s">
        <v>8</v>
      </c>
      <c r="F10" s="16" t="s">
        <v>9</v>
      </c>
      <c r="G10" s="18" t="n">
        <v>1</v>
      </c>
      <c r="H10" s="18" t="n">
        <v>7</v>
      </c>
      <c r="I10" s="18" t="n">
        <v>166</v>
      </c>
      <c r="J10" s="18" t="n">
        <v>20</v>
      </c>
      <c r="K10" s="18" t="n">
        <v>5</v>
      </c>
      <c r="L10" s="18" t="n">
        <v>4</v>
      </c>
      <c r="M10" s="18" t="n">
        <v>209</v>
      </c>
      <c r="N10" s="18" t="n">
        <v>9</v>
      </c>
      <c r="O10" s="18" t="n">
        <v>10</v>
      </c>
      <c r="P10" s="18" t="n">
        <v>28</v>
      </c>
      <c r="Q10" s="18" t="n">
        <v>194</v>
      </c>
      <c r="R10" s="19" t="n">
        <v>190</v>
      </c>
      <c r="S10" s="20" t="n">
        <v>60</v>
      </c>
      <c r="T10" s="18" t="n">
        <v>213</v>
      </c>
      <c r="U10" s="18" t="n">
        <v>260</v>
      </c>
      <c r="V10" s="18" t="n">
        <v>60</v>
      </c>
      <c r="W10" s="18" t="n">
        <v>173</v>
      </c>
      <c r="X10" s="18" t="n">
        <v>96</v>
      </c>
      <c r="Y10" s="18" t="n">
        <v>122</v>
      </c>
      <c r="Z10" s="18" t="n">
        <v>116</v>
      </c>
      <c r="AA10" s="18" t="n">
        <v>131</v>
      </c>
      <c r="AB10" s="18" t="n">
        <v>138</v>
      </c>
      <c r="AC10" s="18" t="n">
        <v>75</v>
      </c>
      <c r="AD10" s="18" t="n">
        <v>144</v>
      </c>
      <c r="AE10" s="18" t="n">
        <v>107</v>
      </c>
      <c r="AF10" s="18" t="n">
        <v>105</v>
      </c>
      <c r="AG10" s="18" t="n">
        <v>149</v>
      </c>
      <c r="AH10" s="18" t="n">
        <v>38</v>
      </c>
      <c r="AI10" s="18" t="n">
        <v>231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customFormat="false" ht="15" hidden="false" customHeight="false" outlineLevel="0" collapsed="false">
      <c r="B11" s="12" t="n">
        <v>5</v>
      </c>
      <c r="C11" s="13"/>
      <c r="D11" s="14" t="s">
        <v>13</v>
      </c>
      <c r="E11" s="15" t="s">
        <v>8</v>
      </c>
      <c r="F11" s="16" t="s">
        <v>9</v>
      </c>
      <c r="G11" s="18" t="n">
        <v>2886</v>
      </c>
      <c r="H11" s="18" t="n">
        <v>2958</v>
      </c>
      <c r="I11" s="18" t="n">
        <v>2902</v>
      </c>
      <c r="J11" s="18" t="n">
        <v>2955</v>
      </c>
      <c r="K11" s="18" t="n">
        <v>3081</v>
      </c>
      <c r="L11" s="18" t="n">
        <v>3081</v>
      </c>
      <c r="M11" s="18" t="n">
        <v>2923</v>
      </c>
      <c r="N11" s="18" t="n">
        <v>3183</v>
      </c>
      <c r="O11" s="18" t="n">
        <v>3516</v>
      </c>
      <c r="P11" s="18" t="n">
        <v>4291</v>
      </c>
      <c r="Q11" s="18" t="n">
        <v>4610</v>
      </c>
      <c r="R11" s="19" t="n">
        <v>4866</v>
      </c>
      <c r="S11" s="20" t="n">
        <v>5268</v>
      </c>
      <c r="T11" s="18" t="n">
        <v>5595</v>
      </c>
      <c r="U11" s="18" t="n">
        <v>5807</v>
      </c>
      <c r="V11" s="18" t="n">
        <v>6545</v>
      </c>
      <c r="W11" s="18" t="n">
        <v>6922</v>
      </c>
      <c r="X11" s="18" t="n">
        <v>7401</v>
      </c>
      <c r="Y11" s="18" t="n">
        <v>7718</v>
      </c>
      <c r="Z11" s="18" t="n">
        <v>8253</v>
      </c>
      <c r="AA11" s="18" t="n">
        <v>8870</v>
      </c>
      <c r="AB11" s="18" t="n">
        <v>8989</v>
      </c>
      <c r="AC11" s="18" t="n">
        <v>9329</v>
      </c>
      <c r="AD11" s="18" t="n">
        <v>9640</v>
      </c>
      <c r="AE11" s="18" t="n">
        <v>10074</v>
      </c>
      <c r="AF11" s="18" t="n">
        <v>10300</v>
      </c>
      <c r="AG11" s="18" t="n">
        <v>10460</v>
      </c>
      <c r="AH11" s="18" t="n">
        <v>10713</v>
      </c>
      <c r="AI11" s="18" t="n">
        <v>10713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customFormat="false" ht="15" hidden="false" customHeight="false" outlineLevel="0" collapsed="false">
      <c r="B12" s="12" t="n">
        <v>6</v>
      </c>
      <c r="C12" s="13"/>
      <c r="D12" s="21" t="s">
        <v>14</v>
      </c>
      <c r="E12" s="22" t="s">
        <v>15</v>
      </c>
      <c r="F12" s="16" t="s">
        <v>9</v>
      </c>
      <c r="G12" s="18" t="n">
        <v>2882</v>
      </c>
      <c r="H12" s="18" t="n">
        <v>2954</v>
      </c>
      <c r="I12" s="18" t="n">
        <v>2898</v>
      </c>
      <c r="J12" s="18" t="n">
        <v>2950</v>
      </c>
      <c r="K12" s="18" t="n">
        <v>3077</v>
      </c>
      <c r="L12" s="18" t="n">
        <v>3139</v>
      </c>
      <c r="M12" s="18" t="n">
        <v>2915</v>
      </c>
      <c r="N12" s="18" t="n">
        <v>3174</v>
      </c>
      <c r="O12" s="18" t="n">
        <v>3503</v>
      </c>
      <c r="P12" s="18" t="n">
        <v>4278</v>
      </c>
      <c r="Q12" s="18"/>
      <c r="R12" s="19" t="n">
        <v>4610</v>
      </c>
      <c r="S12" s="20" t="n">
        <v>4866</v>
      </c>
      <c r="T12" s="18" t="n">
        <v>5268</v>
      </c>
      <c r="U12" s="18" t="n">
        <v>5595</v>
      </c>
      <c r="V12" s="18" t="n">
        <v>5807</v>
      </c>
      <c r="W12" s="18" t="n">
        <v>6545</v>
      </c>
      <c r="X12" s="18" t="n">
        <v>6921</v>
      </c>
      <c r="Y12" s="18" t="n">
        <v>7401</v>
      </c>
      <c r="Z12" s="18" t="n">
        <v>7718</v>
      </c>
      <c r="AA12" s="18" t="n">
        <v>8253</v>
      </c>
      <c r="AB12" s="18" t="n">
        <v>8799</v>
      </c>
      <c r="AC12" s="18" t="n">
        <v>8989</v>
      </c>
      <c r="AD12" s="18" t="n">
        <v>9329</v>
      </c>
      <c r="AE12" s="18" t="n">
        <v>9639</v>
      </c>
      <c r="AF12" s="18" t="n">
        <v>10074</v>
      </c>
      <c r="AG12" s="18" t="n">
        <v>10300</v>
      </c>
      <c r="AH12" s="18" t="n">
        <v>10460</v>
      </c>
      <c r="AI12" s="18" t="n">
        <v>10866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customFormat="false" ht="15" hidden="false" customHeight="false" outlineLevel="0" collapsed="false">
      <c r="B13" s="12" t="n">
        <v>7</v>
      </c>
      <c r="C13" s="13"/>
      <c r="D13" s="14" t="s">
        <v>16</v>
      </c>
      <c r="E13" s="23" t="s">
        <v>17</v>
      </c>
      <c r="F13" s="16" t="s">
        <v>9</v>
      </c>
      <c r="G13" s="18" t="n">
        <v>4</v>
      </c>
      <c r="H13" s="18" t="n">
        <v>5</v>
      </c>
      <c r="I13" s="18" t="n">
        <v>8</v>
      </c>
      <c r="J13" s="18" t="n">
        <v>0</v>
      </c>
      <c r="K13" s="18" t="n">
        <v>0</v>
      </c>
      <c r="L13" s="18" t="n">
        <v>1</v>
      </c>
      <c r="M13" s="18" t="n">
        <v>1</v>
      </c>
      <c r="N13" s="18" t="n">
        <v>0</v>
      </c>
      <c r="O13" s="18" t="n">
        <v>0</v>
      </c>
      <c r="P13" s="18" t="n">
        <v>0</v>
      </c>
      <c r="Q13" s="18" t="n">
        <v>0</v>
      </c>
      <c r="R13" s="19" t="n">
        <v>0</v>
      </c>
      <c r="S13" s="20" t="n">
        <v>0</v>
      </c>
      <c r="T13" s="18" t="n">
        <v>1</v>
      </c>
      <c r="U13" s="18" t="n">
        <v>1</v>
      </c>
      <c r="V13" s="18" t="n">
        <v>0</v>
      </c>
      <c r="W13" s="18" t="n">
        <v>0</v>
      </c>
      <c r="X13" s="18" t="n">
        <v>0</v>
      </c>
      <c r="Y13" s="18" t="n">
        <v>1</v>
      </c>
      <c r="Z13" s="18" t="n">
        <v>3</v>
      </c>
      <c r="AA13" s="18" t="n">
        <v>5</v>
      </c>
      <c r="AB13" s="18" t="n">
        <v>1</v>
      </c>
      <c r="AC13" s="18" t="n">
        <v>1</v>
      </c>
      <c r="AD13" s="18" t="n">
        <v>2</v>
      </c>
      <c r="AE13" s="18" t="n">
        <v>5</v>
      </c>
      <c r="AF13" s="18" t="n">
        <v>0</v>
      </c>
      <c r="AG13" s="18" t="n">
        <v>0</v>
      </c>
      <c r="AH13" s="18" t="n">
        <v>1</v>
      </c>
      <c r="AI13" s="18" t="n">
        <v>0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customFormat="false" ht="15" hidden="false" customHeight="false" outlineLevel="0" collapsed="false">
      <c r="B14" s="12" t="n">
        <v>8</v>
      </c>
      <c r="C14" s="13"/>
      <c r="D14" s="14" t="s">
        <v>18</v>
      </c>
      <c r="E14" s="23" t="s">
        <v>17</v>
      </c>
      <c r="F14" s="16" t="s">
        <v>9</v>
      </c>
      <c r="G14" s="18" t="n">
        <v>3</v>
      </c>
      <c r="H14" s="18" t="n">
        <v>2</v>
      </c>
      <c r="I14" s="18" t="n">
        <v>3</v>
      </c>
      <c r="J14" s="18" t="n">
        <v>0</v>
      </c>
      <c r="K14" s="18" t="n">
        <v>0</v>
      </c>
      <c r="L14" s="18" t="n">
        <v>1</v>
      </c>
      <c r="M14" s="18" t="n">
        <v>1</v>
      </c>
      <c r="N14" s="18" t="n">
        <v>0</v>
      </c>
      <c r="O14" s="18" t="n">
        <v>0</v>
      </c>
      <c r="P14" s="18" t="n">
        <v>0</v>
      </c>
      <c r="Q14" s="18" t="n">
        <v>0</v>
      </c>
      <c r="R14" s="19" t="n">
        <v>0</v>
      </c>
      <c r="S14" s="20" t="n">
        <v>0</v>
      </c>
      <c r="T14" s="18" t="n">
        <v>1</v>
      </c>
      <c r="U14" s="18" t="n">
        <v>1</v>
      </c>
      <c r="V14" s="18" t="n">
        <v>0</v>
      </c>
      <c r="W14" s="18" t="n">
        <v>0</v>
      </c>
      <c r="X14" s="18" t="n">
        <v>0</v>
      </c>
      <c r="Y14" s="18" t="n">
        <v>1</v>
      </c>
      <c r="Z14" s="18" t="n">
        <v>3</v>
      </c>
      <c r="AA14" s="18" t="n">
        <v>5</v>
      </c>
      <c r="AB14" s="18" t="n">
        <v>0</v>
      </c>
      <c r="AC14" s="18" t="n">
        <v>1</v>
      </c>
      <c r="AD14" s="18" t="n">
        <v>1</v>
      </c>
      <c r="AE14" s="18" t="n">
        <v>2</v>
      </c>
      <c r="AF14" s="18" t="n">
        <v>0</v>
      </c>
      <c r="AG14" s="18" t="n">
        <v>0</v>
      </c>
      <c r="AH14" s="18" t="n">
        <v>1</v>
      </c>
      <c r="AI14" s="18" t="n">
        <v>0</v>
      </c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customFormat="false" ht="50.85" hidden="true" customHeight="true" outlineLevel="0" collapsed="false">
      <c r="B15" s="12" t="n">
        <v>9</v>
      </c>
      <c r="C15" s="24" t="s">
        <v>19</v>
      </c>
      <c r="D15" s="14" t="s">
        <v>20</v>
      </c>
      <c r="E15" s="25" t="s">
        <v>21</v>
      </c>
      <c r="F15" s="16" t="s">
        <v>9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  <c r="S15" s="20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customFormat="false" ht="26.85" hidden="false" customHeight="false" outlineLevel="0" collapsed="false">
      <c r="B16" s="12" t="n">
        <v>10</v>
      </c>
      <c r="C16" s="24"/>
      <c r="D16" s="14" t="s">
        <v>22</v>
      </c>
      <c r="E16" s="22" t="s">
        <v>15</v>
      </c>
      <c r="F16" s="16" t="s">
        <v>9</v>
      </c>
      <c r="G16" s="18" t="n">
        <v>2008</v>
      </c>
      <c r="H16" s="18" t="n">
        <v>2008</v>
      </c>
      <c r="I16" s="18" t="n">
        <v>2008</v>
      </c>
      <c r="J16" s="18" t="n">
        <v>2008</v>
      </c>
      <c r="K16" s="18" t="n">
        <v>2008</v>
      </c>
      <c r="L16" s="18" t="n">
        <v>2009</v>
      </c>
      <c r="M16" s="18" t="n">
        <v>2008</v>
      </c>
      <c r="N16" s="18" t="n">
        <v>2008</v>
      </c>
      <c r="O16" s="18" t="n">
        <v>2008</v>
      </c>
      <c r="P16" s="18" t="n">
        <v>2008</v>
      </c>
      <c r="Q16" s="18" t="n">
        <v>2008</v>
      </c>
      <c r="R16" s="19" t="n">
        <v>2008</v>
      </c>
      <c r="S16" s="20" t="n">
        <v>2008</v>
      </c>
      <c r="T16" s="18" t="n">
        <v>2008</v>
      </c>
      <c r="U16" s="18" t="n">
        <v>2008</v>
      </c>
      <c r="V16" s="18" t="n">
        <v>2008</v>
      </c>
      <c r="W16" s="18" t="n">
        <v>2008</v>
      </c>
      <c r="X16" s="18" t="n">
        <v>2008</v>
      </c>
      <c r="Y16" s="18" t="n">
        <v>2008</v>
      </c>
      <c r="Z16" s="18" t="n">
        <v>2008</v>
      </c>
      <c r="AA16" s="18" t="n">
        <v>2008</v>
      </c>
      <c r="AB16" s="18" t="n">
        <v>2008</v>
      </c>
      <c r="AC16" s="18" t="n">
        <v>2008</v>
      </c>
      <c r="AD16" s="18" t="n">
        <v>2008</v>
      </c>
      <c r="AE16" s="18" t="n">
        <v>2008</v>
      </c>
      <c r="AF16" s="18" t="n">
        <v>2008</v>
      </c>
      <c r="AG16" s="18" t="n">
        <v>2008</v>
      </c>
      <c r="AH16" s="18" t="n">
        <v>2008</v>
      </c>
      <c r="AI16" s="18" t="n">
        <v>2008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customFormat="false" ht="26.85" hidden="false" customHeight="false" outlineLevel="0" collapsed="false">
      <c r="B17" s="12" t="n">
        <v>11</v>
      </c>
      <c r="C17" s="24"/>
      <c r="D17" s="14" t="s">
        <v>23</v>
      </c>
      <c r="E17" s="25" t="s">
        <v>21</v>
      </c>
      <c r="F17" s="16" t="s">
        <v>9</v>
      </c>
      <c r="G17" s="18"/>
      <c r="H17" s="18"/>
      <c r="I17" s="18"/>
      <c r="J17" s="18" t="n">
        <v>0</v>
      </c>
      <c r="K17" s="18" t="n">
        <v>41</v>
      </c>
      <c r="L17" s="18" t="n">
        <v>18.5</v>
      </c>
      <c r="M17" s="18" t="n">
        <v>16</v>
      </c>
      <c r="N17" s="18" t="n">
        <v>1</v>
      </c>
      <c r="O17" s="18" t="n">
        <v>0</v>
      </c>
      <c r="P17" s="18" t="n">
        <v>0</v>
      </c>
      <c r="Q17" s="18" t="n">
        <v>15</v>
      </c>
      <c r="R17" s="19" t="n">
        <v>0</v>
      </c>
      <c r="S17" s="20" t="n">
        <v>7</v>
      </c>
      <c r="T17" s="18" t="n">
        <v>11</v>
      </c>
      <c r="U17" s="18" t="n">
        <v>31</v>
      </c>
      <c r="V17" s="18" t="n">
        <v>3</v>
      </c>
      <c r="W17" s="18" t="n">
        <v>19</v>
      </c>
      <c r="X17" s="18" t="n">
        <v>41</v>
      </c>
      <c r="Y17" s="18" t="n">
        <v>36</v>
      </c>
      <c r="Z17" s="18" t="n">
        <v>18</v>
      </c>
      <c r="AA17" s="18" t="n">
        <v>30</v>
      </c>
      <c r="AB17" s="18" t="n">
        <v>13</v>
      </c>
      <c r="AC17" s="18" t="n">
        <v>6</v>
      </c>
      <c r="AD17" s="18" t="n">
        <v>18</v>
      </c>
      <c r="AE17" s="18" t="n">
        <v>38</v>
      </c>
      <c r="AF17" s="18" t="n">
        <v>54</v>
      </c>
      <c r="AG17" s="18" t="n">
        <v>23</v>
      </c>
      <c r="AH17" s="18" t="n">
        <v>23</v>
      </c>
      <c r="AI17" s="18" t="n">
        <v>37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customFormat="false" ht="39.55" hidden="false" customHeight="false" outlineLevel="0" collapsed="false">
      <c r="B18" s="12" t="n">
        <v>12</v>
      </c>
      <c r="C18" s="24"/>
      <c r="D18" s="14" t="s">
        <v>24</v>
      </c>
      <c r="E18" s="26" t="s">
        <v>25</v>
      </c>
      <c r="F18" s="16" t="s">
        <v>9</v>
      </c>
      <c r="G18" s="18"/>
      <c r="H18" s="18" t="n">
        <v>115</v>
      </c>
      <c r="I18" s="18" t="n">
        <v>90.5</v>
      </c>
      <c r="J18" s="18" t="n">
        <v>0</v>
      </c>
      <c r="K18" s="18" t="n">
        <v>0</v>
      </c>
      <c r="L18" s="18" t="n">
        <v>6</v>
      </c>
      <c r="M18" s="18" t="n">
        <v>5</v>
      </c>
      <c r="N18" s="18" t="n">
        <v>0</v>
      </c>
      <c r="O18" s="18" t="n">
        <v>0</v>
      </c>
      <c r="P18" s="18" t="n">
        <v>0</v>
      </c>
      <c r="Q18" s="18" t="n">
        <v>0</v>
      </c>
      <c r="R18" s="19" t="n">
        <v>0</v>
      </c>
      <c r="S18" s="20" t="n">
        <v>0</v>
      </c>
      <c r="T18" s="18" t="n">
        <v>24</v>
      </c>
      <c r="U18" s="18" t="n">
        <v>29</v>
      </c>
      <c r="V18" s="18" t="n">
        <v>0</v>
      </c>
      <c r="W18" s="18" t="n">
        <v>0</v>
      </c>
      <c r="X18" s="18" t="n">
        <v>0</v>
      </c>
      <c r="Y18" s="18" t="n">
        <v>19</v>
      </c>
      <c r="Z18" s="18" t="n">
        <v>20</v>
      </c>
      <c r="AA18" s="18" t="n">
        <v>29</v>
      </c>
      <c r="AB18" s="18" t="n">
        <v>0</v>
      </c>
      <c r="AC18" s="18" t="n">
        <v>27</v>
      </c>
      <c r="AD18" s="18" t="n">
        <v>31</v>
      </c>
      <c r="AE18" s="18" t="n">
        <v>32</v>
      </c>
      <c r="AF18" s="18" t="n">
        <v>0</v>
      </c>
      <c r="AG18" s="18" t="n">
        <v>0</v>
      </c>
      <c r="AH18" s="18" t="n">
        <v>9</v>
      </c>
      <c r="AI18" s="18" t="n">
        <v>0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customFormat="false" ht="43.5" hidden="false" customHeight="true" outlineLevel="0" collapsed="false">
      <c r="B19" s="12" t="n">
        <v>13</v>
      </c>
      <c r="C19" s="24"/>
      <c r="D19" s="14" t="s">
        <v>26</v>
      </c>
      <c r="E19" s="27" t="s">
        <v>27</v>
      </c>
      <c r="F19" s="16" t="s">
        <v>9</v>
      </c>
      <c r="G19" s="18"/>
      <c r="H19" s="18" t="n">
        <v>0.5</v>
      </c>
      <c r="I19" s="18" t="n">
        <v>0</v>
      </c>
      <c r="J19" s="18" t="n">
        <v>0</v>
      </c>
      <c r="K19" s="18" t="n">
        <v>0</v>
      </c>
      <c r="L19" s="18" t="n">
        <v>0.5</v>
      </c>
      <c r="M19" s="18" t="n">
        <v>0</v>
      </c>
      <c r="N19" s="18" t="n">
        <v>1.26</v>
      </c>
      <c r="O19" s="18" t="n">
        <v>2.23</v>
      </c>
      <c r="P19" s="18" t="n">
        <v>3</v>
      </c>
      <c r="Q19" s="18" t="n">
        <v>1.21</v>
      </c>
      <c r="R19" s="19" t="n">
        <v>2.8</v>
      </c>
      <c r="S19" s="20" t="n">
        <v>1.19</v>
      </c>
      <c r="T19" s="18" t="n">
        <v>2.9</v>
      </c>
      <c r="U19" s="18" t="n">
        <v>2.27</v>
      </c>
      <c r="V19" s="18" t="n">
        <v>2.26</v>
      </c>
      <c r="W19" s="18" t="n">
        <v>3.27</v>
      </c>
      <c r="X19" s="18" t="n">
        <v>3.16</v>
      </c>
      <c r="Y19" s="18" t="n">
        <v>3.27</v>
      </c>
      <c r="Z19" s="18" t="n">
        <v>4.4</v>
      </c>
      <c r="AA19" s="18" t="n">
        <v>4.25</v>
      </c>
      <c r="AB19" s="18" t="n">
        <v>6.66</v>
      </c>
      <c r="AC19" s="18" t="n">
        <v>6.2</v>
      </c>
      <c r="AD19" s="18" t="n">
        <v>5.27</v>
      </c>
      <c r="AE19" s="18" t="n">
        <v>6.5</v>
      </c>
      <c r="AF19" s="18" t="n">
        <v>7.1</v>
      </c>
      <c r="AG19" s="18" t="n">
        <v>6.21</v>
      </c>
      <c r="AH19" s="18" t="n">
        <v>4.13</v>
      </c>
      <c r="AI19" s="18" t="n">
        <v>3.21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customFormat="false" ht="43.5" hidden="false" customHeight="true" outlineLevel="0" collapsed="false">
      <c r="B20" s="28" t="n">
        <v>14</v>
      </c>
      <c r="C20" s="24"/>
      <c r="D20" s="29" t="s">
        <v>28</v>
      </c>
      <c r="E20" s="30" t="s">
        <v>27</v>
      </c>
      <c r="F20" s="31" t="s">
        <v>9</v>
      </c>
      <c r="G20" s="18"/>
      <c r="H20" s="18" t="n">
        <v>3</v>
      </c>
      <c r="I20" s="32" t="n">
        <v>3</v>
      </c>
      <c r="J20" s="32" t="n">
        <v>3</v>
      </c>
      <c r="K20" s="32" t="n">
        <v>4</v>
      </c>
      <c r="L20" s="32" t="n">
        <v>4</v>
      </c>
      <c r="M20" s="32" t="n">
        <v>3</v>
      </c>
      <c r="N20" s="32" t="n">
        <v>4.27</v>
      </c>
      <c r="O20" s="32" t="n">
        <v>5.21</v>
      </c>
      <c r="P20" s="32" t="n">
        <v>6.18</v>
      </c>
      <c r="Q20" s="32" t="n">
        <v>5</v>
      </c>
      <c r="R20" s="33" t="n">
        <v>6.27</v>
      </c>
      <c r="S20" s="34" t="n">
        <v>8.8</v>
      </c>
      <c r="T20" s="32" t="n">
        <v>3.28</v>
      </c>
      <c r="U20" s="32" t="n">
        <v>4.14</v>
      </c>
      <c r="V20" s="32" t="n">
        <v>4.28</v>
      </c>
      <c r="W20" s="32" t="n">
        <v>5.25</v>
      </c>
      <c r="X20" s="32" t="n">
        <v>4.29</v>
      </c>
      <c r="Y20" s="32" t="n">
        <v>4.28</v>
      </c>
      <c r="Z20" s="32" t="n">
        <v>4.29</v>
      </c>
      <c r="AA20" s="32" t="n">
        <v>5.23</v>
      </c>
      <c r="AB20" s="32" t="n">
        <v>6.4</v>
      </c>
      <c r="AC20" s="32" t="n">
        <v>5.2</v>
      </c>
      <c r="AD20" s="32" t="n">
        <v>4.28</v>
      </c>
      <c r="AE20" s="32" t="n">
        <v>5.28</v>
      </c>
      <c r="AF20" s="32" t="n">
        <v>6.12</v>
      </c>
      <c r="AG20" s="32" t="n">
        <v>7.2</v>
      </c>
      <c r="AH20" s="32" t="n">
        <v>7.14</v>
      </c>
      <c r="AI20" s="32" t="n">
        <v>7.13</v>
      </c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customFormat="false" ht="30.6" hidden="false" customHeight="true" outlineLevel="0" collapsed="false">
      <c r="B21" s="35" t="n">
        <v>15</v>
      </c>
      <c r="C21" s="36" t="s">
        <v>29</v>
      </c>
      <c r="D21" s="37" t="s">
        <v>30</v>
      </c>
      <c r="E21" s="38" t="s">
        <v>31</v>
      </c>
      <c r="F21" s="39" t="s">
        <v>32</v>
      </c>
      <c r="G21" s="18" t="n">
        <v>12.13</v>
      </c>
      <c r="H21" s="18"/>
      <c r="I21" s="18"/>
      <c r="J21" s="18" t="n">
        <v>11.58</v>
      </c>
      <c r="K21" s="18" t="n">
        <v>18.4</v>
      </c>
      <c r="L21" s="18" t="n">
        <v>7.54</v>
      </c>
      <c r="M21" s="18" t="n">
        <v>7.14</v>
      </c>
      <c r="N21" s="18" t="n">
        <v>19.46</v>
      </c>
      <c r="O21" s="18" t="n">
        <v>1.13</v>
      </c>
      <c r="P21" s="18" t="n">
        <v>9.25</v>
      </c>
      <c r="Q21" s="18" t="n">
        <v>15.31</v>
      </c>
      <c r="R21" s="19" t="n">
        <v>13.38</v>
      </c>
      <c r="S21" s="20" t="n">
        <v>11.19</v>
      </c>
      <c r="T21" s="18" t="n">
        <v>9.13</v>
      </c>
      <c r="U21" s="18" t="n">
        <v>11.88</v>
      </c>
      <c r="V21" s="18" t="n">
        <v>3.88</v>
      </c>
      <c r="W21" s="18" t="n">
        <v>11.28</v>
      </c>
      <c r="X21" s="18" t="n">
        <v>18.63</v>
      </c>
      <c r="Y21" s="18" t="n">
        <v>13.84</v>
      </c>
      <c r="Z21" s="18" t="n">
        <v>17.13</v>
      </c>
      <c r="AA21" s="18" t="n">
        <v>12.63</v>
      </c>
      <c r="AB21" s="18" t="n">
        <v>13.28</v>
      </c>
      <c r="AC21" s="18" t="n">
        <v>12.38</v>
      </c>
      <c r="AD21" s="18" t="n">
        <v>13.1</v>
      </c>
      <c r="AE21" s="18" t="n">
        <v>10.75</v>
      </c>
      <c r="AF21" s="18" t="n">
        <v>13.63</v>
      </c>
      <c r="AG21" s="18" t="n">
        <v>17.72</v>
      </c>
      <c r="AH21" s="18" t="n">
        <v>15.54</v>
      </c>
      <c r="AI21" s="18" t="n">
        <v>21.75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customFormat="false" ht="18.6" hidden="true" customHeight="true" outlineLevel="0" collapsed="false">
      <c r="B22" s="35"/>
      <c r="C22" s="36"/>
      <c r="D22" s="37"/>
      <c r="E22" s="38"/>
      <c r="F22" s="39" t="s">
        <v>33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  <c r="S22" s="20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customFormat="false" ht="15.6" hidden="true" customHeight="true" outlineLevel="0" collapsed="false">
      <c r="B23" s="35"/>
      <c r="C23" s="36"/>
      <c r="D23" s="37"/>
      <c r="E23" s="38"/>
      <c r="F23" s="39" t="s">
        <v>34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S23" s="20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customFormat="false" ht="18.6" hidden="false" customHeight="true" outlineLevel="0" collapsed="false">
      <c r="B24" s="35" t="n">
        <v>16</v>
      </c>
      <c r="C24" s="36"/>
      <c r="D24" s="37" t="s">
        <v>35</v>
      </c>
      <c r="E24" s="38" t="s">
        <v>31</v>
      </c>
      <c r="F24" s="39" t="s">
        <v>32</v>
      </c>
      <c r="G24" s="18" t="n">
        <v>648</v>
      </c>
      <c r="H24" s="18"/>
      <c r="I24" s="18"/>
      <c r="J24" s="18" t="n">
        <v>330</v>
      </c>
      <c r="K24" s="18" t="n">
        <v>499</v>
      </c>
      <c r="L24" s="18" t="n">
        <v>590</v>
      </c>
      <c r="M24" s="18" t="n">
        <v>422</v>
      </c>
      <c r="N24" s="18" t="n">
        <v>66</v>
      </c>
      <c r="O24" s="18" t="n">
        <v>33</v>
      </c>
      <c r="P24" s="18" t="n">
        <v>107</v>
      </c>
      <c r="Q24" s="18" t="n">
        <v>762</v>
      </c>
      <c r="R24" s="19" t="n">
        <v>853</v>
      </c>
      <c r="S24" s="20" t="n">
        <v>741</v>
      </c>
      <c r="T24" s="18" t="n">
        <v>523</v>
      </c>
      <c r="U24" s="18" t="n">
        <v>1177</v>
      </c>
      <c r="V24" s="18" t="n">
        <v>285</v>
      </c>
      <c r="W24" s="18" t="n">
        <v>641</v>
      </c>
      <c r="X24" s="18" t="n">
        <v>985</v>
      </c>
      <c r="Y24" s="18" t="n">
        <v>1011</v>
      </c>
      <c r="Z24" s="18" t="n">
        <v>1271</v>
      </c>
      <c r="AA24" s="18" t="n">
        <v>1017</v>
      </c>
      <c r="AB24" s="18" t="n">
        <v>699</v>
      </c>
      <c r="AC24" s="18" t="n">
        <v>1190</v>
      </c>
      <c r="AD24" s="18" t="n">
        <v>1338</v>
      </c>
      <c r="AE24" s="18" t="n">
        <v>1038</v>
      </c>
      <c r="AF24" s="18" t="n">
        <v>1100</v>
      </c>
      <c r="AG24" s="18" t="n">
        <v>1127</v>
      </c>
      <c r="AH24" s="18" t="n">
        <v>1297</v>
      </c>
      <c r="AI24" s="18" t="n">
        <v>1384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customFormat="false" ht="15" hidden="true" customHeight="true" outlineLevel="0" collapsed="false">
      <c r="B25" s="35"/>
      <c r="C25" s="36"/>
      <c r="D25" s="37"/>
      <c r="E25" s="38"/>
      <c r="F25" s="39" t="s">
        <v>33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  <c r="S25" s="20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customFormat="false" ht="15" hidden="true" customHeight="true" outlineLevel="0" collapsed="false">
      <c r="B26" s="35"/>
      <c r="C26" s="36"/>
      <c r="D26" s="37"/>
      <c r="E26" s="38"/>
      <c r="F26" s="39" t="s">
        <v>34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20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customFormat="false" ht="30.6" hidden="false" customHeight="true" outlineLevel="0" collapsed="false">
      <c r="B27" s="35" t="n">
        <v>17</v>
      </c>
      <c r="C27" s="36"/>
      <c r="D27" s="37" t="s">
        <v>36</v>
      </c>
      <c r="E27" s="40" t="s">
        <v>21</v>
      </c>
      <c r="F27" s="39" t="s">
        <v>32</v>
      </c>
      <c r="G27" s="18"/>
      <c r="H27" s="18" t="n">
        <v>5</v>
      </c>
      <c r="I27" s="41" t="n">
        <v>2955</v>
      </c>
      <c r="J27" s="41" t="n">
        <v>0</v>
      </c>
      <c r="K27" s="41" t="n">
        <v>4</v>
      </c>
      <c r="L27" s="41" t="n">
        <v>4</v>
      </c>
      <c r="M27" s="41" t="n">
        <v>2</v>
      </c>
      <c r="N27" s="41" t="n">
        <v>3</v>
      </c>
      <c r="O27" s="41" t="n">
        <v>0</v>
      </c>
      <c r="P27" s="41" t="n">
        <v>0</v>
      </c>
      <c r="Q27" s="41" t="n">
        <v>2</v>
      </c>
      <c r="R27" s="42" t="n">
        <v>0</v>
      </c>
      <c r="S27" s="43" t="n">
        <v>0</v>
      </c>
      <c r="T27" s="43" t="n">
        <v>1</v>
      </c>
      <c r="U27" s="43" t="n">
        <v>4</v>
      </c>
      <c r="V27" s="43" t="n">
        <v>1</v>
      </c>
      <c r="W27" s="43" t="n">
        <v>3</v>
      </c>
      <c r="X27" s="43" t="n">
        <v>4</v>
      </c>
      <c r="Y27" s="43" t="n">
        <v>4</v>
      </c>
      <c r="Z27" s="43" t="n">
        <v>4</v>
      </c>
      <c r="AA27" s="43" t="n">
        <v>4</v>
      </c>
      <c r="AB27" s="43" t="n">
        <v>6</v>
      </c>
      <c r="AC27" s="43" t="n">
        <v>2</v>
      </c>
      <c r="AD27" s="43" t="n">
        <v>6</v>
      </c>
      <c r="AE27" s="43" t="n">
        <v>12</v>
      </c>
      <c r="AF27" s="43" t="n">
        <v>11</v>
      </c>
      <c r="AG27" s="43" t="n">
        <v>4</v>
      </c>
      <c r="AH27" s="43" t="n">
        <v>6</v>
      </c>
      <c r="AI27" s="43" t="n">
        <v>8</v>
      </c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</row>
    <row r="28" customFormat="false" ht="15" hidden="true" customHeight="true" outlineLevel="0" collapsed="false">
      <c r="B28" s="35"/>
      <c r="C28" s="36"/>
      <c r="D28" s="37"/>
      <c r="E28" s="40"/>
      <c r="F28" s="39" t="s">
        <v>33</v>
      </c>
      <c r="G28" s="18"/>
      <c r="H28" s="18"/>
      <c r="I28" s="44"/>
      <c r="J28" s="44"/>
      <c r="K28" s="44"/>
      <c r="L28" s="44"/>
      <c r="M28" s="44"/>
      <c r="N28" s="44"/>
      <c r="O28" s="44"/>
      <c r="P28" s="44"/>
      <c r="Q28" s="44"/>
      <c r="R28" s="45"/>
      <c r="S28" s="46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customFormat="false" ht="18.6" hidden="true" customHeight="true" outlineLevel="0" collapsed="false">
      <c r="B29" s="35"/>
      <c r="C29" s="36"/>
      <c r="D29" s="37"/>
      <c r="E29" s="40"/>
      <c r="F29" s="39" t="s">
        <v>34</v>
      </c>
      <c r="G29" s="18"/>
      <c r="H29" s="18"/>
      <c r="I29" s="44"/>
      <c r="J29" s="44"/>
      <c r="K29" s="44"/>
      <c r="L29" s="44"/>
      <c r="M29" s="44"/>
      <c r="N29" s="44"/>
      <c r="O29" s="44"/>
      <c r="P29" s="44"/>
      <c r="Q29" s="44"/>
      <c r="R29" s="45"/>
      <c r="S29" s="46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customFormat="false" ht="15" hidden="false" customHeight="true" outlineLevel="0" collapsed="false">
      <c r="B30" s="35" t="n">
        <v>18</v>
      </c>
      <c r="C30" s="36"/>
      <c r="D30" s="37" t="s">
        <v>37</v>
      </c>
      <c r="E30" s="38" t="s">
        <v>31</v>
      </c>
      <c r="F30" s="39" t="s">
        <v>38</v>
      </c>
      <c r="G30" s="18"/>
      <c r="H30" s="18"/>
      <c r="I30" s="18"/>
      <c r="J30" s="18" t="n">
        <v>12.56</v>
      </c>
      <c r="K30" s="18" t="n">
        <v>13.38</v>
      </c>
      <c r="L30" s="18" t="n">
        <v>16.39</v>
      </c>
      <c r="M30" s="18" t="n">
        <v>2.64</v>
      </c>
      <c r="N30" s="18" t="n">
        <v>21.93</v>
      </c>
      <c r="O30" s="18" t="n">
        <v>0</v>
      </c>
      <c r="P30" s="18" t="n">
        <v>8.25</v>
      </c>
      <c r="Q30" s="18" t="n">
        <v>17.25</v>
      </c>
      <c r="R30" s="19" t="n">
        <v>17.37</v>
      </c>
      <c r="S30" s="20" t="n">
        <v>7.1</v>
      </c>
      <c r="T30" s="18" t="n">
        <v>13.55</v>
      </c>
      <c r="U30" s="18" t="n">
        <v>16.13</v>
      </c>
      <c r="V30" s="18" t="n">
        <v>4.01</v>
      </c>
      <c r="W30" s="18" t="n">
        <v>13.13</v>
      </c>
      <c r="X30" s="18" t="n">
        <v>18.43</v>
      </c>
      <c r="Y30" s="18" t="n">
        <v>16.14</v>
      </c>
      <c r="Z30" s="18" t="n">
        <v>11.83</v>
      </c>
      <c r="AA30" s="18" t="n">
        <v>11.18</v>
      </c>
      <c r="AB30" s="18" t="n">
        <v>9.5</v>
      </c>
      <c r="AC30" s="18" t="n">
        <v>6.07</v>
      </c>
      <c r="AD30" s="18" t="n">
        <v>11.86</v>
      </c>
      <c r="AE30" s="18" t="n">
        <v>12.83</v>
      </c>
      <c r="AF30" s="18" t="n">
        <v>14.67</v>
      </c>
      <c r="AG30" s="18" t="n">
        <v>16.92</v>
      </c>
      <c r="AH30" s="18" t="n">
        <v>19.28</v>
      </c>
      <c r="AI30" s="18" t="n">
        <v>20.35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customFormat="false" ht="15" hidden="false" customHeight="true" outlineLevel="0" collapsed="false">
      <c r="B31" s="35"/>
      <c r="C31" s="36"/>
      <c r="D31" s="37"/>
      <c r="E31" s="38"/>
      <c r="F31" s="39" t="s">
        <v>39</v>
      </c>
      <c r="G31" s="18"/>
      <c r="H31" s="18"/>
      <c r="I31" s="18"/>
      <c r="J31" s="18" t="n">
        <v>8.13</v>
      </c>
      <c r="K31" s="18" t="n">
        <v>10.38</v>
      </c>
      <c r="L31" s="18" t="n">
        <v>14.7</v>
      </c>
      <c r="M31" s="18" t="n">
        <v>9.38</v>
      </c>
      <c r="N31" s="18" t="n">
        <v>21.81</v>
      </c>
      <c r="O31" s="18" t="n">
        <v>0</v>
      </c>
      <c r="P31" s="18" t="n">
        <v>9.25</v>
      </c>
      <c r="Q31" s="18" t="n">
        <v>13.94</v>
      </c>
      <c r="R31" s="19" t="n">
        <v>15.08</v>
      </c>
      <c r="S31" s="20" t="n">
        <v>6.94</v>
      </c>
      <c r="T31" s="18" t="n">
        <v>12</v>
      </c>
      <c r="U31" s="18" t="n">
        <v>14.41</v>
      </c>
      <c r="V31" s="18" t="n">
        <v>5.09</v>
      </c>
      <c r="W31" s="18" t="n">
        <v>3.98</v>
      </c>
      <c r="X31" s="18" t="n">
        <v>14.91</v>
      </c>
      <c r="Y31" s="18" t="n">
        <v>14.87</v>
      </c>
      <c r="Z31" s="18" t="n">
        <v>11.31</v>
      </c>
      <c r="AA31" s="18" t="n">
        <v>8.01</v>
      </c>
      <c r="AB31" s="18" t="n">
        <v>9.03</v>
      </c>
      <c r="AC31" s="18" t="n">
        <v>13.63</v>
      </c>
      <c r="AD31" s="18" t="n">
        <v>10.76</v>
      </c>
      <c r="AE31" s="18" t="n">
        <v>13.75</v>
      </c>
      <c r="AF31" s="18" t="n">
        <v>12.03</v>
      </c>
      <c r="AG31" s="18" t="n">
        <v>18.01</v>
      </c>
      <c r="AH31" s="18" t="n">
        <v>15</v>
      </c>
      <c r="AI31" s="18" t="n">
        <v>15.37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customFormat="false" ht="15" hidden="false" customHeight="true" outlineLevel="0" collapsed="false">
      <c r="B32" s="35"/>
      <c r="C32" s="36"/>
      <c r="D32" s="37"/>
      <c r="E32" s="38"/>
      <c r="F32" s="47" t="s">
        <v>40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20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 t="n">
        <v>19.76</v>
      </c>
      <c r="AE32" s="18"/>
      <c r="AF32" s="18"/>
      <c r="AI32" s="2" t="n">
        <v>21.25</v>
      </c>
    </row>
    <row r="33" customFormat="false" ht="15" hidden="false" customHeight="true" outlineLevel="0" collapsed="false">
      <c r="B33" s="35"/>
      <c r="C33" s="36"/>
      <c r="D33" s="37"/>
      <c r="E33" s="38"/>
      <c r="F33" s="47" t="s">
        <v>41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20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I33" s="2" t="n">
        <v>16.57</v>
      </c>
    </row>
    <row r="34" customFormat="false" ht="15" hidden="false" customHeight="true" outlineLevel="0" collapsed="false">
      <c r="B34" s="35"/>
      <c r="C34" s="36"/>
      <c r="D34" s="37"/>
      <c r="E34" s="38"/>
      <c r="F34" s="47" t="s">
        <v>42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I34" s="2" t="n">
        <v>19.76</v>
      </c>
    </row>
    <row r="35" customFormat="false" ht="18.75" hidden="false" customHeight="true" outlineLevel="0" collapsed="false">
      <c r="B35" s="35" t="n">
        <v>19</v>
      </c>
      <c r="C35" s="36"/>
      <c r="D35" s="37" t="s">
        <v>35</v>
      </c>
      <c r="E35" s="38" t="s">
        <v>31</v>
      </c>
      <c r="F35" s="39" t="s">
        <v>38</v>
      </c>
      <c r="G35" s="18"/>
      <c r="H35" s="18"/>
      <c r="I35" s="18"/>
      <c r="J35" s="18" t="n">
        <v>242</v>
      </c>
      <c r="K35" s="18" t="n">
        <v>240</v>
      </c>
      <c r="L35" s="18" t="n">
        <v>313</v>
      </c>
      <c r="M35" s="18" t="n">
        <v>230</v>
      </c>
      <c r="N35" s="18" t="n">
        <v>0</v>
      </c>
      <c r="O35" s="18" t="n">
        <v>0</v>
      </c>
      <c r="P35" s="18" t="n">
        <v>165</v>
      </c>
      <c r="Q35" s="18" t="n">
        <v>446</v>
      </c>
      <c r="R35" s="19" t="n">
        <v>524</v>
      </c>
      <c r="S35" s="20" t="n">
        <v>203</v>
      </c>
      <c r="T35" s="18" t="n">
        <v>330</v>
      </c>
      <c r="U35" s="18" t="n">
        <v>453</v>
      </c>
      <c r="V35" s="18" t="n">
        <v>126</v>
      </c>
      <c r="W35" s="18" t="n">
        <v>399</v>
      </c>
      <c r="X35" s="18" t="n">
        <v>516</v>
      </c>
      <c r="Y35" s="18" t="n">
        <v>508</v>
      </c>
      <c r="Z35" s="18" t="n">
        <v>401</v>
      </c>
      <c r="AA35" s="18" t="n">
        <v>402</v>
      </c>
      <c r="AB35" s="18" t="n">
        <v>397</v>
      </c>
      <c r="AC35" s="18" t="n">
        <v>282</v>
      </c>
      <c r="AD35" s="18" t="n">
        <v>392</v>
      </c>
      <c r="AE35" s="18" t="n">
        <v>530</v>
      </c>
      <c r="AF35" s="18" t="n">
        <v>408</v>
      </c>
      <c r="AG35" s="18" t="n">
        <v>539</v>
      </c>
      <c r="AH35" s="18" t="n">
        <v>575</v>
      </c>
      <c r="AI35" s="18" t="n">
        <v>617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customFormat="false" ht="18.75" hidden="false" customHeight="true" outlineLevel="0" collapsed="false">
      <c r="B36" s="35"/>
      <c r="C36" s="36"/>
      <c r="D36" s="37"/>
      <c r="E36" s="38"/>
      <c r="F36" s="39" t="s">
        <v>39</v>
      </c>
      <c r="G36" s="18"/>
      <c r="H36" s="18"/>
      <c r="I36" s="18"/>
      <c r="J36" s="18" t="n">
        <v>290</v>
      </c>
      <c r="K36" s="18" t="n">
        <v>195</v>
      </c>
      <c r="L36" s="18" t="n">
        <v>344</v>
      </c>
      <c r="M36" s="18" t="n">
        <v>178</v>
      </c>
      <c r="N36" s="18" t="n">
        <v>0</v>
      </c>
      <c r="O36" s="18" t="n">
        <v>0</v>
      </c>
      <c r="P36" s="18" t="n">
        <v>185</v>
      </c>
      <c r="Q36" s="18" t="n">
        <v>396</v>
      </c>
      <c r="R36" s="19" t="n">
        <v>423</v>
      </c>
      <c r="S36" s="20" t="n">
        <v>276</v>
      </c>
      <c r="T36" s="18" t="n">
        <v>306</v>
      </c>
      <c r="U36" s="18" t="n">
        <v>431</v>
      </c>
      <c r="V36" s="18" t="n">
        <v>128</v>
      </c>
      <c r="W36" s="18" t="n">
        <v>104</v>
      </c>
      <c r="X36" s="18" t="n">
        <v>350</v>
      </c>
      <c r="Y36" s="18" t="n">
        <v>447</v>
      </c>
      <c r="Z36" s="18" t="n">
        <v>348</v>
      </c>
      <c r="AA36" s="18" t="n">
        <v>221</v>
      </c>
      <c r="AB36" s="18" t="n">
        <v>242</v>
      </c>
      <c r="AC36" s="18" t="n">
        <v>466</v>
      </c>
      <c r="AD36" s="18" t="n">
        <v>446</v>
      </c>
      <c r="AE36" s="18" t="n">
        <v>235</v>
      </c>
      <c r="AF36" s="18" t="n">
        <v>460</v>
      </c>
      <c r="AG36" s="18" t="n">
        <v>506</v>
      </c>
      <c r="AH36" s="18" t="n">
        <v>448</v>
      </c>
      <c r="AI36" s="18" t="n">
        <v>461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customFormat="false" ht="18.75" hidden="false" customHeight="true" outlineLevel="0" collapsed="false">
      <c r="B37" s="35"/>
      <c r="C37" s="36"/>
      <c r="D37" s="37"/>
      <c r="E37" s="38"/>
      <c r="F37" s="47" t="s">
        <v>40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20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I37" s="2" t="n">
        <v>585</v>
      </c>
    </row>
    <row r="38" customFormat="false" ht="18.75" hidden="false" customHeight="true" outlineLevel="0" collapsed="false">
      <c r="B38" s="35"/>
      <c r="C38" s="36"/>
      <c r="D38" s="37"/>
      <c r="E38" s="38"/>
      <c r="F38" s="47" t="s">
        <v>41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  <c r="S38" s="20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I38" s="2" t="n">
        <v>424</v>
      </c>
    </row>
    <row r="39" customFormat="false" ht="18.75" hidden="false" customHeight="true" outlineLevel="0" collapsed="false">
      <c r="B39" s="35"/>
      <c r="C39" s="36"/>
      <c r="D39" s="37"/>
      <c r="E39" s="38"/>
      <c r="F39" s="47" t="s">
        <v>42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  <c r="S39" s="20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I39" s="2" t="n">
        <v>2</v>
      </c>
    </row>
    <row r="40" customFormat="false" ht="31.2" hidden="false" customHeight="true" outlineLevel="0" collapsed="false">
      <c r="B40" s="35" t="n">
        <v>20</v>
      </c>
      <c r="C40" s="36"/>
      <c r="D40" s="14" t="s">
        <v>43</v>
      </c>
      <c r="E40" s="48" t="s">
        <v>44</v>
      </c>
      <c r="F40" s="49" t="s">
        <v>32</v>
      </c>
      <c r="G40" s="18"/>
      <c r="H40" s="18" t="n">
        <v>389</v>
      </c>
      <c r="I40" s="18" t="n">
        <v>275</v>
      </c>
      <c r="J40" s="18" t="n">
        <v>222</v>
      </c>
      <c r="K40" s="18" t="n">
        <v>40</v>
      </c>
      <c r="L40" s="18" t="n">
        <v>8.5</v>
      </c>
      <c r="M40" s="18" t="n">
        <v>10.6</v>
      </c>
      <c r="N40" s="18" t="n">
        <v>0.22</v>
      </c>
      <c r="O40" s="18" t="n">
        <v>0.68</v>
      </c>
      <c r="P40" s="18" t="n">
        <v>12.9</v>
      </c>
      <c r="Q40" s="18" t="n">
        <v>26.8</v>
      </c>
      <c r="R40" s="19" t="n">
        <v>10.46</v>
      </c>
      <c r="S40" s="20" t="n">
        <v>8.35</v>
      </c>
      <c r="T40" s="18" t="n">
        <v>6.8</v>
      </c>
      <c r="U40" s="18" t="n">
        <v>19.13</v>
      </c>
      <c r="V40" s="18" t="n">
        <v>3.63</v>
      </c>
      <c r="W40" s="18" t="n">
        <v>6.7</v>
      </c>
      <c r="X40" s="18" t="n">
        <v>6.15</v>
      </c>
      <c r="Y40" s="18" t="n">
        <v>7.9</v>
      </c>
      <c r="Z40" s="18" t="n">
        <v>3</v>
      </c>
      <c r="AA40" s="18" t="n">
        <v>4</v>
      </c>
      <c r="AB40" s="18" t="n">
        <v>18</v>
      </c>
      <c r="AC40" s="18" t="n">
        <v>5.1</v>
      </c>
      <c r="AD40" s="18" t="n">
        <v>4.62</v>
      </c>
      <c r="AE40" s="18" t="n">
        <v>4</v>
      </c>
      <c r="AF40" s="18" t="n">
        <v>3</v>
      </c>
      <c r="AG40" s="18" t="n">
        <v>4</v>
      </c>
      <c r="AH40" s="18" t="n">
        <v>19</v>
      </c>
      <c r="AI40" s="18" t="n">
        <v>7.5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customFormat="false" ht="15.6" hidden="true" customHeight="true" outlineLevel="0" collapsed="false">
      <c r="B41" s="35"/>
      <c r="C41" s="36"/>
      <c r="D41" s="14"/>
      <c r="E41" s="48"/>
      <c r="F41" s="49" t="s">
        <v>33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  <c r="S41" s="20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customFormat="false" ht="15.6" hidden="true" customHeight="true" outlineLevel="0" collapsed="false">
      <c r="B42" s="35"/>
      <c r="C42" s="36"/>
      <c r="D42" s="14"/>
      <c r="E42" s="48"/>
      <c r="F42" s="49" t="s">
        <v>34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  <c r="S42" s="20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customFormat="false" ht="26.85" hidden="false" customHeight="false" outlineLevel="0" collapsed="false">
      <c r="B43" s="35" t="n">
        <v>21</v>
      </c>
      <c r="C43" s="36"/>
      <c r="D43" s="14" t="s">
        <v>45</v>
      </c>
      <c r="E43" s="50" t="s">
        <v>46</v>
      </c>
      <c r="F43" s="49" t="s">
        <v>9</v>
      </c>
      <c r="G43" s="18"/>
      <c r="H43" s="18" t="n">
        <v>75</v>
      </c>
      <c r="I43" s="18"/>
      <c r="J43" s="18" t="n">
        <v>110</v>
      </c>
      <c r="K43" s="18" t="n">
        <v>81</v>
      </c>
      <c r="L43" s="18" t="n">
        <v>92</v>
      </c>
      <c r="M43" s="18" t="n">
        <v>60</v>
      </c>
      <c r="N43" s="18" t="n">
        <v>54</v>
      </c>
      <c r="O43" s="18" t="n">
        <v>120</v>
      </c>
      <c r="P43" s="18" t="n">
        <v>39</v>
      </c>
      <c r="Q43" s="18" t="n">
        <v>284</v>
      </c>
      <c r="R43" s="19" t="n">
        <v>60</v>
      </c>
      <c r="S43" s="20" t="n">
        <v>67</v>
      </c>
      <c r="T43" s="18" t="n">
        <v>49</v>
      </c>
      <c r="U43" s="18" t="n">
        <v>91</v>
      </c>
      <c r="V43" s="18" t="n">
        <v>68</v>
      </c>
      <c r="W43" s="18" t="n">
        <v>70</v>
      </c>
      <c r="X43" s="18" t="n">
        <v>53</v>
      </c>
      <c r="Y43" s="18" t="n">
        <v>47</v>
      </c>
      <c r="Z43" s="18" t="n">
        <v>69</v>
      </c>
      <c r="AA43" s="18" t="n">
        <v>66</v>
      </c>
      <c r="AB43" s="18" t="n">
        <v>62</v>
      </c>
      <c r="AC43" s="18" t="n">
        <v>92</v>
      </c>
      <c r="AD43" s="18" t="n">
        <v>99</v>
      </c>
      <c r="AE43" s="18" t="n">
        <v>83</v>
      </c>
      <c r="AF43" s="18" t="n">
        <v>34</v>
      </c>
      <c r="AG43" s="18" t="n">
        <v>87</v>
      </c>
      <c r="AH43" s="18" t="n">
        <v>119</v>
      </c>
      <c r="AI43" s="18" t="n">
        <v>94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customFormat="false" ht="26.85" hidden="false" customHeight="false" outlineLevel="0" collapsed="false">
      <c r="B44" s="35" t="n">
        <v>22</v>
      </c>
      <c r="C44" s="36"/>
      <c r="D44" s="14" t="s">
        <v>47</v>
      </c>
      <c r="E44" s="51" t="s">
        <v>48</v>
      </c>
      <c r="F44" s="49" t="s">
        <v>9</v>
      </c>
      <c r="G44" s="18"/>
      <c r="H44" s="18" t="n">
        <v>45</v>
      </c>
      <c r="I44" s="18" t="n">
        <v>136</v>
      </c>
      <c r="J44" s="18" t="n">
        <v>145</v>
      </c>
      <c r="K44" s="18" t="n">
        <v>169</v>
      </c>
      <c r="L44" s="18" t="n">
        <v>152</v>
      </c>
      <c r="M44" s="18" t="n">
        <v>82</v>
      </c>
      <c r="N44" s="18" t="n">
        <v>5</v>
      </c>
      <c r="O44" s="18" t="n">
        <v>13</v>
      </c>
      <c r="P44" s="18" t="n">
        <v>23</v>
      </c>
      <c r="Q44" s="18" t="n">
        <v>421</v>
      </c>
      <c r="R44" s="19" t="n">
        <v>162</v>
      </c>
      <c r="S44" s="20" t="n">
        <v>247</v>
      </c>
      <c r="T44" s="18" t="n">
        <v>134</v>
      </c>
      <c r="U44" s="18" t="n">
        <v>188</v>
      </c>
      <c r="V44" s="18" t="n">
        <v>105</v>
      </c>
      <c r="W44" s="18" t="n">
        <v>164</v>
      </c>
      <c r="X44" s="18" t="n">
        <v>276</v>
      </c>
      <c r="Y44" s="18" t="n">
        <v>282</v>
      </c>
      <c r="Z44" s="18" t="n">
        <v>218</v>
      </c>
      <c r="AA44" s="18" t="n">
        <v>265</v>
      </c>
      <c r="AB44" s="18" t="n">
        <v>74</v>
      </c>
      <c r="AC44" s="18" t="n">
        <v>242</v>
      </c>
      <c r="AD44" s="18" t="n">
        <v>271</v>
      </c>
      <c r="AE44" s="18" t="n">
        <v>127</v>
      </c>
      <c r="AF44" s="18" t="n">
        <v>162</v>
      </c>
      <c r="AG44" s="18" t="n">
        <v>272</v>
      </c>
      <c r="AH44" s="18" t="n">
        <v>373</v>
      </c>
      <c r="AI44" s="18" t="n">
        <v>351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customFormat="false" ht="15" hidden="false" customHeight="true" outlineLevel="0" collapsed="false">
      <c r="B45" s="35" t="n">
        <v>23</v>
      </c>
      <c r="C45" s="36"/>
      <c r="D45" s="52" t="s">
        <v>49</v>
      </c>
      <c r="E45" s="53" t="s">
        <v>27</v>
      </c>
      <c r="F45" s="54"/>
      <c r="G45" s="18"/>
      <c r="H45" s="18" t="n">
        <v>187</v>
      </c>
      <c r="I45" s="41" t="n">
        <v>290</v>
      </c>
      <c r="J45" s="41" t="n">
        <v>436</v>
      </c>
      <c r="K45" s="41" t="n">
        <v>413</v>
      </c>
      <c r="L45" s="41" t="n">
        <v>425</v>
      </c>
      <c r="M45" s="41" t="n">
        <v>224</v>
      </c>
      <c r="N45" s="41" t="n">
        <v>30</v>
      </c>
      <c r="O45" s="41" t="n">
        <v>0</v>
      </c>
      <c r="P45" s="41" t="n">
        <v>148</v>
      </c>
      <c r="Q45" s="41" t="n">
        <v>854</v>
      </c>
      <c r="R45" s="42" t="n">
        <v>808</v>
      </c>
      <c r="S45" s="43" t="n">
        <v>212</v>
      </c>
      <c r="T45" s="43" t="n">
        <v>515</v>
      </c>
      <c r="U45" s="43" t="n">
        <v>700</v>
      </c>
      <c r="V45" s="43" t="n">
        <v>274</v>
      </c>
      <c r="W45" s="43" t="n">
        <v>512</v>
      </c>
      <c r="X45" s="43" t="n">
        <v>902</v>
      </c>
      <c r="Y45" s="43" t="n">
        <v>722</v>
      </c>
      <c r="Z45" s="43" t="n">
        <v>1160</v>
      </c>
      <c r="AA45" s="43" t="n">
        <v>749</v>
      </c>
      <c r="AB45" s="43" t="n">
        <v>306</v>
      </c>
      <c r="AC45" s="43" t="n">
        <v>819</v>
      </c>
      <c r="AD45" s="43" t="n">
        <v>1045</v>
      </c>
      <c r="AE45" s="43" t="n">
        <v>709</v>
      </c>
      <c r="AF45" s="43" t="n">
        <v>978</v>
      </c>
      <c r="AG45" s="43" t="n">
        <v>1246</v>
      </c>
      <c r="AH45" s="43" t="n">
        <v>1226</v>
      </c>
      <c r="AI45" s="43" t="n">
        <v>2132</v>
      </c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</row>
    <row r="46" customFormat="false" ht="31.2" hidden="false" customHeight="true" outlineLevel="0" collapsed="false">
      <c r="B46" s="35" t="n">
        <v>24</v>
      </c>
      <c r="C46" s="36"/>
      <c r="D46" s="37" t="s">
        <v>50</v>
      </c>
      <c r="E46" s="53" t="s">
        <v>27</v>
      </c>
      <c r="F46" s="39" t="s">
        <v>38</v>
      </c>
      <c r="G46" s="18"/>
      <c r="H46" s="18" t="n">
        <v>192</v>
      </c>
      <c r="I46" s="18" t="n">
        <v>195</v>
      </c>
      <c r="J46" s="18" t="n">
        <v>217</v>
      </c>
      <c r="K46" s="18" t="n">
        <v>211</v>
      </c>
      <c r="L46" s="18" t="n">
        <v>202</v>
      </c>
      <c r="M46" s="18" t="n">
        <v>252</v>
      </c>
      <c r="N46" s="18" t="n">
        <v>259</v>
      </c>
      <c r="O46" s="18" t="n">
        <v>260</v>
      </c>
      <c r="P46" s="18" t="n">
        <v>230</v>
      </c>
      <c r="Q46" s="18" t="n">
        <v>181</v>
      </c>
      <c r="R46" s="19" t="n">
        <v>168</v>
      </c>
      <c r="S46" s="20" t="n">
        <v>191</v>
      </c>
      <c r="T46" s="18" t="n">
        <v>177</v>
      </c>
      <c r="U46" s="18" t="n">
        <v>138</v>
      </c>
      <c r="V46" s="18" t="n">
        <v>169</v>
      </c>
      <c r="W46" s="18" t="n">
        <v>214</v>
      </c>
      <c r="X46" s="18" t="n">
        <v>200</v>
      </c>
      <c r="Y46" s="18" t="n">
        <v>205</v>
      </c>
      <c r="Z46" s="18" t="n">
        <v>195</v>
      </c>
      <c r="AA46" s="18" t="n">
        <v>266</v>
      </c>
      <c r="AB46" s="18" t="n">
        <v>400</v>
      </c>
      <c r="AC46" s="18" t="n">
        <v>383</v>
      </c>
      <c r="AD46" s="18" t="n">
        <v>394</v>
      </c>
      <c r="AE46" s="18" t="n">
        <v>384</v>
      </c>
      <c r="AF46" s="18" t="n">
        <v>411</v>
      </c>
      <c r="AG46" s="18" t="n">
        <v>363</v>
      </c>
      <c r="AH46" s="18" t="n">
        <v>377</v>
      </c>
      <c r="AI46" s="18" t="n">
        <v>315</v>
      </c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customFormat="false" ht="15.6" hidden="false" customHeight="true" outlineLevel="0" collapsed="false">
      <c r="B47" s="35"/>
      <c r="C47" s="36"/>
      <c r="D47" s="37"/>
      <c r="E47" s="53"/>
      <c r="F47" s="39" t="s">
        <v>39</v>
      </c>
      <c r="G47" s="18"/>
      <c r="H47" s="18" t="n">
        <v>161</v>
      </c>
      <c r="I47" s="18" t="n">
        <v>148</v>
      </c>
      <c r="J47" s="18" t="n">
        <v>139</v>
      </c>
      <c r="K47" s="18" t="n">
        <v>182</v>
      </c>
      <c r="L47" s="18" t="n">
        <v>190</v>
      </c>
      <c r="M47" s="18" t="n">
        <v>256</v>
      </c>
      <c r="N47" s="18" t="n">
        <v>255</v>
      </c>
      <c r="O47" s="18" t="n">
        <v>256</v>
      </c>
      <c r="P47" s="18" t="n">
        <v>244</v>
      </c>
      <c r="Q47" s="18" t="n">
        <v>187</v>
      </c>
      <c r="R47" s="19" t="n">
        <v>261</v>
      </c>
      <c r="S47" s="20" t="n">
        <v>189</v>
      </c>
      <c r="T47" s="18" t="n">
        <v>176</v>
      </c>
      <c r="U47" s="18" t="n">
        <v>141</v>
      </c>
      <c r="V47" s="18" t="n">
        <v>192</v>
      </c>
      <c r="W47" s="18" t="n">
        <v>275</v>
      </c>
      <c r="X47" s="18" t="n">
        <v>261</v>
      </c>
      <c r="Y47" s="18" t="n">
        <v>230</v>
      </c>
      <c r="Z47" s="18" t="n">
        <v>236</v>
      </c>
      <c r="AA47" s="18" t="n">
        <v>431</v>
      </c>
      <c r="AB47" s="18" t="n">
        <v>377</v>
      </c>
      <c r="AC47" s="18" t="n">
        <v>368</v>
      </c>
      <c r="AD47" s="18" t="n">
        <v>376</v>
      </c>
      <c r="AE47" s="18" t="n">
        <v>362</v>
      </c>
      <c r="AF47" s="18" t="n">
        <v>354</v>
      </c>
      <c r="AG47" s="18" t="n">
        <v>257</v>
      </c>
      <c r="AH47" s="18" t="n">
        <v>261</v>
      </c>
      <c r="AI47" s="18" t="n">
        <v>250</v>
      </c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customFormat="false" ht="15.6" hidden="false" customHeight="true" outlineLevel="0" collapsed="false">
      <c r="B48" s="35"/>
      <c r="C48" s="36"/>
      <c r="D48" s="37"/>
      <c r="E48" s="53"/>
      <c r="F48" s="47" t="s">
        <v>40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  <c r="S48" s="20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customFormat="false" ht="15.6" hidden="false" customHeight="true" outlineLevel="0" collapsed="false">
      <c r="B49" s="35"/>
      <c r="C49" s="36"/>
      <c r="D49" s="37"/>
      <c r="E49" s="53"/>
      <c r="F49" s="47" t="s">
        <v>41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  <c r="S49" s="20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customFormat="false" ht="15.6" hidden="false" customHeight="true" outlineLevel="0" collapsed="false">
      <c r="B50" s="35"/>
      <c r="C50" s="36"/>
      <c r="D50" s="37"/>
      <c r="E50" s="53"/>
      <c r="F50" s="47" t="s">
        <v>42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20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customFormat="false" ht="26.85" hidden="false" customHeight="false" outlineLevel="0" collapsed="false">
      <c r="B51" s="55" t="n">
        <v>25</v>
      </c>
      <c r="C51" s="36"/>
      <c r="D51" s="14" t="s">
        <v>51</v>
      </c>
      <c r="E51" s="56" t="s">
        <v>8</v>
      </c>
      <c r="F51" s="49" t="s">
        <v>9</v>
      </c>
      <c r="G51" s="18"/>
      <c r="H51" s="18" t="n">
        <v>448</v>
      </c>
      <c r="I51" s="18" t="n">
        <v>352</v>
      </c>
      <c r="J51" s="18" t="n">
        <v>493</v>
      </c>
      <c r="K51" s="18" t="n">
        <v>462</v>
      </c>
      <c r="L51" s="18" t="n">
        <v>622</v>
      </c>
      <c r="M51" s="18" t="n">
        <v>421</v>
      </c>
      <c r="N51" s="18" t="n">
        <v>33</v>
      </c>
      <c r="O51" s="18" t="n">
        <v>258</v>
      </c>
      <c r="P51" s="18" t="n">
        <v>160</v>
      </c>
      <c r="Q51" s="18" t="n">
        <v>858</v>
      </c>
      <c r="R51" s="19" t="n">
        <v>1156</v>
      </c>
      <c r="S51" s="20" t="n">
        <v>1453</v>
      </c>
      <c r="T51" s="18" t="n">
        <v>635</v>
      </c>
      <c r="U51" s="18" t="n">
        <v>1139</v>
      </c>
      <c r="V51" s="18" t="n">
        <v>408</v>
      </c>
      <c r="W51" s="18" t="n">
        <v>638</v>
      </c>
      <c r="X51" s="18" t="n">
        <v>1120</v>
      </c>
      <c r="Y51" s="18" t="n">
        <v>1431</v>
      </c>
      <c r="Z51" s="18" t="n">
        <v>1624</v>
      </c>
      <c r="AA51" s="18" t="n">
        <v>1734</v>
      </c>
      <c r="AB51" s="18" t="n">
        <v>1199</v>
      </c>
      <c r="AC51" s="18" t="n">
        <v>1170</v>
      </c>
      <c r="AD51" s="18" t="n">
        <v>1351</v>
      </c>
      <c r="AE51" s="18" t="n">
        <v>1061</v>
      </c>
      <c r="AF51" s="18" t="n">
        <v>1165</v>
      </c>
      <c r="AG51" s="18" t="n">
        <v>1558</v>
      </c>
      <c r="AH51" s="18" t="n">
        <v>1271</v>
      </c>
      <c r="AI51" s="18" t="n">
        <v>2214</v>
      </c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customFormat="false" ht="15" hidden="false" customHeight="true" outlineLevel="0" collapsed="false">
      <c r="B52" s="55" t="n">
        <v>26</v>
      </c>
      <c r="C52" s="36"/>
      <c r="D52" s="57" t="s">
        <v>52</v>
      </c>
      <c r="E52" s="58" t="s">
        <v>27</v>
      </c>
      <c r="F52" s="59" t="s">
        <v>9</v>
      </c>
      <c r="G52" s="18"/>
      <c r="H52" s="18" t="n">
        <v>946</v>
      </c>
      <c r="I52" s="18" t="n">
        <v>736</v>
      </c>
      <c r="J52" s="18" t="n">
        <v>633</v>
      </c>
      <c r="K52" s="18" t="n">
        <v>601</v>
      </c>
      <c r="L52" s="18" t="n">
        <v>369</v>
      </c>
      <c r="M52" s="18" t="n">
        <v>463</v>
      </c>
      <c r="N52" s="18" t="n">
        <v>1906</v>
      </c>
      <c r="O52" s="18" t="n">
        <v>2480</v>
      </c>
      <c r="P52" s="18" t="n">
        <v>2619</v>
      </c>
      <c r="Q52" s="18" t="n">
        <v>702</v>
      </c>
      <c r="R52" s="19" t="n">
        <v>1106</v>
      </c>
      <c r="S52" s="20" t="n">
        <v>2995</v>
      </c>
      <c r="T52" s="18" t="n">
        <v>2628</v>
      </c>
      <c r="U52" s="18" t="n">
        <v>1556</v>
      </c>
      <c r="V52" s="18" t="n">
        <v>1586</v>
      </c>
      <c r="W52" s="18" t="n">
        <v>1064</v>
      </c>
      <c r="X52" s="18" t="n">
        <v>896</v>
      </c>
      <c r="Y52" s="18" t="n">
        <v>1397</v>
      </c>
      <c r="Z52" s="18" t="n">
        <v>1555</v>
      </c>
      <c r="AA52" s="18" t="n">
        <v>1461</v>
      </c>
      <c r="AB52" s="18" t="n">
        <v>806</v>
      </c>
      <c r="AC52" s="18" t="n">
        <v>1242</v>
      </c>
      <c r="AD52" s="18" t="n">
        <v>2188</v>
      </c>
      <c r="AE52" s="18" t="n">
        <v>891</v>
      </c>
      <c r="AF52" s="18" t="n">
        <v>1181</v>
      </c>
      <c r="AG52" s="18" t="n">
        <v>1525</v>
      </c>
      <c r="AH52" s="18" t="n">
        <v>1453</v>
      </c>
      <c r="AI52" s="18" t="n">
        <v>1457</v>
      </c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customFormat="false" ht="53.25" hidden="false" customHeight="true" outlineLevel="0" collapsed="false">
      <c r="B53" s="55" t="n">
        <v>27</v>
      </c>
      <c r="C53" s="36"/>
      <c r="D53" s="37" t="s">
        <v>53</v>
      </c>
      <c r="E53" s="53" t="s">
        <v>27</v>
      </c>
      <c r="F53" s="39" t="s">
        <v>32</v>
      </c>
      <c r="G53" s="18"/>
      <c r="H53" s="18" t="n">
        <v>0</v>
      </c>
      <c r="I53" s="41" t="n">
        <v>0</v>
      </c>
      <c r="J53" s="41" t="n">
        <v>17</v>
      </c>
      <c r="K53" s="41" t="n">
        <v>42</v>
      </c>
      <c r="L53" s="41" t="n">
        <v>0</v>
      </c>
      <c r="M53" s="41" t="n">
        <v>0</v>
      </c>
      <c r="N53" s="41" t="n">
        <v>0</v>
      </c>
      <c r="O53" s="41" t="n">
        <v>0</v>
      </c>
      <c r="P53" s="41" t="n">
        <v>0</v>
      </c>
      <c r="Q53" s="41" t="n">
        <v>0</v>
      </c>
      <c r="R53" s="42" t="n">
        <v>0</v>
      </c>
      <c r="S53" s="43" t="n">
        <v>0</v>
      </c>
      <c r="T53" s="43" t="n">
        <v>0</v>
      </c>
      <c r="U53" s="43" t="n">
        <v>0</v>
      </c>
      <c r="V53" s="43" t="n">
        <v>0</v>
      </c>
      <c r="W53" s="43" t="n">
        <v>27</v>
      </c>
      <c r="X53" s="43" t="n">
        <v>15</v>
      </c>
      <c r="Y53" s="43" t="n">
        <v>40</v>
      </c>
      <c r="Z53" s="43" t="n">
        <v>29</v>
      </c>
      <c r="AA53" s="43" t="n">
        <v>32</v>
      </c>
      <c r="AB53" s="43" t="n">
        <v>0</v>
      </c>
      <c r="AC53" s="43" t="n">
        <v>7</v>
      </c>
      <c r="AD53" s="43" t="n">
        <v>13</v>
      </c>
      <c r="AE53" s="43" t="n">
        <v>32</v>
      </c>
      <c r="AF53" s="43" t="n">
        <v>0</v>
      </c>
      <c r="AG53" s="43" t="n">
        <v>33</v>
      </c>
      <c r="AH53" s="43" t="n">
        <v>8</v>
      </c>
      <c r="AI53" s="43" t="n">
        <v>36</v>
      </c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</row>
    <row r="54" customFormat="false" ht="53.25" hidden="true" customHeight="true" outlineLevel="0" collapsed="false">
      <c r="B54" s="55"/>
      <c r="C54" s="36"/>
      <c r="D54" s="37"/>
      <c r="E54" s="53"/>
      <c r="F54" s="39" t="s">
        <v>33</v>
      </c>
      <c r="G54" s="18"/>
      <c r="H54" s="18"/>
      <c r="I54" s="44"/>
      <c r="J54" s="44"/>
      <c r="K54" s="44"/>
      <c r="L54" s="44"/>
      <c r="M54" s="44"/>
      <c r="N54" s="44"/>
      <c r="O54" s="44"/>
      <c r="P54" s="44"/>
      <c r="Q54" s="44"/>
      <c r="R54" s="45"/>
      <c r="S54" s="46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customFormat="false" ht="53.25" hidden="true" customHeight="true" outlineLevel="0" collapsed="false">
      <c r="B55" s="55"/>
      <c r="C55" s="36"/>
      <c r="D55" s="37"/>
      <c r="E55" s="53"/>
      <c r="F55" s="39" t="s">
        <v>34</v>
      </c>
      <c r="G55" s="18"/>
      <c r="H55" s="18"/>
      <c r="I55" s="44"/>
      <c r="J55" s="44"/>
      <c r="K55" s="44"/>
      <c r="L55" s="44"/>
      <c r="M55" s="44"/>
      <c r="N55" s="44"/>
      <c r="O55" s="44"/>
      <c r="P55" s="44"/>
      <c r="Q55" s="44"/>
      <c r="R55" s="45"/>
      <c r="S55" s="46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customFormat="false" ht="53.25" hidden="false" customHeight="true" outlineLevel="0" collapsed="false">
      <c r="B56" s="55" t="n">
        <v>28</v>
      </c>
      <c r="C56" s="36"/>
      <c r="D56" s="37" t="s">
        <v>54</v>
      </c>
      <c r="E56" s="53" t="s">
        <v>27</v>
      </c>
      <c r="F56" s="39" t="s">
        <v>32</v>
      </c>
      <c r="G56" s="18"/>
      <c r="H56" s="18" t="n">
        <v>0</v>
      </c>
      <c r="I56" s="18" t="n">
        <v>6</v>
      </c>
      <c r="J56" s="18" t="n">
        <v>3</v>
      </c>
      <c r="K56" s="18" t="n">
        <v>1</v>
      </c>
      <c r="L56" s="18" t="n">
        <v>0</v>
      </c>
      <c r="M56" s="18" t="n">
        <v>3</v>
      </c>
      <c r="N56" s="18" t="n">
        <v>0</v>
      </c>
      <c r="O56" s="18" t="n">
        <v>0</v>
      </c>
      <c r="P56" s="18" t="n">
        <v>0</v>
      </c>
      <c r="Q56" s="18" t="n">
        <v>0</v>
      </c>
      <c r="R56" s="19" t="n">
        <v>0</v>
      </c>
      <c r="S56" s="20" t="n">
        <v>0</v>
      </c>
      <c r="T56" s="18" t="n">
        <v>0</v>
      </c>
      <c r="U56" s="18" t="n">
        <v>0</v>
      </c>
      <c r="V56" s="18" t="n">
        <v>0</v>
      </c>
      <c r="W56" s="18" t="n">
        <v>0</v>
      </c>
      <c r="X56" s="18" t="n">
        <v>0</v>
      </c>
      <c r="Y56" s="18" t="n">
        <v>1</v>
      </c>
      <c r="Z56" s="18" t="n">
        <v>0</v>
      </c>
      <c r="AA56" s="18" t="n">
        <v>0</v>
      </c>
      <c r="AB56" s="18" t="n">
        <v>2</v>
      </c>
      <c r="AC56" s="18" t="n">
        <v>0</v>
      </c>
      <c r="AD56" s="18" t="n">
        <v>2</v>
      </c>
      <c r="AE56" s="18" t="n">
        <v>0</v>
      </c>
      <c r="AF56" s="18" t="n">
        <v>0</v>
      </c>
      <c r="AG56" s="18" t="n">
        <v>5</v>
      </c>
      <c r="AH56" s="18" t="n">
        <v>38</v>
      </c>
      <c r="AI56" s="18" t="n">
        <v>9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customFormat="false" ht="15" hidden="true" customHeight="true" outlineLevel="0" collapsed="false">
      <c r="B57" s="55"/>
      <c r="C57" s="36"/>
      <c r="D57" s="37"/>
      <c r="E57" s="53"/>
      <c r="F57" s="39" t="s">
        <v>33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  <c r="S57" s="20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customFormat="false" ht="15" hidden="true" customHeight="true" outlineLevel="0" collapsed="false">
      <c r="B58" s="55"/>
      <c r="C58" s="36"/>
      <c r="D58" s="37"/>
      <c r="E58" s="53"/>
      <c r="F58" s="39" t="s">
        <v>34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  <c r="S58" s="20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</sheetData>
  <mergeCells count="34">
    <mergeCell ref="B2:W3"/>
    <mergeCell ref="C5:C6"/>
    <mergeCell ref="D5:D6"/>
    <mergeCell ref="E5:E6"/>
    <mergeCell ref="F5:F6"/>
    <mergeCell ref="C7:C14"/>
    <mergeCell ref="C15:C20"/>
    <mergeCell ref="B21:B23"/>
    <mergeCell ref="C21:C58"/>
    <mergeCell ref="D21:D23"/>
    <mergeCell ref="E21:E23"/>
    <mergeCell ref="B24:B26"/>
    <mergeCell ref="D24:D26"/>
    <mergeCell ref="E24:E26"/>
    <mergeCell ref="B27:B29"/>
    <mergeCell ref="D27:D29"/>
    <mergeCell ref="E27:E29"/>
    <mergeCell ref="B30:B34"/>
    <mergeCell ref="D30:D34"/>
    <mergeCell ref="E30:E34"/>
    <mergeCell ref="B35:B39"/>
    <mergeCell ref="D35:D39"/>
    <mergeCell ref="E35:E39"/>
    <mergeCell ref="D40:D42"/>
    <mergeCell ref="E40:E42"/>
    <mergeCell ref="B46:B50"/>
    <mergeCell ref="D46:D50"/>
    <mergeCell ref="E46:E50"/>
    <mergeCell ref="B53:B55"/>
    <mergeCell ref="D53:D55"/>
    <mergeCell ref="E53:E55"/>
    <mergeCell ref="B56:B58"/>
    <mergeCell ref="D56:D58"/>
    <mergeCell ref="E56:E58"/>
  </mergeCells>
  <printOptions headings="false" gridLines="false" gridLinesSet="true" horizontalCentered="true" verticalCentered="true"/>
  <pageMargins left="0.118055555555556" right="0.118055555555556" top="0.118055555555556" bottom="0.118055555555556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2:BH49"/>
  <sheetViews>
    <sheetView showFormulas="false" showGridLines="true" showRowColHeaders="true" showZeros="true" rightToLeft="false" tabSelected="true" showOutlineSymbols="true" defaultGridColor="true" view="normal" topLeftCell="X1" colorId="64" zoomScale="75" zoomScaleNormal="75" zoomScalePageLayoutView="100" workbookViewId="0">
      <selection pane="topLeft" activeCell="AN30" activeCellId="0" sqref="AN30"/>
    </sheetView>
  </sheetViews>
  <sheetFormatPr defaultRowHeight="15.6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22"/>
    <col collapsed="false" customWidth="true" hidden="false" outlineLevel="0" max="3" min="3" style="1" width="14.44"/>
    <col collapsed="false" customWidth="true" hidden="false" outlineLevel="0" max="4" min="4" style="1" width="40.56"/>
    <col collapsed="false" customWidth="true" hidden="false" outlineLevel="0" max="5" min="5" style="1" width="12.89"/>
    <col collapsed="false" customWidth="true" hidden="false" outlineLevel="0" max="6" min="6" style="1" width="18.89"/>
    <col collapsed="false" customWidth="true" hidden="false" outlineLevel="0" max="7" min="7" style="1" width="20.56"/>
    <col collapsed="false" customWidth="true" hidden="false" outlineLevel="0" max="8" min="8" style="1" width="5.22"/>
    <col collapsed="false" customWidth="true" hidden="false" outlineLevel="0" max="9" min="9" style="1" width="10"/>
    <col collapsed="false" customWidth="true" hidden="false" outlineLevel="0" max="10" min="10" style="1" width="7.11"/>
    <col collapsed="false" customWidth="true" hidden="false" outlineLevel="0" max="11" min="11" style="1" width="11.56"/>
    <col collapsed="false" customWidth="true" hidden="false" outlineLevel="0" max="12" min="12" style="1" width="7.67"/>
    <col collapsed="false" customWidth="true" hidden="false" outlineLevel="0" max="13" min="13" style="1" width="5.22"/>
    <col collapsed="false" customWidth="true" hidden="false" outlineLevel="0" max="14" min="14" style="2" width="15.88"/>
    <col collapsed="false" customWidth="true" hidden="true" outlineLevel="0" max="15" min="15" style="1" width="10.66"/>
    <col collapsed="false" customWidth="true" hidden="false" outlineLevel="0" max="27" min="16" style="2" width="13.55"/>
    <col collapsed="false" customWidth="true" hidden="false" outlineLevel="0" max="250" min="28" style="1" width="13.55"/>
    <col collapsed="false" customWidth="true" hidden="false" outlineLevel="0" max="251" min="251" style="1" width="4.66"/>
    <col collapsed="false" customWidth="true" hidden="false" outlineLevel="0" max="252" min="252" style="1" width="5.22"/>
    <col collapsed="false" customWidth="true" hidden="false" outlineLevel="0" max="253" min="253" style="1" width="19.45"/>
    <col collapsed="false" customWidth="true" hidden="false" outlineLevel="0" max="254" min="254" style="1" width="32.88"/>
    <col collapsed="false" customWidth="true" hidden="false" outlineLevel="0" max="255" min="255" style="1" width="19.56"/>
    <col collapsed="false" customWidth="true" hidden="false" outlineLevel="0" max="256" min="256" style="1" width="16.33"/>
    <col collapsed="false" customWidth="true" hidden="false" outlineLevel="0" max="258" min="257" style="1" width="0.56"/>
    <col collapsed="false" customWidth="true" hidden="false" outlineLevel="0" max="1025" min="259" style="0" width="10.66"/>
  </cols>
  <sheetData>
    <row r="2" customFormat="false" ht="32.25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customFormat="false" ht="16.2" hidden="false" customHeight="true" outlineLevel="0" collapsed="false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customFormat="false" ht="16.2" hidden="true" customHeight="false" outlineLevel="0" collapsed="false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 t="n">
        <v>4</v>
      </c>
      <c r="P4" s="4" t="n">
        <v>5</v>
      </c>
      <c r="Q4" s="4" t="n">
        <v>6</v>
      </c>
      <c r="R4" s="4" t="n">
        <v>7</v>
      </c>
      <c r="S4" s="4" t="n">
        <v>8</v>
      </c>
      <c r="T4" s="4" t="n">
        <v>9</v>
      </c>
      <c r="U4" s="4" t="n">
        <v>10</v>
      </c>
      <c r="V4" s="4" t="n">
        <v>11</v>
      </c>
      <c r="W4" s="4" t="n">
        <v>12</v>
      </c>
    </row>
    <row r="5" customFormat="false" ht="32.25" hidden="false" customHeight="true" outlineLevel="0" collapsed="false">
      <c r="B5" s="60" t="s">
        <v>1</v>
      </c>
      <c r="C5" s="61" t="s">
        <v>2</v>
      </c>
      <c r="D5" s="61" t="s">
        <v>3</v>
      </c>
      <c r="E5" s="61" t="s">
        <v>55</v>
      </c>
      <c r="F5" s="61" t="s">
        <v>4</v>
      </c>
      <c r="G5" s="62" t="s">
        <v>5</v>
      </c>
      <c r="H5" s="63" t="s">
        <v>56</v>
      </c>
      <c r="I5" s="63"/>
      <c r="J5" s="63"/>
      <c r="K5" s="63"/>
      <c r="L5" s="63"/>
      <c r="M5" s="63"/>
      <c r="N5" s="63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="10" customFormat="true" ht="24" hidden="false" customHeight="true" outlineLevel="0" collapsed="false">
      <c r="B6" s="60"/>
      <c r="C6" s="61"/>
      <c r="D6" s="61"/>
      <c r="E6" s="61"/>
      <c r="F6" s="61"/>
      <c r="G6" s="62"/>
      <c r="H6" s="65" t="s">
        <v>57</v>
      </c>
      <c r="I6" s="65"/>
      <c r="J6" s="66" t="s">
        <v>58</v>
      </c>
      <c r="K6" s="66"/>
      <c r="L6" s="66"/>
      <c r="M6" s="67" t="s">
        <v>59</v>
      </c>
      <c r="N6" s="67"/>
      <c r="O6" s="68" t="n">
        <v>43160</v>
      </c>
      <c r="P6" s="69" t="n">
        <v>43191</v>
      </c>
      <c r="Q6" s="68" t="n">
        <v>43221</v>
      </c>
      <c r="R6" s="69" t="n">
        <v>43252</v>
      </c>
      <c r="S6" s="68" t="n">
        <v>43282</v>
      </c>
      <c r="T6" s="69" t="n">
        <v>43313</v>
      </c>
      <c r="U6" s="68" t="n">
        <v>43344</v>
      </c>
      <c r="V6" s="69" t="n">
        <v>43374</v>
      </c>
      <c r="W6" s="68" t="n">
        <v>43405</v>
      </c>
      <c r="X6" s="69" t="n">
        <v>43435</v>
      </c>
      <c r="Y6" s="68" t="n">
        <v>43466</v>
      </c>
      <c r="Z6" s="69" t="n">
        <v>43497</v>
      </c>
      <c r="AA6" s="68" t="n">
        <v>43525</v>
      </c>
      <c r="AB6" s="69" t="n">
        <v>43556</v>
      </c>
      <c r="AC6" s="68" t="n">
        <v>43586</v>
      </c>
      <c r="AD6" s="69" t="n">
        <v>43617</v>
      </c>
      <c r="AE6" s="68" t="n">
        <v>43647</v>
      </c>
      <c r="AF6" s="69" t="n">
        <v>43678</v>
      </c>
      <c r="AG6" s="68" t="n">
        <v>43709</v>
      </c>
      <c r="AH6" s="69" t="n">
        <v>43739</v>
      </c>
      <c r="AI6" s="68" t="n">
        <v>43770</v>
      </c>
      <c r="AJ6" s="69" t="n">
        <v>43800</v>
      </c>
      <c r="AK6" s="68" t="n">
        <v>43831</v>
      </c>
      <c r="AL6" s="68" t="n">
        <v>43863</v>
      </c>
      <c r="AM6" s="68" t="n">
        <v>43893</v>
      </c>
      <c r="AN6" s="68" t="n">
        <v>43925</v>
      </c>
      <c r="AO6" s="68" t="n">
        <v>43956</v>
      </c>
      <c r="AP6" s="68" t="n">
        <v>43983</v>
      </c>
      <c r="AQ6" s="68" t="n">
        <v>44013</v>
      </c>
      <c r="AR6" s="68" t="n">
        <v>44044</v>
      </c>
      <c r="AS6" s="68" t="n">
        <v>44075</v>
      </c>
      <c r="AT6" s="68" t="n">
        <v>44105</v>
      </c>
      <c r="AU6" s="68" t="n">
        <v>44136</v>
      </c>
      <c r="AV6" s="68" t="n">
        <v>44166</v>
      </c>
      <c r="AW6" s="68" t="n">
        <v>44197</v>
      </c>
      <c r="AX6" s="68" t="n">
        <v>44228</v>
      </c>
      <c r="AY6" s="68" t="n">
        <v>44256</v>
      </c>
      <c r="AZ6" s="68" t="n">
        <v>44287</v>
      </c>
      <c r="BA6" s="68" t="n">
        <v>44317</v>
      </c>
      <c r="BB6" s="68" t="n">
        <v>44348</v>
      </c>
      <c r="BC6" s="68" t="n">
        <v>44378</v>
      </c>
      <c r="BD6" s="68" t="n">
        <v>44409</v>
      </c>
      <c r="BE6" s="68" t="n">
        <v>44440</v>
      </c>
      <c r="BF6" s="68" t="n">
        <v>44470</v>
      </c>
      <c r="BG6" s="68" t="n">
        <v>44501</v>
      </c>
      <c r="BH6" s="68" t="n">
        <v>44531</v>
      </c>
    </row>
    <row r="7" customFormat="false" ht="32.25" hidden="false" customHeight="true" outlineLevel="0" collapsed="false">
      <c r="A7" s="10"/>
      <c r="B7" s="70" t="n">
        <v>1</v>
      </c>
      <c r="C7" s="71" t="s">
        <v>6</v>
      </c>
      <c r="D7" s="72" t="s">
        <v>7</v>
      </c>
      <c r="E7" s="73" t="s">
        <v>60</v>
      </c>
      <c r="F7" s="74" t="s">
        <v>8</v>
      </c>
      <c r="G7" s="75" t="s">
        <v>9</v>
      </c>
      <c r="H7" s="76" t="s">
        <v>61</v>
      </c>
      <c r="I7" s="77" t="n">
        <f aca="false">I8+I9</f>
        <v>122</v>
      </c>
      <c r="J7" s="78" t="n">
        <f aca="false">N7</f>
        <v>110</v>
      </c>
      <c r="K7" s="79" t="s">
        <v>62</v>
      </c>
      <c r="L7" s="80" t="n">
        <f aca="false">I7</f>
        <v>122</v>
      </c>
      <c r="M7" s="81" t="s">
        <v>63</v>
      </c>
      <c r="N7" s="82" t="n">
        <f aca="false">N8+N9</f>
        <v>110</v>
      </c>
      <c r="O7" s="83" t="n">
        <f aca="false">IF(Métricas!G7="","",Métricas!G7)</f>
        <v>104</v>
      </c>
      <c r="P7" s="83" t="n">
        <f aca="false">IF(Métricas!H7="","",Métricas!H7)</f>
        <v>83</v>
      </c>
      <c r="Q7" s="83" t="n">
        <f aca="false">IF(Métricas!I7="","",Métricas!I7)</f>
        <v>110</v>
      </c>
      <c r="R7" s="83" t="n">
        <f aca="false">IF(Métricas!J7="","",Métricas!J7)</f>
        <v>73</v>
      </c>
      <c r="S7" s="83" t="n">
        <f aca="false">IF(Métricas!K7="","",Métricas!K7)</f>
        <v>133</v>
      </c>
      <c r="T7" s="83" t="n">
        <f aca="false">IF(Métricas!L7="","",Métricas!L7)</f>
        <v>62</v>
      </c>
      <c r="U7" s="83" t="n">
        <f aca="false">IF(Métricas!M7="","",Métricas!M7)</f>
        <v>122</v>
      </c>
      <c r="V7" s="83" t="n">
        <f aca="false">IF(Métricas!N7="","",Métricas!N7)</f>
        <v>269</v>
      </c>
      <c r="W7" s="83" t="n">
        <f aca="false">IF(Métricas!O7="","",Métricas!O7)</f>
        <v>343</v>
      </c>
      <c r="X7" s="83" t="n">
        <f aca="false">IF(Métricas!P7="","",Métricas!P7)</f>
        <v>803</v>
      </c>
      <c r="Y7" s="83" t="n">
        <f aca="false">IF(Métricas!Q7="","",Métricas!Q7)</f>
        <v>513</v>
      </c>
      <c r="Z7" s="83" t="n">
        <f aca="false">IF(Métricas!R7="","",Métricas!R7)</f>
        <v>446</v>
      </c>
      <c r="AA7" s="83" t="n">
        <f aca="false">IF(Métricas!S7="","",Métricas!S7)</f>
        <v>462</v>
      </c>
      <c r="AB7" s="83" t="n">
        <f aca="false">IF(Métricas!T7="","",Métricas!T7)</f>
        <v>540</v>
      </c>
      <c r="AC7" s="83" t="n">
        <f aca="false">IF(Métricas!U7="","",Métricas!U7)</f>
        <v>473</v>
      </c>
      <c r="AD7" s="83" t="n">
        <f aca="false">IF(Métricas!V7="","",Métricas!V7)</f>
        <v>798</v>
      </c>
      <c r="AE7" s="83" t="n">
        <f aca="false">IF(Métricas!W7="","",Métricas!W7)</f>
        <v>819</v>
      </c>
      <c r="AF7" s="83" t="n">
        <f aca="false">IF(Métricas!X7="","",Métricas!X7)</f>
        <v>577</v>
      </c>
      <c r="AG7" s="83" t="n">
        <f aca="false">IF(Métricas!Y7="","",Métricas!Y7)</f>
        <v>440</v>
      </c>
      <c r="AH7" s="83" t="n">
        <f aca="false">IF(Métricas!Z7="","",Métricas!Z7)</f>
        <v>653</v>
      </c>
      <c r="AI7" s="83" t="n">
        <f aca="false">IF(Métricas!AA7="","",Métricas!AA7)</f>
        <v>748</v>
      </c>
      <c r="AJ7" s="83" t="n">
        <f aca="false">IF(Métricas!AB7="","",Métricas!AB7)</f>
        <v>257</v>
      </c>
      <c r="AK7" s="83" t="n">
        <f aca="false">IF(Métricas!AC7="","",Métricas!AC7)</f>
        <v>391</v>
      </c>
      <c r="AL7" s="83" t="n">
        <f aca="false">IF(Métricas!AD7="","",Métricas!AD7)</f>
        <v>470</v>
      </c>
      <c r="AM7" s="83" t="n">
        <f aca="false">IF(Métricas!AE7="","",Métricas!AE7)</f>
        <v>538</v>
      </c>
      <c r="AN7" s="83" t="n">
        <f aca="false">IF(Métricas!AF7="","",Métricas!AF7)</f>
        <v>341</v>
      </c>
      <c r="AO7" s="83" t="n">
        <f aca="false">IF(Métricas!AG7="","",Métricas!AG7)</f>
        <v>295</v>
      </c>
      <c r="AP7" s="83" t="n">
        <f aca="false">IF(Métricas!AH7="","",Métricas!AH7)</f>
        <v>286</v>
      </c>
      <c r="AQ7" s="83" t="n">
        <f aca="false">IF(Métricas!AI7="","",Métricas!AI7)</f>
        <v>407</v>
      </c>
      <c r="AR7" s="83" t="n">
        <f aca="false">IF(Métricas!AJ7="","",Métricas!AJ7)</f>
        <v>0</v>
      </c>
      <c r="AS7" s="83" t="n">
        <f aca="false">IF(Métricas!AK7="","",Métricas!AK7)</f>
        <v>0</v>
      </c>
      <c r="AT7" s="83" t="n">
        <f aca="false">IF(Métricas!AL7="","",Métricas!AL7)</f>
        <v>0</v>
      </c>
      <c r="AU7" s="83" t="n">
        <f aca="false">IF(Métricas!AM7="","",Métricas!AM7)</f>
        <v>0</v>
      </c>
      <c r="AV7" s="83" t="n">
        <f aca="false">IF(Métricas!AN7="","",Métricas!AN7)</f>
        <v>0</v>
      </c>
      <c r="AW7" s="83" t="n">
        <f aca="false">IF(Métricas!AO7="","",Métricas!AO7)</f>
        <v>0</v>
      </c>
      <c r="AX7" s="83" t="n">
        <f aca="false">IF(Métricas!AP7="","",Métricas!AP7)</f>
        <v>0</v>
      </c>
      <c r="AY7" s="83" t="n">
        <f aca="false">IF(Métricas!AQ7="","",Métricas!AQ7)</f>
        <v>0</v>
      </c>
      <c r="AZ7" s="83" t="n">
        <f aca="false">IF(Métricas!AR7="","",Métricas!AR7)</f>
        <v>0</v>
      </c>
      <c r="BA7" s="83" t="n">
        <f aca="false">IF(Métricas!AS7="","",Métricas!AS7)</f>
        <v>0</v>
      </c>
      <c r="BB7" s="83" t="n">
        <f aca="false">IF(Métricas!AT7="","",Métricas!AT7)</f>
        <v>0</v>
      </c>
      <c r="BC7" s="83" t="n">
        <f aca="false">IF(Métricas!AU7="","",Métricas!AU7)</f>
        <v>0</v>
      </c>
      <c r="BD7" s="83" t="n">
        <f aca="false">IF(Métricas!AV7="","",Métricas!AV7)</f>
        <v>0</v>
      </c>
      <c r="BE7" s="83" t="n">
        <f aca="false">IF(Métricas!AW7="","",Métricas!AW7)</f>
        <v>0</v>
      </c>
      <c r="BF7" s="83" t="n">
        <f aca="false">IF(Métricas!AX7="","",Métricas!AX7)</f>
        <v>0</v>
      </c>
      <c r="BG7" s="83" t="n">
        <f aca="false">IF(Métricas!AY7="","",Métricas!AY7)</f>
        <v>0</v>
      </c>
      <c r="BH7" s="83" t="n">
        <f aca="false">IF(Métricas!AZ7="","",Métricas!AZ7)</f>
        <v>0</v>
      </c>
    </row>
    <row r="8" customFormat="false" ht="32.25" hidden="false" customHeight="true" outlineLevel="0" collapsed="false">
      <c r="A8" s="10"/>
      <c r="B8" s="70" t="n">
        <v>2</v>
      </c>
      <c r="C8" s="71"/>
      <c r="D8" s="72" t="s">
        <v>10</v>
      </c>
      <c r="E8" s="73" t="s">
        <v>60</v>
      </c>
      <c r="F8" s="74" t="s">
        <v>8</v>
      </c>
      <c r="G8" s="75" t="s">
        <v>9</v>
      </c>
      <c r="H8" s="76" t="s">
        <v>61</v>
      </c>
      <c r="I8" s="77" t="n">
        <v>12</v>
      </c>
      <c r="J8" s="78" t="n">
        <f aca="false">N8</f>
        <v>10</v>
      </c>
      <c r="K8" s="79" t="s">
        <v>62</v>
      </c>
      <c r="L8" s="80" t="n">
        <f aca="false">I8</f>
        <v>12</v>
      </c>
      <c r="M8" s="81" t="s">
        <v>63</v>
      </c>
      <c r="N8" s="82" t="n">
        <v>10</v>
      </c>
      <c r="O8" s="20" t="n">
        <f aca="false">IF(Métricas!G8="","",Métricas!G8)</f>
        <v>2</v>
      </c>
      <c r="P8" s="18" t="n">
        <f aca="false">IF(Métricas!H8="","",Métricas!H8)</f>
        <v>4</v>
      </c>
      <c r="Q8" s="18" t="n">
        <f aca="false">IF(Métricas!I8="","",Métricas!I8)</f>
        <v>3</v>
      </c>
      <c r="R8" s="18" t="n">
        <f aca="false">IF(Métricas!J8="","",Métricas!J8)</f>
        <v>2</v>
      </c>
      <c r="S8" s="18" t="n">
        <f aca="false">IF(Métricas!K8="","",Métricas!K8)</f>
        <v>2</v>
      </c>
      <c r="T8" s="18" t="n">
        <f aca="false">IF(Métricas!L8="","",Métricas!L8)</f>
        <v>2</v>
      </c>
      <c r="U8" s="18" t="n">
        <f aca="false">IF(Métricas!M8="","",Métricas!M8)</f>
        <v>17</v>
      </c>
      <c r="V8" s="18" t="n">
        <f aca="false">IF(Métricas!N8="","",Métricas!N8)</f>
        <v>1</v>
      </c>
      <c r="W8" s="18" t="n">
        <v>0</v>
      </c>
      <c r="X8" s="18" t="n">
        <f aca="false">IF(Métricas!P8="","",Métricas!P8)</f>
        <v>1</v>
      </c>
      <c r="Y8" s="18" t="n">
        <f aca="false">IF(Métricas!Q8="","",Métricas!Q8)</f>
        <v>3</v>
      </c>
      <c r="Z8" s="19" t="n">
        <f aca="false">IF(Métricas!R8="","",Métricas!R8)</f>
        <v>1</v>
      </c>
      <c r="AA8" s="19" t="n">
        <f aca="false">IF(Métricas!S8="","",Métricas!S8)</f>
        <v>32</v>
      </c>
      <c r="AB8" s="19" t="n">
        <f aca="false">IF(Métricas!T8="","",Métricas!T8)</f>
        <v>0</v>
      </c>
      <c r="AC8" s="19"/>
      <c r="AD8" s="19" t="n">
        <f aca="false">IF(Métricas!V8="","",Métricas!V8)</f>
        <v>3</v>
      </c>
      <c r="AE8" s="19" t="n">
        <f aca="false">IF(Métricas!W8="","",Métricas!W8)</f>
        <v>26</v>
      </c>
      <c r="AF8" s="19" t="n">
        <f aca="false">IF(Métricas!X8="","",Métricas!X8)</f>
        <v>61</v>
      </c>
      <c r="AG8" s="19" t="n">
        <f aca="false">IF(Métricas!Y8="","",Métricas!Y8)</f>
        <v>110</v>
      </c>
      <c r="AH8" s="19" t="n">
        <f aca="false">IF(Métricas!Z8="","",Métricas!Z8)</f>
        <v>41</v>
      </c>
      <c r="AI8" s="19" t="n">
        <f aca="false">IF(Métricas!AA8="","",Métricas!AA8)</f>
        <v>71</v>
      </c>
      <c r="AJ8" s="19" t="n">
        <f aca="false">IF(Métricas!AB8="","",Métricas!AB8)</f>
        <v>9</v>
      </c>
      <c r="AK8" s="19" t="n">
        <f aca="false">IF(Métricas!AC8="","",Métricas!AC8)</f>
        <v>23</v>
      </c>
      <c r="AL8" s="19" t="n">
        <f aca="false">IF(Métricas!AD8="","",Métricas!AD8)</f>
        <v>45</v>
      </c>
      <c r="AM8" s="19" t="n">
        <f aca="false">IF(Métricas!AE8="","",Métricas!AE8)</f>
        <v>3</v>
      </c>
      <c r="AN8" s="19" t="n">
        <f aca="false">IF(Métricas!AF8="","",Métricas!AF8)</f>
        <v>2</v>
      </c>
      <c r="AO8" s="19" t="n">
        <f aca="false">IF(Métricas!AG8="","",Métricas!AG8)</f>
        <v>7</v>
      </c>
      <c r="AP8" s="19" t="n">
        <f aca="false">IF(Métricas!AH8="","",Métricas!AH8)</f>
        <v>4</v>
      </c>
      <c r="AQ8" s="19" t="n">
        <f aca="false">IF(Métricas!AI8="","",Métricas!AI8)</f>
        <v>9</v>
      </c>
      <c r="AR8" s="19" t="str">
        <f aca="false">IF(Métricas!AJ8="","",Métricas!AJ8)</f>
        <v/>
      </c>
      <c r="AS8" s="19" t="str">
        <f aca="false">IF(Métricas!AK8="","",Métricas!AK8)</f>
        <v/>
      </c>
      <c r="AT8" s="19" t="str">
        <f aca="false">IF(Métricas!AL8="","",Métricas!AL8)</f>
        <v/>
      </c>
      <c r="AU8" s="19" t="str">
        <f aca="false">IF(Métricas!AM8="","",Métricas!AM8)</f>
        <v/>
      </c>
      <c r="AV8" s="19" t="str">
        <f aca="false">IF(Métricas!AN8="","",Métricas!AN8)</f>
        <v/>
      </c>
      <c r="AW8" s="19" t="str">
        <f aca="false">IF(Métricas!AO8="","",Métricas!AO8)</f>
        <v/>
      </c>
      <c r="AX8" s="19" t="str">
        <f aca="false">IF(Métricas!AP8="","",Métricas!AP8)</f>
        <v/>
      </c>
      <c r="AY8" s="19" t="str">
        <f aca="false">IF(Métricas!AQ8="","",Métricas!AQ8)</f>
        <v/>
      </c>
      <c r="AZ8" s="19" t="str">
        <f aca="false">IF(Métricas!AR8="","",Métricas!AR8)</f>
        <v/>
      </c>
      <c r="BA8" s="19" t="str">
        <f aca="false">IF(Métricas!AS8="","",Métricas!AS8)</f>
        <v/>
      </c>
      <c r="BB8" s="19" t="str">
        <f aca="false">IF(Métricas!AT8="","",Métricas!AT8)</f>
        <v/>
      </c>
      <c r="BC8" s="19" t="str">
        <f aca="false">IF(Métricas!AU8="","",Métricas!AU8)</f>
        <v/>
      </c>
      <c r="BD8" s="19" t="str">
        <f aca="false">IF(Métricas!AV8="","",Métricas!AV8)</f>
        <v/>
      </c>
      <c r="BE8" s="19" t="str">
        <f aca="false">IF(Métricas!AW8="","",Métricas!AW8)</f>
        <v/>
      </c>
      <c r="BF8" s="19" t="str">
        <f aca="false">IF(Métricas!AX8="","",Métricas!AX8)</f>
        <v/>
      </c>
      <c r="BG8" s="19" t="str">
        <f aca="false">IF(Métricas!AY8="","",Métricas!AY8)</f>
        <v/>
      </c>
      <c r="BH8" s="19" t="str">
        <f aca="false">IF(Métricas!AZ8="","",Métricas!AZ8)</f>
        <v/>
      </c>
    </row>
    <row r="9" customFormat="false" ht="31.95" hidden="false" customHeight="true" outlineLevel="0" collapsed="false">
      <c r="B9" s="70" t="n">
        <v>3</v>
      </c>
      <c r="C9" s="71"/>
      <c r="D9" s="72" t="s">
        <v>11</v>
      </c>
      <c r="E9" s="73" t="s">
        <v>60</v>
      </c>
      <c r="F9" s="74" t="s">
        <v>8</v>
      </c>
      <c r="G9" s="75" t="s">
        <v>9</v>
      </c>
      <c r="H9" s="76" t="s">
        <v>61</v>
      </c>
      <c r="I9" s="77" t="n">
        <v>110</v>
      </c>
      <c r="J9" s="78" t="n">
        <f aca="false">N9</f>
        <v>100</v>
      </c>
      <c r="K9" s="79" t="s">
        <v>62</v>
      </c>
      <c r="L9" s="80" t="n">
        <f aca="false">I9</f>
        <v>110</v>
      </c>
      <c r="M9" s="81" t="s">
        <v>63</v>
      </c>
      <c r="N9" s="82" t="n">
        <v>100</v>
      </c>
      <c r="O9" s="20" t="n">
        <f aca="false">IF(Métricas!G9="","",Métricas!G9)</f>
        <v>102</v>
      </c>
      <c r="P9" s="18" t="n">
        <f aca="false">IF(Métricas!H9="","",Métricas!H9)</f>
        <v>79</v>
      </c>
      <c r="Q9" s="18" t="n">
        <f aca="false">IF(Métricas!I9="","",Métricas!I9)</f>
        <v>107</v>
      </c>
      <c r="R9" s="18" t="n">
        <f aca="false">IF(Métricas!J9="","",Métricas!J9)</f>
        <v>71</v>
      </c>
      <c r="S9" s="18" t="n">
        <f aca="false">IF(Métricas!K9="","",Métricas!K9)</f>
        <v>131</v>
      </c>
      <c r="T9" s="18" t="n">
        <f aca="false">IF(Métricas!L9="","",Métricas!L9)</f>
        <v>60</v>
      </c>
      <c r="U9" s="18" t="n">
        <f aca="false">IF(Métricas!M9="","",Métricas!M9)</f>
        <v>105</v>
      </c>
      <c r="V9" s="18" t="n">
        <f aca="false">IF(Métricas!N9="","",Métricas!N9)</f>
        <v>268</v>
      </c>
      <c r="W9" s="18" t="n">
        <v>343</v>
      </c>
      <c r="X9" s="18" t="n">
        <f aca="false">IF(Métricas!P9="","",Métricas!P9)</f>
        <v>802</v>
      </c>
      <c r="Y9" s="18" t="n">
        <f aca="false">IF(Métricas!Q9="","",Métricas!Q9)</f>
        <v>510</v>
      </c>
      <c r="Z9" s="19" t="n">
        <f aca="false">IF(Métricas!R9="","",Métricas!R9)</f>
        <v>445</v>
      </c>
      <c r="AA9" s="19" t="n">
        <f aca="false">IF(Métricas!S9="","",Métricas!S9)</f>
        <v>430</v>
      </c>
      <c r="AB9" s="19" t="n">
        <f aca="false">IF(Métricas!T9="","",Métricas!T9)</f>
        <v>540</v>
      </c>
      <c r="AC9" s="19" t="n">
        <f aca="false">IF(Métricas!U9="","",Métricas!U9)</f>
        <v>465</v>
      </c>
      <c r="AD9" s="19" t="n">
        <f aca="false">IF(Métricas!V9="","",Métricas!V9)</f>
        <v>795</v>
      </c>
      <c r="AE9" s="19" t="n">
        <f aca="false">IF(Métricas!W9="","",Métricas!W9)</f>
        <v>793</v>
      </c>
      <c r="AF9" s="19" t="n">
        <f aca="false">IF(Métricas!X9="","",Métricas!X9)</f>
        <v>516</v>
      </c>
      <c r="AG9" s="19" t="n">
        <f aca="false">IF(Métricas!Y9="","",Métricas!Y9)</f>
        <v>330</v>
      </c>
      <c r="AH9" s="19" t="n">
        <f aca="false">IF(Métricas!Z9="","",Métricas!Z9)</f>
        <v>612</v>
      </c>
      <c r="AI9" s="19" t="n">
        <f aca="false">IF(Métricas!AA9="","",Métricas!AA9)</f>
        <v>677</v>
      </c>
      <c r="AJ9" s="19" t="n">
        <f aca="false">IF(Métricas!AB9="","",Métricas!AB9)</f>
        <v>248</v>
      </c>
      <c r="AK9" s="19" t="n">
        <f aca="false">IF(Métricas!AC9="","",Métricas!AC9)</f>
        <v>368</v>
      </c>
      <c r="AL9" s="19" t="n">
        <f aca="false">IF(Métricas!AD9="","",Métricas!AD9)</f>
        <v>425</v>
      </c>
      <c r="AM9" s="19" t="n">
        <f aca="false">IF(Métricas!AE9="","",Métricas!AE9)</f>
        <v>535</v>
      </c>
      <c r="AN9" s="19" t="n">
        <f aca="false">IF(Métricas!AF9="","",Métricas!AF9)</f>
        <v>339</v>
      </c>
      <c r="AO9" s="19" t="n">
        <f aca="false">IF(Métricas!AG9="","",Métricas!AG9)</f>
        <v>288</v>
      </c>
      <c r="AP9" s="19" t="n">
        <f aca="false">IF(Métricas!AH9="","",Métricas!AH9)</f>
        <v>282</v>
      </c>
      <c r="AQ9" s="19" t="n">
        <f aca="false">IF(Métricas!AI9="","",Métricas!AI9)</f>
        <v>398</v>
      </c>
      <c r="AR9" s="19" t="str">
        <f aca="false">IF(Métricas!AJ9="","",Métricas!AJ9)</f>
        <v/>
      </c>
      <c r="AS9" s="19" t="str">
        <f aca="false">IF(Métricas!AK9="","",Métricas!AK9)</f>
        <v/>
      </c>
      <c r="AT9" s="19" t="str">
        <f aca="false">IF(Métricas!AL9="","",Métricas!AL9)</f>
        <v/>
      </c>
      <c r="AU9" s="19" t="str">
        <f aca="false">IF(Métricas!AM9="","",Métricas!AM9)</f>
        <v/>
      </c>
      <c r="AV9" s="19" t="str">
        <f aca="false">IF(Métricas!AN9="","",Métricas!AN9)</f>
        <v/>
      </c>
      <c r="AW9" s="19" t="str">
        <f aca="false">IF(Métricas!AO9="","",Métricas!AO9)</f>
        <v/>
      </c>
      <c r="AX9" s="19" t="str">
        <f aca="false">IF(Métricas!AP9="","",Métricas!AP9)</f>
        <v/>
      </c>
      <c r="AY9" s="19" t="str">
        <f aca="false">IF(Métricas!AQ9="","",Métricas!AQ9)</f>
        <v/>
      </c>
      <c r="AZ9" s="19" t="str">
        <f aca="false">IF(Métricas!AR9="","",Métricas!AR9)</f>
        <v/>
      </c>
      <c r="BA9" s="19" t="str">
        <f aca="false">IF(Métricas!AS9="","",Métricas!AS9)</f>
        <v/>
      </c>
      <c r="BB9" s="19" t="str">
        <f aca="false">IF(Métricas!AT9="","",Métricas!AT9)</f>
        <v/>
      </c>
      <c r="BC9" s="19" t="str">
        <f aca="false">IF(Métricas!AU9="","",Métricas!AU9)</f>
        <v/>
      </c>
      <c r="BD9" s="19" t="str">
        <f aca="false">IF(Métricas!AV9="","",Métricas!AV9)</f>
        <v/>
      </c>
      <c r="BE9" s="19" t="str">
        <f aca="false">IF(Métricas!AW9="","",Métricas!AW9)</f>
        <v/>
      </c>
      <c r="BF9" s="19" t="str">
        <f aca="false">IF(Métricas!AX9="","",Métricas!AX9)</f>
        <v/>
      </c>
      <c r="BG9" s="19" t="str">
        <f aca="false">IF(Métricas!AY9="","",Métricas!AY9)</f>
        <v/>
      </c>
      <c r="BH9" s="19" t="str">
        <f aca="false">IF(Métricas!AZ9="","",Métricas!AZ9)</f>
        <v/>
      </c>
    </row>
    <row r="10" customFormat="false" ht="16.2" hidden="false" customHeight="false" outlineLevel="0" collapsed="false">
      <c r="B10" s="70" t="n">
        <v>4</v>
      </c>
      <c r="C10" s="71"/>
      <c r="D10" s="84" t="s">
        <v>12</v>
      </c>
      <c r="E10" s="73" t="s">
        <v>60</v>
      </c>
      <c r="F10" s="74" t="s">
        <v>8</v>
      </c>
      <c r="G10" s="75" t="s">
        <v>9</v>
      </c>
      <c r="H10" s="76" t="s">
        <v>61</v>
      </c>
      <c r="I10" s="77" t="n">
        <v>81</v>
      </c>
      <c r="J10" s="78" t="n">
        <f aca="false">N10</f>
        <v>74</v>
      </c>
      <c r="K10" s="79" t="s">
        <v>62</v>
      </c>
      <c r="L10" s="80" t="n">
        <f aca="false">I10</f>
        <v>81</v>
      </c>
      <c r="M10" s="81" t="s">
        <v>63</v>
      </c>
      <c r="N10" s="82" t="n">
        <v>74</v>
      </c>
      <c r="O10" s="20" t="n">
        <f aca="false">IF(Métricas!G10="","",Métricas!G10)</f>
        <v>1</v>
      </c>
      <c r="P10" s="18" t="n">
        <f aca="false">IF(Métricas!H10="","",Métricas!H10)</f>
        <v>7</v>
      </c>
      <c r="Q10" s="18" t="n">
        <f aca="false">IF(Métricas!I10="","",Métricas!I10)</f>
        <v>166</v>
      </c>
      <c r="R10" s="18" t="n">
        <f aca="false">IF(Métricas!J10="","",Métricas!J10)</f>
        <v>20</v>
      </c>
      <c r="S10" s="18" t="n">
        <f aca="false">IF(Métricas!K10="","",Métricas!K10)</f>
        <v>5</v>
      </c>
      <c r="T10" s="18" t="n">
        <f aca="false">IF(Métricas!L10="","",Métricas!L10)</f>
        <v>4</v>
      </c>
      <c r="U10" s="18" t="n">
        <f aca="false">IF(Métricas!M10="","",Métricas!M10)</f>
        <v>209</v>
      </c>
      <c r="V10" s="18" t="n">
        <f aca="false">IF(Métricas!N10="","",Métricas!N10)</f>
        <v>9</v>
      </c>
      <c r="W10" s="18" t="n">
        <v>10</v>
      </c>
      <c r="X10" s="18" t="n">
        <f aca="false">IF(Métricas!P10="","",Métricas!P10)</f>
        <v>28</v>
      </c>
      <c r="Y10" s="18" t="n">
        <f aca="false">IF(Métricas!Q10="","",Métricas!Q10)</f>
        <v>194</v>
      </c>
      <c r="Z10" s="19" t="n">
        <f aca="false">IF(Métricas!R10="","",Métricas!R10)</f>
        <v>190</v>
      </c>
      <c r="AA10" s="19" t="n">
        <f aca="false">IF(Métricas!S10="","",Métricas!S10)</f>
        <v>60</v>
      </c>
      <c r="AB10" s="19" t="n">
        <f aca="false">IF(Métricas!T10="","",Métricas!T10)</f>
        <v>213</v>
      </c>
      <c r="AC10" s="19" t="n">
        <f aca="false">IF(Métricas!U10="","",Métricas!U10)</f>
        <v>260</v>
      </c>
      <c r="AD10" s="19" t="n">
        <f aca="false">IF(Métricas!V10="","",Métricas!V10)</f>
        <v>60</v>
      </c>
      <c r="AE10" s="19" t="n">
        <f aca="false">IF(Métricas!W10="","",Métricas!W10)</f>
        <v>173</v>
      </c>
      <c r="AF10" s="19" t="n">
        <f aca="false">IF(Métricas!X10="","",Métricas!X10)</f>
        <v>96</v>
      </c>
      <c r="AG10" s="19" t="n">
        <f aca="false">IF(Métricas!Y10="","",Métricas!Y10)</f>
        <v>122</v>
      </c>
      <c r="AH10" s="19" t="n">
        <f aca="false">IF(Métricas!Z10="","",Métricas!Z10)</f>
        <v>116</v>
      </c>
      <c r="AI10" s="19" t="n">
        <f aca="false">IF(Métricas!AA10="","",Métricas!AA10)</f>
        <v>131</v>
      </c>
      <c r="AJ10" s="19" t="n">
        <f aca="false">IF(Métricas!AB10="","",Métricas!AB10)</f>
        <v>138</v>
      </c>
      <c r="AK10" s="19" t="n">
        <f aca="false">IF(Métricas!AC10="","",Métricas!AC10)</f>
        <v>75</v>
      </c>
      <c r="AL10" s="19" t="n">
        <f aca="false">IF(Métricas!AD10="","",Métricas!AD10)</f>
        <v>144</v>
      </c>
      <c r="AM10" s="19" t="n">
        <f aca="false">IF(Métricas!AE10="","",Métricas!AE10)</f>
        <v>107</v>
      </c>
      <c r="AN10" s="19" t="n">
        <f aca="false">IF(Métricas!AF10="","",Métricas!AF10)</f>
        <v>105</v>
      </c>
      <c r="AO10" s="19" t="n">
        <f aca="false">IF(Métricas!AG10="","",Métricas!AG10)</f>
        <v>149</v>
      </c>
      <c r="AP10" s="19" t="n">
        <f aca="false">IF(Métricas!AH10="","",Métricas!AH10)</f>
        <v>38</v>
      </c>
      <c r="AQ10" s="19" t="n">
        <f aca="false">IF(Métricas!AI10="","",Métricas!AI10)</f>
        <v>231</v>
      </c>
      <c r="AR10" s="19" t="str">
        <f aca="false">IF(Métricas!AJ10="","",Métricas!AJ10)</f>
        <v/>
      </c>
      <c r="AS10" s="19" t="str">
        <f aca="false">IF(Métricas!AK10="","",Métricas!AK10)</f>
        <v/>
      </c>
      <c r="AT10" s="19" t="str">
        <f aca="false">IF(Métricas!AL10="","",Métricas!AL10)</f>
        <v/>
      </c>
      <c r="AU10" s="19" t="str">
        <f aca="false">IF(Métricas!AM10="","",Métricas!AM10)</f>
        <v/>
      </c>
      <c r="AV10" s="19" t="str">
        <f aca="false">IF(Métricas!AN10="","",Métricas!AN10)</f>
        <v/>
      </c>
      <c r="AW10" s="19" t="str">
        <f aca="false">IF(Métricas!AO10="","",Métricas!AO10)</f>
        <v/>
      </c>
      <c r="AX10" s="19" t="str">
        <f aca="false">IF(Métricas!AP10="","",Métricas!AP10)</f>
        <v/>
      </c>
      <c r="AY10" s="19" t="str">
        <f aca="false">IF(Métricas!AQ10="","",Métricas!AQ10)</f>
        <v/>
      </c>
      <c r="AZ10" s="19" t="str">
        <f aca="false">IF(Métricas!AR10="","",Métricas!AR10)</f>
        <v/>
      </c>
      <c r="BA10" s="19" t="str">
        <f aca="false">IF(Métricas!AS10="","",Métricas!AS10)</f>
        <v/>
      </c>
      <c r="BB10" s="19" t="str">
        <f aca="false">IF(Métricas!AT10="","",Métricas!AT10)</f>
        <v/>
      </c>
      <c r="BC10" s="19" t="str">
        <f aca="false">IF(Métricas!AU10="","",Métricas!AU10)</f>
        <v/>
      </c>
      <c r="BD10" s="19" t="str">
        <f aca="false">IF(Métricas!AV10="","",Métricas!AV10)</f>
        <v/>
      </c>
      <c r="BE10" s="19" t="str">
        <f aca="false">IF(Métricas!AW10="","",Métricas!AW10)</f>
        <v/>
      </c>
      <c r="BF10" s="19" t="str">
        <f aca="false">IF(Métricas!AX10="","",Métricas!AX10)</f>
        <v/>
      </c>
      <c r="BG10" s="19" t="str">
        <f aca="false">IF(Métricas!AY10="","",Métricas!AY10)</f>
        <v/>
      </c>
      <c r="BH10" s="19" t="str">
        <f aca="false">IF(Métricas!AZ10="","",Métricas!AZ10)</f>
        <v/>
      </c>
    </row>
    <row r="11" customFormat="false" ht="16.2" hidden="false" customHeight="false" outlineLevel="0" collapsed="false">
      <c r="B11" s="70" t="n">
        <v>5</v>
      </c>
      <c r="C11" s="71"/>
      <c r="D11" s="84" t="s">
        <v>13</v>
      </c>
      <c r="E11" s="73" t="s">
        <v>60</v>
      </c>
      <c r="F11" s="74" t="s">
        <v>8</v>
      </c>
      <c r="G11" s="75" t="s">
        <v>9</v>
      </c>
      <c r="H11" s="76" t="s">
        <v>61</v>
      </c>
      <c r="I11" s="77" t="n">
        <v>2993</v>
      </c>
      <c r="J11" s="78" t="n">
        <f aca="false">N11</f>
        <v>2708</v>
      </c>
      <c r="K11" s="79" t="s">
        <v>62</v>
      </c>
      <c r="L11" s="80" t="n">
        <f aca="false">I11</f>
        <v>2993</v>
      </c>
      <c r="M11" s="81" t="s">
        <v>63</v>
      </c>
      <c r="N11" s="82" t="n">
        <v>2708</v>
      </c>
      <c r="O11" s="20" t="n">
        <f aca="false">IF(Métricas!G11="","",Métricas!G11)</f>
        <v>2886</v>
      </c>
      <c r="P11" s="18" t="n">
        <f aca="false">IF(Métricas!H11="","",Métricas!H11)</f>
        <v>2958</v>
      </c>
      <c r="Q11" s="18" t="n">
        <f aca="false">IF(Métricas!I11="","",Métricas!I11)</f>
        <v>2902</v>
      </c>
      <c r="R11" s="18" t="n">
        <f aca="false">IF(Métricas!J11="","",Métricas!J11)</f>
        <v>2955</v>
      </c>
      <c r="S11" s="18" t="n">
        <f aca="false">IF(Métricas!K11="","",Métricas!K11)</f>
        <v>3081</v>
      </c>
      <c r="T11" s="18" t="n">
        <f aca="false">IF(Métricas!L11="","",Métricas!L11)</f>
        <v>3081</v>
      </c>
      <c r="U11" s="18" t="n">
        <f aca="false">IF(Métricas!M11="","",Métricas!M11)</f>
        <v>2923</v>
      </c>
      <c r="V11" s="18" t="n">
        <f aca="false">IF(Métricas!N11="","",Métricas!N11)</f>
        <v>3183</v>
      </c>
      <c r="W11" s="18" t="n">
        <v>3516</v>
      </c>
      <c r="X11" s="18" t="n">
        <f aca="false">IF(Métricas!P11="","",Métricas!P11)</f>
        <v>4291</v>
      </c>
      <c r="Y11" s="18" t="n">
        <f aca="false">IF(Métricas!Q11="","",Métricas!Q11)</f>
        <v>4610</v>
      </c>
      <c r="Z11" s="18" t="n">
        <f aca="false">IF(Métricas!R11="","",Métricas!R11)</f>
        <v>4866</v>
      </c>
      <c r="AA11" s="18" t="n">
        <f aca="false">IF(Métricas!S11="","",Métricas!S11)</f>
        <v>5268</v>
      </c>
      <c r="AB11" s="18" t="n">
        <f aca="false">IF(Métricas!T11="","",Métricas!T11)</f>
        <v>5595</v>
      </c>
      <c r="AC11" s="18" t="n">
        <f aca="false">IF(Métricas!U11="","",Métricas!U11)</f>
        <v>5807</v>
      </c>
      <c r="AD11" s="18" t="n">
        <f aca="false">IF(Métricas!V11="","",Métricas!V11)</f>
        <v>6545</v>
      </c>
      <c r="AE11" s="18" t="n">
        <f aca="false">IF(Métricas!W11="","",Métricas!W11)</f>
        <v>6922</v>
      </c>
      <c r="AF11" s="18" t="n">
        <f aca="false">IF(Métricas!X11="","",Métricas!X11)</f>
        <v>7401</v>
      </c>
      <c r="AG11" s="18" t="n">
        <f aca="false">IF(Métricas!Y11="","",Métricas!Y11)</f>
        <v>7718</v>
      </c>
      <c r="AH11" s="18" t="n">
        <f aca="false">IF(Métricas!Z11="","",Métricas!Z11)</f>
        <v>8253</v>
      </c>
      <c r="AI11" s="18" t="n">
        <f aca="false">IF(Métricas!AA11="","",Métricas!AA11)</f>
        <v>8870</v>
      </c>
      <c r="AJ11" s="18" t="n">
        <f aca="false">IF(Métricas!AB11="","",Métricas!AB11)</f>
        <v>8989</v>
      </c>
      <c r="AK11" s="18" t="n">
        <f aca="false">IF(Métricas!AC11="","",Métricas!AC11)</f>
        <v>9329</v>
      </c>
      <c r="AL11" s="18" t="n">
        <f aca="false">IF(Métricas!AD11="","",Métricas!AD11)</f>
        <v>9640</v>
      </c>
      <c r="AM11" s="18" t="n">
        <f aca="false">IF(Métricas!AE11="","",Métricas!AE11)</f>
        <v>10074</v>
      </c>
      <c r="AN11" s="18" t="n">
        <f aca="false">IF(Métricas!AF11="","",Métricas!AF11)</f>
        <v>10300</v>
      </c>
      <c r="AO11" s="18" t="n">
        <f aca="false">IF(Métricas!AG11="","",Métricas!AG11)</f>
        <v>10460</v>
      </c>
      <c r="AP11" s="18" t="n">
        <f aca="false">IF(Métricas!AH11="","",Métricas!AH11)</f>
        <v>10713</v>
      </c>
      <c r="AQ11" s="18" t="n">
        <f aca="false">IF(Métricas!AI11="","",Métricas!AI11)</f>
        <v>10713</v>
      </c>
      <c r="AR11" s="18" t="str">
        <f aca="false">IF(Métricas!AJ11="","",Métricas!AJ11)</f>
        <v/>
      </c>
      <c r="AS11" s="18" t="str">
        <f aca="false">IF(Métricas!AK11="","",Métricas!AK11)</f>
        <v/>
      </c>
      <c r="AT11" s="18" t="str">
        <f aca="false">IF(Métricas!AL11="","",Métricas!AL11)</f>
        <v/>
      </c>
      <c r="AU11" s="18" t="str">
        <f aca="false">IF(Métricas!AM11="","",Métricas!AM11)</f>
        <v/>
      </c>
      <c r="AV11" s="18" t="str">
        <f aca="false">IF(Métricas!AN11="","",Métricas!AN11)</f>
        <v/>
      </c>
      <c r="AW11" s="18" t="str">
        <f aca="false">IF(Métricas!AO11="","",Métricas!AO11)</f>
        <v/>
      </c>
      <c r="AX11" s="18" t="str">
        <f aca="false">IF(Métricas!AP11="","",Métricas!AP11)</f>
        <v/>
      </c>
      <c r="AY11" s="18" t="str">
        <f aca="false">IF(Métricas!AQ11="","",Métricas!AQ11)</f>
        <v/>
      </c>
      <c r="AZ11" s="18" t="str">
        <f aca="false">IF(Métricas!AR11="","",Métricas!AR11)</f>
        <v/>
      </c>
      <c r="BA11" s="18" t="str">
        <f aca="false">IF(Métricas!AS11="","",Métricas!AS11)</f>
        <v/>
      </c>
      <c r="BB11" s="18" t="str">
        <f aca="false">IF(Métricas!AT11="","",Métricas!AT11)</f>
        <v/>
      </c>
      <c r="BC11" s="18" t="str">
        <f aca="false">IF(Métricas!AU11="","",Métricas!AU11)</f>
        <v/>
      </c>
      <c r="BD11" s="18" t="str">
        <f aca="false">IF(Métricas!AV11="","",Métricas!AV11)</f>
        <v/>
      </c>
      <c r="BE11" s="18" t="str">
        <f aca="false">IF(Métricas!AW11="","",Métricas!AW11)</f>
        <v/>
      </c>
      <c r="BF11" s="18" t="str">
        <f aca="false">IF(Métricas!AX11="","",Métricas!AX11)</f>
        <v/>
      </c>
      <c r="BG11" s="18" t="str">
        <f aca="false">IF(Métricas!AY11="","",Métricas!AY11)</f>
        <v/>
      </c>
      <c r="BH11" s="18" t="str">
        <f aca="false">IF(Métricas!AZ11="","",Métricas!AZ11)</f>
        <v/>
      </c>
    </row>
    <row r="12" customFormat="false" ht="16.2" hidden="false" customHeight="false" outlineLevel="0" collapsed="false">
      <c r="B12" s="70" t="n">
        <v>6</v>
      </c>
      <c r="C12" s="71"/>
      <c r="D12" s="84" t="s">
        <v>14</v>
      </c>
      <c r="E12" s="73" t="s">
        <v>60</v>
      </c>
      <c r="F12" s="74" t="s">
        <v>15</v>
      </c>
      <c r="G12" s="75" t="s">
        <v>9</v>
      </c>
      <c r="H12" s="76" t="s">
        <v>61</v>
      </c>
      <c r="I12" s="77" t="n">
        <v>2989</v>
      </c>
      <c r="J12" s="78" t="n">
        <f aca="false">N12</f>
        <v>2795</v>
      </c>
      <c r="K12" s="79" t="s">
        <v>62</v>
      </c>
      <c r="L12" s="80" t="n">
        <f aca="false">I12</f>
        <v>2989</v>
      </c>
      <c r="M12" s="81" t="s">
        <v>63</v>
      </c>
      <c r="N12" s="82" t="n">
        <v>2795</v>
      </c>
      <c r="O12" s="20" t="n">
        <f aca="false">IF(Métricas!G12="","",Métricas!G12)</f>
        <v>2882</v>
      </c>
      <c r="P12" s="18" t="n">
        <f aca="false">IF(Métricas!H12="","",Métricas!H12)</f>
        <v>2954</v>
      </c>
      <c r="Q12" s="18" t="n">
        <f aca="false">IF(Métricas!I12="","",Métricas!I12)</f>
        <v>2898</v>
      </c>
      <c r="R12" s="18" t="n">
        <f aca="false">IF(Métricas!J12="","",Métricas!J12)</f>
        <v>2950</v>
      </c>
      <c r="S12" s="18" t="n">
        <f aca="false">IF(Métricas!K12="","",Métricas!K12)</f>
        <v>3077</v>
      </c>
      <c r="T12" s="18" t="n">
        <f aca="false">IF(Métricas!L12="","",Métricas!L12)</f>
        <v>3139</v>
      </c>
      <c r="U12" s="18" t="n">
        <f aca="false">IF(Métricas!M12="","",Métricas!M12)</f>
        <v>2915</v>
      </c>
      <c r="V12" s="18" t="n">
        <f aca="false">IF(Métricas!N12="","",Métricas!N12)</f>
        <v>3174</v>
      </c>
      <c r="W12" s="18" t="n">
        <v>3503</v>
      </c>
      <c r="X12" s="18" t="n">
        <f aca="false">IF(Métricas!P12="","",Métricas!P12)</f>
        <v>4278</v>
      </c>
      <c r="Y12" s="18" t="str">
        <f aca="false">IF(Métricas!Q12="","",Métricas!Q12)</f>
        <v/>
      </c>
      <c r="Z12" s="19" t="n">
        <f aca="false">IF(Métricas!R12="","",Métricas!R12)</f>
        <v>4610</v>
      </c>
      <c r="AA12" s="19" t="n">
        <f aca="false">IF(Métricas!S12="","",Métricas!S12)</f>
        <v>4866</v>
      </c>
      <c r="AB12" s="19" t="n">
        <f aca="false">IF(Métricas!T12="","",Métricas!T12)</f>
        <v>5268</v>
      </c>
      <c r="AC12" s="19" t="n">
        <f aca="false">IF(Métricas!U12="","",Métricas!U12)</f>
        <v>5595</v>
      </c>
      <c r="AD12" s="19" t="n">
        <f aca="false">IF(Métricas!V12="","",Métricas!V12)</f>
        <v>5807</v>
      </c>
      <c r="AE12" s="19" t="n">
        <f aca="false">IF(Métricas!W12="","",Métricas!W12)</f>
        <v>6545</v>
      </c>
      <c r="AF12" s="19" t="n">
        <f aca="false">IF(Métricas!X12="","",Métricas!X12)</f>
        <v>6921</v>
      </c>
      <c r="AG12" s="19" t="n">
        <f aca="false">IF(Métricas!Y12="","",Métricas!Y12)</f>
        <v>7401</v>
      </c>
      <c r="AH12" s="19" t="n">
        <f aca="false">IF(Métricas!Z12="","",Métricas!Z12)</f>
        <v>7718</v>
      </c>
      <c r="AI12" s="19" t="n">
        <f aca="false">IF(Métricas!AA12="","",Métricas!AA12)</f>
        <v>8253</v>
      </c>
      <c r="AJ12" s="19" t="n">
        <f aca="false">IF(Métricas!AB12="","",Métricas!AB12)</f>
        <v>8799</v>
      </c>
      <c r="AK12" s="19" t="n">
        <f aca="false">IF(Métricas!AC12="","",Métricas!AC12)</f>
        <v>8989</v>
      </c>
      <c r="AL12" s="19" t="n">
        <f aca="false">IF(Métricas!AD12="","",Métricas!AD12)</f>
        <v>9329</v>
      </c>
      <c r="AM12" s="19" t="n">
        <f aca="false">IF(Métricas!AE12="","",Métricas!AE12)</f>
        <v>9639</v>
      </c>
      <c r="AN12" s="19" t="n">
        <f aca="false">IF(Métricas!AF12="","",Métricas!AF12)</f>
        <v>10074</v>
      </c>
      <c r="AO12" s="19" t="n">
        <f aca="false">IF(Métricas!AG12="","",Métricas!AG12)</f>
        <v>10300</v>
      </c>
      <c r="AP12" s="19" t="n">
        <f aca="false">IF(Métricas!AH12="","",Métricas!AH12)</f>
        <v>10460</v>
      </c>
      <c r="AQ12" s="19" t="n">
        <f aca="false">IF(Métricas!AI12="","",Métricas!AI12)</f>
        <v>10866</v>
      </c>
      <c r="AR12" s="19" t="str">
        <f aca="false">IF(Métricas!AJ12="","",Métricas!AJ12)</f>
        <v/>
      </c>
      <c r="AS12" s="19" t="str">
        <f aca="false">IF(Métricas!AK12="","",Métricas!AK12)</f>
        <v/>
      </c>
      <c r="AT12" s="19" t="str">
        <f aca="false">IF(Métricas!AL12="","",Métricas!AL12)</f>
        <v/>
      </c>
      <c r="AU12" s="19" t="str">
        <f aca="false">IF(Métricas!AM12="","",Métricas!AM12)</f>
        <v/>
      </c>
      <c r="AV12" s="19" t="str">
        <f aca="false">IF(Métricas!AN12="","",Métricas!AN12)</f>
        <v/>
      </c>
      <c r="AW12" s="19" t="str">
        <f aca="false">IF(Métricas!AO12="","",Métricas!AO12)</f>
        <v/>
      </c>
      <c r="AX12" s="19" t="str">
        <f aca="false">IF(Métricas!AP12="","",Métricas!AP12)</f>
        <v/>
      </c>
      <c r="AY12" s="19" t="str">
        <f aca="false">IF(Métricas!AQ12="","",Métricas!AQ12)</f>
        <v/>
      </c>
      <c r="AZ12" s="19" t="str">
        <f aca="false">IF(Métricas!AR12="","",Métricas!AR12)</f>
        <v/>
      </c>
      <c r="BA12" s="19" t="str">
        <f aca="false">IF(Métricas!AS12="","",Métricas!AS12)</f>
        <v/>
      </c>
      <c r="BB12" s="19" t="str">
        <f aca="false">IF(Métricas!AT12="","",Métricas!AT12)</f>
        <v/>
      </c>
      <c r="BC12" s="19" t="str">
        <f aca="false">IF(Métricas!AU12="","",Métricas!AU12)</f>
        <v/>
      </c>
      <c r="BD12" s="19" t="str">
        <f aca="false">IF(Métricas!AV12="","",Métricas!AV12)</f>
        <v/>
      </c>
      <c r="BE12" s="19" t="str">
        <f aca="false">IF(Métricas!AW12="","",Métricas!AW12)</f>
        <v/>
      </c>
      <c r="BF12" s="19" t="str">
        <f aca="false">IF(Métricas!AX12="","",Métricas!AX12)</f>
        <v/>
      </c>
      <c r="BG12" s="19" t="str">
        <f aca="false">IF(Métricas!AY12="","",Métricas!AY12)</f>
        <v/>
      </c>
      <c r="BH12" s="19" t="str">
        <f aca="false">IF(Métricas!AZ12="","",Métricas!AZ12)</f>
        <v/>
      </c>
    </row>
    <row r="13" customFormat="false" ht="16.2" hidden="false" customHeight="false" outlineLevel="0" collapsed="false">
      <c r="B13" s="70" t="n">
        <v>7</v>
      </c>
      <c r="C13" s="71"/>
      <c r="D13" s="84" t="s">
        <v>64</v>
      </c>
      <c r="E13" s="85" t="s">
        <v>60</v>
      </c>
      <c r="F13" s="74" t="s">
        <v>8</v>
      </c>
      <c r="G13" s="75" t="s">
        <v>9</v>
      </c>
      <c r="H13" s="76" t="s">
        <v>61</v>
      </c>
      <c r="I13" s="86" t="n">
        <v>0.2</v>
      </c>
      <c r="J13" s="87" t="n">
        <f aca="false">I13</f>
        <v>0.2</v>
      </c>
      <c r="K13" s="79" t="s">
        <v>62</v>
      </c>
      <c r="L13" s="88" t="n">
        <f aca="false">N13</f>
        <v>0.3</v>
      </c>
      <c r="M13" s="81" t="s">
        <v>63</v>
      </c>
      <c r="N13" s="89" t="n">
        <v>0.3</v>
      </c>
      <c r="O13" s="90" t="n">
        <f aca="false">IF(Métricas!G7="","",Métricas!G10/Métricas!G7)</f>
        <v>0.00961538461538462</v>
      </c>
      <c r="P13" s="91" t="n">
        <f aca="false">IFERROR(IF(Métricas!H7="","",Métricas!H10/Métricas!H7),0)</f>
        <v>0.0843373493975904</v>
      </c>
      <c r="Q13" s="91" t="n">
        <f aca="false">IFERROR(IF(Métricas!I7="","",Métricas!I10/Métricas!I7),0)</f>
        <v>1.50909090909091</v>
      </c>
      <c r="R13" s="91" t="n">
        <f aca="false">IFERROR(IF(Métricas!J7="","",Métricas!J10/Métricas!J7),0)</f>
        <v>0.273972602739726</v>
      </c>
      <c r="S13" s="91" t="n">
        <f aca="false">IFERROR(IF(Métricas!K7="","",Métricas!K10/Métricas!K7),0)</f>
        <v>0.037593984962406</v>
      </c>
      <c r="T13" s="91" t="n">
        <f aca="false">IFERROR(IF(Métricas!L7="","",Métricas!L10/Métricas!L7),0)</f>
        <v>0.0645161290322581</v>
      </c>
      <c r="U13" s="91" t="n">
        <f aca="false">IFERROR(IF(Métricas!M7="","",Métricas!M10/Métricas!M7),0)</f>
        <v>1.71311475409836</v>
      </c>
      <c r="V13" s="91" t="n">
        <f aca="false">IFERROR(IF(Métricas!N7="","",Métricas!N10/Métricas!N7),0)</f>
        <v>0.033457249070632</v>
      </c>
      <c r="W13" s="91" t="n">
        <f aca="false">IFERROR(IF(Métricas!O7="","",Métricas!O10/Métricas!O7),0)</f>
        <v>0.0291545189504373</v>
      </c>
      <c r="X13" s="91" t="n">
        <f aca="false">IFERROR(IF(Métricas!P7="","",Métricas!P10/Métricas!P7),0)</f>
        <v>0.0348692403486924</v>
      </c>
      <c r="Y13" s="91" t="n">
        <f aca="false">IFERROR(IF(Métricas!Q7="","",Métricas!Q10/Métricas!Q7),0)</f>
        <v>0.378167641325536</v>
      </c>
      <c r="Z13" s="91" t="n">
        <f aca="false">IFERROR(IF(Métricas!R7="","",Métricas!R10/Métricas!R7),0)</f>
        <v>0.426008968609866</v>
      </c>
      <c r="AA13" s="91" t="n">
        <f aca="false">IFERROR(IF(Métricas!S7="","",Métricas!S10/Métricas!S7),0)</f>
        <v>0.12987012987013</v>
      </c>
      <c r="AB13" s="91" t="n">
        <f aca="false">IFERROR(IF(Métricas!T7="","",Métricas!T10/Métricas!T7),0)</f>
        <v>0.394444444444444</v>
      </c>
      <c r="AC13" s="91" t="n">
        <f aca="false">IFERROR(IF(Métricas!U7="","",Métricas!U10/Métricas!U7),0)</f>
        <v>0.549682875264271</v>
      </c>
      <c r="AD13" s="91" t="n">
        <f aca="false">IFERROR(IF(Métricas!V7="","",Métricas!V10/Métricas!V7),0)</f>
        <v>0.075187969924812</v>
      </c>
      <c r="AE13" s="91" t="n">
        <f aca="false">IFERROR(IF(Métricas!W7="","",Métricas!W10/Métricas!W7),0)</f>
        <v>0.211233211233211</v>
      </c>
      <c r="AF13" s="91" t="n">
        <f aca="false">IFERROR(IF(Métricas!X7="","",Métricas!X10/Métricas!X7),0)</f>
        <v>0.166377816291161</v>
      </c>
      <c r="AG13" s="91" t="n">
        <f aca="false">IFERROR(IF(Métricas!Y7="","",Métricas!Y10/Métricas!Y7),0)</f>
        <v>0.277272727272727</v>
      </c>
      <c r="AH13" s="91" t="n">
        <f aca="false">IFERROR(IF(Métricas!Z7="","",Métricas!Z10/Métricas!Z7),0)</f>
        <v>0.177641653905054</v>
      </c>
      <c r="AI13" s="91" t="n">
        <f aca="false">IFERROR(IF(Métricas!AA7="","",Métricas!AA10/Métricas!AA7),0)</f>
        <v>0.175133689839572</v>
      </c>
      <c r="AJ13" s="91" t="n">
        <f aca="false">IFERROR(IF(Métricas!AB7="","",Métricas!AB10/Métricas!AB7),0)</f>
        <v>0.536964980544747</v>
      </c>
      <c r="AK13" s="91" t="n">
        <f aca="false">IFERROR(IF(Métricas!AC7="","",Métricas!AC10/Métricas!AC7),0)</f>
        <v>0.191815856777494</v>
      </c>
      <c r="AL13" s="91" t="n">
        <f aca="false">IFERROR(IF(Métricas!AD7="","",Métricas!AD10/Métricas!AD7),0)</f>
        <v>0.306382978723404</v>
      </c>
      <c r="AM13" s="91" t="n">
        <f aca="false">IFERROR(IF(Métricas!AE7="","",Métricas!AE10/Métricas!AE7),0)</f>
        <v>0.198884758364312</v>
      </c>
      <c r="AN13" s="91" t="n">
        <f aca="false">IFERROR(IF(Métricas!AF7="","",Métricas!AF10/Métricas!AF7),0)</f>
        <v>0.30791788856305</v>
      </c>
      <c r="AO13" s="91" t="n">
        <f aca="false">IFERROR(IF(Métricas!AG7="","",Métricas!AG10/Métricas!AG7),0)</f>
        <v>0.505084745762712</v>
      </c>
      <c r="AP13" s="91" t="n">
        <f aca="false">IFERROR(IF(Métricas!AH7="","",Métricas!AH10/Métricas!AH7),0)</f>
        <v>0.132867132867133</v>
      </c>
      <c r="AQ13" s="91" t="n">
        <f aca="false">IFERROR(IF(Métricas!AI7="","",Métricas!AI10/Métricas!AI7),0)</f>
        <v>0.567567567567568</v>
      </c>
      <c r="AR13" s="91" t="n">
        <f aca="false">IFERROR(IF(Métricas!AJ7="","",Métricas!AJ10/Métricas!AJ7),0)</f>
        <v>0</v>
      </c>
      <c r="AS13" s="91" t="n">
        <f aca="false">IFERROR(IF(Métricas!AK7="","",Métricas!AK10/Métricas!AK7),0)</f>
        <v>0</v>
      </c>
      <c r="AT13" s="91" t="n">
        <f aca="false">IFERROR(IF(Métricas!AL7="","",Métricas!AL10/Métricas!AL7),0)</f>
        <v>0</v>
      </c>
      <c r="AU13" s="91" t="n">
        <f aca="false">IFERROR(IF(Métricas!AM7="","",Métricas!AM10/Métricas!AM7),0)</f>
        <v>0</v>
      </c>
      <c r="AV13" s="91" t="n">
        <f aca="false">IFERROR(IF(Métricas!AN7="","",Métricas!AN10/Métricas!AN7),0)</f>
        <v>0</v>
      </c>
      <c r="AW13" s="91" t="n">
        <f aca="false">IFERROR(IF(Métricas!AO7="","",Métricas!AO10/Métricas!AO7),0)</f>
        <v>0</v>
      </c>
      <c r="AX13" s="91" t="n">
        <f aca="false">IFERROR(IF(Métricas!AP7="","",Métricas!AP10/Métricas!AP7),0)</f>
        <v>0</v>
      </c>
      <c r="AY13" s="91" t="n">
        <f aca="false">IFERROR(IF(Métricas!AQ7="","",Métricas!AQ10/Métricas!AQ7),0)</f>
        <v>0</v>
      </c>
      <c r="AZ13" s="91" t="n">
        <f aca="false">IFERROR(IF(Métricas!AR7="","",Métricas!AR10/Métricas!AR7),0)</f>
        <v>0</v>
      </c>
      <c r="BA13" s="91" t="n">
        <f aca="false">IFERROR(IF(Métricas!AS7="","",Métricas!AS10/Métricas!AS7),0)</f>
        <v>0</v>
      </c>
      <c r="BB13" s="91" t="n">
        <f aca="false">IFERROR(IF(Métricas!AT7="","",Métricas!AT10/Métricas!AT7),0)</f>
        <v>0</v>
      </c>
      <c r="BC13" s="91" t="n">
        <f aca="false">IFERROR(IF(Métricas!AU7="","",Métricas!AU10/Métricas!AU7),0)</f>
        <v>0</v>
      </c>
      <c r="BD13" s="91" t="n">
        <f aca="false">IFERROR(IF(Métricas!AV7="","",Métricas!AV10/Métricas!AV7),0)</f>
        <v>0</v>
      </c>
      <c r="BE13" s="91" t="n">
        <f aca="false">IFERROR(IF(Métricas!AW7="","",Métricas!AW10/Métricas!AW7),0)</f>
        <v>0</v>
      </c>
      <c r="BF13" s="91" t="n">
        <f aca="false">IFERROR(IF(Métricas!AX7="","",Métricas!AX10/Métricas!AX7),0)</f>
        <v>0</v>
      </c>
      <c r="BG13" s="91" t="n">
        <f aca="false">IFERROR(IF(Métricas!AY7="","",Métricas!AY10/Métricas!AY7),0)</f>
        <v>0</v>
      </c>
      <c r="BH13" s="91" t="n">
        <f aca="false">IFERROR(IF(Métricas!AZ7="","",Métricas!AZ10/Métricas!AZ7),0)</f>
        <v>0</v>
      </c>
    </row>
    <row r="14" customFormat="false" ht="31.8" hidden="false" customHeight="false" outlineLevel="0" collapsed="false">
      <c r="B14" s="70" t="n">
        <v>8</v>
      </c>
      <c r="C14" s="71"/>
      <c r="D14" s="92" t="s">
        <v>65</v>
      </c>
      <c r="E14" s="93" t="s">
        <v>66</v>
      </c>
      <c r="F14" s="94" t="s">
        <v>17</v>
      </c>
      <c r="G14" s="95" t="s">
        <v>9</v>
      </c>
      <c r="H14" s="76" t="s">
        <v>61</v>
      </c>
      <c r="I14" s="86" t="n">
        <v>0.9</v>
      </c>
      <c r="J14" s="87" t="n">
        <f aca="false">N14</f>
        <v>1</v>
      </c>
      <c r="K14" s="79" t="s">
        <v>62</v>
      </c>
      <c r="L14" s="88" t="n">
        <f aca="false">I14</f>
        <v>0.9</v>
      </c>
      <c r="M14" s="81" t="s">
        <v>63</v>
      </c>
      <c r="N14" s="89" t="n">
        <v>1</v>
      </c>
      <c r="O14" s="96" t="n">
        <f aca="false">IF(Métricas!G14="","",Métricas!G14/Métricas!G13)</f>
        <v>0.75</v>
      </c>
      <c r="P14" s="97" t="n">
        <f aca="false">IFERROR(IF(Métricas!H14="","",Métricas!H14/Métricas!H13),0)</f>
        <v>0.4</v>
      </c>
      <c r="Q14" s="97" t="n">
        <f aca="false">IFERROR(IF(Métricas!I14="","",Métricas!I14/Métricas!I13),0)</f>
        <v>0.375</v>
      </c>
      <c r="R14" s="97" t="n">
        <f aca="false">IFERROR(IF(Métricas!J14="","",Métricas!J14/Métricas!J13),0)</f>
        <v>0</v>
      </c>
      <c r="S14" s="97" t="n">
        <f aca="false">IFERROR(IF(Métricas!K14="","",Métricas!K14/Métricas!K13),0)</f>
        <v>0</v>
      </c>
      <c r="T14" s="97" t="n">
        <f aca="false">IFERROR(IF(Métricas!L14="","",Métricas!L14/Métricas!L13),0)</f>
        <v>1</v>
      </c>
      <c r="U14" s="97" t="n">
        <f aca="false">IFERROR(IF(Métricas!M14="","",Métricas!M14/Métricas!M13),0)</f>
        <v>1</v>
      </c>
      <c r="V14" s="97" t="n">
        <f aca="false">IFERROR(IF(Métricas!N14="","",Métricas!N14/Métricas!N13),0)</f>
        <v>0</v>
      </c>
      <c r="W14" s="97" t="n">
        <f aca="false">IFERROR(IF(Métricas!O14="","",Métricas!O14/Métricas!O13),0)</f>
        <v>0</v>
      </c>
      <c r="X14" s="97" t="n">
        <f aca="false">IFERROR(IF(Métricas!P14="","",Métricas!P14/Métricas!P13),0)</f>
        <v>0</v>
      </c>
      <c r="Y14" s="97" t="n">
        <f aca="false">IFERROR(IF(Métricas!Q14="","",Métricas!Q14/Métricas!Q13),0)</f>
        <v>0</v>
      </c>
      <c r="Z14" s="97" t="n">
        <f aca="false">IFERROR(IF(Métricas!R14="","",Métricas!R14/Métricas!R13),0)</f>
        <v>0</v>
      </c>
      <c r="AA14" s="97" t="n">
        <f aca="false">IFERROR(IF(Métricas!S14="","",Métricas!S14/Métricas!S13),0)</f>
        <v>0</v>
      </c>
      <c r="AB14" s="97" t="n">
        <f aca="false">IFERROR(IF(Métricas!T14="","",Métricas!T14/Métricas!T13),0)</f>
        <v>1</v>
      </c>
      <c r="AC14" s="97" t="n">
        <f aca="false">IFERROR(IF(Métricas!U14="","",Métricas!U14/Métricas!U13),0)</f>
        <v>1</v>
      </c>
      <c r="AD14" s="97" t="n">
        <f aca="false">IFERROR(IF(Métricas!V14="","",Métricas!V14/Métricas!V13),0)</f>
        <v>0</v>
      </c>
      <c r="AE14" s="97" t="n">
        <f aca="false">IFERROR(IF(Métricas!W14="","",Métricas!W14/Métricas!W13),0)</f>
        <v>0</v>
      </c>
      <c r="AF14" s="97" t="n">
        <f aca="false">IFERROR(IF(Métricas!X14="","",Métricas!X14/Métricas!X13),0)</f>
        <v>0</v>
      </c>
      <c r="AG14" s="97" t="n">
        <f aca="false">IFERROR(IF(Métricas!Y14="","",Métricas!Y14/Métricas!Y13),0)</f>
        <v>1</v>
      </c>
      <c r="AH14" s="97" t="n">
        <f aca="false">IFERROR(IF(Métricas!Z14="","",Métricas!Z14/Métricas!Z13),0)</f>
        <v>1</v>
      </c>
      <c r="AI14" s="97" t="n">
        <f aca="false">IFERROR(IF(Métricas!AA14="","",Métricas!AA14/Métricas!AA13),0)</f>
        <v>1</v>
      </c>
      <c r="AJ14" s="97" t="n">
        <f aca="false">IFERROR(IF(Métricas!AB14="","",Métricas!AB14/Métricas!AB13),0)</f>
        <v>0</v>
      </c>
      <c r="AK14" s="97" t="n">
        <f aca="false">IFERROR(IF(Métricas!AC14="","",Métricas!AC14/Métricas!AC13),0)</f>
        <v>1</v>
      </c>
      <c r="AL14" s="97" t="n">
        <f aca="false">IFERROR(IF(Métricas!AD14="","",Métricas!AD14/Métricas!AD13),0)</f>
        <v>0.5</v>
      </c>
      <c r="AM14" s="97" t="n">
        <f aca="false">IFERROR(IF(Métricas!AE14="","",Métricas!AE14/Métricas!AE13),0)</f>
        <v>0.4</v>
      </c>
      <c r="AN14" s="97" t="n">
        <f aca="false">IFERROR(IF(Métricas!AF14="","",Métricas!AF14/Métricas!AF13),0)</f>
        <v>0</v>
      </c>
      <c r="AO14" s="97" t="n">
        <f aca="false">IFERROR(IF(Métricas!AG14="","",Métricas!AG14/Métricas!AG13),0)</f>
        <v>0</v>
      </c>
      <c r="AP14" s="97" t="n">
        <f aca="false">IFERROR(IF(Métricas!AH14="","",Métricas!AH14/Métricas!AH13),0)</f>
        <v>1</v>
      </c>
      <c r="AQ14" s="97" t="n">
        <f aca="false">IFERROR(IF(Métricas!AI14="","",Métricas!AI14/Métricas!AI13),0)</f>
        <v>0</v>
      </c>
      <c r="AR14" s="97" t="str">
        <f aca="false">IFERROR(IF(Métricas!AJ14="","",Métricas!AJ14/Métricas!AJ13),0)</f>
        <v/>
      </c>
      <c r="AS14" s="97" t="str">
        <f aca="false">IFERROR(IF(Métricas!AK14="","",Métricas!AK14/Métricas!AK13),0)</f>
        <v/>
      </c>
      <c r="AT14" s="97" t="str">
        <f aca="false">IFERROR(IF(Métricas!AL14="","",Métricas!AL14/Métricas!AL13),0)</f>
        <v/>
      </c>
      <c r="AU14" s="97" t="str">
        <f aca="false">IFERROR(IF(Métricas!AM14="","",Métricas!AM14/Métricas!AM13),0)</f>
        <v/>
      </c>
      <c r="AV14" s="97" t="str">
        <f aca="false">IFERROR(IF(Métricas!AN14="","",Métricas!AN14/Métricas!AN13),0)</f>
        <v/>
      </c>
      <c r="AW14" s="97" t="str">
        <f aca="false">IFERROR(IF(Métricas!AO14="","",Métricas!AO14/Métricas!AO13),0)</f>
        <v/>
      </c>
      <c r="AX14" s="97" t="str">
        <f aca="false">IFERROR(IF(Métricas!AP14="","",Métricas!AP14/Métricas!AP13),0)</f>
        <v/>
      </c>
      <c r="AY14" s="97" t="str">
        <f aca="false">IFERROR(IF(Métricas!AQ14="","",Métricas!AQ14/Métricas!AQ13),0)</f>
        <v/>
      </c>
      <c r="AZ14" s="97" t="str">
        <f aca="false">IFERROR(IF(Métricas!AR14="","",Métricas!AR14/Métricas!AR13),0)</f>
        <v/>
      </c>
      <c r="BA14" s="97" t="str">
        <f aca="false">IFERROR(IF(Métricas!AS14="","",Métricas!AS14/Métricas!AS13),0)</f>
        <v/>
      </c>
      <c r="BB14" s="97" t="str">
        <f aca="false">IFERROR(IF(Métricas!AT14="","",Métricas!AT14/Métricas!AT13),0)</f>
        <v/>
      </c>
      <c r="BC14" s="97" t="str">
        <f aca="false">IFERROR(IF(Métricas!AU14="","",Métricas!AU14/Métricas!AU13),0)</f>
        <v/>
      </c>
      <c r="BD14" s="97" t="str">
        <f aca="false">IFERROR(IF(Métricas!AV14="","",Métricas!AV14/Métricas!AV13),0)</f>
        <v/>
      </c>
      <c r="BE14" s="97" t="str">
        <f aca="false">IFERROR(IF(Métricas!AW14="","",Métricas!AW14/Métricas!AW13),0)</f>
        <v/>
      </c>
      <c r="BF14" s="97" t="str">
        <f aca="false">IFERROR(IF(Métricas!AX14="","",Métricas!AX14/Métricas!AX13),0)</f>
        <v/>
      </c>
      <c r="BG14" s="97" t="str">
        <f aca="false">IFERROR(IF(Métricas!AY14="","",Métricas!AY14/Métricas!AY13),0)</f>
        <v/>
      </c>
      <c r="BH14" s="97" t="str">
        <f aca="false">IFERROR(IF(Métricas!AZ14="","",Métricas!AZ14/Métricas!AZ13),0)</f>
        <v/>
      </c>
    </row>
    <row r="15" customFormat="false" ht="43.95" hidden="true" customHeight="true" outlineLevel="0" collapsed="false">
      <c r="B15" s="98" t="n">
        <v>9</v>
      </c>
      <c r="C15" s="99" t="s">
        <v>19</v>
      </c>
      <c r="D15" s="100" t="s">
        <v>67</v>
      </c>
      <c r="E15" s="85" t="s">
        <v>60</v>
      </c>
      <c r="F15" s="74" t="s">
        <v>68</v>
      </c>
      <c r="G15" s="75" t="s">
        <v>9</v>
      </c>
      <c r="H15" s="76" t="s">
        <v>63</v>
      </c>
      <c r="I15" s="101" t="n">
        <v>48</v>
      </c>
      <c r="J15" s="78" t="n">
        <f aca="false">N15</f>
        <v>24</v>
      </c>
      <c r="K15" s="79" t="s">
        <v>62</v>
      </c>
      <c r="L15" s="80" t="n">
        <f aca="false">I15</f>
        <v>48</v>
      </c>
      <c r="M15" s="81" t="s">
        <v>61</v>
      </c>
      <c r="N15" s="102" t="n">
        <v>24</v>
      </c>
      <c r="O15" s="83" t="str">
        <f aca="false">IF(Métricas!G15="","",Métricas!G15)</f>
        <v/>
      </c>
      <c r="P15" s="103" t="str">
        <f aca="false">IF(Métricas!H15="","",Métricas!H15)</f>
        <v/>
      </c>
      <c r="Q15" s="103" t="str">
        <f aca="false">IF(Métricas!I15="","",Métricas!I15)</f>
        <v/>
      </c>
      <c r="R15" s="103" t="str">
        <f aca="false">IF(Métricas!J15="","",Métricas!J15)</f>
        <v/>
      </c>
      <c r="S15" s="103" t="str">
        <f aca="false">IF(Métricas!K15="","",Métricas!K15)</f>
        <v/>
      </c>
      <c r="T15" s="103" t="str">
        <f aca="false">IF(Métricas!L15="","",Métricas!L15)</f>
        <v/>
      </c>
      <c r="U15" s="103" t="str">
        <f aca="false">IF(Métricas!M15="","",Métricas!M15)</f>
        <v/>
      </c>
      <c r="V15" s="103" t="str">
        <f aca="false">IF(Métricas!N15="","",Métricas!N15)</f>
        <v/>
      </c>
      <c r="W15" s="103" t="str">
        <f aca="false">IF(Métricas!O15="","",Métricas!O15)</f>
        <v/>
      </c>
      <c r="X15" s="103" t="str">
        <f aca="false">IF(Métricas!P15="","",Métricas!P15)</f>
        <v/>
      </c>
      <c r="Y15" s="103" t="str">
        <f aca="false">IF(Métricas!Q15="","",Métricas!Q15)</f>
        <v/>
      </c>
      <c r="Z15" s="104" t="str">
        <f aca="false">IF(Métricas!R15="","",Métricas!R15)</f>
        <v/>
      </c>
      <c r="AA15" s="104" t="str">
        <f aca="false">IF(Métricas!S15="","",Métricas!S15)</f>
        <v/>
      </c>
      <c r="AB15" s="104" t="str">
        <f aca="false">IF(Métricas!T15="","",Métricas!T15)</f>
        <v/>
      </c>
      <c r="AC15" s="104" t="str">
        <f aca="false">IF(Métricas!U15="","",Métricas!U15)</f>
        <v/>
      </c>
      <c r="AD15" s="104" t="str">
        <f aca="false">IF(Métricas!V15="","",Métricas!V15)</f>
        <v/>
      </c>
      <c r="AE15" s="104" t="str">
        <f aca="false">IF(Métricas!W15="","",Métricas!W15)</f>
        <v/>
      </c>
      <c r="AF15" s="104" t="str">
        <f aca="false">IF(Métricas!X15="","",Métricas!X15)</f>
        <v/>
      </c>
      <c r="AG15" s="104" t="str">
        <f aca="false">IF(Métricas!Y15="","",Métricas!Y15)</f>
        <v/>
      </c>
      <c r="AH15" s="104" t="str">
        <f aca="false">IF(Métricas!Z15="","",Métricas!Z15)</f>
        <v/>
      </c>
      <c r="AI15" s="104" t="str">
        <f aca="false">IF(Métricas!AA15="","",Métricas!AA15)</f>
        <v/>
      </c>
      <c r="AJ15" s="104" t="str">
        <f aca="false">IF(Métricas!AB15="","",Métricas!AB15)</f>
        <v/>
      </c>
      <c r="AK15" s="104" t="str">
        <f aca="false">IF(Métricas!AC15="","",Métricas!AC15)</f>
        <v/>
      </c>
    </row>
    <row r="16" customFormat="false" ht="30.6" hidden="false" customHeight="false" outlineLevel="0" collapsed="false">
      <c r="B16" s="98" t="n">
        <v>10</v>
      </c>
      <c r="C16" s="99"/>
      <c r="D16" s="105" t="s">
        <v>22</v>
      </c>
      <c r="E16" s="74" t="s">
        <v>60</v>
      </c>
      <c r="F16" s="74" t="s">
        <v>69</v>
      </c>
      <c r="G16" s="75" t="s">
        <v>9</v>
      </c>
      <c r="H16" s="76" t="s">
        <v>63</v>
      </c>
      <c r="I16" s="106" t="n">
        <v>2008</v>
      </c>
      <c r="J16" s="78"/>
      <c r="K16" s="79" t="s">
        <v>62</v>
      </c>
      <c r="L16" s="80"/>
      <c r="M16" s="107"/>
      <c r="N16" s="108" t="n">
        <v>2012</v>
      </c>
      <c r="O16" s="20" t="n">
        <f aca="false">IF(Métricas!G16="","",Métricas!G16)</f>
        <v>2008</v>
      </c>
      <c r="P16" s="18" t="n">
        <f aca="false">IF(Métricas!H16="","",Métricas!H16)</f>
        <v>2008</v>
      </c>
      <c r="Q16" s="18" t="n">
        <f aca="false">IF(Métricas!I16="","",Métricas!I16)</f>
        <v>2008</v>
      </c>
      <c r="R16" s="18" t="n">
        <f aca="false">IF(Métricas!J16="","",Métricas!J16)</f>
        <v>2008</v>
      </c>
      <c r="S16" s="18" t="n">
        <f aca="false">IF(Métricas!K16="","",Métricas!K16)</f>
        <v>2008</v>
      </c>
      <c r="T16" s="18" t="n">
        <f aca="false">IF(Métricas!L16="","",Métricas!L16)</f>
        <v>2009</v>
      </c>
      <c r="U16" s="18" t="n">
        <f aca="false">IF(Métricas!M16="","",Métricas!M16)</f>
        <v>2008</v>
      </c>
      <c r="V16" s="18" t="n">
        <f aca="false">IF(Métricas!N16="","",Métricas!N16)</f>
        <v>2008</v>
      </c>
      <c r="W16" s="18" t="n">
        <v>2008</v>
      </c>
      <c r="X16" s="18" t="n">
        <f aca="false">IF(Métricas!P16="","",Métricas!P16)</f>
        <v>2008</v>
      </c>
      <c r="Y16" s="18" t="n">
        <f aca="false">IF(Métricas!Q16="","",Métricas!Q16)</f>
        <v>2008</v>
      </c>
      <c r="Z16" s="19" t="n">
        <f aca="false">IF(Métricas!R16="","",Métricas!R16)</f>
        <v>2008</v>
      </c>
      <c r="AA16" s="19" t="n">
        <f aca="false">IF(Métricas!S16="","",Métricas!S16)</f>
        <v>2008</v>
      </c>
      <c r="AB16" s="19" t="n">
        <f aca="false">IF(Métricas!T16="","",Métricas!T16)</f>
        <v>2008</v>
      </c>
      <c r="AC16" s="19" t="n">
        <f aca="false">IF(Métricas!U16="","",Métricas!U16)</f>
        <v>2008</v>
      </c>
      <c r="AD16" s="19" t="n">
        <f aca="false">IF(Métricas!V16="","",Métricas!V16)</f>
        <v>2008</v>
      </c>
      <c r="AE16" s="19" t="n">
        <f aca="false">IF(Métricas!W16="","",Métricas!W16)</f>
        <v>2008</v>
      </c>
      <c r="AF16" s="19" t="n">
        <f aca="false">IF(Métricas!X16="","",Métricas!X16)</f>
        <v>2008</v>
      </c>
      <c r="AG16" s="19" t="n">
        <f aca="false">IF(Métricas!Y16="","",Métricas!Y16)</f>
        <v>2008</v>
      </c>
      <c r="AH16" s="19" t="n">
        <f aca="false">IF(Métricas!Z16="","",Métricas!Z16)</f>
        <v>2008</v>
      </c>
      <c r="AI16" s="19" t="n">
        <f aca="false">IF(Métricas!AA16="","",Métricas!AA16)</f>
        <v>2008</v>
      </c>
      <c r="AJ16" s="19" t="n">
        <f aca="false">IF(Métricas!AB16="","",Métricas!AB16)</f>
        <v>2008</v>
      </c>
      <c r="AK16" s="19" t="n">
        <f aca="false">IF(Métricas!AC16="","",Métricas!AC16)</f>
        <v>2008</v>
      </c>
      <c r="AL16" s="19" t="n">
        <f aca="false">IF(Métricas!AD16="","",Métricas!AD16)</f>
        <v>2008</v>
      </c>
      <c r="AM16" s="19" t="n">
        <f aca="false">IF(Métricas!AE16="","",Métricas!AE16)</f>
        <v>2008</v>
      </c>
      <c r="AN16" s="19" t="n">
        <f aca="false">IF(Métricas!AF16="","",Métricas!AF16)</f>
        <v>2008</v>
      </c>
      <c r="AO16" s="19" t="n">
        <f aca="false">IF(Métricas!AG16="","",Métricas!AG16)</f>
        <v>2008</v>
      </c>
      <c r="AP16" s="19" t="n">
        <f aca="false">IF(Métricas!AH16="","",Métricas!AH16)</f>
        <v>2008</v>
      </c>
      <c r="AQ16" s="19" t="n">
        <f aca="false">IF(Métricas!AI16="","",Métricas!AI16)</f>
        <v>2008</v>
      </c>
      <c r="AR16" s="19" t="str">
        <f aca="false">IF(Métricas!AJ16="","",Métricas!AJ16)</f>
        <v/>
      </c>
      <c r="AS16" s="19" t="str">
        <f aca="false">IF(Métricas!AK16="","",Métricas!AK16)</f>
        <v/>
      </c>
      <c r="AT16" s="19" t="str">
        <f aca="false">IF(Métricas!AL16="","",Métricas!AL16)</f>
        <v/>
      </c>
      <c r="AU16" s="19" t="str">
        <f aca="false">IF(Métricas!AM16="","",Métricas!AM16)</f>
        <v/>
      </c>
      <c r="AV16" s="19" t="str">
        <f aca="false">IF(Métricas!AN16="","",Métricas!AN16)</f>
        <v/>
      </c>
      <c r="AW16" s="19" t="str">
        <f aca="false">IF(Métricas!AO16="","",Métricas!AO16)</f>
        <v/>
      </c>
      <c r="AX16" s="19" t="str">
        <f aca="false">IF(Métricas!AP16="","",Métricas!AP16)</f>
        <v/>
      </c>
      <c r="AY16" s="19" t="str">
        <f aca="false">IF(Métricas!AQ16="","",Métricas!AQ16)</f>
        <v/>
      </c>
      <c r="AZ16" s="19" t="str">
        <f aca="false">IF(Métricas!AR16="","",Métricas!AR16)</f>
        <v/>
      </c>
      <c r="BA16" s="19" t="str">
        <f aca="false">IF(Métricas!AS16="","",Métricas!AS16)</f>
        <v/>
      </c>
      <c r="BB16" s="19" t="str">
        <f aca="false">IF(Métricas!AT16="","",Métricas!AT16)</f>
        <v/>
      </c>
      <c r="BC16" s="19" t="str">
        <f aca="false">IF(Métricas!AU16="","",Métricas!AU16)</f>
        <v/>
      </c>
      <c r="BD16" s="19" t="str">
        <f aca="false">IF(Métricas!AV16="","",Métricas!AV16)</f>
        <v/>
      </c>
      <c r="BE16" s="19" t="str">
        <f aca="false">IF(Métricas!AW16="","",Métricas!AW16)</f>
        <v/>
      </c>
      <c r="BF16" s="19" t="str">
        <f aca="false">IF(Métricas!AX16="","",Métricas!AX16)</f>
        <v/>
      </c>
      <c r="BG16" s="19" t="str">
        <f aca="false">IF(Métricas!AY16="","",Métricas!AY16)</f>
        <v/>
      </c>
      <c r="BH16" s="19" t="str">
        <f aca="false">IF(Métricas!AZ16="","",Métricas!AZ16)</f>
        <v/>
      </c>
    </row>
    <row r="17" customFormat="false" ht="31.8" hidden="false" customHeight="false" outlineLevel="0" collapsed="false">
      <c r="B17" s="98" t="n">
        <v>11</v>
      </c>
      <c r="C17" s="99"/>
      <c r="D17" s="105" t="s">
        <v>23</v>
      </c>
      <c r="E17" s="85" t="s">
        <v>66</v>
      </c>
      <c r="F17" s="74" t="s">
        <v>68</v>
      </c>
      <c r="G17" s="75" t="s">
        <v>9</v>
      </c>
      <c r="H17" s="76" t="s">
        <v>63</v>
      </c>
      <c r="I17" s="101" t="n">
        <v>60</v>
      </c>
      <c r="J17" s="78" t="n">
        <f aca="false">N17</f>
        <v>30</v>
      </c>
      <c r="K17" s="79" t="s">
        <v>62</v>
      </c>
      <c r="L17" s="80" t="n">
        <f aca="false">I17</f>
        <v>60</v>
      </c>
      <c r="M17" s="81" t="s">
        <v>61</v>
      </c>
      <c r="N17" s="102" t="n">
        <v>30</v>
      </c>
      <c r="O17" s="20" t="str">
        <f aca="false">IF(Métricas!G17="","",Métricas!G17)</f>
        <v/>
      </c>
      <c r="P17" s="18" t="str">
        <f aca="false">IF(Métricas!H17="","",Métricas!H17)</f>
        <v/>
      </c>
      <c r="Q17" s="18" t="str">
        <f aca="false">IF(Métricas!I17="","",Métricas!I17)</f>
        <v/>
      </c>
      <c r="R17" s="18" t="n">
        <f aca="false">IF(Métricas!J17="","",Métricas!J17)</f>
        <v>0</v>
      </c>
      <c r="S17" s="18" t="n">
        <f aca="false">IF(Métricas!K17="","",Métricas!K17)</f>
        <v>41</v>
      </c>
      <c r="T17" s="18" t="n">
        <f aca="false">IF(Métricas!L17="","",Métricas!L17)</f>
        <v>18.5</v>
      </c>
      <c r="U17" s="18" t="n">
        <f aca="false">IF(Métricas!M17="","",Métricas!M17)</f>
        <v>16</v>
      </c>
      <c r="V17" s="18" t="n">
        <f aca="false">IF(Métricas!N17="","",Métricas!N17)</f>
        <v>1</v>
      </c>
      <c r="W17" s="18" t="n">
        <v>0</v>
      </c>
      <c r="X17" s="18" t="n">
        <f aca="false">IF(Métricas!P17="","",Métricas!P17)</f>
        <v>0</v>
      </c>
      <c r="Y17" s="18" t="n">
        <f aca="false">IF(Métricas!Q17="","",Métricas!Q17)</f>
        <v>15</v>
      </c>
      <c r="Z17" s="18" t="n">
        <f aca="false">IF(Métricas!R17="","",Métricas!R17)</f>
        <v>0</v>
      </c>
      <c r="AA17" s="18" t="n">
        <f aca="false">IF(Métricas!S17="","",Métricas!S17)</f>
        <v>7</v>
      </c>
      <c r="AB17" s="18" t="n">
        <f aca="false">IF(Métricas!T17="","",Métricas!T17)</f>
        <v>11</v>
      </c>
      <c r="AC17" s="18" t="n">
        <f aca="false">IF(Métricas!U17="","",Métricas!U17)</f>
        <v>31</v>
      </c>
      <c r="AD17" s="18" t="n">
        <f aca="false">IF(Métricas!V17="","",Métricas!V17)</f>
        <v>3</v>
      </c>
      <c r="AE17" s="18" t="n">
        <f aca="false">IF(Métricas!W17="","",Métricas!W17)</f>
        <v>19</v>
      </c>
      <c r="AF17" s="18" t="n">
        <f aca="false">IF(Métricas!X17="","",Métricas!X17)</f>
        <v>41</v>
      </c>
      <c r="AG17" s="18" t="n">
        <f aca="false">IF(Métricas!Y17="","",Métricas!Y17)</f>
        <v>36</v>
      </c>
      <c r="AH17" s="18" t="n">
        <f aca="false">IF(Métricas!Z17="","",Métricas!Z17)</f>
        <v>18</v>
      </c>
      <c r="AI17" s="18" t="n">
        <f aca="false">IF(Métricas!AA17="","",Métricas!AA17)</f>
        <v>30</v>
      </c>
      <c r="AJ17" s="18" t="n">
        <f aca="false">IF(Métricas!AB17="","",Métricas!AB17)</f>
        <v>13</v>
      </c>
      <c r="AK17" s="18" t="n">
        <f aca="false">IF(Métricas!AC17="","",Métricas!AC17)</f>
        <v>6</v>
      </c>
      <c r="AL17" s="18" t="n">
        <f aca="false">IF(Métricas!AD17="","",Métricas!AD17)</f>
        <v>18</v>
      </c>
      <c r="AM17" s="18" t="n">
        <f aca="false">IF(Métricas!AE17="","",Métricas!AE17)</f>
        <v>38</v>
      </c>
      <c r="AN17" s="18" t="n">
        <f aca="false">IF(Métricas!AF17="","",Métricas!AF17)</f>
        <v>54</v>
      </c>
      <c r="AO17" s="18" t="n">
        <f aca="false">IF(Métricas!AG17="","",Métricas!AG17)</f>
        <v>23</v>
      </c>
      <c r="AP17" s="18" t="n">
        <f aca="false">IF(Métricas!AH17="","",Métricas!AH17)</f>
        <v>23</v>
      </c>
      <c r="AQ17" s="18" t="n">
        <f aca="false">IF(Métricas!AI17="","",Métricas!AI17)</f>
        <v>37</v>
      </c>
      <c r="AR17" s="18" t="str">
        <f aca="false">IF(Métricas!AJ17="","",Métricas!AJ17)</f>
        <v/>
      </c>
      <c r="AS17" s="18" t="str">
        <f aca="false">IF(Métricas!AK17="","",Métricas!AK17)</f>
        <v/>
      </c>
      <c r="AT17" s="18" t="str">
        <f aca="false">IF(Métricas!AL17="","",Métricas!AL17)</f>
        <v/>
      </c>
      <c r="AU17" s="18" t="str">
        <f aca="false">IF(Métricas!AM17="","",Métricas!AM17)</f>
        <v/>
      </c>
      <c r="AV17" s="18" t="str">
        <f aca="false">IF(Métricas!AN17="","",Métricas!AN17)</f>
        <v/>
      </c>
      <c r="AW17" s="18" t="str">
        <f aca="false">IF(Métricas!AO17="","",Métricas!AO17)</f>
        <v/>
      </c>
      <c r="AX17" s="18" t="str">
        <f aca="false">IF(Métricas!AP17="","",Métricas!AP17)</f>
        <v/>
      </c>
      <c r="AY17" s="18" t="str">
        <f aca="false">IF(Métricas!AQ17="","",Métricas!AQ17)</f>
        <v/>
      </c>
      <c r="AZ17" s="18" t="str">
        <f aca="false">IF(Métricas!AR17="","",Métricas!AR17)</f>
        <v/>
      </c>
      <c r="BA17" s="18" t="str">
        <f aca="false">IF(Métricas!AS17="","",Métricas!AS17)</f>
        <v/>
      </c>
      <c r="BB17" s="18" t="str">
        <f aca="false">IF(Métricas!AT17="","",Métricas!AT17)</f>
        <v/>
      </c>
      <c r="BC17" s="18" t="str">
        <f aca="false">IF(Métricas!AU17="","",Métricas!AU17)</f>
        <v/>
      </c>
      <c r="BD17" s="18" t="str">
        <f aca="false">IF(Métricas!AV17="","",Métricas!AV17)</f>
        <v/>
      </c>
      <c r="BE17" s="18" t="str">
        <f aca="false">IF(Métricas!AW17="","",Métricas!AW17)</f>
        <v/>
      </c>
      <c r="BF17" s="18" t="str">
        <f aca="false">IF(Métricas!AX17="","",Métricas!AX17)</f>
        <v/>
      </c>
      <c r="BG17" s="18" t="str">
        <f aca="false">IF(Métricas!AY17="","",Métricas!AY17)</f>
        <v/>
      </c>
      <c r="BH17" s="18" t="str">
        <f aca="false">IF(Métricas!AZ17="","",Métricas!AZ17)</f>
        <v/>
      </c>
    </row>
    <row r="18" customFormat="false" ht="31.8" hidden="false" customHeight="false" outlineLevel="0" collapsed="false">
      <c r="B18" s="98" t="n">
        <v>12</v>
      </c>
      <c r="C18" s="99"/>
      <c r="D18" s="105" t="s">
        <v>24</v>
      </c>
      <c r="E18" s="85" t="s">
        <v>66</v>
      </c>
      <c r="F18" s="74" t="s">
        <v>25</v>
      </c>
      <c r="G18" s="75" t="s">
        <v>9</v>
      </c>
      <c r="H18" s="76" t="s">
        <v>63</v>
      </c>
      <c r="I18" s="101" t="n">
        <v>60</v>
      </c>
      <c r="J18" s="78" t="n">
        <f aca="false">N18</f>
        <v>30</v>
      </c>
      <c r="K18" s="79" t="s">
        <v>62</v>
      </c>
      <c r="L18" s="80" t="n">
        <f aca="false">I18</f>
        <v>60</v>
      </c>
      <c r="M18" s="81" t="s">
        <v>61</v>
      </c>
      <c r="N18" s="102" t="n">
        <v>30</v>
      </c>
      <c r="O18" s="20" t="str">
        <f aca="false">IF(Métricas!G18="","",Métricas!G18)</f>
        <v/>
      </c>
      <c r="P18" s="18" t="n">
        <f aca="false">IF(Métricas!H18="","",Métricas!H18)</f>
        <v>115</v>
      </c>
      <c r="Q18" s="18" t="n">
        <f aca="false">IF(Métricas!I18="","",Métricas!I18)</f>
        <v>90.5</v>
      </c>
      <c r="R18" s="18" t="n">
        <f aca="false">IF(Métricas!J18="","",Métricas!J18)</f>
        <v>0</v>
      </c>
      <c r="S18" s="18" t="n">
        <f aca="false">IF(Métricas!K18="","",Métricas!K18)</f>
        <v>0</v>
      </c>
      <c r="T18" s="18" t="n">
        <f aca="false">IF(Métricas!L18="","",Métricas!L18)</f>
        <v>6</v>
      </c>
      <c r="U18" s="18" t="n">
        <f aca="false">IF(Métricas!M18="","",Métricas!M18)</f>
        <v>5</v>
      </c>
      <c r="V18" s="18" t="n">
        <f aca="false">IF(Métricas!N18="","",Métricas!N18)</f>
        <v>0</v>
      </c>
      <c r="W18" s="18" t="n">
        <v>0</v>
      </c>
      <c r="X18" s="18" t="n">
        <f aca="false">IF(Métricas!P18="","",Métricas!P18)</f>
        <v>0</v>
      </c>
      <c r="Y18" s="18" t="n">
        <f aca="false">IF(Métricas!Q18="","",Métricas!Q18)</f>
        <v>0</v>
      </c>
      <c r="Z18" s="18" t="n">
        <f aca="false">IF(Métricas!R18="","",Métricas!R18)</f>
        <v>0</v>
      </c>
      <c r="AA18" s="18" t="n">
        <f aca="false">IF(Métricas!S18="","",Métricas!S18)</f>
        <v>0</v>
      </c>
      <c r="AB18" s="18" t="n">
        <f aca="false">IF(Métricas!T18="","",Métricas!T18)</f>
        <v>24</v>
      </c>
      <c r="AC18" s="18" t="n">
        <f aca="false">IF(Métricas!U18="","",Métricas!U18)</f>
        <v>29</v>
      </c>
      <c r="AD18" s="18" t="n">
        <f aca="false">IF(Métricas!V18="","",Métricas!V18)</f>
        <v>0</v>
      </c>
      <c r="AE18" s="18" t="n">
        <f aca="false">IF(Métricas!W18="","",Métricas!W18)</f>
        <v>0</v>
      </c>
      <c r="AF18" s="18" t="n">
        <f aca="false">IF(Métricas!X18="","",Métricas!X18)</f>
        <v>0</v>
      </c>
      <c r="AG18" s="18" t="n">
        <f aca="false">IF(Métricas!Y18="","",Métricas!Y18)</f>
        <v>19</v>
      </c>
      <c r="AH18" s="18" t="n">
        <f aca="false">IF(Métricas!Z18="","",Métricas!Z18)</f>
        <v>20</v>
      </c>
      <c r="AI18" s="18" t="n">
        <f aca="false">IF(Métricas!AA18="","",Métricas!AA18)</f>
        <v>29</v>
      </c>
      <c r="AJ18" s="18" t="n">
        <f aca="false">IF(Métricas!AB18="","",Métricas!AB18)</f>
        <v>0</v>
      </c>
      <c r="AK18" s="18" t="n">
        <f aca="false">IF(Métricas!AC18="","",Métricas!AC18)</f>
        <v>27</v>
      </c>
      <c r="AL18" s="18" t="n">
        <f aca="false">IF(Métricas!AD18="","",Métricas!AD18)</f>
        <v>31</v>
      </c>
      <c r="AM18" s="18" t="n">
        <f aca="false">IF(Métricas!AE18="","",Métricas!AE18)</f>
        <v>32</v>
      </c>
      <c r="AN18" s="18" t="n">
        <f aca="false">IF(Métricas!AF18="","",Métricas!AF18)</f>
        <v>0</v>
      </c>
      <c r="AO18" s="18" t="n">
        <f aca="false">IF(Métricas!AG18="","",Métricas!AG18)</f>
        <v>0</v>
      </c>
      <c r="AP18" s="18" t="n">
        <f aca="false">IF(Métricas!AH18="","",Métricas!AH18)</f>
        <v>9</v>
      </c>
      <c r="AQ18" s="18" t="n">
        <f aca="false">IF(Métricas!AI18="","",Métricas!AI18)</f>
        <v>0</v>
      </c>
      <c r="AR18" s="18" t="str">
        <f aca="false">IF(Métricas!AJ18="","",Métricas!AJ18)</f>
        <v/>
      </c>
      <c r="AS18" s="18" t="str">
        <f aca="false">IF(Métricas!AK18="","",Métricas!AK18)</f>
        <v/>
      </c>
      <c r="AT18" s="18" t="str">
        <f aca="false">IF(Métricas!AL18="","",Métricas!AL18)</f>
        <v/>
      </c>
      <c r="AU18" s="18" t="str">
        <f aca="false">IF(Métricas!AM18="","",Métricas!AM18)</f>
        <v/>
      </c>
      <c r="AV18" s="18" t="str">
        <f aca="false">IF(Métricas!AN18="","",Métricas!AN18)</f>
        <v/>
      </c>
      <c r="AW18" s="18" t="str">
        <f aca="false">IF(Métricas!AO18="","",Métricas!AO18)</f>
        <v/>
      </c>
      <c r="AX18" s="18" t="str">
        <f aca="false">IF(Métricas!AP18="","",Métricas!AP18)</f>
        <v/>
      </c>
      <c r="AY18" s="18" t="str">
        <f aca="false">IF(Métricas!AQ18="","",Métricas!AQ18)</f>
        <v/>
      </c>
      <c r="AZ18" s="18" t="str">
        <f aca="false">IF(Métricas!AR18="","",Métricas!AR18)</f>
        <v/>
      </c>
      <c r="BA18" s="18" t="str">
        <f aca="false">IF(Métricas!AS18="","",Métricas!AS18)</f>
        <v/>
      </c>
      <c r="BB18" s="18" t="str">
        <f aca="false">IF(Métricas!AT18="","",Métricas!AT18)</f>
        <v/>
      </c>
      <c r="BC18" s="18" t="str">
        <f aca="false">IF(Métricas!AU18="","",Métricas!AU18)</f>
        <v/>
      </c>
      <c r="BD18" s="18" t="str">
        <f aca="false">IF(Métricas!AV18="","",Métricas!AV18)</f>
        <v/>
      </c>
      <c r="BE18" s="18" t="str">
        <f aca="false">IF(Métricas!AW18="","",Métricas!AW18)</f>
        <v/>
      </c>
      <c r="BF18" s="18" t="str">
        <f aca="false">IF(Métricas!AX18="","",Métricas!AX18)</f>
        <v/>
      </c>
      <c r="BG18" s="18" t="str">
        <f aca="false">IF(Métricas!AY18="","",Métricas!AY18)</f>
        <v/>
      </c>
      <c r="BH18" s="18" t="str">
        <f aca="false">IF(Métricas!AZ18="","",Métricas!AZ18)</f>
        <v/>
      </c>
    </row>
    <row r="19" customFormat="false" ht="31.8" hidden="false" customHeight="false" outlineLevel="0" collapsed="false">
      <c r="B19" s="98" t="n">
        <v>13</v>
      </c>
      <c r="C19" s="99"/>
      <c r="D19" s="105" t="s">
        <v>26</v>
      </c>
      <c r="E19" s="85" t="s">
        <v>66</v>
      </c>
      <c r="F19" s="74" t="s">
        <v>27</v>
      </c>
      <c r="G19" s="75" t="s">
        <v>9</v>
      </c>
      <c r="H19" s="76" t="s">
        <v>63</v>
      </c>
      <c r="I19" s="101" t="n">
        <v>3</v>
      </c>
      <c r="J19" s="78" t="n">
        <f aca="false">N19</f>
        <v>1</v>
      </c>
      <c r="K19" s="79" t="s">
        <v>62</v>
      </c>
      <c r="L19" s="80" t="n">
        <f aca="false">I19</f>
        <v>3</v>
      </c>
      <c r="M19" s="81" t="s">
        <v>61</v>
      </c>
      <c r="N19" s="102" t="n">
        <v>1</v>
      </c>
      <c r="O19" s="20" t="str">
        <f aca="false">IF(Métricas!G19="","",Métricas!G19)</f>
        <v/>
      </c>
      <c r="P19" s="18" t="n">
        <f aca="false">IF(Métricas!H19="","",Métricas!H19)</f>
        <v>0.5</v>
      </c>
      <c r="Q19" s="18" t="n">
        <f aca="false">IF(Métricas!I19="","",Métricas!I19)</f>
        <v>0</v>
      </c>
      <c r="R19" s="18" t="n">
        <f aca="false">IF(Métricas!J19="","",Métricas!J19)</f>
        <v>0</v>
      </c>
      <c r="S19" s="18" t="n">
        <f aca="false">IF(Métricas!K19="","",Métricas!K19)</f>
        <v>0</v>
      </c>
      <c r="T19" s="18" t="n">
        <f aca="false">IF(Métricas!L19="","",Métricas!L19)</f>
        <v>0.5</v>
      </c>
      <c r="U19" s="18" t="n">
        <f aca="false">IF(Métricas!M19="","",Métricas!M19)</f>
        <v>0</v>
      </c>
      <c r="V19" s="18" t="n">
        <f aca="false">IF(Métricas!N19="","",Métricas!N19)</f>
        <v>1.26</v>
      </c>
      <c r="W19" s="18" t="n">
        <v>2.23</v>
      </c>
      <c r="X19" s="18" t="n">
        <f aca="false">IF(Métricas!P19="","",Métricas!P19)</f>
        <v>3</v>
      </c>
      <c r="Y19" s="18" t="n">
        <f aca="false">IF(Métricas!Q19="","",Métricas!Q19)</f>
        <v>1.21</v>
      </c>
      <c r="Z19" s="18" t="n">
        <f aca="false">IF(Métricas!R19="","",Métricas!R19)</f>
        <v>2.8</v>
      </c>
      <c r="AA19" s="18" t="n">
        <f aca="false">IF(Métricas!S19="","",Métricas!S19)</f>
        <v>1.19</v>
      </c>
      <c r="AB19" s="18" t="n">
        <f aca="false">IF(Métricas!T19="","",Métricas!T19)</f>
        <v>2.9</v>
      </c>
      <c r="AC19" s="18" t="n">
        <f aca="false">IF(Métricas!U19="","",Métricas!U19)</f>
        <v>2.27</v>
      </c>
      <c r="AD19" s="18" t="n">
        <f aca="false">IF(Métricas!V19="","",Métricas!V19)</f>
        <v>2.26</v>
      </c>
      <c r="AE19" s="18" t="n">
        <f aca="false">IF(Métricas!W19="","",Métricas!W19)</f>
        <v>3.27</v>
      </c>
      <c r="AF19" s="18" t="n">
        <f aca="false">IF(Métricas!X19="","",Métricas!X19)</f>
        <v>3.16</v>
      </c>
      <c r="AG19" s="18" t="n">
        <f aca="false">IF(Métricas!Y19="","",Métricas!Y19)</f>
        <v>3.27</v>
      </c>
      <c r="AH19" s="18" t="n">
        <f aca="false">IF(Métricas!Z19="","",Métricas!Z19)</f>
        <v>4.4</v>
      </c>
      <c r="AI19" s="18" t="n">
        <f aca="false">IF(Métricas!AA19="","",Métricas!AA19)</f>
        <v>4.25</v>
      </c>
      <c r="AJ19" s="18" t="n">
        <f aca="false">IF(Métricas!AB19="","",Métricas!AB19)</f>
        <v>6.66</v>
      </c>
      <c r="AK19" s="18" t="n">
        <f aca="false">IF(Métricas!AC19="","",Métricas!AC19)</f>
        <v>6.2</v>
      </c>
      <c r="AL19" s="18" t="n">
        <f aca="false">IF(Métricas!AD19="","",Métricas!AD19)</f>
        <v>5.27</v>
      </c>
      <c r="AM19" s="18" t="n">
        <f aca="false">IF(Métricas!AE19="","",Métricas!AE19)</f>
        <v>6.5</v>
      </c>
      <c r="AN19" s="18" t="n">
        <f aca="false">IF(Métricas!AF19="","",Métricas!AF19)</f>
        <v>7.1</v>
      </c>
      <c r="AO19" s="18" t="n">
        <f aca="false">IF(Métricas!AG19="","",Métricas!AG19)</f>
        <v>6.21</v>
      </c>
      <c r="AP19" s="18" t="n">
        <f aca="false">IF(Métricas!AH19="","",Métricas!AH19)</f>
        <v>4.13</v>
      </c>
      <c r="AQ19" s="18" t="n">
        <f aca="false">IF(Métricas!AI19="","",Métricas!AI19)</f>
        <v>3.21</v>
      </c>
      <c r="AR19" s="18" t="str">
        <f aca="false">IF(Métricas!AJ19="","",Métricas!AJ19)</f>
        <v/>
      </c>
      <c r="AS19" s="18" t="str">
        <f aca="false">IF(Métricas!AK19="","",Métricas!AK19)</f>
        <v/>
      </c>
      <c r="AT19" s="18" t="str">
        <f aca="false">IF(Métricas!AL19="","",Métricas!AL19)</f>
        <v/>
      </c>
      <c r="AU19" s="18" t="str">
        <f aca="false">IF(Métricas!AM19="","",Métricas!AM19)</f>
        <v/>
      </c>
      <c r="AV19" s="18" t="str">
        <f aca="false">IF(Métricas!AN19="","",Métricas!AN19)</f>
        <v/>
      </c>
      <c r="AW19" s="18" t="str">
        <f aca="false">IF(Métricas!AO19="","",Métricas!AO19)</f>
        <v/>
      </c>
      <c r="AX19" s="18" t="str">
        <f aca="false">IF(Métricas!AP19="","",Métricas!AP19)</f>
        <v/>
      </c>
      <c r="AY19" s="18" t="str">
        <f aca="false">IF(Métricas!AQ19="","",Métricas!AQ19)</f>
        <v/>
      </c>
      <c r="AZ19" s="18" t="str">
        <f aca="false">IF(Métricas!AR19="","",Métricas!AR19)</f>
        <v/>
      </c>
      <c r="BA19" s="18" t="str">
        <f aca="false">IF(Métricas!AS19="","",Métricas!AS19)</f>
        <v/>
      </c>
      <c r="BB19" s="18" t="str">
        <f aca="false">IF(Métricas!AT19="","",Métricas!AT19)</f>
        <v/>
      </c>
      <c r="BC19" s="18" t="str">
        <f aca="false">IF(Métricas!AU19="","",Métricas!AU19)</f>
        <v/>
      </c>
      <c r="BD19" s="18" t="str">
        <f aca="false">IF(Métricas!AV19="","",Métricas!AV19)</f>
        <v/>
      </c>
      <c r="BE19" s="18" t="str">
        <f aca="false">IF(Métricas!AW19="","",Métricas!AW19)</f>
        <v/>
      </c>
      <c r="BF19" s="18" t="str">
        <f aca="false">IF(Métricas!AX19="","",Métricas!AX19)</f>
        <v/>
      </c>
      <c r="BG19" s="18" t="str">
        <f aca="false">IF(Métricas!AY19="","",Métricas!AY19)</f>
        <v/>
      </c>
      <c r="BH19" s="18" t="str">
        <f aca="false">IF(Métricas!AZ19="","",Métricas!AZ19)</f>
        <v/>
      </c>
    </row>
    <row r="20" customFormat="false" ht="43.5" hidden="false" customHeight="true" outlineLevel="0" collapsed="false">
      <c r="B20" s="109" t="n">
        <v>14</v>
      </c>
      <c r="C20" s="99"/>
      <c r="D20" s="92" t="s">
        <v>28</v>
      </c>
      <c r="E20" s="93" t="s">
        <v>66</v>
      </c>
      <c r="F20" s="94" t="s">
        <v>27</v>
      </c>
      <c r="G20" s="95" t="s">
        <v>9</v>
      </c>
      <c r="H20" s="76" t="s">
        <v>63</v>
      </c>
      <c r="I20" s="101" t="n">
        <v>5</v>
      </c>
      <c r="J20" s="78" t="n">
        <f aca="false">N20</f>
        <v>1</v>
      </c>
      <c r="K20" s="79" t="s">
        <v>62</v>
      </c>
      <c r="L20" s="80" t="n">
        <f aca="false">I20</f>
        <v>5</v>
      </c>
      <c r="M20" s="81" t="s">
        <v>61</v>
      </c>
      <c r="N20" s="102" t="n">
        <v>1</v>
      </c>
      <c r="O20" s="110" t="str">
        <f aca="false">IF(Métricas!G20="","",Métricas!G20)</f>
        <v/>
      </c>
      <c r="P20" s="111" t="n">
        <f aca="false">IF(Métricas!H20="","",Métricas!H20)</f>
        <v>3</v>
      </c>
      <c r="Q20" s="111" t="n">
        <f aca="false">IF(Métricas!I20="","",Métricas!I20)</f>
        <v>3</v>
      </c>
      <c r="R20" s="111" t="n">
        <f aca="false">IF(Métricas!J20="","",Métricas!J20)</f>
        <v>3</v>
      </c>
      <c r="S20" s="111" t="n">
        <f aca="false">IF(Métricas!K20="","",Métricas!K20)</f>
        <v>4</v>
      </c>
      <c r="T20" s="111" t="n">
        <f aca="false">IF(Métricas!L20="","",Métricas!L20)</f>
        <v>4</v>
      </c>
      <c r="U20" s="111" t="n">
        <f aca="false">IF(Métricas!M20="","",Métricas!M20)</f>
        <v>3</v>
      </c>
      <c r="V20" s="111" t="n">
        <f aca="false">IF(Métricas!N20="","",Métricas!N20)</f>
        <v>4.27</v>
      </c>
      <c r="W20" s="111" t="n">
        <v>5.21</v>
      </c>
      <c r="X20" s="111" t="n">
        <f aca="false">IF(Métricas!P20="","",Métricas!P20)</f>
        <v>6.18</v>
      </c>
      <c r="Y20" s="111" t="n">
        <f aca="false">IF(Métricas!Q20="","",Métricas!Q20)</f>
        <v>5</v>
      </c>
      <c r="Z20" s="111" t="n">
        <f aca="false">IF(Métricas!R20="","",Métricas!R20)</f>
        <v>6.27</v>
      </c>
      <c r="AA20" s="111" t="n">
        <f aca="false">IF(Métricas!S20="","",Métricas!S20)</f>
        <v>8.8</v>
      </c>
      <c r="AB20" s="111" t="n">
        <f aca="false">IF(Métricas!T20="","",Métricas!T20)</f>
        <v>3.28</v>
      </c>
      <c r="AC20" s="111" t="n">
        <f aca="false">IF(Métricas!U20="","",Métricas!U20)</f>
        <v>4.14</v>
      </c>
      <c r="AD20" s="111" t="n">
        <f aca="false">IF(Métricas!V20="","",Métricas!V20)</f>
        <v>4.28</v>
      </c>
      <c r="AE20" s="111" t="n">
        <f aca="false">IF(Métricas!W20="","",Métricas!W20)</f>
        <v>5.25</v>
      </c>
      <c r="AF20" s="111" t="n">
        <f aca="false">IF(Métricas!X20="","",Métricas!X20)</f>
        <v>4.29</v>
      </c>
      <c r="AG20" s="111" t="n">
        <f aca="false">IF(Métricas!Y20="","",Métricas!Y20)</f>
        <v>4.28</v>
      </c>
      <c r="AH20" s="111" t="n">
        <f aca="false">IF(Métricas!Z20="","",Métricas!Z20)</f>
        <v>4.29</v>
      </c>
      <c r="AI20" s="111" t="n">
        <f aca="false">IF(Métricas!AA20="","",Métricas!AA20)</f>
        <v>5.23</v>
      </c>
      <c r="AJ20" s="111" t="n">
        <f aca="false">IF(Métricas!AB20="","",Métricas!AB20)</f>
        <v>6.4</v>
      </c>
      <c r="AK20" s="111" t="n">
        <f aca="false">IF(Métricas!AC20="","",Métricas!AC20)</f>
        <v>5.2</v>
      </c>
      <c r="AL20" s="111" t="n">
        <f aca="false">IF(Métricas!AD20="","",Métricas!AD20)</f>
        <v>4.28</v>
      </c>
      <c r="AM20" s="111" t="n">
        <f aca="false">IF(Métricas!AE20="","",Métricas!AE20)</f>
        <v>5.28</v>
      </c>
      <c r="AN20" s="111" t="n">
        <f aca="false">IF(Métricas!AF20="","",Métricas!AF20)</f>
        <v>6.12</v>
      </c>
      <c r="AO20" s="111" t="n">
        <f aca="false">IF(Métricas!AG20="","",Métricas!AG20)</f>
        <v>7.2</v>
      </c>
      <c r="AP20" s="111" t="n">
        <f aca="false">IF(Métricas!AH20="","",Métricas!AH20)</f>
        <v>7.14</v>
      </c>
      <c r="AQ20" s="111" t="n">
        <f aca="false">IF(Métricas!AI20="","",Métricas!AI20)</f>
        <v>7.13</v>
      </c>
      <c r="AR20" s="111" t="str">
        <f aca="false">IF(Métricas!AJ20="","",Métricas!AJ20)</f>
        <v/>
      </c>
      <c r="AS20" s="111" t="str">
        <f aca="false">IF(Métricas!AK20="","",Métricas!AK20)</f>
        <v/>
      </c>
      <c r="AT20" s="111" t="str">
        <f aca="false">IF(Métricas!AL20="","",Métricas!AL20)</f>
        <v/>
      </c>
      <c r="AU20" s="111" t="str">
        <f aca="false">IF(Métricas!AM20="","",Métricas!AM20)</f>
        <v/>
      </c>
      <c r="AV20" s="111" t="str">
        <f aca="false">IF(Métricas!AN20="","",Métricas!AN20)</f>
        <v/>
      </c>
      <c r="AW20" s="111" t="str">
        <f aca="false">IF(Métricas!AO20="","",Métricas!AO20)</f>
        <v/>
      </c>
      <c r="AX20" s="111" t="str">
        <f aca="false">IF(Métricas!AP20="","",Métricas!AP20)</f>
        <v/>
      </c>
      <c r="AY20" s="111" t="str">
        <f aca="false">IF(Métricas!AQ20="","",Métricas!AQ20)</f>
        <v/>
      </c>
      <c r="AZ20" s="111" t="str">
        <f aca="false">IF(Métricas!AR20="","",Métricas!AR20)</f>
        <v/>
      </c>
      <c r="BA20" s="111" t="str">
        <f aca="false">IF(Métricas!AS20="","",Métricas!AS20)</f>
        <v/>
      </c>
      <c r="BB20" s="111" t="str">
        <f aca="false">IF(Métricas!AT20="","",Métricas!AT20)</f>
        <v/>
      </c>
      <c r="BC20" s="111" t="str">
        <f aca="false">IF(Métricas!AU20="","",Métricas!AU20)</f>
        <v/>
      </c>
      <c r="BD20" s="111" t="str">
        <f aca="false">IF(Métricas!AV20="","",Métricas!AV20)</f>
        <v/>
      </c>
      <c r="BE20" s="111" t="str">
        <f aca="false">IF(Métricas!AW20="","",Métricas!AW20)</f>
        <v/>
      </c>
      <c r="BF20" s="111" t="str">
        <f aca="false">IF(Métricas!AX20="","",Métricas!AX20)</f>
        <v/>
      </c>
      <c r="BG20" s="111" t="str">
        <f aca="false">IF(Métricas!AY20="","",Métricas!AY20)</f>
        <v/>
      </c>
      <c r="BH20" s="111" t="str">
        <f aca="false">IF(Métricas!AZ20="","",Métricas!AZ20)</f>
        <v/>
      </c>
    </row>
    <row r="21" customFormat="false" ht="15" hidden="false" customHeight="true" outlineLevel="0" collapsed="false">
      <c r="B21" s="49" t="n">
        <v>15</v>
      </c>
      <c r="C21" s="112" t="s">
        <v>29</v>
      </c>
      <c r="D21" s="113" t="s">
        <v>70</v>
      </c>
      <c r="E21" s="114" t="s">
        <v>66</v>
      </c>
      <c r="F21" s="115" t="s">
        <v>27</v>
      </c>
      <c r="G21" s="116" t="s">
        <v>32</v>
      </c>
      <c r="H21" s="76" t="s">
        <v>61</v>
      </c>
      <c r="I21" s="86" t="n">
        <v>0.9</v>
      </c>
      <c r="J21" s="87" t="n">
        <f aca="false">I21</f>
        <v>0.9</v>
      </c>
      <c r="K21" s="79" t="s">
        <v>62</v>
      </c>
      <c r="L21" s="88" t="n">
        <f aca="false">N21</f>
        <v>1</v>
      </c>
      <c r="M21" s="81" t="s">
        <v>63</v>
      </c>
      <c r="N21" s="89" t="n">
        <v>1</v>
      </c>
      <c r="O21" s="117" t="n">
        <f aca="false">IF(Métricas!G21="","",(Métricas!G24/(Métricas!G21*54)))</f>
        <v>0.989282769991756</v>
      </c>
      <c r="P21" s="118" t="str">
        <f aca="false">IF(Métricas!H21="","",(Métricas!H24/(Métricas!H21*40)))</f>
        <v/>
      </c>
      <c r="Q21" s="118" t="str">
        <f aca="false">IF(Métricas!I21="","",(Métricas!I24/(Métricas!I21*40)))</f>
        <v/>
      </c>
      <c r="R21" s="118" t="n">
        <f aca="false">IF(Métricas!J21="","",(Métricas!J24/(Métricas!J21*40)))</f>
        <v>0.712435233160622</v>
      </c>
      <c r="S21" s="118" t="n">
        <f aca="false">IF(Métricas!K21="","",(Métricas!K24/(Métricas!K21*40)))</f>
        <v>0.677989130434783</v>
      </c>
      <c r="T21" s="118" t="n">
        <f aca="false">IF(Métricas!L21="","",(Métricas!L24/(Métricas!L21*40)))</f>
        <v>1.95623342175066</v>
      </c>
      <c r="U21" s="118" t="n">
        <f aca="false">IF(Métricas!M21="","",(Métricas!M24/(Métricas!M21*40)))</f>
        <v>1.47759103641457</v>
      </c>
      <c r="V21" s="118" t="n">
        <f aca="false">IF(Métricas!N21="","",(Métricas!N24/(Métricas!N21*40)))</f>
        <v>0.0847893114080164</v>
      </c>
      <c r="W21" s="118" t="n">
        <v>0</v>
      </c>
      <c r="X21" s="118" t="n">
        <f aca="false">IF(Métricas!P21="","",(Métricas!P24/(Métricas!P21*40)))</f>
        <v>0.289189189189189</v>
      </c>
      <c r="Y21" s="118" t="n">
        <f aca="false">IF(Métricas!Q21="","",(Métricas!Q24/(Métricas!Q21*54)))</f>
        <v>0.921692430510197</v>
      </c>
      <c r="Z21" s="118" t="n">
        <f aca="false">IF(Métricas!R21="","",(Métricas!R24/(Métricas!R21*54)))</f>
        <v>1.18059015667386</v>
      </c>
      <c r="AA21" s="118" t="n">
        <f aca="false">IF(Métricas!S21="","",(Métricas!S24/(Métricas!S21*54)))</f>
        <v>1.22629331744613</v>
      </c>
      <c r="AB21" s="118" t="n">
        <f aca="false">IF(Métricas!T21="","",(Métricas!T24/(Métricas!T21*54)))</f>
        <v>1.06080889213419</v>
      </c>
      <c r="AC21" s="118" t="n">
        <f aca="false">IF(Métricas!U21="","",(Métricas!U24/(Métricas!U21*54)))</f>
        <v>1.83470507544582</v>
      </c>
      <c r="AD21" s="118" t="n">
        <f aca="false">IF(Métricas!V21="","",(Métricas!V24/(Métricas!V21*54)))</f>
        <v>1.3602520045819</v>
      </c>
      <c r="AE21" s="118" t="n">
        <f aca="false">IF(Métricas!W21="","",(Métricas!W24/(Métricas!W21*54)))</f>
        <v>1.0523377987917</v>
      </c>
      <c r="AF21" s="118" t="n">
        <f aca="false">IF(Métricas!X21="","",(Métricas!X24/(Métricas!X21*54)))</f>
        <v>0.979105783185225</v>
      </c>
      <c r="AG21" s="118" t="n">
        <f aca="false">IF(Métricas!Y21="","",(Métricas!Y24/(Métricas!Y21*54)))</f>
        <v>1.35276172125883</v>
      </c>
      <c r="AH21" s="118" t="n">
        <f aca="false">IF(Métricas!Z21="","",(Métricas!Z24/(Métricas!Z21*54)))</f>
        <v>1.37402434541956</v>
      </c>
      <c r="AI21" s="118" t="n">
        <f aca="false">IF(Métricas!AA21="","",(Métricas!AA24/(Métricas!AA21*54)))</f>
        <v>1.49115861704935</v>
      </c>
      <c r="AJ21" s="118" t="n">
        <f aca="false">IF(Métricas!AB21="","",(Métricas!AB24/(Métricas!AB21*54)))</f>
        <v>0.974732262382865</v>
      </c>
      <c r="AK21" s="118" t="n">
        <f aca="false">IF(Métricas!AC21="","",(Métricas!AC24/(Métricas!AC21*54)))</f>
        <v>1.78005145694968</v>
      </c>
      <c r="AL21" s="118" t="n">
        <f aca="false">IF(Métricas!AD21="","",(Métricas!AD24/(Métricas!AD21*54)))</f>
        <v>1.89143341815098</v>
      </c>
      <c r="AM21" s="118" t="n">
        <f aca="false">IF(Métricas!AE21="","",(Métricas!AE24/(Métricas!AE21*54)))</f>
        <v>1.78811369509044</v>
      </c>
      <c r="AN21" s="118" t="n">
        <f aca="false">IF(Métricas!AF21="","",(Métricas!AF24/(Métricas!AF21*54)))</f>
        <v>1.49452460530964</v>
      </c>
      <c r="AO21" s="118" t="n">
        <f aca="false">IF(Métricas!AG21="","",(Métricas!AG24/(Métricas!AG21*54)))</f>
        <v>1.17778613828275</v>
      </c>
      <c r="AP21" s="118" t="n">
        <f aca="false">IF(Métricas!AH21="","",(Métricas!AH24/(Métricas!AH21*54)))</f>
        <v>1.54559321225988</v>
      </c>
      <c r="AQ21" s="118" t="n">
        <f aca="false">IF(Métricas!AI21="","",(Métricas!AI24/(Métricas!AI21*54)))</f>
        <v>1.17837377607493</v>
      </c>
      <c r="AR21" s="118" t="str">
        <f aca="false">IF(Métricas!AJ21="","",(Métricas!AJ24/(Métricas!AJ21*54)))</f>
        <v/>
      </c>
      <c r="AS21" s="118" t="str">
        <f aca="false">IF(Métricas!AK21="","",(Métricas!AK24/(Métricas!AK21*54)))</f>
        <v/>
      </c>
      <c r="AT21" s="118" t="str">
        <f aca="false">IF(Métricas!AL21="","",(Métricas!AL24/(Métricas!AL21*54)))</f>
        <v/>
      </c>
      <c r="AU21" s="118" t="str">
        <f aca="false">IF(Métricas!AM21="","",(Métricas!AM24/(Métricas!AM21*54)))</f>
        <v/>
      </c>
      <c r="AV21" s="118" t="str">
        <f aca="false">IF(Métricas!AN21="","",(Métricas!AN24/(Métricas!AN21*54)))</f>
        <v/>
      </c>
      <c r="AW21" s="118" t="str">
        <f aca="false">IF(Métricas!AO21="","",(Métricas!AO24/(Métricas!AO21*54)))</f>
        <v/>
      </c>
      <c r="AX21" s="118" t="str">
        <f aca="false">IF(Métricas!AP21="","",(Métricas!AP24/(Métricas!AP21*54)))</f>
        <v/>
      </c>
      <c r="AY21" s="118" t="str">
        <f aca="false">IF(Métricas!AQ21="","",(Métricas!AQ24/(Métricas!AQ21*54)))</f>
        <v/>
      </c>
      <c r="AZ21" s="118" t="str">
        <f aca="false">IF(Métricas!AR21="","",(Métricas!AR24/(Métricas!AR21*54)))</f>
        <v/>
      </c>
      <c r="BA21" s="118" t="str">
        <f aca="false">IF(Métricas!AS21="","",(Métricas!AS24/(Métricas!AS21*54)))</f>
        <v/>
      </c>
      <c r="BB21" s="118" t="str">
        <f aca="false">IF(Métricas!AT21="","",(Métricas!AT24/(Métricas!AT21*54)))</f>
        <v/>
      </c>
      <c r="BC21" s="118" t="str">
        <f aca="false">IF(Métricas!AU21="","",(Métricas!AU24/(Métricas!AU21*54)))</f>
        <v/>
      </c>
      <c r="BD21" s="118" t="str">
        <f aca="false">IF(Métricas!AV21="","",(Métricas!AV24/(Métricas!AV21*54)))</f>
        <v/>
      </c>
      <c r="BE21" s="118" t="str">
        <f aca="false">IF(Métricas!AW21="","",(Métricas!AW24/(Métricas!AW21*54)))</f>
        <v/>
      </c>
      <c r="BF21" s="118" t="str">
        <f aca="false">IF(Métricas!AX21="","",(Métricas!AX24/(Métricas!AX21*54)))</f>
        <v/>
      </c>
      <c r="BG21" s="118" t="str">
        <f aca="false">IF(Métricas!AY21="","",(Métricas!AY24/(Métricas!AY21*54)))</f>
        <v/>
      </c>
      <c r="BH21" s="118" t="str">
        <f aca="false">IF(Métricas!AZ21="","",(Métricas!AZ24/(Métricas!AZ21*54)))</f>
        <v/>
      </c>
    </row>
    <row r="22" customFormat="false" ht="15" hidden="false" customHeight="true" outlineLevel="0" collapsed="false">
      <c r="B22" s="49"/>
      <c r="C22" s="112"/>
      <c r="D22" s="113"/>
      <c r="E22" s="114"/>
      <c r="F22" s="115"/>
      <c r="G22" s="39" t="s">
        <v>71</v>
      </c>
      <c r="H22" s="76" t="s">
        <v>61</v>
      </c>
      <c r="I22" s="86" t="n">
        <v>0.9</v>
      </c>
      <c r="J22" s="87" t="n">
        <f aca="false">I22</f>
        <v>0.9</v>
      </c>
      <c r="K22" s="79" t="s">
        <v>62</v>
      </c>
      <c r="L22" s="88" t="n">
        <f aca="false">N22</f>
        <v>1</v>
      </c>
      <c r="M22" s="81" t="s">
        <v>63</v>
      </c>
      <c r="N22" s="89" t="n">
        <v>1</v>
      </c>
      <c r="O22" s="119" t="n">
        <f aca="false">IF(SUM(O21:O21)=0,"",AVERAGE(O21:O21))</f>
        <v>0.989282769991756</v>
      </c>
      <c r="P22" s="120" t="str">
        <f aca="false">IF(SUM(P21:P21)=0,"",AVERAGE(P21:P21))</f>
        <v/>
      </c>
      <c r="Q22" s="120" t="str">
        <f aca="false">IF(SUM(Q21:Q21)=0,"",AVERAGE(Q21:Q21))</f>
        <v/>
      </c>
      <c r="R22" s="120" t="n">
        <f aca="false">IF(SUM(R21:R21)=0,"",AVERAGE(R21:R21))</f>
        <v>0.712435233160622</v>
      </c>
      <c r="S22" s="120" t="n">
        <f aca="false">IF(SUM(S21:S21)=0,"",AVERAGE(S21:S21))</f>
        <v>0.677989130434783</v>
      </c>
      <c r="T22" s="120" t="n">
        <f aca="false">IF(SUM(T21:T21)=0,"",AVERAGE(T21:T21))</f>
        <v>1.95623342175066</v>
      </c>
      <c r="U22" s="120" t="n">
        <f aca="false">IF(SUM(U21:U21)=0,"",AVERAGE(U21:U21))</f>
        <v>1.47759103641457</v>
      </c>
      <c r="V22" s="120" t="n">
        <f aca="false">IF(SUM(V21:V21)=0,"",AVERAGE(V21:V21))</f>
        <v>0.0847893114080164</v>
      </c>
      <c r="W22" s="120" t="str">
        <f aca="false">IF(SUM(W21:W21)=0,"",AVERAGE(W21:W21))</f>
        <v/>
      </c>
      <c r="X22" s="120" t="n">
        <f aca="false">IF(SUM(X21:X21)=0,"",AVERAGE(X21:X21))</f>
        <v>0.289189189189189</v>
      </c>
      <c r="Y22" s="120" t="n">
        <f aca="false">IF(SUM(Y21:Y21)=0,"",AVERAGE(Y21:Y21))</f>
        <v>0.921692430510197</v>
      </c>
      <c r="Z22" s="120" t="n">
        <f aca="false">IF(SUM(Z21:Z21)=0,"",AVERAGE(Z21:Z21))</f>
        <v>1.18059015667386</v>
      </c>
      <c r="AA22" s="120" t="n">
        <f aca="false">IF(SUM(AA21:AA21)=0,"",AVERAGE(AA21:AA21))</f>
        <v>1.22629331744613</v>
      </c>
      <c r="AB22" s="120" t="n">
        <f aca="false">IF(SUM(AB21:AB21)=0,"",AVERAGE(AB21:AB21))</f>
        <v>1.06080889213419</v>
      </c>
      <c r="AC22" s="120" t="n">
        <f aca="false">IF(SUM(AC21:AC21)=0,"",AVERAGE(AC21:AC21))</f>
        <v>1.83470507544582</v>
      </c>
      <c r="AD22" s="120" t="n">
        <f aca="false">IF(SUM(AD21:AD21)=0,"",AVERAGE(AD21:AD21))</f>
        <v>1.3602520045819</v>
      </c>
      <c r="AE22" s="120" t="n">
        <f aca="false">IF(SUM(AE21:AE21)=0,"",AVERAGE(AE21:AE21))</f>
        <v>1.0523377987917</v>
      </c>
      <c r="AF22" s="120" t="n">
        <f aca="false">IF(SUM(AF21:AF21)=0,"",AVERAGE(AF21:AF21))</f>
        <v>0.979105783185225</v>
      </c>
      <c r="AG22" s="120" t="n">
        <f aca="false">IF(SUM(AG21:AG21)=0,"",AVERAGE(AG21:AG21))</f>
        <v>1.35276172125883</v>
      </c>
      <c r="AH22" s="120" t="n">
        <f aca="false">IF(SUM(AH21:AH21)=0,"",AVERAGE(AH21:AH21))</f>
        <v>1.37402434541956</v>
      </c>
      <c r="AI22" s="120" t="n">
        <f aca="false">IF(SUM(AI21:AI21)=0,"",AVERAGE(AI21:AI21))</f>
        <v>1.49115861704935</v>
      </c>
      <c r="AJ22" s="120" t="n">
        <f aca="false">IF(SUM(AJ21:AJ21)=0,"",AVERAGE(AJ21:AJ21))</f>
        <v>0.974732262382865</v>
      </c>
      <c r="AK22" s="120" t="n">
        <f aca="false">IF(SUM(AK21:AK21)=0,"",AVERAGE(AK21:AK21))</f>
        <v>1.78005145694968</v>
      </c>
      <c r="AL22" s="120" t="n">
        <f aca="false">IF(SUM(AL21:AL21)=0,"",AVERAGE(AL21:AL21))</f>
        <v>1.89143341815098</v>
      </c>
      <c r="AM22" s="120" t="n">
        <f aca="false">IF(SUM(AM21:AM21)=0,"",AVERAGE(AM21:AM21))</f>
        <v>1.78811369509044</v>
      </c>
      <c r="AN22" s="120" t="n">
        <f aca="false">IF(SUM(AN21:AN21)=0,"",AVERAGE(AN21:AN21))</f>
        <v>1.49452460530964</v>
      </c>
      <c r="AO22" s="120" t="n">
        <f aca="false">IF(SUM(AO21:AO21)=0,"",AVERAGE(AO21:AO21))</f>
        <v>1.17778613828275</v>
      </c>
      <c r="AP22" s="120" t="n">
        <f aca="false">IF(SUM(AP21:AP21)=0,"",AVERAGE(AP21:AP21))</f>
        <v>1.54559321225988</v>
      </c>
      <c r="AQ22" s="120" t="n">
        <f aca="false">IF(SUM(AQ21:AQ21)=0,"",AVERAGE(AQ21:AQ21))</f>
        <v>1.17837377607493</v>
      </c>
      <c r="AR22" s="120" t="str">
        <f aca="false">IF(SUM(AR21:AR21)=0,"",AVERAGE(AR21:AR21))</f>
        <v/>
      </c>
      <c r="AS22" s="120" t="str">
        <f aca="false">IF(SUM(AS21:AS21)=0,"",AVERAGE(AS21:AS21))</f>
        <v/>
      </c>
      <c r="AT22" s="120" t="str">
        <f aca="false">IF(SUM(AT21:AT21)=0,"",AVERAGE(AT21:AT21))</f>
        <v/>
      </c>
      <c r="AU22" s="120" t="str">
        <f aca="false">IF(SUM(AU21:AU21)=0,"",AVERAGE(AU21:AU21))</f>
        <v/>
      </c>
      <c r="AV22" s="120" t="str">
        <f aca="false">IF(SUM(AV21:AV21)=0,"",AVERAGE(AV21:AV21))</f>
        <v/>
      </c>
      <c r="AW22" s="120" t="str">
        <f aca="false">IF(SUM(AW21:AW21)=0,"",AVERAGE(AW21:AW21))</f>
        <v/>
      </c>
      <c r="AX22" s="120" t="str">
        <f aca="false">IF(SUM(AX21:AX21)=0,"",AVERAGE(AX21:AX21))</f>
        <v/>
      </c>
      <c r="AY22" s="120" t="str">
        <f aca="false">IF(SUM(AY21:AY21)=0,"",AVERAGE(AY21:AY21))</f>
        <v/>
      </c>
      <c r="AZ22" s="120" t="str">
        <f aca="false">IF(SUM(AZ21:AZ21)=0,"",AVERAGE(AZ21:AZ21))</f>
        <v/>
      </c>
      <c r="BA22" s="120" t="str">
        <f aca="false">IF(SUM(BA21:BA21)=0,"",AVERAGE(BA21:BA21))</f>
        <v/>
      </c>
      <c r="BB22" s="120" t="str">
        <f aca="false">IF(SUM(BB21:BB21)=0,"",AVERAGE(BB21:BB21))</f>
        <v/>
      </c>
      <c r="BC22" s="120" t="str">
        <f aca="false">IF(SUM(BC21:BC21)=0,"",AVERAGE(BC21:BC21))</f>
        <v/>
      </c>
      <c r="BD22" s="120" t="str">
        <f aca="false">IF(SUM(BD21:BD21)=0,"",AVERAGE(BD21:BD21))</f>
        <v/>
      </c>
      <c r="BE22" s="120" t="str">
        <f aca="false">IF(SUM(BE21:BE21)=0,"",AVERAGE(BE21:BE21))</f>
        <v/>
      </c>
      <c r="BF22" s="120" t="str">
        <f aca="false">IF(SUM(BF21:BF21)=0,"",AVERAGE(BF21:BF21))</f>
        <v/>
      </c>
      <c r="BG22" s="120" t="str">
        <f aca="false">IF(SUM(BG21:BG21)=0,"",AVERAGE(BG21:BG21))</f>
        <v/>
      </c>
      <c r="BH22" s="120" t="str">
        <f aca="false">IF(SUM(BH21:BH21)=0,"",AVERAGE(BH21:BH21))</f>
        <v/>
      </c>
    </row>
    <row r="23" customFormat="false" ht="30.6" hidden="false" customHeight="true" outlineLevel="0" collapsed="false">
      <c r="B23" s="49" t="n">
        <v>16</v>
      </c>
      <c r="C23" s="112"/>
      <c r="D23" s="121" t="s">
        <v>36</v>
      </c>
      <c r="E23" s="122" t="s">
        <v>66</v>
      </c>
      <c r="F23" s="35" t="s">
        <v>21</v>
      </c>
      <c r="G23" s="39" t="s">
        <v>32</v>
      </c>
      <c r="H23" s="76" t="s">
        <v>61</v>
      </c>
      <c r="I23" s="77" t="n">
        <v>4</v>
      </c>
      <c r="J23" s="78" t="n">
        <f aca="false">I23</f>
        <v>4</v>
      </c>
      <c r="K23" s="79" t="s">
        <v>62</v>
      </c>
      <c r="L23" s="80" t="n">
        <f aca="false">N23</f>
        <v>6</v>
      </c>
      <c r="M23" s="81" t="s">
        <v>63</v>
      </c>
      <c r="N23" s="82" t="n">
        <v>6</v>
      </c>
      <c r="O23" s="123" t="str">
        <f aca="false">IF(Métricas!G27="","",Métricas!G27)</f>
        <v/>
      </c>
      <c r="P23" s="35" t="n">
        <f aca="false">IF(Métricas!H27="","",Métricas!H27)</f>
        <v>5</v>
      </c>
      <c r="Q23" s="35" t="n">
        <f aca="false">IF(Métricas!I27="","",Métricas!I27)</f>
        <v>2955</v>
      </c>
      <c r="R23" s="35" t="n">
        <f aca="false">IF(Métricas!J27="","",Métricas!J27)</f>
        <v>0</v>
      </c>
      <c r="S23" s="35" t="n">
        <f aca="false">IF(Métricas!K27="","",Métricas!K27)</f>
        <v>4</v>
      </c>
      <c r="T23" s="35" t="n">
        <f aca="false">IF(Métricas!L27="","",Métricas!L27)</f>
        <v>4</v>
      </c>
      <c r="U23" s="35" t="n">
        <f aca="false">IF(Métricas!M27="","",Métricas!M27)</f>
        <v>2</v>
      </c>
      <c r="V23" s="35" t="n">
        <f aca="false">IF(Métricas!N27="","",Métricas!N27)</f>
        <v>3</v>
      </c>
      <c r="W23" s="35" t="n">
        <v>0</v>
      </c>
      <c r="X23" s="35" t="n">
        <f aca="false">IF(Métricas!P27="","",Métricas!P27)</f>
        <v>0</v>
      </c>
      <c r="Y23" s="35" t="n">
        <f aca="false">IF(Métricas!Q27="","",Métricas!Q27)</f>
        <v>2</v>
      </c>
      <c r="Z23" s="35" t="n">
        <f aca="false">IF(Métricas!R27="","",Métricas!R27)</f>
        <v>0</v>
      </c>
      <c r="AA23" s="35" t="n">
        <f aca="false">IF(Métricas!S27="","",Métricas!S27)</f>
        <v>0</v>
      </c>
      <c r="AB23" s="35" t="n">
        <f aca="false">IF(Métricas!T27="","",Métricas!T27)</f>
        <v>1</v>
      </c>
      <c r="AC23" s="35" t="n">
        <f aca="false">IF(Métricas!U27="","",Métricas!U27)</f>
        <v>4</v>
      </c>
      <c r="AD23" s="35" t="n">
        <f aca="false">IF(Métricas!V27="","",Métricas!V27)</f>
        <v>1</v>
      </c>
      <c r="AE23" s="35" t="n">
        <f aca="false">IF(Métricas!W27="","",Métricas!W27)</f>
        <v>3</v>
      </c>
      <c r="AF23" s="35" t="n">
        <f aca="false">IF(Métricas!X27="","",Métricas!X27)</f>
        <v>4</v>
      </c>
      <c r="AG23" s="35" t="n">
        <f aca="false">IF(Métricas!Y27="","",Métricas!Y27)</f>
        <v>4</v>
      </c>
      <c r="AH23" s="35" t="n">
        <f aca="false">IF(Métricas!Z27="","",Métricas!Z27)</f>
        <v>4</v>
      </c>
      <c r="AI23" s="35" t="n">
        <f aca="false">IF(Métricas!AA27="","",Métricas!AA27)</f>
        <v>4</v>
      </c>
      <c r="AJ23" s="35" t="n">
        <f aca="false">IF(Métricas!AB27="","",Métricas!AB27)</f>
        <v>6</v>
      </c>
      <c r="AK23" s="35" t="n">
        <f aca="false">IF(Métricas!AC27="","",Métricas!AC27)</f>
        <v>2</v>
      </c>
      <c r="AL23" s="35" t="n">
        <f aca="false">IF(Métricas!AD27="","",Métricas!AD27)</f>
        <v>6</v>
      </c>
      <c r="AM23" s="35" t="n">
        <f aca="false">IF(Métricas!AE27="","",Métricas!AE27)</f>
        <v>12</v>
      </c>
      <c r="AN23" s="35" t="n">
        <f aca="false">IF(Métricas!AF27="","",Métricas!AF27)</f>
        <v>11</v>
      </c>
      <c r="AO23" s="35" t="n">
        <f aca="false">IF(Métricas!AG27="","",Métricas!AG27)</f>
        <v>4</v>
      </c>
      <c r="AP23" s="35" t="n">
        <f aca="false">IF(Métricas!AH27="","",Métricas!AH27)</f>
        <v>6</v>
      </c>
      <c r="AQ23" s="35" t="n">
        <f aca="false">IF(Métricas!AI27="","",Métricas!AI27)</f>
        <v>8</v>
      </c>
      <c r="AR23" s="35" t="str">
        <f aca="false">IF(Métricas!AJ27="","",Métricas!AJ27)</f>
        <v/>
      </c>
      <c r="AS23" s="35" t="str">
        <f aca="false">IF(Métricas!AK27="","",Métricas!AK27)</f>
        <v/>
      </c>
      <c r="AT23" s="35" t="str">
        <f aca="false">IF(Métricas!AL27="","",Métricas!AL27)</f>
        <v/>
      </c>
      <c r="AU23" s="35" t="str">
        <f aca="false">IF(Métricas!AM27="","",Métricas!AM27)</f>
        <v/>
      </c>
      <c r="AV23" s="35" t="str">
        <f aca="false">IF(Métricas!AN27="","",Métricas!AN27)</f>
        <v/>
      </c>
      <c r="AW23" s="35" t="str">
        <f aca="false">IF(Métricas!AO27="","",Métricas!AO27)</f>
        <v/>
      </c>
      <c r="AX23" s="35" t="str">
        <f aca="false">IF(Métricas!AP27="","",Métricas!AP27)</f>
        <v/>
      </c>
      <c r="AY23" s="35" t="str">
        <f aca="false">IF(Métricas!AQ27="","",Métricas!AQ27)</f>
        <v/>
      </c>
      <c r="AZ23" s="35" t="str">
        <f aca="false">IF(Métricas!AR27="","",Métricas!AR27)</f>
        <v/>
      </c>
      <c r="BA23" s="35" t="str">
        <f aca="false">IF(Métricas!AS27="","",Métricas!AS27)</f>
        <v/>
      </c>
      <c r="BB23" s="35" t="str">
        <f aca="false">IF(Métricas!AT27="","",Métricas!AT27)</f>
        <v/>
      </c>
      <c r="BC23" s="35" t="str">
        <f aca="false">IF(Métricas!AU27="","",Métricas!AU27)</f>
        <v/>
      </c>
      <c r="BD23" s="35" t="str">
        <f aca="false">IF(Métricas!AV27="","",Métricas!AV27)</f>
        <v/>
      </c>
      <c r="BE23" s="35" t="str">
        <f aca="false">IF(Métricas!AW27="","",Métricas!AW27)</f>
        <v/>
      </c>
      <c r="BF23" s="35" t="str">
        <f aca="false">IF(Métricas!AX27="","",Métricas!AX27)</f>
        <v/>
      </c>
      <c r="BG23" s="35" t="str">
        <f aca="false">IF(Métricas!AY27="","",Métricas!AY27)</f>
        <v/>
      </c>
      <c r="BH23" s="35" t="str">
        <f aca="false">IF(Métricas!AZ27="","",Métricas!AZ27)</f>
        <v/>
      </c>
    </row>
    <row r="24" customFormat="false" ht="18.75" hidden="false" customHeight="true" outlineLevel="0" collapsed="false">
      <c r="B24" s="49" t="n">
        <v>17</v>
      </c>
      <c r="C24" s="112"/>
      <c r="D24" s="121" t="s">
        <v>72</v>
      </c>
      <c r="E24" s="122" t="s">
        <v>66</v>
      </c>
      <c r="F24" s="35" t="s">
        <v>27</v>
      </c>
      <c r="G24" s="39" t="s">
        <v>38</v>
      </c>
      <c r="H24" s="76" t="s">
        <v>61</v>
      </c>
      <c r="I24" s="86" t="n">
        <v>0.9</v>
      </c>
      <c r="J24" s="87" t="n">
        <f aca="false">I24</f>
        <v>0.9</v>
      </c>
      <c r="K24" s="79" t="s">
        <v>62</v>
      </c>
      <c r="L24" s="88" t="n">
        <f aca="false">N24</f>
        <v>1</v>
      </c>
      <c r="M24" s="81" t="s">
        <v>63</v>
      </c>
      <c r="N24" s="89" t="n">
        <v>1</v>
      </c>
      <c r="O24" s="124" t="str">
        <f aca="false">IF(SUM(Métricas!G30:G34)=0,"",(Métricas!G35/(Métricas!G30*27)))</f>
        <v/>
      </c>
      <c r="P24" s="125" t="str">
        <f aca="false">IF(SUM(Métricas!H30:H34)=0,"",(Métricas!H35/(Métricas!H30*20)))</f>
        <v/>
      </c>
      <c r="Q24" s="125" t="str">
        <f aca="false">IF(SUM(Métricas!I30:I34)=0,"",(Métricas!I35/(Métricas!I30*20)))</f>
        <v/>
      </c>
      <c r="R24" s="125" t="n">
        <f aca="false">IF(SUM(Métricas!J30:J34)=0,"",(Métricas!J35/(Métricas!J30*20)))</f>
        <v>0.963375796178344</v>
      </c>
      <c r="S24" s="125" t="n">
        <f aca="false">IF(SUM(Métricas!K30:K34)=0,"",(Métricas!K35/(Métricas!K30*20)))</f>
        <v>0.896860986547085</v>
      </c>
      <c r="T24" s="125" t="n">
        <f aca="false">IF(SUM(Métricas!L30:L34)=0,"",(Métricas!L35/(Métricas!L30*20)))</f>
        <v>0.954850518608908</v>
      </c>
      <c r="U24" s="125" t="n">
        <f aca="false">IF(SUM(Métricas!M30:M34)=0,"",(Métricas!M35/(Métricas!M30*20)))</f>
        <v>4.35606060606061</v>
      </c>
      <c r="V24" s="125" t="n">
        <f aca="false">IF(SUM(Métricas!N30:N34)=0,"",(Métricas!N35/(Métricas!N30*27)))</f>
        <v>0</v>
      </c>
      <c r="W24" s="125" t="str">
        <f aca="false">IF(SUM(Métricas!O30:O34)=0,"",(Métricas!O35/(Métricas!O30*27)))</f>
        <v/>
      </c>
      <c r="X24" s="125" t="n">
        <f aca="false">IF(SUM(Métricas!P30:P34)=0,"",(Métricas!P35/(Métricas!P30*27)))</f>
        <v>0.740740740740741</v>
      </c>
      <c r="Y24" s="125" t="n">
        <f aca="false">IF(SUM(Métricas!Q30:Q34)=0,"",(Métricas!Q35/(Métricas!Q30*27)))</f>
        <v>0.957595276435856</v>
      </c>
      <c r="Z24" s="125" t="n">
        <f aca="false">IF(SUM(Métricas!R30:R34)=0,"",(Métricas!R35/(Métricas!R30*27)))</f>
        <v>1.11729461182541</v>
      </c>
      <c r="AA24" s="125" t="n">
        <f aca="false">IF(SUM(Métricas!S30:S34)=0,"",(Métricas!S35/(Métricas!S30*27)))</f>
        <v>1.05894627021388</v>
      </c>
      <c r="AB24" s="125" t="n">
        <f aca="false">IF(SUM(Métricas!T30:T34)=0,"",(Métricas!T35/(Métricas!T30*27)))</f>
        <v>0.902009020090201</v>
      </c>
      <c r="AC24" s="125" t="n">
        <f aca="false">IF(SUM(Métricas!U30:U34)=0,"",(Métricas!U35/(Métricas!U30*27)))</f>
        <v>1.04015981263346</v>
      </c>
      <c r="AD24" s="125" t="n">
        <f aca="false">IF(SUM(Métricas!V30:V34)=0,"",(Métricas!V35/(Métricas!V30*27)))</f>
        <v>1.16375727348296</v>
      </c>
      <c r="AE24" s="125" t="n">
        <f aca="false">IF(SUM(Métricas!W30:W34)=0,"",(Métricas!W35/(Métricas!W30*27)))</f>
        <v>1.12549716510113</v>
      </c>
      <c r="AF24" s="125" t="n">
        <f aca="false">IF(SUM(Métricas!X30:X34)=0,"",(Métricas!X35/(Métricas!X30*27)))</f>
        <v>1.03695665280039</v>
      </c>
      <c r="AG24" s="125" t="n">
        <f aca="false">IF(SUM(Métricas!Y30:Y34)=0,"",(Métricas!Y35/(Métricas!Y30*27)))</f>
        <v>1.16572582495755</v>
      </c>
      <c r="AH24" s="125" t="n">
        <f aca="false">IF(SUM(Métricas!Z30:Z34)=0,"",(Métricas!Z35/(Métricas!Z30*27)))</f>
        <v>1.25543971697818</v>
      </c>
      <c r="AI24" s="125" t="n">
        <f aca="false">IF(SUM(Métricas!AA30:AA34)=0,"",(Métricas!AA35/(Métricas!AA30*27)))</f>
        <v>1.33174319220831</v>
      </c>
      <c r="AJ24" s="125" t="n">
        <f aca="false">IF(SUM(Métricas!AB30:AB34)=0,"",(Métricas!AB35/(Métricas!AB30*27)))</f>
        <v>1.54775828460039</v>
      </c>
      <c r="AK24" s="125" t="n">
        <f aca="false">IF(SUM(Métricas!AC30:AC34)=0,"",(Métricas!AC35/(Métricas!AC30*27)))</f>
        <v>1.72066630056745</v>
      </c>
      <c r="AL24" s="125" t="n">
        <f aca="false">IF(SUM(Métricas!AD30:AD34)=0,"",(Métricas!AD35/(Métricas!AD30*27)))</f>
        <v>1.22415839110611</v>
      </c>
      <c r="AM24" s="125" t="n">
        <f aca="false">IF(SUM(Métricas!AE30:AE35)=0,"",(Métricas!AE35/(Métricas!AE30*27)))</f>
        <v>1.52997892670535</v>
      </c>
      <c r="AN24" s="125" t="n">
        <f aca="false">IF(SUM(Métricas!AF30:AF35)=0,"",(Métricas!AF35/(Métricas!AF30*27)))</f>
        <v>1.03006892372946</v>
      </c>
      <c r="AO24" s="125" t="n">
        <f aca="false">IF(SUM(Métricas!AG30:AG35)=0,"",(Métricas!AG35/(Métricas!AG30*27)))</f>
        <v>1.17984414674722</v>
      </c>
      <c r="AP24" s="125" t="n">
        <f aca="false">IF(SUM(Métricas!AH30:AH35)=0,"",(Métricas!AH35/(Métricas!AH30*27)))</f>
        <v>1.10457968341786</v>
      </c>
      <c r="AQ24" s="125" t="n">
        <f aca="false">IF(SUM(Métricas!AI30:AI35)=0,"",(Métricas!AI35/(Métricas!AI30*27)))</f>
        <v>1.12294112294112</v>
      </c>
      <c r="AR24" s="125" t="str">
        <f aca="false">IF(SUM(Métricas!AJ30:AJ35)=0,"",(Métricas!AJ35/(Métricas!AJ30*27)))</f>
        <v/>
      </c>
      <c r="AS24" s="125" t="str">
        <f aca="false">IF(SUM(Métricas!AK30:AK35)=0,"",(Métricas!AK35/(Métricas!AK30*27)))</f>
        <v/>
      </c>
      <c r="AT24" s="125" t="str">
        <f aca="false">IF(SUM(Métricas!AL30:AL35)=0,"",(Métricas!AL35/(Métricas!AL30*27)))</f>
        <v/>
      </c>
      <c r="AU24" s="125" t="str">
        <f aca="false">IF(SUM(Métricas!AM30:AM35)=0,"",(Métricas!AM35/(Métricas!AM30*27)))</f>
        <v/>
      </c>
      <c r="AV24" s="125" t="str">
        <f aca="false">IF(SUM(Métricas!AN30:AN35)=0,"",(Métricas!AN35/(Métricas!AN30*27)))</f>
        <v/>
      </c>
      <c r="AW24" s="125" t="str">
        <f aca="false">IF(SUM(Métricas!AO30:AO35)=0,"",(Métricas!AO35/(Métricas!AO30*27)))</f>
        <v/>
      </c>
      <c r="AX24" s="125" t="str">
        <f aca="false">IF(SUM(Métricas!AP30:AP35)=0,"",(Métricas!AP35/(Métricas!AP30*27)))</f>
        <v/>
      </c>
      <c r="AY24" s="125" t="str">
        <f aca="false">IF(SUM(Métricas!AQ30:AQ35)=0,"",(Métricas!AQ35/(Métricas!AQ30*27)))</f>
        <v/>
      </c>
      <c r="AZ24" s="125" t="str">
        <f aca="false">IF(SUM(Métricas!AR30:AR35)=0,"",(Métricas!AR35/(Métricas!AR30*27)))</f>
        <v/>
      </c>
      <c r="BA24" s="125" t="str">
        <f aca="false">IF(SUM(Métricas!AS30:AS35)=0,"",(Métricas!AS35/(Métricas!AS30*27)))</f>
        <v/>
      </c>
      <c r="BB24" s="125" t="str">
        <f aca="false">IF(SUM(Métricas!AT30:AT35)=0,"",(Métricas!AT35/(Métricas!AT30*27)))</f>
        <v/>
      </c>
      <c r="BC24" s="125" t="str">
        <f aca="false">IF(SUM(Métricas!AU30:AU35)=0,"",(Métricas!AU35/(Métricas!AU30*27)))</f>
        <v/>
      </c>
      <c r="BD24" s="125" t="str">
        <f aca="false">IF(SUM(Métricas!AV30:AV35)=0,"",(Métricas!AV35/(Métricas!AV30*27)))</f>
        <v/>
      </c>
      <c r="BE24" s="125" t="str">
        <f aca="false">IF(SUM(Métricas!AW30:AW35)=0,"",(Métricas!AW35/(Métricas!AW30*27)))</f>
        <v/>
      </c>
      <c r="BF24" s="125" t="str">
        <f aca="false">IF(SUM(Métricas!AX30:AX35)=0,"",(Métricas!AX35/(Métricas!AX30*27)))</f>
        <v/>
      </c>
      <c r="BG24" s="125" t="str">
        <f aca="false">IF(SUM(Métricas!AY30:AY35)=0,"",(Métricas!AY35/(Métricas!AY30*27)))</f>
        <v/>
      </c>
      <c r="BH24" s="125" t="str">
        <f aca="false">IF(SUM(Métricas!AZ30:AZ35)=0,"",(Métricas!AZ35/(Métricas!AZ30*27)))</f>
        <v/>
      </c>
    </row>
    <row r="25" customFormat="false" ht="18.75" hidden="false" customHeight="true" outlineLevel="0" collapsed="false">
      <c r="B25" s="49"/>
      <c r="C25" s="112"/>
      <c r="D25" s="121"/>
      <c r="E25" s="122"/>
      <c r="F25" s="35"/>
      <c r="G25" s="39" t="s">
        <v>39</v>
      </c>
      <c r="H25" s="76" t="s">
        <v>61</v>
      </c>
      <c r="I25" s="86" t="n">
        <v>0.9</v>
      </c>
      <c r="J25" s="87" t="n">
        <f aca="false">I25</f>
        <v>0.9</v>
      </c>
      <c r="K25" s="79" t="s">
        <v>62</v>
      </c>
      <c r="L25" s="88" t="n">
        <f aca="false">N25</f>
        <v>1</v>
      </c>
      <c r="M25" s="81" t="s">
        <v>63</v>
      </c>
      <c r="N25" s="89" t="n">
        <v>1</v>
      </c>
      <c r="O25" s="124" t="str">
        <f aca="false">IF(SUM(Métricas!G31:G35)=0,"",(Métricas!G36/(Métricas!G31*27)))</f>
        <v/>
      </c>
      <c r="P25" s="125" t="str">
        <f aca="false">IF(SUM(Métricas!H31:H35)=0,"",(Métricas!H36/(Métricas!H31*20)))</f>
        <v/>
      </c>
      <c r="Q25" s="125" t="str">
        <f aca="false">IF(SUM(Métricas!I31:I35)=0,"",(Métricas!I36/(Métricas!I31*20)))</f>
        <v/>
      </c>
      <c r="R25" s="125" t="n">
        <f aca="false">IF(SUM(Métricas!J31:J35)=0,"",(Métricas!J36/(Métricas!J31*20)))</f>
        <v>1.78351783517835</v>
      </c>
      <c r="S25" s="125" t="n">
        <f aca="false">IF(SUM(Métricas!K31:K35)=0,"",(Métricas!K36/(Métricas!K31*20)))</f>
        <v>0.939306358381503</v>
      </c>
      <c r="T25" s="125" t="n">
        <f aca="false">IF(SUM(Métricas!L31:L35)=0,"",(Métricas!L36/(Métricas!L31*20)))</f>
        <v>1.17006802721088</v>
      </c>
      <c r="U25" s="125" t="n">
        <f aca="false">IF(SUM(Métricas!M31:M35)=0,"",(Métricas!M36/(Métricas!M31*20)))</f>
        <v>0.948827292110874</v>
      </c>
      <c r="V25" s="125" t="n">
        <f aca="false">IF(SUM(Métricas!N31:N35)=0,"",(Métricas!N36/(Métricas!N31*27)))</f>
        <v>0</v>
      </c>
      <c r="W25" s="125" t="str">
        <f aca="false">IF(SUM(Métricas!O31:O35)=0,"",(Métricas!O36/(Métricas!O31*27)))</f>
        <v/>
      </c>
      <c r="X25" s="125" t="n">
        <f aca="false">IF(SUM(Métricas!P31:P35)=0,"",(Métricas!P36/(Métricas!P31*27)))</f>
        <v>0.740740740740741</v>
      </c>
      <c r="Y25" s="125" t="n">
        <f aca="false">IF(SUM(Métricas!Q31:Q35)=0,"",(Métricas!Q36/(Métricas!Q31*27)))</f>
        <v>1.05212816834051</v>
      </c>
      <c r="Z25" s="125" t="n">
        <f aca="false">IF(SUM(Métricas!R31:R35)=0,"",(Métricas!R36/(Métricas!R31*27)))</f>
        <v>1.03890362511052</v>
      </c>
      <c r="AA25" s="125" t="n">
        <f aca="false">IF(SUM(Métricas!S31:S35)=0,"",(Métricas!S36/(Métricas!S31*27)))</f>
        <v>1.47294268331732</v>
      </c>
      <c r="AB25" s="125" t="n">
        <f aca="false">IF(SUM(Métricas!T31:T35)=0,"",(Métricas!T36/(Métricas!T31*27)))</f>
        <v>0.944444444444444</v>
      </c>
      <c r="AC25" s="125" t="n">
        <f aca="false">IF(SUM(Métricas!U31:U35)=0,"",(Métricas!U36/(Métricas!U31*27)))</f>
        <v>1.10776981005989</v>
      </c>
      <c r="AD25" s="125" t="n">
        <f aca="false">IF(SUM(Métricas!V31:V35)=0,"",(Métricas!V36/(Métricas!V31*27)))</f>
        <v>0.93138324965437</v>
      </c>
      <c r="AE25" s="125" t="n">
        <f aca="false">IF(SUM(Métricas!W31:W35)=0,"",(Métricas!W36/(Métricas!W31*27)))</f>
        <v>0.967801972827098</v>
      </c>
      <c r="AF25" s="125" t="n">
        <f aca="false">IF(SUM(Métricas!X31:X35)=0,"",(Métricas!X36/(Métricas!X31*27)))</f>
        <v>0.869414014953921</v>
      </c>
      <c r="AG25" s="125" t="n">
        <f aca="false">IF(SUM(Métricas!Y31:Y35)=0,"",(Métricas!Y36/(Métricas!Y31*27)))</f>
        <v>1.1133527609654</v>
      </c>
      <c r="AH25" s="125" t="n">
        <f aca="false">IF(SUM(Métricas!Z31:Z35)=0,"",(Métricas!Z36/(Métricas!Z31*27)))</f>
        <v>1.13960113960114</v>
      </c>
      <c r="AI25" s="125" t="n">
        <f aca="false">IF(SUM(Métricas!AA31:AA35)=0,"",(Métricas!AA36/(Métricas!AA31*27)))</f>
        <v>1.0218708096361</v>
      </c>
      <c r="AJ25" s="125" t="n">
        <f aca="false">IF(SUM(Métricas!AB31:AB35)=0,"",(Métricas!AB36/(Métricas!AB31*27)))</f>
        <v>0.992576186374636</v>
      </c>
      <c r="AK25" s="125" t="n">
        <f aca="false">IF(SUM(Métricas!AC31:AC35)=0,"",(Métricas!AC36/(Métricas!AC31*27)))</f>
        <v>1.26626993831689</v>
      </c>
      <c r="AL25" s="125" t="n">
        <f aca="false">IF(SUM(Métricas!AD31:AD35)=0,"",(Métricas!AD36/(Métricas!AD31*27)))</f>
        <v>1.53517830097756</v>
      </c>
      <c r="AM25" s="125" t="n">
        <f aca="false">IF(SUM(Métricas!AE31:AE35)=0,"",(Métricas!AE36/(Métricas!AE31*27)))</f>
        <v>0.632996632996633</v>
      </c>
      <c r="AN25" s="125" t="n">
        <f aca="false">IF(SUM(Métricas!AF31:AF35)=0,"",(Métricas!AF36/(Métricas!AF31*27)))</f>
        <v>1.41621255503217</v>
      </c>
      <c r="AO25" s="125" t="n">
        <f aca="false">IF(SUM(Métricas!AG31:AG35)=0,"",(Métricas!AG36/(Métricas!AG31*27)))</f>
        <v>1.04057416661525</v>
      </c>
      <c r="AP25" s="125" t="n">
        <f aca="false">IF(SUM(Métricas!AH31:AH35)=0,"",(Métricas!AH36/(Métricas!AH31*27)))</f>
        <v>1.10617283950617</v>
      </c>
      <c r="AQ25" s="125" t="n">
        <f aca="false">IF(SUM(Métricas!AI31:AI35)=0,"",(Métricas!AI36/(Métricas!AI31*27)))</f>
        <v>1.11087014144919</v>
      </c>
      <c r="AR25" s="125" t="str">
        <f aca="false">IF(SUM(Métricas!AJ31:AJ35)=0,"",(Métricas!AJ36/(Métricas!AJ31*27)))</f>
        <v/>
      </c>
      <c r="AS25" s="125" t="str">
        <f aca="false">IF(SUM(Métricas!AK31:AK35)=0,"",(Métricas!AK36/(Métricas!AK31*27)))</f>
        <v/>
      </c>
      <c r="AT25" s="125" t="str">
        <f aca="false">IF(SUM(Métricas!AL31:AL35)=0,"",(Métricas!AL36/(Métricas!AL31*27)))</f>
        <v/>
      </c>
      <c r="AU25" s="125" t="str">
        <f aca="false">IF(SUM(Métricas!AM31:AM35)=0,"",(Métricas!AM36/(Métricas!AM31*27)))</f>
        <v/>
      </c>
      <c r="AV25" s="125" t="str">
        <f aca="false">IF(SUM(Métricas!AN31:AN35)=0,"",(Métricas!AN36/(Métricas!AN31*27)))</f>
        <v/>
      </c>
      <c r="AW25" s="125" t="str">
        <f aca="false">IF(SUM(Métricas!AO31:AO35)=0,"",(Métricas!AO36/(Métricas!AO31*27)))</f>
        <v/>
      </c>
      <c r="AX25" s="125" t="str">
        <f aca="false">IF(SUM(Métricas!AP31:AP35)=0,"",(Métricas!AP36/(Métricas!AP31*27)))</f>
        <v/>
      </c>
      <c r="AY25" s="125" t="str">
        <f aca="false">IF(SUM(Métricas!AQ31:AQ35)=0,"",(Métricas!AQ36/(Métricas!AQ31*27)))</f>
        <v/>
      </c>
      <c r="AZ25" s="125" t="str">
        <f aca="false">IF(SUM(Métricas!AR31:AR35)=0,"",(Métricas!AR36/(Métricas!AR31*27)))</f>
        <v/>
      </c>
      <c r="BA25" s="125" t="str">
        <f aca="false">IF(SUM(Métricas!AS31:AS35)=0,"",(Métricas!AS36/(Métricas!AS31*27)))</f>
        <v/>
      </c>
      <c r="BB25" s="125" t="str">
        <f aca="false">IF(SUM(Métricas!AT31:AT35)=0,"",(Métricas!AT36/(Métricas!AT31*27)))</f>
        <v/>
      </c>
      <c r="BC25" s="125" t="str">
        <f aca="false">IF(SUM(Métricas!AU31:AU35)=0,"",(Métricas!AU36/(Métricas!AU31*27)))</f>
        <v/>
      </c>
      <c r="BD25" s="125" t="str">
        <f aca="false">IF(SUM(Métricas!AV31:AV35)=0,"",(Métricas!AV36/(Métricas!AV31*27)))</f>
        <v/>
      </c>
      <c r="BE25" s="125" t="str">
        <f aca="false">IF(SUM(Métricas!AW31:AW35)=0,"",(Métricas!AW36/(Métricas!AW31*27)))</f>
        <v/>
      </c>
      <c r="BF25" s="125" t="str">
        <f aca="false">IF(SUM(Métricas!AX31:AX35)=0,"",(Métricas!AX36/(Métricas!AX31*27)))</f>
        <v/>
      </c>
      <c r="BG25" s="125" t="str">
        <f aca="false">IF(SUM(Métricas!AY31:AY35)=0,"",(Métricas!AY36/(Métricas!AY31*27)))</f>
        <v/>
      </c>
      <c r="BH25" s="125" t="str">
        <f aca="false">IF(SUM(Métricas!AZ31:AZ35)=0,"",(Métricas!AZ36/(Métricas!AZ31*27)))</f>
        <v/>
      </c>
    </row>
    <row r="26" customFormat="false" ht="18.75" hidden="false" customHeight="true" outlineLevel="0" collapsed="false">
      <c r="B26" s="49"/>
      <c r="C26" s="112"/>
      <c r="D26" s="121"/>
      <c r="E26" s="122"/>
      <c r="F26" s="35"/>
      <c r="G26" s="39" t="s">
        <v>71</v>
      </c>
      <c r="H26" s="76" t="s">
        <v>61</v>
      </c>
      <c r="I26" s="86" t="n">
        <v>0.9</v>
      </c>
      <c r="J26" s="87" t="n">
        <f aca="false">I26</f>
        <v>0.9</v>
      </c>
      <c r="K26" s="79" t="s">
        <v>62</v>
      </c>
      <c r="L26" s="88" t="n">
        <f aca="false">N26</f>
        <v>1</v>
      </c>
      <c r="M26" s="81" t="s">
        <v>63</v>
      </c>
      <c r="N26" s="89" t="n">
        <v>1</v>
      </c>
      <c r="O26" s="126" t="str">
        <f aca="false">IF(SUM(O24:O25)=0,"",AVERAGE(O24:O25))</f>
        <v/>
      </c>
      <c r="P26" s="127" t="str">
        <f aca="false">IF(SUM(P24:P25)=0,"",AVERAGE(P24:P25))</f>
        <v/>
      </c>
      <c r="Q26" s="127" t="str">
        <f aca="false">IF(SUM(Q24:Q25)=0,"",AVERAGE(Q24:Q25))</f>
        <v/>
      </c>
      <c r="R26" s="127" t="n">
        <f aca="false">IF(SUM(R24:R25)=0,"",AVERAGE(R24:R25))</f>
        <v>1.37344681567835</v>
      </c>
      <c r="S26" s="127" t="n">
        <f aca="false">IF(SUM(S24:S25)=0,"",AVERAGE(S24:S25))</f>
        <v>0.918083672464294</v>
      </c>
      <c r="T26" s="127" t="n">
        <f aca="false">IF(SUM(T24:T25)=0,"",AVERAGE(T24:T25))</f>
        <v>1.0624592729099</v>
      </c>
      <c r="U26" s="127" t="n">
        <f aca="false">IF(SUM(U24:U25)=0,"",AVERAGE(U24:U25))</f>
        <v>2.65244394908574</v>
      </c>
      <c r="V26" s="127" t="str">
        <f aca="false">IF(SUM(V24:V25)=0,"",AVERAGE(V24:V25))</f>
        <v/>
      </c>
      <c r="W26" s="127" t="str">
        <f aca="false">IF(SUM(W24:W25)=0,"",AVERAGE(W24:W25))</f>
        <v/>
      </c>
      <c r="X26" s="127" t="s">
        <v>73</v>
      </c>
      <c r="Y26" s="127" t="n">
        <f aca="false">IF(SUM(Y24:Y25)=0,"",AVERAGE(Y24:Y25))</f>
        <v>1.00486172238818</v>
      </c>
      <c r="Z26" s="127" t="n">
        <f aca="false">IF(SUM(Z24:Z25)=0,"",AVERAGE(Z24:Z25))</f>
        <v>1.07809911846797</v>
      </c>
      <c r="AA26" s="127" t="n">
        <f aca="false">IF(SUM(AA24:AA25)=0,"",AVERAGE(AA24:AA25))</f>
        <v>1.2659444767656</v>
      </c>
      <c r="AB26" s="127" t="n">
        <f aca="false">IF(SUM(AB24:AB25)=0,"",AVERAGE(AB24:AB25))</f>
        <v>0.923226732267323</v>
      </c>
      <c r="AC26" s="127" t="n">
        <f aca="false">IF(SUM(AC24:AC25)=0,"",AVERAGE(AC24:AC25))</f>
        <v>1.07396481134668</v>
      </c>
      <c r="AD26" s="127" t="n">
        <f aca="false">IF(SUM(AD24:AD25)=0,"",AVERAGE(AD24:AD25))</f>
        <v>1.04757026156866</v>
      </c>
      <c r="AE26" s="127" t="n">
        <f aca="false">IF(SUM(AE24:AE25)=0,"",AVERAGE(AE24:AE25))</f>
        <v>1.04664956896411</v>
      </c>
      <c r="AF26" s="127" t="n">
        <f aca="false">IF(SUM(AF24:AF25)=0,"",AVERAGE(AF24:AF25))</f>
        <v>0.953185333877153</v>
      </c>
      <c r="AG26" s="127" t="n">
        <f aca="false">IF(SUM(AG24:AG25)=0,"",AVERAGE(AG24:AG25))</f>
        <v>1.13953929296148</v>
      </c>
      <c r="AH26" s="127" t="n">
        <f aca="false">IF(SUM(AH24:AH25)=0,"",AVERAGE(AH24:AH25))</f>
        <v>1.19752042828966</v>
      </c>
      <c r="AI26" s="127" t="n">
        <f aca="false">IF(SUM(AI24:AI25)=0,"",AVERAGE(AI24:AI25))</f>
        <v>1.17680700092221</v>
      </c>
      <c r="AJ26" s="127" t="n">
        <f aca="false">IF(SUM(AJ24:AJ25)=0,"",AVERAGE(AJ24:AJ25))</f>
        <v>1.27016723548751</v>
      </c>
      <c r="AK26" s="127" t="n">
        <f aca="false">IF(SUM(AK24:AK25)=0,"",AVERAGE(AK24:AK25))</f>
        <v>1.49346811944217</v>
      </c>
      <c r="AL26" s="127" t="n">
        <f aca="false">IF(SUM(AL24:AL25)=0,"",AVERAGE(AL24:AL25))</f>
        <v>1.37966834604184</v>
      </c>
      <c r="AM26" s="127" t="n">
        <f aca="false">IF(SUM(AM24:AM25)=0,"",AVERAGE(AM24:AM25))</f>
        <v>1.08148777985099</v>
      </c>
      <c r="AN26" s="127" t="n">
        <f aca="false">IF(SUM(AN24:AN25)=0,"",AVERAGE(AN24:AN25))</f>
        <v>1.22314073938081</v>
      </c>
      <c r="AO26" s="127" t="n">
        <f aca="false">IF(SUM(AO24:AO25)=0,"",AVERAGE(AO24:AO25))</f>
        <v>1.11020915668124</v>
      </c>
      <c r="AP26" s="127" t="n">
        <f aca="false">IF(SUM(AP24:AP25)=0,"",AVERAGE(AP24:AP25))</f>
        <v>1.10537626146202</v>
      </c>
      <c r="AQ26" s="127" t="n">
        <f aca="false">IF(SUM(AQ24:AQ25)=0,"",AVERAGE(AQ24:AQ25))</f>
        <v>1.11690563219516</v>
      </c>
      <c r="AR26" s="127" t="str">
        <f aca="false">IF(SUM(AR24:AR25)=0,"",AVERAGE(AR24:AR25))</f>
        <v/>
      </c>
      <c r="AS26" s="127" t="str">
        <f aca="false">IF(SUM(AS24:AS25)=0,"",AVERAGE(AS24:AS25))</f>
        <v/>
      </c>
      <c r="AT26" s="127" t="str">
        <f aca="false">IF(SUM(AT24:AT25)=0,"",AVERAGE(AT24:AT25))</f>
        <v/>
      </c>
      <c r="AU26" s="127" t="str">
        <f aca="false">IF(SUM(AU24:AU25)=0,"",AVERAGE(AU24:AU25))</f>
        <v/>
      </c>
      <c r="AV26" s="127" t="str">
        <f aca="false">IF(SUM(AV24:AV25)=0,"",AVERAGE(AV24:AV25))</f>
        <v/>
      </c>
      <c r="AW26" s="127" t="str">
        <f aca="false">IF(SUM(AW24:AW25)=0,"",AVERAGE(AW24:AW25))</f>
        <v/>
      </c>
      <c r="AX26" s="127" t="str">
        <f aca="false">IF(SUM(AX24:AX25)=0,"",AVERAGE(AX24:AX25))</f>
        <v/>
      </c>
      <c r="AY26" s="127" t="str">
        <f aca="false">IF(SUM(AY24:AY25)=0,"",AVERAGE(AY24:AY25))</f>
        <v/>
      </c>
      <c r="AZ26" s="127" t="str">
        <f aca="false">IF(SUM(AZ24:AZ25)=0,"",AVERAGE(AZ24:AZ25))</f>
        <v/>
      </c>
      <c r="BA26" s="127" t="str">
        <f aca="false">IF(SUM(BA24:BA25)=0,"",AVERAGE(BA24:BA25))</f>
        <v/>
      </c>
      <c r="BB26" s="127" t="str">
        <f aca="false">IF(SUM(BB24:BB25)=0,"",AVERAGE(BB24:BB25))</f>
        <v/>
      </c>
      <c r="BC26" s="127" t="str">
        <f aca="false">IF(SUM(BC24:BC25)=0,"",AVERAGE(BC24:BC25))</f>
        <v/>
      </c>
      <c r="BD26" s="127" t="str">
        <f aca="false">IF(SUM(BD24:BD25)=0,"",AVERAGE(BD24:BD25))</f>
        <v/>
      </c>
      <c r="BE26" s="127" t="str">
        <f aca="false">IF(SUM(BE24:BE25)=0,"",AVERAGE(BE24:BE25))</f>
        <v/>
      </c>
      <c r="BF26" s="127" t="str">
        <f aca="false">IF(SUM(BF24:BF25)=0,"",AVERAGE(BF24:BF25))</f>
        <v/>
      </c>
      <c r="BG26" s="127" t="str">
        <f aca="false">IF(SUM(BG24:BG25)=0,"",AVERAGE(BG24:BG25))</f>
        <v/>
      </c>
      <c r="BH26" s="127" t="str">
        <f aca="false">IF(SUM(BH24:BH25)=0,"",AVERAGE(BH24:BH25))</f>
        <v/>
      </c>
    </row>
    <row r="27" customFormat="false" ht="18.75" hidden="false" customHeight="true" outlineLevel="0" collapsed="false">
      <c r="B27" s="128"/>
      <c r="C27" s="112"/>
      <c r="D27" s="121"/>
      <c r="E27" s="122" t="s">
        <v>66</v>
      </c>
      <c r="F27" s="35" t="s">
        <v>27</v>
      </c>
      <c r="G27" s="47" t="s">
        <v>40</v>
      </c>
      <c r="H27" s="76" t="s">
        <v>61</v>
      </c>
      <c r="I27" s="86" t="n">
        <v>0.9</v>
      </c>
      <c r="J27" s="87" t="n">
        <f aca="false">I27</f>
        <v>0.9</v>
      </c>
      <c r="K27" s="79" t="s">
        <v>62</v>
      </c>
      <c r="L27" s="88" t="n">
        <f aca="false">N27</f>
        <v>1</v>
      </c>
      <c r="M27" s="81" t="s">
        <v>63</v>
      </c>
      <c r="N27" s="89" t="n">
        <v>1</v>
      </c>
      <c r="O27" s="126"/>
      <c r="P27" s="125" t="str">
        <f aca="false">IF(SUM(Métricas!H33:H37)=0,"",(Métricas!H38/(Métricas!H33*27)))</f>
        <v/>
      </c>
      <c r="Q27" s="127"/>
      <c r="R27" s="127"/>
      <c r="S27" s="127"/>
      <c r="T27" s="127"/>
      <c r="U27" s="127"/>
      <c r="V27" s="127"/>
      <c r="W27" s="127"/>
      <c r="X27" s="127"/>
      <c r="Y27" s="127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5" t="e">
        <f aca="false">IF(SUM(Métricas!AE33:AE37)=0,"",(Métricas!AE38/(Métricas!AE33*27)))</f>
        <v>#DIV/0!</v>
      </c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</row>
    <row r="28" customFormat="false" ht="18.75" hidden="false" customHeight="true" outlineLevel="0" collapsed="false">
      <c r="B28" s="128"/>
      <c r="C28" s="112"/>
      <c r="D28" s="121"/>
      <c r="E28" s="122"/>
      <c r="F28" s="35"/>
      <c r="G28" s="47" t="s">
        <v>41</v>
      </c>
      <c r="H28" s="76" t="s">
        <v>61</v>
      </c>
      <c r="I28" s="86" t="n">
        <v>0.9</v>
      </c>
      <c r="J28" s="87" t="n">
        <f aca="false">I28</f>
        <v>0.9</v>
      </c>
      <c r="K28" s="79" t="s">
        <v>62</v>
      </c>
      <c r="L28" s="88" t="n">
        <f aca="false">N28</f>
        <v>1</v>
      </c>
      <c r="M28" s="81" t="s">
        <v>63</v>
      </c>
      <c r="N28" s="89" t="n">
        <v>1</v>
      </c>
      <c r="O28" s="126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</row>
    <row r="29" customFormat="false" ht="18.75" hidden="false" customHeight="true" outlineLevel="0" collapsed="false">
      <c r="B29" s="128"/>
      <c r="C29" s="112"/>
      <c r="D29" s="121"/>
      <c r="E29" s="122"/>
      <c r="F29" s="35"/>
      <c r="G29" s="47" t="s">
        <v>42</v>
      </c>
      <c r="H29" s="76" t="s">
        <v>61</v>
      </c>
      <c r="I29" s="86" t="n">
        <v>0.9</v>
      </c>
      <c r="J29" s="87" t="n">
        <f aca="false">I29</f>
        <v>0.9</v>
      </c>
      <c r="K29" s="79" t="s">
        <v>62</v>
      </c>
      <c r="L29" s="88" t="n">
        <f aca="false">N29</f>
        <v>1</v>
      </c>
      <c r="M29" s="81" t="s">
        <v>63</v>
      </c>
      <c r="N29" s="89" t="n">
        <v>1</v>
      </c>
      <c r="O29" s="126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</row>
    <row r="30" customFormat="false" ht="31.8" hidden="false" customHeight="false" outlineLevel="0" collapsed="false">
      <c r="B30" s="128" t="n">
        <v>18</v>
      </c>
      <c r="C30" s="112"/>
      <c r="D30" s="84" t="s">
        <v>74</v>
      </c>
      <c r="E30" s="130" t="s">
        <v>66</v>
      </c>
      <c r="F30" s="131" t="s">
        <v>44</v>
      </c>
      <c r="G30" s="132" t="s">
        <v>32</v>
      </c>
      <c r="H30" s="76" t="s">
        <v>61</v>
      </c>
      <c r="I30" s="77" t="n">
        <v>160</v>
      </c>
      <c r="J30" s="78" t="n">
        <f aca="false">I30</f>
        <v>160</v>
      </c>
      <c r="K30" s="79" t="s">
        <v>62</v>
      </c>
      <c r="L30" s="80" t="n">
        <f aca="false">N30</f>
        <v>176</v>
      </c>
      <c r="M30" s="81" t="s">
        <v>63</v>
      </c>
      <c r="N30" s="82" t="n">
        <v>176</v>
      </c>
      <c r="O30" s="123" t="str">
        <f aca="false">IF(Métricas!G40="","",Métricas!G40)</f>
        <v/>
      </c>
      <c r="P30" s="35" t="n">
        <f aca="false">IF(Métricas!H40="","",Métricas!H40)</f>
        <v>389</v>
      </c>
      <c r="Q30" s="35" t="n">
        <f aca="false">IF(Métricas!I40="","",Métricas!I40)</f>
        <v>275</v>
      </c>
      <c r="R30" s="35" t="n">
        <f aca="false">IF(Métricas!J40="","",Métricas!J40)</f>
        <v>222</v>
      </c>
      <c r="S30" s="35" t="n">
        <f aca="false">IF(Métricas!K40="","",Métricas!K40)</f>
        <v>40</v>
      </c>
      <c r="T30" s="35" t="n">
        <f aca="false">IF(Métricas!L40="","",Métricas!L40)</f>
        <v>8.5</v>
      </c>
      <c r="U30" s="35" t="n">
        <f aca="false">IF(Métricas!M40="","",Métricas!M40)</f>
        <v>10.6</v>
      </c>
      <c r="V30" s="35" t="n">
        <f aca="false">IF(Métricas!N40="","",Métricas!N40)</f>
        <v>0.22</v>
      </c>
      <c r="W30" s="35" t="n">
        <f aca="false">IF(Métricas!O40="","",Métricas!O40)</f>
        <v>0.68</v>
      </c>
      <c r="X30" s="35" t="n">
        <f aca="false">IF(Métricas!P40="","",Métricas!P40)</f>
        <v>12.9</v>
      </c>
      <c r="Y30" s="35" t="n">
        <f aca="false">IF(Métricas!Q40="","",Métricas!Q40)</f>
        <v>26.8</v>
      </c>
      <c r="Z30" s="133" t="n">
        <f aca="false">IF(Métricas!R40="","",Métricas!R40)</f>
        <v>10.46</v>
      </c>
      <c r="AA30" s="133" t="n">
        <f aca="false">IF(Métricas!S40="","",Métricas!S40)</f>
        <v>8.35</v>
      </c>
      <c r="AB30" s="133" t="n">
        <f aca="false">IF(Métricas!T40="","",Métricas!T40)</f>
        <v>6.8</v>
      </c>
      <c r="AC30" s="133" t="n">
        <f aca="false">IF(Métricas!U40="","",Métricas!U40)</f>
        <v>19.13</v>
      </c>
      <c r="AD30" s="133" t="n">
        <f aca="false">IF(Métricas!V40="","",Métricas!V40)</f>
        <v>3.63</v>
      </c>
      <c r="AE30" s="133" t="n">
        <f aca="false">IF(Métricas!W40="","",Métricas!W40)</f>
        <v>6.7</v>
      </c>
      <c r="AF30" s="133" t="n">
        <f aca="false">IF(Métricas!X40="","",Métricas!X40)</f>
        <v>6.15</v>
      </c>
      <c r="AG30" s="133" t="n">
        <f aca="false">IF(Métricas!Y40="","",Métricas!Y40)</f>
        <v>7.9</v>
      </c>
      <c r="AH30" s="133" t="n">
        <f aca="false">IF(Métricas!Z40="","",Métricas!Z40)</f>
        <v>3</v>
      </c>
      <c r="AI30" s="133" t="n">
        <f aca="false">IF(Métricas!AA40="","",Métricas!AA40)</f>
        <v>4</v>
      </c>
      <c r="AJ30" s="133" t="n">
        <f aca="false">IF(Métricas!AB40="","",Métricas!AB40)</f>
        <v>18</v>
      </c>
      <c r="AK30" s="133" t="n">
        <f aca="false">IF(Métricas!AC40="","",Métricas!AC40)</f>
        <v>5.1</v>
      </c>
      <c r="AL30" s="133" t="n">
        <f aca="false">IF(Métricas!AD40="","",Métricas!AD40)</f>
        <v>4.62</v>
      </c>
      <c r="AM30" s="133" t="n">
        <f aca="false">IF(Métricas!AE40="","",Métricas!AE40)</f>
        <v>4</v>
      </c>
      <c r="AN30" s="133" t="n">
        <v>3</v>
      </c>
      <c r="AO30" s="133" t="n">
        <v>4</v>
      </c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customFormat="false" ht="31.8" hidden="false" customHeight="false" outlineLevel="0" collapsed="false">
      <c r="B31" s="49" t="n">
        <v>19</v>
      </c>
      <c r="C31" s="112"/>
      <c r="D31" s="105" t="s">
        <v>45</v>
      </c>
      <c r="E31" s="122" t="s">
        <v>66</v>
      </c>
      <c r="F31" s="35" t="s">
        <v>46</v>
      </c>
      <c r="G31" s="49" t="s">
        <v>9</v>
      </c>
      <c r="H31" s="76" t="s">
        <v>61</v>
      </c>
      <c r="I31" s="77" t="n">
        <v>91</v>
      </c>
      <c r="J31" s="78" t="n">
        <f aca="false">I31</f>
        <v>91</v>
      </c>
      <c r="K31" s="79" t="s">
        <v>62</v>
      </c>
      <c r="L31" s="80" t="n">
        <f aca="false">N31</f>
        <v>100</v>
      </c>
      <c r="M31" s="81" t="s">
        <v>63</v>
      </c>
      <c r="N31" s="82" t="n">
        <v>100</v>
      </c>
      <c r="O31" s="123" t="str">
        <f aca="false">IF(Métricas!G43="","",Métricas!G43)</f>
        <v/>
      </c>
      <c r="P31" s="35" t="n">
        <f aca="false">IF(Métricas!H43="","",Métricas!H43)</f>
        <v>75</v>
      </c>
      <c r="Q31" s="35" t="str">
        <f aca="false">IF(Métricas!I43="","",Métricas!I43)</f>
        <v/>
      </c>
      <c r="R31" s="35" t="n">
        <f aca="false">IF(Métricas!J43="","",Métricas!J43)</f>
        <v>110</v>
      </c>
      <c r="S31" s="35" t="n">
        <f aca="false">IF(Métricas!K43="","",Métricas!K43)</f>
        <v>81</v>
      </c>
      <c r="T31" s="35" t="n">
        <f aca="false">IF(Métricas!L43="","",Métricas!L43)</f>
        <v>92</v>
      </c>
      <c r="U31" s="35" t="n">
        <f aca="false">IF(Métricas!M43="","",Métricas!M43)</f>
        <v>60</v>
      </c>
      <c r="V31" s="35" t="n">
        <f aca="false">IF(Métricas!N43="","",Métricas!N43)</f>
        <v>54</v>
      </c>
      <c r="W31" s="35" t="n">
        <v>120</v>
      </c>
      <c r="X31" s="35" t="n">
        <f aca="false">IF(Métricas!P43="","",Métricas!P43)</f>
        <v>39</v>
      </c>
      <c r="Y31" s="35" t="n">
        <f aca="false">IF(Métricas!Q43="","",Métricas!Q43)</f>
        <v>284</v>
      </c>
      <c r="Z31" s="133" t="n">
        <f aca="false">IF(Métricas!R43="","",Métricas!R43)</f>
        <v>60</v>
      </c>
      <c r="AA31" s="133" t="n">
        <f aca="false">IF(Métricas!S43="","",Métricas!S43)</f>
        <v>67</v>
      </c>
      <c r="AB31" s="133" t="n">
        <f aca="false">IF(Métricas!T43="","",Métricas!T43)</f>
        <v>49</v>
      </c>
      <c r="AC31" s="133" t="n">
        <f aca="false">IF(Métricas!U43="","",Métricas!U43)</f>
        <v>91</v>
      </c>
      <c r="AD31" s="133" t="n">
        <f aca="false">IF(Métricas!V43="","",Métricas!V43)</f>
        <v>68</v>
      </c>
      <c r="AE31" s="133" t="n">
        <f aca="false">IF(Métricas!W43="","",Métricas!W43)</f>
        <v>70</v>
      </c>
      <c r="AF31" s="133" t="n">
        <f aca="false">IF(Métricas!X43="","",Métricas!X43)</f>
        <v>53</v>
      </c>
      <c r="AG31" s="133" t="n">
        <f aca="false">IF(Métricas!Y43="","",Métricas!Y43)</f>
        <v>47</v>
      </c>
      <c r="AH31" s="133" t="n">
        <f aca="false">IF(Métricas!Z43="","",Métricas!Z43)</f>
        <v>69</v>
      </c>
      <c r="AI31" s="133" t="n">
        <f aca="false">IF(Métricas!AA43="","",Métricas!AA43)</f>
        <v>66</v>
      </c>
      <c r="AJ31" s="133" t="n">
        <f aca="false">IF(Métricas!AB43="","",Métricas!AB43)</f>
        <v>62</v>
      </c>
      <c r="AK31" s="133" t="n">
        <f aca="false">IF(Métricas!AC43="","",Métricas!AC43)</f>
        <v>92</v>
      </c>
      <c r="AL31" s="133" t="n">
        <f aca="false">IF(Métricas!AD43="","",Métricas!AD43)</f>
        <v>99</v>
      </c>
      <c r="AM31" s="133" t="n">
        <f aca="false">IF(Métricas!AE43="","",Métricas!AE43)</f>
        <v>83</v>
      </c>
      <c r="AN31" s="133" t="n">
        <f aca="false">IF(Métricas!AF43="","",Métricas!AF43)</f>
        <v>34</v>
      </c>
      <c r="AO31" s="133" t="n">
        <f aca="false">IF(Métricas!AG43="","",Métricas!AG43)</f>
        <v>87</v>
      </c>
      <c r="AP31" s="133" t="n">
        <f aca="false">IF(Métricas!AH43="","",Métricas!AH43)</f>
        <v>119</v>
      </c>
      <c r="AQ31" s="133" t="n">
        <f aca="false">IF(Métricas!AI43="","",Métricas!AI43)</f>
        <v>94</v>
      </c>
      <c r="AR31" s="133" t="str">
        <f aca="false">IF(Métricas!AJ43="","",Métricas!AJ43)</f>
        <v/>
      </c>
      <c r="AS31" s="133" t="str">
        <f aca="false">IF(Métricas!AK43="","",Métricas!AK43)</f>
        <v/>
      </c>
      <c r="AT31" s="133" t="str">
        <f aca="false">IF(Métricas!AL43="","",Métricas!AL43)</f>
        <v/>
      </c>
      <c r="AU31" s="133" t="str">
        <f aca="false">IF(Métricas!AM43="","",Métricas!AM43)</f>
        <v/>
      </c>
      <c r="AV31" s="133" t="str">
        <f aca="false">IF(Métricas!AN43="","",Métricas!AN43)</f>
        <v/>
      </c>
      <c r="AW31" s="133" t="str">
        <f aca="false">IF(Métricas!AO43="","",Métricas!AO43)</f>
        <v/>
      </c>
      <c r="AX31" s="133" t="str">
        <f aca="false">IF(Métricas!AP43="","",Métricas!AP43)</f>
        <v/>
      </c>
      <c r="AY31" s="133" t="str">
        <f aca="false">IF(Métricas!AQ43="","",Métricas!AQ43)</f>
        <v/>
      </c>
      <c r="AZ31" s="133" t="str">
        <f aca="false">IF(Métricas!AR43="","",Métricas!AR43)</f>
        <v/>
      </c>
      <c r="BA31" s="133" t="str">
        <f aca="false">IF(Métricas!AS43="","",Métricas!AS43)</f>
        <v/>
      </c>
      <c r="BB31" s="133" t="str">
        <f aca="false">IF(Métricas!AT43="","",Métricas!AT43)</f>
        <v/>
      </c>
      <c r="BC31" s="133" t="str">
        <f aca="false">IF(Métricas!AU43="","",Métricas!AU43)</f>
        <v/>
      </c>
      <c r="BD31" s="133" t="str">
        <f aca="false">IF(Métricas!AV43="","",Métricas!AV43)</f>
        <v/>
      </c>
      <c r="BE31" s="133" t="str">
        <f aca="false">IF(Métricas!AW43="","",Métricas!AW43)</f>
        <v/>
      </c>
      <c r="BF31" s="133" t="str">
        <f aca="false">IF(Métricas!AX43="","",Métricas!AX43)</f>
        <v/>
      </c>
      <c r="BG31" s="133" t="str">
        <f aca="false">IF(Métricas!AY43="","",Métricas!AY43)</f>
        <v/>
      </c>
      <c r="BH31" s="133" t="str">
        <f aca="false">IF(Métricas!AZ43="","",Métricas!AZ43)</f>
        <v/>
      </c>
    </row>
    <row r="32" customFormat="false" ht="16.2" hidden="false" customHeight="false" outlineLevel="0" collapsed="false">
      <c r="B32" s="49" t="n">
        <v>20</v>
      </c>
      <c r="C32" s="112"/>
      <c r="D32" s="105" t="s">
        <v>47</v>
      </c>
      <c r="E32" s="122" t="s">
        <v>66</v>
      </c>
      <c r="F32" s="35" t="s">
        <v>48</v>
      </c>
      <c r="G32" s="49" t="s">
        <v>9</v>
      </c>
      <c r="H32" s="76" t="s">
        <v>61</v>
      </c>
      <c r="I32" s="77" t="n">
        <v>638</v>
      </c>
      <c r="J32" s="78" t="n">
        <f aca="false">I32</f>
        <v>638</v>
      </c>
      <c r="K32" s="79" t="s">
        <v>62</v>
      </c>
      <c r="L32" s="80" t="n">
        <f aca="false">N32</f>
        <v>706</v>
      </c>
      <c r="M32" s="81" t="s">
        <v>63</v>
      </c>
      <c r="N32" s="82" t="n">
        <v>706</v>
      </c>
      <c r="O32" s="123" t="str">
        <f aca="false">IF(Métricas!G44="","",Métricas!G44)</f>
        <v/>
      </c>
      <c r="P32" s="35" t="n">
        <f aca="false">IF(Métricas!H44="","",Métricas!H44)</f>
        <v>45</v>
      </c>
      <c r="Q32" s="35" t="n">
        <f aca="false">IF(Métricas!I44="","",Métricas!I44)</f>
        <v>136</v>
      </c>
      <c r="R32" s="35" t="n">
        <f aca="false">IF(Métricas!J44="","",Métricas!J44)</f>
        <v>145</v>
      </c>
      <c r="S32" s="35" t="n">
        <f aca="false">IF(Métricas!K44="","",Métricas!K44)</f>
        <v>169</v>
      </c>
      <c r="T32" s="35" t="n">
        <f aca="false">IF(Métricas!L44="","",Métricas!L44)</f>
        <v>152</v>
      </c>
      <c r="U32" s="35" t="n">
        <f aca="false">IF(Métricas!M44="","",Métricas!M44)</f>
        <v>82</v>
      </c>
      <c r="V32" s="35" t="n">
        <f aca="false">IF(Métricas!N44="","",Métricas!N44)</f>
        <v>5</v>
      </c>
      <c r="W32" s="35" t="n">
        <v>13</v>
      </c>
      <c r="X32" s="35" t="n">
        <f aca="false">IF(Métricas!P44="","",Métricas!P44)</f>
        <v>23</v>
      </c>
      <c r="Y32" s="35" t="n">
        <f aca="false">IF(Métricas!Q44="","",Métricas!Q44)</f>
        <v>421</v>
      </c>
      <c r="Z32" s="133" t="n">
        <f aca="false">IF(Métricas!R44="","",Métricas!R44)</f>
        <v>162</v>
      </c>
      <c r="AA32" s="133" t="n">
        <f aca="false">IF(Métricas!S44="","",Métricas!S44)</f>
        <v>247</v>
      </c>
      <c r="AB32" s="133" t="n">
        <f aca="false">IF(Métricas!T44="","",Métricas!T44)</f>
        <v>134</v>
      </c>
      <c r="AC32" s="133" t="n">
        <f aca="false">IF(Métricas!U44="","",Métricas!U44)</f>
        <v>188</v>
      </c>
      <c r="AD32" s="133" t="n">
        <f aca="false">IF(Métricas!V44="","",Métricas!V44)</f>
        <v>105</v>
      </c>
      <c r="AE32" s="133" t="n">
        <f aca="false">IF(Métricas!W44="","",Métricas!W44)</f>
        <v>164</v>
      </c>
      <c r="AF32" s="133" t="n">
        <f aca="false">IF(Métricas!X44="","",Métricas!X44)</f>
        <v>276</v>
      </c>
      <c r="AG32" s="133" t="n">
        <f aca="false">IF(Métricas!Y44="","",Métricas!Y44)</f>
        <v>282</v>
      </c>
      <c r="AH32" s="133" t="n">
        <f aca="false">IF(Métricas!Z44="","",Métricas!Z44)</f>
        <v>218</v>
      </c>
      <c r="AI32" s="133" t="n">
        <f aca="false">IF(Métricas!AA44="","",Métricas!AA44)</f>
        <v>265</v>
      </c>
      <c r="AJ32" s="133" t="n">
        <f aca="false">IF(Métricas!AB44="","",Métricas!AB44)</f>
        <v>74</v>
      </c>
      <c r="AK32" s="133" t="n">
        <f aca="false">IF(Métricas!AC44="","",Métricas!AC44)</f>
        <v>242</v>
      </c>
      <c r="AL32" s="133" t="n">
        <f aca="false">IF(Métricas!AD44="","",Métricas!AD44)</f>
        <v>271</v>
      </c>
      <c r="AM32" s="133" t="n">
        <f aca="false">IF(Métricas!AE44="","",Métricas!AE44)</f>
        <v>127</v>
      </c>
      <c r="AN32" s="133" t="n">
        <f aca="false">IF(Métricas!AF44="","",Métricas!AF44)</f>
        <v>162</v>
      </c>
      <c r="AO32" s="133" t="n">
        <f aca="false">IF(Métricas!AG44="","",Métricas!AG44)</f>
        <v>272</v>
      </c>
      <c r="AP32" s="133" t="n">
        <f aca="false">IF(Métricas!AH44="","",Métricas!AH44)</f>
        <v>373</v>
      </c>
      <c r="AQ32" s="133" t="n">
        <f aca="false">IF(Métricas!AI44="","",Métricas!AI44)</f>
        <v>351</v>
      </c>
      <c r="AR32" s="133" t="str">
        <f aca="false">IF(Métricas!AJ44="","",Métricas!AJ44)</f>
        <v/>
      </c>
      <c r="AS32" s="133" t="str">
        <f aca="false">IF(Métricas!AK44="","",Métricas!AK44)</f>
        <v/>
      </c>
      <c r="AT32" s="133" t="str">
        <f aca="false">IF(Métricas!AL44="","",Métricas!AL44)</f>
        <v/>
      </c>
      <c r="AU32" s="133" t="str">
        <f aca="false">IF(Métricas!AM44="","",Métricas!AM44)</f>
        <v/>
      </c>
      <c r="AV32" s="133" t="str">
        <f aca="false">IF(Métricas!AN44="","",Métricas!AN44)</f>
        <v/>
      </c>
      <c r="AW32" s="133" t="str">
        <f aca="false">IF(Métricas!AO44="","",Métricas!AO44)</f>
        <v/>
      </c>
      <c r="AX32" s="133" t="str">
        <f aca="false">IF(Métricas!AP44="","",Métricas!AP44)</f>
        <v/>
      </c>
      <c r="AY32" s="133" t="str">
        <f aca="false">IF(Métricas!AQ44="","",Métricas!AQ44)</f>
        <v/>
      </c>
      <c r="AZ32" s="133" t="str">
        <f aca="false">IF(Métricas!AR44="","",Métricas!AR44)</f>
        <v/>
      </c>
      <c r="BA32" s="133" t="str">
        <f aca="false">IF(Métricas!AS44="","",Métricas!AS44)</f>
        <v/>
      </c>
      <c r="BB32" s="133" t="str">
        <f aca="false">IF(Métricas!AT44="","",Métricas!AT44)</f>
        <v/>
      </c>
      <c r="BC32" s="133" t="str">
        <f aca="false">IF(Métricas!AU44="","",Métricas!AU44)</f>
        <v/>
      </c>
      <c r="BD32" s="133" t="str">
        <f aca="false">IF(Métricas!AV44="","",Métricas!AV44)</f>
        <v/>
      </c>
      <c r="BE32" s="133" t="str">
        <f aca="false">IF(Métricas!AW44="","",Métricas!AW44)</f>
        <v/>
      </c>
      <c r="BF32" s="133" t="str">
        <f aca="false">IF(Métricas!AX44="","",Métricas!AX44)</f>
        <v/>
      </c>
      <c r="BG32" s="133" t="str">
        <f aca="false">IF(Métricas!AY44="","",Métricas!AY44)</f>
        <v/>
      </c>
      <c r="BH32" s="133" t="str">
        <f aca="false">IF(Métricas!AZ44="","",Métricas!AZ44)</f>
        <v/>
      </c>
    </row>
    <row r="33" customFormat="false" ht="15" hidden="false" customHeight="true" outlineLevel="0" collapsed="false">
      <c r="B33" s="128" t="n">
        <v>21</v>
      </c>
      <c r="C33" s="112"/>
      <c r="D33" s="134" t="s">
        <v>49</v>
      </c>
      <c r="E33" s="130" t="s">
        <v>66</v>
      </c>
      <c r="F33" s="131" t="s">
        <v>27</v>
      </c>
      <c r="G33" s="135" t="s">
        <v>75</v>
      </c>
      <c r="H33" s="76" t="s">
        <v>61</v>
      </c>
      <c r="I33" s="77" t="n">
        <f aca="false">N33*0.9</f>
        <v>4645.25</v>
      </c>
      <c r="J33" s="78" t="n">
        <f aca="false">I33</f>
        <v>4645.25</v>
      </c>
      <c r="K33" s="79" t="s">
        <v>62</v>
      </c>
      <c r="L33" s="80" t="n">
        <f aca="false">N33</f>
        <v>5161.38888888889</v>
      </c>
      <c r="M33" s="81" t="s">
        <v>63</v>
      </c>
      <c r="N33" s="82" t="n">
        <f aca="false">+(((46243+40190+99377)/12)/6)*2</f>
        <v>5161.38888888889</v>
      </c>
      <c r="O33" s="123" t="str">
        <f aca="false">IF(Métricas!G45="","",Métricas!G45)</f>
        <v/>
      </c>
      <c r="P33" s="35" t="n">
        <f aca="false">IF(Métricas!H45="","",Métricas!H45)</f>
        <v>187</v>
      </c>
      <c r="Q33" s="35" t="n">
        <f aca="false">IF(Métricas!I45="","",Métricas!I45)</f>
        <v>290</v>
      </c>
      <c r="R33" s="35" t="n">
        <f aca="false">IF(Métricas!J45="","",Métricas!J45)</f>
        <v>436</v>
      </c>
      <c r="S33" s="35" t="n">
        <f aca="false">IF(Métricas!K45="","",Métricas!K45)</f>
        <v>413</v>
      </c>
      <c r="T33" s="35" t="n">
        <f aca="false">IF(Métricas!L45="","",Métricas!L45)</f>
        <v>425</v>
      </c>
      <c r="U33" s="35" t="n">
        <f aca="false">IF(Métricas!M45="","",Métricas!M45)</f>
        <v>224</v>
      </c>
      <c r="V33" s="35" t="n">
        <f aca="false">IF(Métricas!N45="","",Métricas!N45)</f>
        <v>30</v>
      </c>
      <c r="W33" s="35" t="n">
        <v>0</v>
      </c>
      <c r="X33" s="35" t="n">
        <f aca="false">IF(Métricas!P45="","",Métricas!P45)</f>
        <v>148</v>
      </c>
      <c r="Y33" s="35" t="n">
        <f aca="false">IF(Métricas!Q45="","",Métricas!Q45)</f>
        <v>854</v>
      </c>
      <c r="Z33" s="133" t="n">
        <f aca="false">IF(Métricas!R45="","",Métricas!R45)</f>
        <v>808</v>
      </c>
      <c r="AA33" s="133" t="n">
        <f aca="false">IF(Métricas!S45="","",Métricas!S45)</f>
        <v>212</v>
      </c>
      <c r="AB33" s="133" t="n">
        <f aca="false">IF(Métricas!T45="","",Métricas!T45)</f>
        <v>515</v>
      </c>
      <c r="AC33" s="133" t="n">
        <f aca="false">IF(Métricas!U45="","",Métricas!U45)</f>
        <v>700</v>
      </c>
      <c r="AD33" s="133" t="n">
        <f aca="false">IF(Métricas!V45="","",Métricas!V45)</f>
        <v>274</v>
      </c>
      <c r="AE33" s="133" t="n">
        <f aca="false">IF(Métricas!W45="","",Métricas!W45)</f>
        <v>512</v>
      </c>
      <c r="AF33" s="133" t="n">
        <f aca="false">IF(Métricas!X45="","",Métricas!X45)</f>
        <v>902</v>
      </c>
      <c r="AG33" s="133" t="n">
        <f aca="false">IF(Métricas!Y45="","",Métricas!Y45)</f>
        <v>722</v>
      </c>
      <c r="AH33" s="133" t="n">
        <f aca="false">IF(Métricas!Z45="","",Métricas!Z45)</f>
        <v>1160</v>
      </c>
      <c r="AI33" s="133" t="n">
        <f aca="false">IF(Métricas!AA45="","",Métricas!AA45)</f>
        <v>749</v>
      </c>
      <c r="AJ33" s="133" t="n">
        <f aca="false">IF(Métricas!AB45="","",Métricas!AB45)</f>
        <v>306</v>
      </c>
      <c r="AK33" s="133" t="n">
        <f aca="false">IF(Métricas!AC45="","",Métricas!AC45)</f>
        <v>819</v>
      </c>
      <c r="AL33" s="133" t="n">
        <f aca="false">IF(Métricas!AD45="","",Métricas!AD45)</f>
        <v>1045</v>
      </c>
      <c r="AM33" s="133" t="n">
        <f aca="false">IF(Métricas!AE45="","",Métricas!AE45)</f>
        <v>709</v>
      </c>
      <c r="AN33" s="133" t="n">
        <f aca="false">IF(Métricas!AF45="","",Métricas!AF45)</f>
        <v>978</v>
      </c>
      <c r="AO33" s="133" t="n">
        <f aca="false">IF(Métricas!AG45="","",Métricas!AG45)</f>
        <v>1246</v>
      </c>
      <c r="AP33" s="133" t="n">
        <f aca="false">IF(Métricas!AH45="","",Métricas!AH45)</f>
        <v>1226</v>
      </c>
      <c r="AQ33" s="133" t="n">
        <f aca="false">IF(Métricas!AI45="","",Métricas!AI45)</f>
        <v>2132</v>
      </c>
      <c r="AR33" s="133" t="str">
        <f aca="false">IF(Métricas!AJ45="","",Métricas!AJ45)</f>
        <v/>
      </c>
      <c r="AS33" s="133" t="str">
        <f aca="false">IF(Métricas!AK45="","",Métricas!AK45)</f>
        <v/>
      </c>
      <c r="AT33" s="133" t="str">
        <f aca="false">IF(Métricas!AL45="","",Métricas!AL45)</f>
        <v/>
      </c>
      <c r="AU33" s="133" t="str">
        <f aca="false">IF(Métricas!AM45="","",Métricas!AM45)</f>
        <v/>
      </c>
      <c r="AV33" s="133" t="str">
        <f aca="false">IF(Métricas!AN45="","",Métricas!AN45)</f>
        <v/>
      </c>
      <c r="AW33" s="133" t="str">
        <f aca="false">IF(Métricas!AO45="","",Métricas!AO45)</f>
        <v/>
      </c>
      <c r="AX33" s="133" t="str">
        <f aca="false">IF(Métricas!AP45="","",Métricas!AP45)</f>
        <v/>
      </c>
      <c r="AY33" s="133" t="str">
        <f aca="false">IF(Métricas!AQ45="","",Métricas!AQ45)</f>
        <v/>
      </c>
      <c r="AZ33" s="133" t="str">
        <f aca="false">IF(Métricas!AR45="","",Métricas!AR45)</f>
        <v/>
      </c>
      <c r="BA33" s="133" t="str">
        <f aca="false">IF(Métricas!AS45="","",Métricas!AS45)</f>
        <v/>
      </c>
      <c r="BB33" s="133" t="str">
        <f aca="false">IF(Métricas!AT45="","",Métricas!AT45)</f>
        <v/>
      </c>
      <c r="BC33" s="133" t="str">
        <f aca="false">IF(Métricas!AU45="","",Métricas!AU45)</f>
        <v/>
      </c>
      <c r="BD33" s="133" t="str">
        <f aca="false">IF(Métricas!AV45="","",Métricas!AV45)</f>
        <v/>
      </c>
      <c r="BE33" s="133" t="str">
        <f aca="false">IF(Métricas!AW45="","",Métricas!AW45)</f>
        <v/>
      </c>
      <c r="BF33" s="133" t="str">
        <f aca="false">IF(Métricas!AX45="","",Métricas!AX45)</f>
        <v/>
      </c>
      <c r="BG33" s="133" t="str">
        <f aca="false">IF(Métricas!AY45="","",Métricas!AY45)</f>
        <v/>
      </c>
      <c r="BH33" s="133" t="str">
        <f aca="false">IF(Métricas!AZ45="","",Métricas!AZ45)</f>
        <v/>
      </c>
    </row>
    <row r="34" customFormat="false" ht="30" hidden="false" customHeight="true" outlineLevel="0" collapsed="false">
      <c r="B34" s="49" t="n">
        <v>22</v>
      </c>
      <c r="C34" s="112"/>
      <c r="D34" s="121" t="s">
        <v>76</v>
      </c>
      <c r="E34" s="122" t="s">
        <v>60</v>
      </c>
      <c r="F34" s="35" t="s">
        <v>27</v>
      </c>
      <c r="G34" s="39" t="s">
        <v>38</v>
      </c>
      <c r="H34" s="76" t="s">
        <v>61</v>
      </c>
      <c r="I34" s="136" t="s">
        <v>77</v>
      </c>
      <c r="J34" s="137"/>
      <c r="K34" s="138" t="s">
        <v>77</v>
      </c>
      <c r="L34" s="139"/>
      <c r="M34" s="140"/>
      <c r="N34" s="139" t="s">
        <v>77</v>
      </c>
      <c r="O34" s="123" t="str">
        <f aca="false">IF(Métricas!G46="","",Métricas!G46)</f>
        <v/>
      </c>
      <c r="P34" s="35" t="n">
        <f aca="false">IF(Métricas!H46="","",Métricas!H46)</f>
        <v>192</v>
      </c>
      <c r="Q34" s="35" t="n">
        <f aca="false">IF(Métricas!I46="","",Métricas!I46)</f>
        <v>195</v>
      </c>
      <c r="R34" s="35" t="n">
        <f aca="false">IF(Métricas!J46="","",Métricas!J46)</f>
        <v>217</v>
      </c>
      <c r="S34" s="35" t="n">
        <f aca="false">IF(Métricas!K46="","",Métricas!K46)</f>
        <v>211</v>
      </c>
      <c r="T34" s="35" t="n">
        <f aca="false">IF(Métricas!L46="","",Métricas!L46)</f>
        <v>202</v>
      </c>
      <c r="U34" s="35" t="n">
        <f aca="false">IF(Métricas!M46="","",Métricas!M46)</f>
        <v>252</v>
      </c>
      <c r="V34" s="35" t="n">
        <f aca="false">IF(Métricas!N46="","",Métricas!N46)</f>
        <v>259</v>
      </c>
      <c r="W34" s="35" t="n">
        <v>260</v>
      </c>
      <c r="X34" s="35" t="n">
        <f aca="false">IF(Métricas!P46="","",Métricas!P46)</f>
        <v>230</v>
      </c>
      <c r="Y34" s="35" t="n">
        <f aca="false">IF(Métricas!Q46="","",Métricas!Q46)</f>
        <v>181</v>
      </c>
      <c r="Z34" s="133" t="n">
        <f aca="false">IF(Métricas!R46="","",Métricas!R46)</f>
        <v>168</v>
      </c>
      <c r="AA34" s="133" t="n">
        <f aca="false">IF(Métricas!S46="","",Métricas!S46)</f>
        <v>191</v>
      </c>
      <c r="AB34" s="133" t="n">
        <f aca="false">IF(Métricas!T46="","",Métricas!T46)</f>
        <v>177</v>
      </c>
      <c r="AC34" s="133" t="n">
        <f aca="false">IF(Métricas!U46="","",Métricas!U46)</f>
        <v>138</v>
      </c>
      <c r="AD34" s="133" t="n">
        <f aca="false">IF(Métricas!V46="","",Métricas!V46)</f>
        <v>169</v>
      </c>
      <c r="AE34" s="133" t="n">
        <f aca="false">IF(Métricas!W46="","",Métricas!W46)</f>
        <v>214</v>
      </c>
      <c r="AF34" s="133" t="n">
        <f aca="false">IF(Métricas!X46="","",Métricas!X46)</f>
        <v>200</v>
      </c>
      <c r="AG34" s="133" t="n">
        <f aca="false">IF(Métricas!Y46="","",Métricas!Y46)</f>
        <v>205</v>
      </c>
      <c r="AH34" s="133" t="n">
        <f aca="false">IF(Métricas!Z46="","",Métricas!Z46)</f>
        <v>195</v>
      </c>
      <c r="AI34" s="133" t="n">
        <f aca="false">IF(Métricas!AA46="","",Métricas!AA46)</f>
        <v>266</v>
      </c>
      <c r="AJ34" s="133" t="n">
        <f aca="false">IF(Métricas!AB46="","",Métricas!AB46)</f>
        <v>400</v>
      </c>
      <c r="AK34" s="133" t="n">
        <f aca="false">IF(Métricas!AC46="","",Métricas!AC46)</f>
        <v>383</v>
      </c>
      <c r="AL34" s="133" t="n">
        <f aca="false">IF(Métricas!AD46="","",Métricas!AD46)</f>
        <v>394</v>
      </c>
      <c r="AM34" s="133" t="n">
        <f aca="false">IF(Métricas!AE46="","",Métricas!AE46)</f>
        <v>384</v>
      </c>
      <c r="AN34" s="133" t="n">
        <f aca="false">IF(Métricas!AF46="","",Métricas!AF46)</f>
        <v>411</v>
      </c>
      <c r="AO34" s="133" t="n">
        <f aca="false">IF(Métricas!AG46="","",Métricas!AG46)</f>
        <v>363</v>
      </c>
      <c r="AP34" s="133" t="n">
        <f aca="false">IF(Métricas!AH46="","",Métricas!AH46)</f>
        <v>377</v>
      </c>
      <c r="AQ34" s="133" t="n">
        <f aca="false">IF(Métricas!AI46="","",Métricas!AI46)</f>
        <v>315</v>
      </c>
      <c r="AR34" s="133" t="str">
        <f aca="false">IF(Métricas!AJ46="","",Métricas!AJ46)</f>
        <v/>
      </c>
      <c r="AS34" s="133" t="str">
        <f aca="false">IF(Métricas!AK46="","",Métricas!AK46)</f>
        <v/>
      </c>
      <c r="AT34" s="133" t="str">
        <f aca="false">IF(Métricas!AL46="","",Métricas!AL46)</f>
        <v/>
      </c>
      <c r="AU34" s="133" t="str">
        <f aca="false">IF(Métricas!AM46="","",Métricas!AM46)</f>
        <v/>
      </c>
      <c r="AV34" s="133" t="str">
        <f aca="false">IF(Métricas!AN46="","",Métricas!AN46)</f>
        <v/>
      </c>
      <c r="AW34" s="133" t="str">
        <f aca="false">IF(Métricas!AO46="","",Métricas!AO46)</f>
        <v/>
      </c>
      <c r="AX34" s="133" t="str">
        <f aca="false">IF(Métricas!AP46="","",Métricas!AP46)</f>
        <v/>
      </c>
      <c r="AY34" s="133" t="str">
        <f aca="false">IF(Métricas!AQ46="","",Métricas!AQ46)</f>
        <v/>
      </c>
      <c r="AZ34" s="133" t="str">
        <f aca="false">IF(Métricas!AR46="","",Métricas!AR46)</f>
        <v/>
      </c>
      <c r="BA34" s="133" t="str">
        <f aca="false">IF(Métricas!AS46="","",Métricas!AS46)</f>
        <v/>
      </c>
      <c r="BB34" s="133" t="str">
        <f aca="false">IF(Métricas!AT46="","",Métricas!AT46)</f>
        <v/>
      </c>
      <c r="BC34" s="133" t="str">
        <f aca="false">IF(Métricas!AU46="","",Métricas!AU46)</f>
        <v/>
      </c>
      <c r="BD34" s="133" t="str">
        <f aca="false">IF(Métricas!AV46="","",Métricas!AV46)</f>
        <v/>
      </c>
      <c r="BE34" s="133" t="str">
        <f aca="false">IF(Métricas!AW46="","",Métricas!AW46)</f>
        <v/>
      </c>
      <c r="BF34" s="133" t="str">
        <f aca="false">IF(Métricas!AX46="","",Métricas!AX46)</f>
        <v/>
      </c>
      <c r="BG34" s="133" t="str">
        <f aca="false">IF(Métricas!AY46="","",Métricas!AY46)</f>
        <v/>
      </c>
      <c r="BH34" s="133" t="str">
        <f aca="false">IF(Métricas!AZ46="","",Métricas!AZ46)</f>
        <v/>
      </c>
    </row>
    <row r="35" customFormat="false" ht="30.6" hidden="false" customHeight="false" outlineLevel="0" collapsed="false">
      <c r="B35" s="49"/>
      <c r="C35" s="112"/>
      <c r="D35" s="121"/>
      <c r="E35" s="122"/>
      <c r="F35" s="35"/>
      <c r="G35" s="39" t="s">
        <v>39</v>
      </c>
      <c r="H35" s="76" t="s">
        <v>61</v>
      </c>
      <c r="I35" s="136" t="s">
        <v>77</v>
      </c>
      <c r="J35" s="137"/>
      <c r="K35" s="138" t="s">
        <v>77</v>
      </c>
      <c r="L35" s="139"/>
      <c r="M35" s="140"/>
      <c r="N35" s="139" t="s">
        <v>77</v>
      </c>
      <c r="O35" s="123" t="str">
        <f aca="false">IF(Métricas!G47="","",Métricas!G47)</f>
        <v/>
      </c>
      <c r="P35" s="35" t="n">
        <f aca="false">IF(Métricas!H47="","",Métricas!H47)</f>
        <v>161</v>
      </c>
      <c r="Q35" s="35" t="n">
        <f aca="false">IF(Métricas!I47="","",Métricas!I47)</f>
        <v>148</v>
      </c>
      <c r="R35" s="35" t="n">
        <f aca="false">IF(Métricas!J47="","",Métricas!J47)</f>
        <v>139</v>
      </c>
      <c r="S35" s="35" t="n">
        <f aca="false">IF(Métricas!K47="","",Métricas!K47)</f>
        <v>182</v>
      </c>
      <c r="T35" s="35" t="n">
        <f aca="false">IF(Métricas!L47="","",Métricas!L47)</f>
        <v>190</v>
      </c>
      <c r="U35" s="35" t="n">
        <f aca="false">IF(Métricas!M47="","",Métricas!M47)</f>
        <v>256</v>
      </c>
      <c r="V35" s="35" t="n">
        <f aca="false">IF(Métricas!N47="","",Métricas!N47)</f>
        <v>255</v>
      </c>
      <c r="W35" s="35" t="n">
        <v>256</v>
      </c>
      <c r="X35" s="35" t="n">
        <f aca="false">IF(Métricas!P47="","",Métricas!P47)</f>
        <v>244</v>
      </c>
      <c r="Y35" s="35" t="n">
        <f aca="false">IF(Métricas!Q47="","",Métricas!Q47)</f>
        <v>187</v>
      </c>
      <c r="Z35" s="133" t="n">
        <f aca="false">IF(Métricas!R47="","",Métricas!R47)</f>
        <v>261</v>
      </c>
      <c r="AA35" s="133" t="n">
        <f aca="false">IF(Métricas!S47="","",Métricas!S47)</f>
        <v>189</v>
      </c>
      <c r="AB35" s="133" t="n">
        <f aca="false">IF(Métricas!T47="","",Métricas!T47)</f>
        <v>176</v>
      </c>
      <c r="AC35" s="133" t="n">
        <f aca="false">IF(Métricas!U47="","",Métricas!U47)</f>
        <v>141</v>
      </c>
      <c r="AD35" s="133" t="n">
        <f aca="false">IF(Métricas!V47="","",Métricas!V47)</f>
        <v>192</v>
      </c>
      <c r="AE35" s="133" t="n">
        <f aca="false">IF(Métricas!W47="","",Métricas!W47)</f>
        <v>275</v>
      </c>
      <c r="AF35" s="133" t="n">
        <f aca="false">IF(Métricas!X47="","",Métricas!X47)</f>
        <v>261</v>
      </c>
      <c r="AG35" s="133" t="n">
        <f aca="false">IF(Métricas!Y47="","",Métricas!Y47)</f>
        <v>230</v>
      </c>
      <c r="AH35" s="133" t="n">
        <f aca="false">IF(Métricas!Z47="","",Métricas!Z47)</f>
        <v>236</v>
      </c>
      <c r="AI35" s="133" t="n">
        <f aca="false">IF(Métricas!AA47="","",Métricas!AA47)</f>
        <v>431</v>
      </c>
      <c r="AJ35" s="133" t="n">
        <f aca="false">IF(Métricas!AB47="","",Métricas!AB47)</f>
        <v>377</v>
      </c>
      <c r="AK35" s="133" t="n">
        <f aca="false">IF(Métricas!AC47="","",Métricas!AC47)</f>
        <v>368</v>
      </c>
      <c r="AL35" s="133" t="n">
        <f aca="false">IF(Métricas!AD47="","",Métricas!AD47)</f>
        <v>376</v>
      </c>
      <c r="AM35" s="133" t="n">
        <f aca="false">IF(Métricas!AE47="","",Métricas!AE47)</f>
        <v>362</v>
      </c>
      <c r="AN35" s="133" t="n">
        <f aca="false">IF(Métricas!AF47="","",Métricas!AF47)</f>
        <v>354</v>
      </c>
      <c r="AO35" s="133" t="n">
        <f aca="false">IF(Métricas!AG47="","",Métricas!AG47)</f>
        <v>257</v>
      </c>
      <c r="AP35" s="133" t="n">
        <f aca="false">IF(Métricas!AH47="","",Métricas!AH47)</f>
        <v>261</v>
      </c>
      <c r="AQ35" s="133" t="n">
        <f aca="false">IF(Métricas!AI47="","",Métricas!AI47)</f>
        <v>250</v>
      </c>
      <c r="AR35" s="133" t="str">
        <f aca="false">IF(Métricas!AJ47="","",Métricas!AJ47)</f>
        <v/>
      </c>
      <c r="AS35" s="133" t="str">
        <f aca="false">IF(Métricas!AK47="","",Métricas!AK47)</f>
        <v/>
      </c>
      <c r="AT35" s="133" t="str">
        <f aca="false">IF(Métricas!AL47="","",Métricas!AL47)</f>
        <v/>
      </c>
      <c r="AU35" s="133" t="str">
        <f aca="false">IF(Métricas!AM47="","",Métricas!AM47)</f>
        <v/>
      </c>
      <c r="AV35" s="133" t="str">
        <f aca="false">IF(Métricas!AN47="","",Métricas!AN47)</f>
        <v/>
      </c>
      <c r="AW35" s="133" t="str">
        <f aca="false">IF(Métricas!AO47="","",Métricas!AO47)</f>
        <v/>
      </c>
      <c r="AX35" s="133" t="str">
        <f aca="false">IF(Métricas!AP47="","",Métricas!AP47)</f>
        <v/>
      </c>
      <c r="AY35" s="133" t="str">
        <f aca="false">IF(Métricas!AQ47="","",Métricas!AQ47)</f>
        <v/>
      </c>
      <c r="AZ35" s="133" t="str">
        <f aca="false">IF(Métricas!AR47="","",Métricas!AR47)</f>
        <v/>
      </c>
      <c r="BA35" s="133" t="str">
        <f aca="false">IF(Métricas!AS47="","",Métricas!AS47)</f>
        <v/>
      </c>
      <c r="BB35" s="133" t="str">
        <f aca="false">IF(Métricas!AT47="","",Métricas!AT47)</f>
        <v/>
      </c>
      <c r="BC35" s="133" t="str">
        <f aca="false">IF(Métricas!AU47="","",Métricas!AU47)</f>
        <v/>
      </c>
      <c r="BD35" s="133" t="str">
        <f aca="false">IF(Métricas!AV47="","",Métricas!AV47)</f>
        <v/>
      </c>
      <c r="BE35" s="133" t="str">
        <f aca="false">IF(Métricas!AW47="","",Métricas!AW47)</f>
        <v/>
      </c>
      <c r="BF35" s="133" t="str">
        <f aca="false">IF(Métricas!AX47="","",Métricas!AX47)</f>
        <v/>
      </c>
      <c r="BG35" s="133" t="str">
        <f aca="false">IF(Métricas!AY47="","",Métricas!AY47)</f>
        <v/>
      </c>
      <c r="BH35" s="133" t="str">
        <f aca="false">IF(Métricas!AZ47="","",Métricas!AZ47)</f>
        <v/>
      </c>
    </row>
    <row r="36" customFormat="false" ht="15.6" hidden="false" customHeight="true" outlineLevel="0" collapsed="false">
      <c r="B36" s="49"/>
      <c r="C36" s="112"/>
      <c r="D36" s="121"/>
      <c r="E36" s="122"/>
      <c r="F36" s="35"/>
      <c r="G36" s="39" t="s">
        <v>71</v>
      </c>
      <c r="H36" s="76" t="s">
        <v>61</v>
      </c>
      <c r="I36" s="136" t="s">
        <v>77</v>
      </c>
      <c r="J36" s="137"/>
      <c r="K36" s="138" t="s">
        <v>77</v>
      </c>
      <c r="L36" s="139"/>
      <c r="M36" s="140"/>
      <c r="N36" s="139" t="s">
        <v>77</v>
      </c>
      <c r="O36" s="141" t="str">
        <f aca="false">IF(SUM(O34:O35)=0,"",AVERAGE(O34:O35))</f>
        <v/>
      </c>
      <c r="P36" s="142" t="n">
        <f aca="false">IF(SUM(P34:P35)=0,"",AVERAGE(P34:P35))</f>
        <v>176.5</v>
      </c>
      <c r="Q36" s="142" t="n">
        <f aca="false">IF(SUM(Q34:Q35)=0,"",AVERAGE(Q34:Q35))</f>
        <v>171.5</v>
      </c>
      <c r="R36" s="142" t="n">
        <f aca="false">IF(SUM(R34:R35)=0,"",AVERAGE(R34:R35))</f>
        <v>178</v>
      </c>
      <c r="S36" s="142" t="n">
        <f aca="false">IF(SUM(S34:S35)=0,"",AVERAGE(S34:S35))</f>
        <v>196.5</v>
      </c>
      <c r="T36" s="142" t="n">
        <f aca="false">IF(SUM(T34:T35)=0,"",AVERAGE(T34:T35))</f>
        <v>196</v>
      </c>
      <c r="U36" s="142" t="n">
        <f aca="false">IF(SUM(U34:U35)=0,"",AVERAGE(U34:U35))</f>
        <v>254</v>
      </c>
      <c r="V36" s="142" t="n">
        <f aca="false">IF(SUM(V34:V35)=0,"",AVERAGE(V34:V35))</f>
        <v>257</v>
      </c>
      <c r="W36" s="142" t="n">
        <f aca="false">IF(SUM(W34:W35)=0,"",AVERAGE(W34:W35))</f>
        <v>258</v>
      </c>
      <c r="X36" s="142" t="n">
        <f aca="false">IF(SUM(X34:X35)=0,"",AVERAGE(X34:X35))</f>
        <v>237</v>
      </c>
      <c r="Y36" s="142" t="n">
        <f aca="false">IF(SUM(Y34:Y35)=0,"",AVERAGE(Y34:Y35))</f>
        <v>184</v>
      </c>
      <c r="Z36" s="143" t="n">
        <f aca="false">IF(SUM(Z34:Z35)=0,"",AVERAGE(Z34:Z35))</f>
        <v>214.5</v>
      </c>
      <c r="AA36" s="143" t="n">
        <f aca="false">IF(SUM(AA34:AA35)=0,"",AVERAGE(AA34:AA35))</f>
        <v>190</v>
      </c>
      <c r="AB36" s="143" t="n">
        <f aca="false">IF(SUM(AB34:AB35)=0,"",AVERAGE(AB34:AB35))</f>
        <v>176.5</v>
      </c>
      <c r="AC36" s="143" t="n">
        <f aca="false">IF(SUM(AC34:AC35)=0,"",AVERAGE(AC34:AC35))</f>
        <v>139.5</v>
      </c>
      <c r="AD36" s="143" t="n">
        <f aca="false">IF(SUM(AD34:AD35)=0,"",AVERAGE(AD34:AD35))</f>
        <v>180.5</v>
      </c>
      <c r="AE36" s="143" t="n">
        <f aca="false">IF(SUM(AE34:AE35)=0,"",AVERAGE(AE34:AE35))</f>
        <v>244.5</v>
      </c>
      <c r="AF36" s="143" t="n">
        <f aca="false">IF(SUM(AF34:AF35)=0,"",AVERAGE(AF34:AF35))</f>
        <v>230.5</v>
      </c>
      <c r="AG36" s="143" t="n">
        <f aca="false">IF(SUM(AG34:AG35)=0,"",AVERAGE(AG34:AG35))</f>
        <v>217.5</v>
      </c>
      <c r="AH36" s="143" t="n">
        <f aca="false">IF(SUM(AH34:AH35)=0,"",AVERAGE(AH34:AH35))</f>
        <v>215.5</v>
      </c>
      <c r="AI36" s="143" t="n">
        <f aca="false">IF(SUM(AI34:AI35)=0,"",AVERAGE(AI34:AI35))</f>
        <v>348.5</v>
      </c>
      <c r="AJ36" s="143" t="n">
        <f aca="false">IF(SUM(AJ34:AJ35)=0,"",AVERAGE(AJ34:AJ35))</f>
        <v>388.5</v>
      </c>
      <c r="AK36" s="143" t="n">
        <f aca="false">IF(SUM(AK34:AK35)=0,"",AVERAGE(AK34:AK35))</f>
        <v>375.5</v>
      </c>
      <c r="AL36" s="143" t="n">
        <f aca="false">IF(SUM(AL34:AL35)=0,"",AVERAGE(AL34:AL35))</f>
        <v>385</v>
      </c>
      <c r="AM36" s="143" t="n">
        <f aca="false">IF(SUM(AM34:AM35)=0,"",AVERAGE(AM34:AM35))</f>
        <v>373</v>
      </c>
      <c r="AN36" s="143" t="n">
        <f aca="false">IF(SUM(AN34:AN35)=0,"",AVERAGE(AN34:AN35))</f>
        <v>382.5</v>
      </c>
      <c r="AO36" s="143" t="n">
        <f aca="false">IF(SUM(AO34:AO35)=0,"",AVERAGE(AO34:AO35))</f>
        <v>310</v>
      </c>
      <c r="AP36" s="143" t="n">
        <f aca="false">IF(SUM(AP34:AP35)=0,"",AVERAGE(AP34:AP35))</f>
        <v>319</v>
      </c>
      <c r="AQ36" s="143" t="n">
        <f aca="false">IF(SUM(AQ34:AQ35)=0,"",AVERAGE(AQ34:AQ35))</f>
        <v>282.5</v>
      </c>
      <c r="AR36" s="143" t="str">
        <f aca="false">IF(SUM(AR34:AR35)=0,"",AVERAGE(AR34:AR35))</f>
        <v/>
      </c>
      <c r="AS36" s="143" t="str">
        <f aca="false">IF(SUM(AS34:AS35)=0,"",AVERAGE(AS34:AS35))</f>
        <v/>
      </c>
      <c r="AT36" s="143" t="str">
        <f aca="false">IF(SUM(AT34:AT35)=0,"",AVERAGE(AT34:AT35))</f>
        <v/>
      </c>
      <c r="AU36" s="143" t="str">
        <f aca="false">IF(SUM(AU34:AU35)=0,"",AVERAGE(AU34:AU35))</f>
        <v/>
      </c>
      <c r="AV36" s="143" t="str">
        <f aca="false">IF(SUM(AV34:AV35)=0,"",AVERAGE(AV34:AV35))</f>
        <v/>
      </c>
      <c r="AW36" s="143" t="str">
        <f aca="false">IF(SUM(AW34:AW35)=0,"",AVERAGE(AW34:AW35))</f>
        <v/>
      </c>
      <c r="AX36" s="143" t="str">
        <f aca="false">IF(SUM(AX34:AX35)=0,"",AVERAGE(AX34:AX35))</f>
        <v/>
      </c>
      <c r="AY36" s="143" t="str">
        <f aca="false">IF(SUM(AY34:AY35)=0,"",AVERAGE(AY34:AY35))</f>
        <v/>
      </c>
      <c r="AZ36" s="143" t="str">
        <f aca="false">IF(SUM(AZ34:AZ35)=0,"",AVERAGE(AZ34:AZ35))</f>
        <v/>
      </c>
      <c r="BA36" s="143" t="str">
        <f aca="false">IF(SUM(BA34:BA35)=0,"",AVERAGE(BA34:BA35))</f>
        <v/>
      </c>
      <c r="BB36" s="143" t="str">
        <f aca="false">IF(SUM(BB34:BB35)=0,"",AVERAGE(BB34:BB35))</f>
        <v/>
      </c>
      <c r="BC36" s="143" t="str">
        <f aca="false">IF(SUM(BC34:BC35)=0,"",AVERAGE(BC34:BC35))</f>
        <v/>
      </c>
      <c r="BD36" s="143" t="str">
        <f aca="false">IF(SUM(BD34:BD35)=0,"",AVERAGE(BD34:BD35))</f>
        <v/>
      </c>
      <c r="BE36" s="143" t="str">
        <f aca="false">IF(SUM(BE34:BE35)=0,"",AVERAGE(BE34:BE35))</f>
        <v/>
      </c>
      <c r="BF36" s="143" t="str">
        <f aca="false">IF(SUM(BF34:BF35)=0,"",AVERAGE(BF34:BF35))</f>
        <v/>
      </c>
      <c r="BG36" s="143" t="str">
        <f aca="false">IF(SUM(BG34:BG35)=0,"",AVERAGE(BG34:BG35))</f>
        <v/>
      </c>
      <c r="BH36" s="143" t="str">
        <f aca="false">IF(SUM(BH34:BH35)=0,"",AVERAGE(BH34:BH35))</f>
        <v/>
      </c>
    </row>
    <row r="37" customFormat="false" ht="15.6" hidden="false" customHeight="true" outlineLevel="0" collapsed="false">
      <c r="B37" s="49"/>
      <c r="C37" s="112"/>
      <c r="D37" s="121"/>
      <c r="E37" s="122" t="s">
        <v>60</v>
      </c>
      <c r="F37" s="35" t="s">
        <v>27</v>
      </c>
      <c r="G37" s="47" t="s">
        <v>40</v>
      </c>
      <c r="H37" s="76"/>
      <c r="I37" s="136"/>
      <c r="J37" s="137"/>
      <c r="K37" s="138"/>
      <c r="L37" s="139"/>
      <c r="M37" s="140"/>
      <c r="N37" s="139"/>
      <c r="O37" s="141"/>
      <c r="P37" s="35" t="str">
        <f aca="false">IF(Métricas!H48="","",Métricas!H48)</f>
        <v/>
      </c>
      <c r="Q37" s="35" t="str">
        <f aca="false">IF(Métricas!I48="","",Métricas!I48)</f>
        <v/>
      </c>
      <c r="R37" s="35" t="str">
        <f aca="false">IF(Métricas!J48="","",Métricas!J48)</f>
        <v/>
      </c>
      <c r="S37" s="35" t="str">
        <f aca="false">IF(Métricas!K48="","",Métricas!K48)</f>
        <v/>
      </c>
      <c r="T37" s="35" t="str">
        <f aca="false">IF(Métricas!L48="","",Métricas!L48)</f>
        <v/>
      </c>
      <c r="U37" s="35" t="str">
        <f aca="false">IF(Métricas!M48="","",Métricas!M48)</f>
        <v/>
      </c>
      <c r="V37" s="35" t="str">
        <f aca="false">IF(Métricas!N48="","",Métricas!N48)</f>
        <v/>
      </c>
      <c r="W37" s="35" t="str">
        <f aca="false">IF(Métricas!O48="","",Métricas!O48)</f>
        <v/>
      </c>
      <c r="X37" s="35" t="str">
        <f aca="false">IF(Métricas!P48="","",Métricas!P48)</f>
        <v/>
      </c>
      <c r="Y37" s="35" t="str">
        <f aca="false">IF(Métricas!Q48="","",Métricas!Q48)</f>
        <v/>
      </c>
      <c r="Z37" s="35" t="str">
        <f aca="false">IF(Métricas!R48="","",Métricas!R48)</f>
        <v/>
      </c>
      <c r="AA37" s="35" t="str">
        <f aca="false">IF(Métricas!S48="","",Métricas!S48)</f>
        <v/>
      </c>
      <c r="AB37" s="35" t="str">
        <f aca="false">IF(Métricas!T48="","",Métricas!T48)</f>
        <v/>
      </c>
      <c r="AC37" s="35" t="str">
        <f aca="false">IF(Métricas!U48="","",Métricas!U48)</f>
        <v/>
      </c>
      <c r="AD37" s="35" t="str">
        <f aca="false">IF(Métricas!V48="","",Métricas!V48)</f>
        <v/>
      </c>
      <c r="AE37" s="35" t="str">
        <f aca="false">IF(Métricas!W48="","",Métricas!W48)</f>
        <v/>
      </c>
      <c r="AF37" s="35" t="str">
        <f aca="false">IF(Métricas!X48="","",Métricas!X48)</f>
        <v/>
      </c>
      <c r="AG37" s="35" t="str">
        <f aca="false">IF(Métricas!Y48="","",Métricas!Y48)</f>
        <v/>
      </c>
      <c r="AH37" s="35" t="str">
        <f aca="false">IF(Métricas!Z48="","",Métricas!Z48)</f>
        <v/>
      </c>
      <c r="AI37" s="35" t="str">
        <f aca="false">IF(Métricas!AA48="","",Métricas!AA48)</f>
        <v/>
      </c>
      <c r="AJ37" s="35" t="str">
        <f aca="false">IF(Métricas!AB48="","",Métricas!AB48)</f>
        <v/>
      </c>
      <c r="AK37" s="35" t="str">
        <f aca="false">IF(Métricas!AC48="","",Métricas!AC48)</f>
        <v/>
      </c>
      <c r="AL37" s="35" t="str">
        <f aca="false">IF(Métricas!AD48="","",Métricas!AD48)</f>
        <v/>
      </c>
      <c r="AM37" s="133" t="str">
        <f aca="false">IF(Métricas!AE48="","",Métricas!AE48)</f>
        <v/>
      </c>
      <c r="AN37" s="133" t="str">
        <f aca="false">IF(Métricas!AF48="","",Métricas!AF48)</f>
        <v/>
      </c>
      <c r="AO37" s="133" t="str">
        <f aca="false">IF(Métricas!AG48="","",Métricas!AG48)</f>
        <v/>
      </c>
      <c r="AP37" s="133" t="str">
        <f aca="false">IF(Métricas!AH48="","",Métricas!AH48)</f>
        <v/>
      </c>
      <c r="AQ37" s="133" t="str">
        <f aca="false">IF(Métricas!AI48="","",Métricas!AI48)</f>
        <v/>
      </c>
      <c r="AR37" s="133" t="str">
        <f aca="false">IF(Métricas!AJ48="","",Métricas!AJ48)</f>
        <v/>
      </c>
      <c r="AS37" s="133" t="str">
        <f aca="false">IF(Métricas!AK48="","",Métricas!AK48)</f>
        <v/>
      </c>
      <c r="AT37" s="133" t="str">
        <f aca="false">IF(Métricas!AL48="","",Métricas!AL48)</f>
        <v/>
      </c>
      <c r="AU37" s="133" t="str">
        <f aca="false">IF(Métricas!AM48="","",Métricas!AM48)</f>
        <v/>
      </c>
      <c r="AV37" s="133" t="str">
        <f aca="false">IF(Métricas!AN48="","",Métricas!AN48)</f>
        <v/>
      </c>
      <c r="AW37" s="133" t="str">
        <f aca="false">IF(Métricas!AO48="","",Métricas!AO48)</f>
        <v/>
      </c>
      <c r="AX37" s="133" t="str">
        <f aca="false">IF(Métricas!AP48="","",Métricas!AP48)</f>
        <v/>
      </c>
      <c r="AY37" s="133" t="str">
        <f aca="false">IF(Métricas!AQ48="","",Métricas!AQ48)</f>
        <v/>
      </c>
      <c r="AZ37" s="133" t="str">
        <f aca="false">IF(Métricas!AR48="","",Métricas!AR48)</f>
        <v/>
      </c>
      <c r="BA37" s="133" t="str">
        <f aca="false">IF(Métricas!AS48="","",Métricas!AS48)</f>
        <v/>
      </c>
      <c r="BB37" s="133" t="str">
        <f aca="false">IF(Métricas!AT48="","",Métricas!AT48)</f>
        <v/>
      </c>
      <c r="BC37" s="133" t="str">
        <f aca="false">IF(Métricas!AU48="","",Métricas!AU48)</f>
        <v/>
      </c>
      <c r="BD37" s="133" t="str">
        <f aca="false">IF(Métricas!AV48="","",Métricas!AV48)</f>
        <v/>
      </c>
      <c r="BE37" s="133" t="str">
        <f aca="false">IF(Métricas!AW48="","",Métricas!AW48)</f>
        <v/>
      </c>
      <c r="BF37" s="133" t="str">
        <f aca="false">IF(Métricas!AX48="","",Métricas!AX48)</f>
        <v/>
      </c>
      <c r="BG37" s="133" t="str">
        <f aca="false">IF(Métricas!AY48="","",Métricas!AY48)</f>
        <v/>
      </c>
      <c r="BH37" s="133" t="str">
        <f aca="false">IF(Métricas!AZ48="","",Métricas!AZ48)</f>
        <v/>
      </c>
    </row>
    <row r="38" customFormat="false" ht="15.6" hidden="false" customHeight="true" outlineLevel="0" collapsed="false">
      <c r="B38" s="49"/>
      <c r="C38" s="112"/>
      <c r="D38" s="121"/>
      <c r="E38" s="122"/>
      <c r="F38" s="35"/>
      <c r="G38" s="47" t="s">
        <v>41</v>
      </c>
      <c r="H38" s="76"/>
      <c r="I38" s="136"/>
      <c r="J38" s="137"/>
      <c r="K38" s="138"/>
      <c r="L38" s="139"/>
      <c r="M38" s="140"/>
      <c r="N38" s="139"/>
      <c r="O38" s="141"/>
      <c r="P38" s="35" t="str">
        <f aca="false">IF(Métricas!H49="","",Métricas!H49)</f>
        <v/>
      </c>
      <c r="Q38" s="35" t="str">
        <f aca="false">IF(Métricas!I49="","",Métricas!I49)</f>
        <v/>
      </c>
      <c r="R38" s="35" t="str">
        <f aca="false">IF(Métricas!J49="","",Métricas!J49)</f>
        <v/>
      </c>
      <c r="S38" s="35" t="str">
        <f aca="false">IF(Métricas!K49="","",Métricas!K49)</f>
        <v/>
      </c>
      <c r="T38" s="35" t="str">
        <f aca="false">IF(Métricas!L49="","",Métricas!L49)</f>
        <v/>
      </c>
      <c r="U38" s="35" t="str">
        <f aca="false">IF(Métricas!M49="","",Métricas!M49)</f>
        <v/>
      </c>
      <c r="V38" s="35" t="str">
        <f aca="false">IF(Métricas!N49="","",Métricas!N49)</f>
        <v/>
      </c>
      <c r="W38" s="35" t="str">
        <f aca="false">IF(Métricas!O49="","",Métricas!O49)</f>
        <v/>
      </c>
      <c r="X38" s="35" t="str">
        <f aca="false">IF(Métricas!P49="","",Métricas!P49)</f>
        <v/>
      </c>
      <c r="Y38" s="35" t="str">
        <f aca="false">IF(Métricas!Q49="","",Métricas!Q49)</f>
        <v/>
      </c>
      <c r="Z38" s="35" t="str">
        <f aca="false">IF(Métricas!R49="","",Métricas!R49)</f>
        <v/>
      </c>
      <c r="AA38" s="35" t="str">
        <f aca="false">IF(Métricas!S49="","",Métricas!S49)</f>
        <v/>
      </c>
      <c r="AB38" s="35" t="str">
        <f aca="false">IF(Métricas!T49="","",Métricas!T49)</f>
        <v/>
      </c>
      <c r="AC38" s="35" t="str">
        <f aca="false">IF(Métricas!U49="","",Métricas!U49)</f>
        <v/>
      </c>
      <c r="AD38" s="35" t="str">
        <f aca="false">IF(Métricas!V49="","",Métricas!V49)</f>
        <v/>
      </c>
      <c r="AE38" s="35" t="str">
        <f aca="false">IF(Métricas!W49="","",Métricas!W49)</f>
        <v/>
      </c>
      <c r="AF38" s="35" t="str">
        <f aca="false">IF(Métricas!X49="","",Métricas!X49)</f>
        <v/>
      </c>
      <c r="AG38" s="35" t="str">
        <f aca="false">IF(Métricas!Y49="","",Métricas!Y49)</f>
        <v/>
      </c>
      <c r="AH38" s="35" t="str">
        <f aca="false">IF(Métricas!Z49="","",Métricas!Z49)</f>
        <v/>
      </c>
      <c r="AI38" s="35" t="str">
        <f aca="false">IF(Métricas!AA49="","",Métricas!AA49)</f>
        <v/>
      </c>
      <c r="AJ38" s="35" t="str">
        <f aca="false">IF(Métricas!AB49="","",Métricas!AB49)</f>
        <v/>
      </c>
      <c r="AK38" s="35" t="str">
        <f aca="false">IF(Métricas!AC49="","",Métricas!AC49)</f>
        <v/>
      </c>
      <c r="AL38" s="35" t="str">
        <f aca="false">IF(Métricas!AD49="","",Métricas!AD49)</f>
        <v/>
      </c>
      <c r="AM38" s="133" t="str">
        <f aca="false">IF(Métricas!AE49="","",Métricas!AE49)</f>
        <v/>
      </c>
      <c r="AN38" s="133" t="str">
        <f aca="false">IF(Métricas!AF49="","",Métricas!AF49)</f>
        <v/>
      </c>
      <c r="AO38" s="133" t="str">
        <f aca="false">IF(Métricas!AG49="","",Métricas!AG49)</f>
        <v/>
      </c>
      <c r="AP38" s="133" t="str">
        <f aca="false">IF(Métricas!AH49="","",Métricas!AH49)</f>
        <v/>
      </c>
      <c r="AQ38" s="133" t="str">
        <f aca="false">IF(Métricas!AI49="","",Métricas!AI49)</f>
        <v/>
      </c>
      <c r="AR38" s="133" t="str">
        <f aca="false">IF(Métricas!AJ49="","",Métricas!AJ49)</f>
        <v/>
      </c>
      <c r="AS38" s="133" t="str">
        <f aca="false">IF(Métricas!AK49="","",Métricas!AK49)</f>
        <v/>
      </c>
      <c r="AT38" s="133" t="str">
        <f aca="false">IF(Métricas!AL49="","",Métricas!AL49)</f>
        <v/>
      </c>
      <c r="AU38" s="133" t="str">
        <f aca="false">IF(Métricas!AM49="","",Métricas!AM49)</f>
        <v/>
      </c>
      <c r="AV38" s="133" t="str">
        <f aca="false">IF(Métricas!AN49="","",Métricas!AN49)</f>
        <v/>
      </c>
      <c r="AW38" s="133" t="str">
        <f aca="false">IF(Métricas!AO49="","",Métricas!AO49)</f>
        <v/>
      </c>
      <c r="AX38" s="133" t="str">
        <f aca="false">IF(Métricas!AP49="","",Métricas!AP49)</f>
        <v/>
      </c>
      <c r="AY38" s="133" t="str">
        <f aca="false">IF(Métricas!AQ49="","",Métricas!AQ49)</f>
        <v/>
      </c>
      <c r="AZ38" s="133" t="str">
        <f aca="false">IF(Métricas!AR49="","",Métricas!AR49)</f>
        <v/>
      </c>
      <c r="BA38" s="133" t="str">
        <f aca="false">IF(Métricas!AS49="","",Métricas!AS49)</f>
        <v/>
      </c>
      <c r="BB38" s="133" t="str">
        <f aca="false">IF(Métricas!AT49="","",Métricas!AT49)</f>
        <v/>
      </c>
      <c r="BC38" s="133" t="str">
        <f aca="false">IF(Métricas!AU49="","",Métricas!AU49)</f>
        <v/>
      </c>
      <c r="BD38" s="133" t="str">
        <f aca="false">IF(Métricas!AV49="","",Métricas!AV49)</f>
        <v/>
      </c>
      <c r="BE38" s="133" t="str">
        <f aca="false">IF(Métricas!AW49="","",Métricas!AW49)</f>
        <v/>
      </c>
      <c r="BF38" s="133" t="str">
        <f aca="false">IF(Métricas!AX49="","",Métricas!AX49)</f>
        <v/>
      </c>
      <c r="BG38" s="133" t="str">
        <f aca="false">IF(Métricas!AY49="","",Métricas!AY49)</f>
        <v/>
      </c>
      <c r="BH38" s="133" t="str">
        <f aca="false">IF(Métricas!AZ49="","",Métricas!AZ49)</f>
        <v/>
      </c>
    </row>
    <row r="39" customFormat="false" ht="15.6" hidden="false" customHeight="true" outlineLevel="0" collapsed="false">
      <c r="B39" s="49"/>
      <c r="C39" s="112"/>
      <c r="D39" s="121"/>
      <c r="E39" s="122"/>
      <c r="F39" s="35"/>
      <c r="G39" s="47" t="s">
        <v>42</v>
      </c>
      <c r="H39" s="76"/>
      <c r="I39" s="136"/>
      <c r="J39" s="137"/>
      <c r="K39" s="138"/>
      <c r="L39" s="139"/>
      <c r="M39" s="140"/>
      <c r="N39" s="139"/>
      <c r="O39" s="141"/>
      <c r="P39" s="35" t="str">
        <f aca="false">IF(Métricas!H50="","",Métricas!H50)</f>
        <v/>
      </c>
      <c r="Q39" s="35" t="str">
        <f aca="false">IF(Métricas!I50="","",Métricas!I50)</f>
        <v/>
      </c>
      <c r="R39" s="35" t="str">
        <f aca="false">IF(Métricas!J50="","",Métricas!J50)</f>
        <v/>
      </c>
      <c r="S39" s="35" t="str">
        <f aca="false">IF(Métricas!K50="","",Métricas!K50)</f>
        <v/>
      </c>
      <c r="T39" s="35" t="str">
        <f aca="false">IF(Métricas!L50="","",Métricas!L50)</f>
        <v/>
      </c>
      <c r="U39" s="35" t="str">
        <f aca="false">IF(Métricas!M50="","",Métricas!M50)</f>
        <v/>
      </c>
      <c r="V39" s="35" t="str">
        <f aca="false">IF(Métricas!N50="","",Métricas!N50)</f>
        <v/>
      </c>
      <c r="W39" s="35" t="str">
        <f aca="false">IF(Métricas!O50="","",Métricas!O50)</f>
        <v/>
      </c>
      <c r="X39" s="35" t="str">
        <f aca="false">IF(Métricas!P50="","",Métricas!P50)</f>
        <v/>
      </c>
      <c r="Y39" s="35" t="str">
        <f aca="false">IF(Métricas!Q50="","",Métricas!Q50)</f>
        <v/>
      </c>
      <c r="Z39" s="35" t="str">
        <f aca="false">IF(Métricas!R50="","",Métricas!R50)</f>
        <v/>
      </c>
      <c r="AA39" s="35" t="str">
        <f aca="false">IF(Métricas!S50="","",Métricas!S50)</f>
        <v/>
      </c>
      <c r="AB39" s="35" t="str">
        <f aca="false">IF(Métricas!T50="","",Métricas!T50)</f>
        <v/>
      </c>
      <c r="AC39" s="35" t="str">
        <f aca="false">IF(Métricas!U50="","",Métricas!U50)</f>
        <v/>
      </c>
      <c r="AD39" s="35" t="str">
        <f aca="false">IF(Métricas!V50="","",Métricas!V50)</f>
        <v/>
      </c>
      <c r="AE39" s="35" t="str">
        <f aca="false">IF(Métricas!W50="","",Métricas!W50)</f>
        <v/>
      </c>
      <c r="AF39" s="35" t="str">
        <f aca="false">IF(Métricas!X50="","",Métricas!X50)</f>
        <v/>
      </c>
      <c r="AG39" s="35" t="str">
        <f aca="false">IF(Métricas!Y50="","",Métricas!Y50)</f>
        <v/>
      </c>
      <c r="AH39" s="35" t="str">
        <f aca="false">IF(Métricas!Z50="","",Métricas!Z50)</f>
        <v/>
      </c>
      <c r="AI39" s="35" t="str">
        <f aca="false">IF(Métricas!AA50="","",Métricas!AA50)</f>
        <v/>
      </c>
      <c r="AJ39" s="35" t="str">
        <f aca="false">IF(Métricas!AB50="","",Métricas!AB50)</f>
        <v/>
      </c>
      <c r="AK39" s="35" t="str">
        <f aca="false">IF(Métricas!AC50="","",Métricas!AC50)</f>
        <v/>
      </c>
      <c r="AL39" s="35" t="str">
        <f aca="false">IF(Métricas!AD50="","",Métricas!AD50)</f>
        <v/>
      </c>
      <c r="AM39" s="133" t="str">
        <f aca="false">IF(Métricas!AE50="","",Métricas!AE50)</f>
        <v/>
      </c>
      <c r="AN39" s="133" t="str">
        <f aca="false">IF(Métricas!AF50="","",Métricas!AF50)</f>
        <v/>
      </c>
      <c r="AO39" s="133" t="str">
        <f aca="false">IF(Métricas!AG50="","",Métricas!AG50)</f>
        <v/>
      </c>
      <c r="AP39" s="133" t="str">
        <f aca="false">IF(Métricas!AH50="","",Métricas!AH50)</f>
        <v/>
      </c>
      <c r="AQ39" s="133" t="str">
        <f aca="false">IF(Métricas!AI50="","",Métricas!AI50)</f>
        <v/>
      </c>
      <c r="AR39" s="133" t="str">
        <f aca="false">IF(Métricas!AJ50="","",Métricas!AJ50)</f>
        <v/>
      </c>
      <c r="AS39" s="133" t="str">
        <f aca="false">IF(Métricas!AK50="","",Métricas!AK50)</f>
        <v/>
      </c>
      <c r="AT39" s="133" t="str">
        <f aca="false">IF(Métricas!AL50="","",Métricas!AL50)</f>
        <v/>
      </c>
      <c r="AU39" s="133" t="str">
        <f aca="false">IF(Métricas!AM50="","",Métricas!AM50)</f>
        <v/>
      </c>
      <c r="AV39" s="133" t="str">
        <f aca="false">IF(Métricas!AN50="","",Métricas!AN50)</f>
        <v/>
      </c>
      <c r="AW39" s="133" t="str">
        <f aca="false">IF(Métricas!AO50="","",Métricas!AO50)</f>
        <v/>
      </c>
      <c r="AX39" s="133" t="str">
        <f aca="false">IF(Métricas!AP50="","",Métricas!AP50)</f>
        <v/>
      </c>
      <c r="AY39" s="133" t="str">
        <f aca="false">IF(Métricas!AQ50="","",Métricas!AQ50)</f>
        <v/>
      </c>
      <c r="AZ39" s="133" t="str">
        <f aca="false">IF(Métricas!AR50="","",Métricas!AR50)</f>
        <v/>
      </c>
      <c r="BA39" s="133" t="str">
        <f aca="false">IF(Métricas!AS50="","",Métricas!AS50)</f>
        <v/>
      </c>
      <c r="BB39" s="133" t="str">
        <f aca="false">IF(Métricas!AT50="","",Métricas!AT50)</f>
        <v/>
      </c>
      <c r="BC39" s="133" t="str">
        <f aca="false">IF(Métricas!AU50="","",Métricas!AU50)</f>
        <v/>
      </c>
      <c r="BD39" s="133" t="str">
        <f aca="false">IF(Métricas!AV50="","",Métricas!AV50)</f>
        <v/>
      </c>
      <c r="BE39" s="133" t="str">
        <f aca="false">IF(Métricas!AW50="","",Métricas!AW50)</f>
        <v/>
      </c>
      <c r="BF39" s="133" t="str">
        <f aca="false">IF(Métricas!AX50="","",Métricas!AX50)</f>
        <v/>
      </c>
      <c r="BG39" s="133" t="str">
        <f aca="false">IF(Métricas!AY50="","",Métricas!AY50)</f>
        <v/>
      </c>
      <c r="BH39" s="133" t="str">
        <f aca="false">IF(Métricas!AZ50="","",Métricas!AZ50)</f>
        <v/>
      </c>
    </row>
    <row r="40" customFormat="false" ht="16.2" hidden="false" customHeight="false" outlineLevel="0" collapsed="false">
      <c r="B40" s="59" t="n">
        <v>23</v>
      </c>
      <c r="C40" s="112"/>
      <c r="D40" s="105" t="s">
        <v>51</v>
      </c>
      <c r="E40" s="122" t="s">
        <v>66</v>
      </c>
      <c r="F40" s="35" t="s">
        <v>8</v>
      </c>
      <c r="G40" s="49" t="s">
        <v>9</v>
      </c>
      <c r="H40" s="76" t="s">
        <v>61</v>
      </c>
      <c r="I40" s="77" t="n">
        <f aca="false">20*7*27*0.8</f>
        <v>3024</v>
      </c>
      <c r="J40" s="78" t="n">
        <f aca="false">I40</f>
        <v>3024</v>
      </c>
      <c r="K40" s="79" t="s">
        <v>62</v>
      </c>
      <c r="L40" s="80" t="n">
        <f aca="false">N40</f>
        <v>3402</v>
      </c>
      <c r="M40" s="81" t="s">
        <v>63</v>
      </c>
      <c r="N40" s="82" t="n">
        <f aca="false">27*7*20*0.9</f>
        <v>3402</v>
      </c>
      <c r="O40" s="123" t="str">
        <f aca="false">IF(Métricas!G51="","",Métricas!G51)</f>
        <v/>
      </c>
      <c r="P40" s="35" t="n">
        <f aca="false">IF(Métricas!H51="","",Métricas!H51)</f>
        <v>448</v>
      </c>
      <c r="Q40" s="35" t="n">
        <f aca="false">IF(Métricas!I51="","",Métricas!I51)</f>
        <v>352</v>
      </c>
      <c r="R40" s="35" t="n">
        <f aca="false">IF(Métricas!J51="","",Métricas!J51)</f>
        <v>493</v>
      </c>
      <c r="S40" s="35" t="n">
        <f aca="false">IF(Métricas!K51="","",Métricas!K51)</f>
        <v>462</v>
      </c>
      <c r="T40" s="35" t="n">
        <f aca="false">IF(Métricas!L51="","",Métricas!L51)</f>
        <v>622</v>
      </c>
      <c r="U40" s="35" t="n">
        <f aca="false">IF(Métricas!M51="","",Métricas!M51)</f>
        <v>421</v>
      </c>
      <c r="V40" s="35" t="n">
        <f aca="false">IF(Métricas!N51="","",Métricas!N51)</f>
        <v>33</v>
      </c>
      <c r="W40" s="35" t="n">
        <v>62</v>
      </c>
      <c r="X40" s="35" t="n">
        <f aca="false">IF(Métricas!P51="","",Métricas!P51)</f>
        <v>160</v>
      </c>
      <c r="Y40" s="35" t="n">
        <f aca="false">IF(Métricas!Q51="","",Métricas!Q51)</f>
        <v>858</v>
      </c>
      <c r="Z40" s="133" t="n">
        <f aca="false">IF(Métricas!R51="","",Métricas!R51)</f>
        <v>1156</v>
      </c>
      <c r="AA40" s="133" t="n">
        <f aca="false">IF(Métricas!S51="","",Métricas!S51)</f>
        <v>1453</v>
      </c>
      <c r="AB40" s="133" t="n">
        <f aca="false">IF(Métricas!T51="","",Métricas!T51)</f>
        <v>635</v>
      </c>
      <c r="AC40" s="133" t="n">
        <f aca="false">IF(Métricas!U51="","",Métricas!U51)</f>
        <v>1139</v>
      </c>
      <c r="AD40" s="133" t="n">
        <f aca="false">IF(Métricas!V51="","",Métricas!V51)</f>
        <v>408</v>
      </c>
      <c r="AE40" s="133" t="n">
        <f aca="false">IF(Métricas!W51="","",Métricas!W51)</f>
        <v>638</v>
      </c>
      <c r="AF40" s="133" t="n">
        <f aca="false">IF(Métricas!X51="","",Métricas!X51)</f>
        <v>1120</v>
      </c>
      <c r="AG40" s="133" t="n">
        <f aca="false">IF(Métricas!Y51="","",Métricas!Y51)</f>
        <v>1431</v>
      </c>
      <c r="AH40" s="133" t="n">
        <f aca="false">IF(Métricas!Z51="","",Métricas!Z51)</f>
        <v>1624</v>
      </c>
      <c r="AI40" s="133" t="n">
        <f aca="false">IF(Métricas!AA51="","",Métricas!AA51)</f>
        <v>1734</v>
      </c>
      <c r="AJ40" s="133" t="n">
        <f aca="false">IF(Métricas!AB51="","",Métricas!AB51)</f>
        <v>1199</v>
      </c>
      <c r="AK40" s="133" t="n">
        <f aca="false">IF(Métricas!AC51="","",Métricas!AC51)</f>
        <v>1170</v>
      </c>
      <c r="AL40" s="133" t="n">
        <f aca="false">IF(Métricas!AD51="","",Métricas!AD51)</f>
        <v>1351</v>
      </c>
      <c r="AM40" s="133" t="n">
        <f aca="false">IF(Métricas!AE51="","",Métricas!AE51)</f>
        <v>1061</v>
      </c>
      <c r="AN40" s="133" t="n">
        <f aca="false">IF(Métricas!AF51="","",Métricas!AF51)</f>
        <v>1165</v>
      </c>
      <c r="AO40" s="133" t="n">
        <f aca="false">IF(Métricas!AG51="","",Métricas!AG51)</f>
        <v>1558</v>
      </c>
      <c r="AP40" s="133" t="n">
        <f aca="false">IF(Métricas!AH51="","",Métricas!AH51)</f>
        <v>1271</v>
      </c>
      <c r="AQ40" s="133" t="n">
        <f aca="false">IF(Métricas!AI51="","",Métricas!AI51)</f>
        <v>2214</v>
      </c>
      <c r="AR40" s="133" t="str">
        <f aca="false">IF(Métricas!AJ51="","",Métricas!AJ51)</f>
        <v/>
      </c>
      <c r="AS40" s="133" t="str">
        <f aca="false">IF(Métricas!AK51="","",Métricas!AK51)</f>
        <v/>
      </c>
      <c r="AT40" s="133" t="str">
        <f aca="false">IF(Métricas!AL51="","",Métricas!AL51)</f>
        <v/>
      </c>
      <c r="AU40" s="133" t="str">
        <f aca="false">IF(Métricas!AM51="","",Métricas!AM51)</f>
        <v/>
      </c>
      <c r="AV40" s="133" t="str">
        <f aca="false">IF(Métricas!AN51="","",Métricas!AN51)</f>
        <v/>
      </c>
      <c r="AW40" s="133" t="str">
        <f aca="false">IF(Métricas!AO51="","",Métricas!AO51)</f>
        <v/>
      </c>
      <c r="AX40" s="133" t="str">
        <f aca="false">IF(Métricas!AP51="","",Métricas!AP51)</f>
        <v/>
      </c>
      <c r="AY40" s="133" t="str">
        <f aca="false">IF(Métricas!AQ51="","",Métricas!AQ51)</f>
        <v/>
      </c>
      <c r="AZ40" s="133" t="str">
        <f aca="false">IF(Métricas!AR51="","",Métricas!AR51)</f>
        <v/>
      </c>
      <c r="BA40" s="133" t="str">
        <f aca="false">IF(Métricas!AS51="","",Métricas!AS51)</f>
        <v/>
      </c>
      <c r="BB40" s="133" t="str">
        <f aca="false">IF(Métricas!AT51="","",Métricas!AT51)</f>
        <v/>
      </c>
      <c r="BC40" s="133" t="str">
        <f aca="false">IF(Métricas!AU51="","",Métricas!AU51)</f>
        <v/>
      </c>
      <c r="BD40" s="133" t="str">
        <f aca="false">IF(Métricas!AV51="","",Métricas!AV51)</f>
        <v/>
      </c>
      <c r="BE40" s="133" t="str">
        <f aca="false">IF(Métricas!AW51="","",Métricas!AW51)</f>
        <v/>
      </c>
      <c r="BF40" s="133" t="str">
        <f aca="false">IF(Métricas!AX51="","",Métricas!AX51)</f>
        <v/>
      </c>
      <c r="BG40" s="133" t="str">
        <f aca="false">IF(Métricas!AY51="","",Métricas!AY51)</f>
        <v/>
      </c>
      <c r="BH40" s="133" t="str">
        <f aca="false">IF(Métricas!AZ51="","",Métricas!AZ51)</f>
        <v/>
      </c>
    </row>
    <row r="41" customFormat="false" ht="30" hidden="false" customHeight="true" outlineLevel="0" collapsed="false">
      <c r="B41" s="59" t="n">
        <v>24</v>
      </c>
      <c r="C41" s="112"/>
      <c r="D41" s="105" t="s">
        <v>52</v>
      </c>
      <c r="E41" s="122" t="s">
        <v>60</v>
      </c>
      <c r="F41" s="35" t="s">
        <v>27</v>
      </c>
      <c r="G41" s="49" t="s">
        <v>9</v>
      </c>
      <c r="H41" s="76" t="s">
        <v>61</v>
      </c>
      <c r="I41" s="77" t="n">
        <f aca="false">N40</f>
        <v>3402</v>
      </c>
      <c r="J41" s="78" t="n">
        <f aca="false">N41</f>
        <v>3024</v>
      </c>
      <c r="K41" s="79" t="s">
        <v>62</v>
      </c>
      <c r="L41" s="80" t="n">
        <f aca="false">I41</f>
        <v>3402</v>
      </c>
      <c r="M41" s="81" t="s">
        <v>63</v>
      </c>
      <c r="N41" s="82" t="n">
        <f aca="false">I40</f>
        <v>3024</v>
      </c>
      <c r="O41" s="123" t="str">
        <f aca="false">IF(Métricas!G52="","",Métricas!G52)</f>
        <v/>
      </c>
      <c r="P41" s="35" t="n">
        <f aca="false">IF(Métricas!H52="","",Métricas!H52)</f>
        <v>946</v>
      </c>
      <c r="Q41" s="35" t="n">
        <f aca="false">IF(Métricas!I52="","",Métricas!I52)</f>
        <v>736</v>
      </c>
      <c r="R41" s="35" t="n">
        <f aca="false">IF(Métricas!J52="","",Métricas!J52)</f>
        <v>633</v>
      </c>
      <c r="S41" s="35" t="n">
        <f aca="false">IF(Métricas!K52="","",Métricas!K52)</f>
        <v>601</v>
      </c>
      <c r="T41" s="35" t="n">
        <f aca="false">IF(Métricas!L52="","",Métricas!L52)</f>
        <v>369</v>
      </c>
      <c r="U41" s="35" t="n">
        <f aca="false">IF(Métricas!M52="","",Métricas!M52)</f>
        <v>463</v>
      </c>
      <c r="V41" s="35" t="n">
        <f aca="false">IF(Métricas!N52="","",Métricas!N52)</f>
        <v>1906</v>
      </c>
      <c r="W41" s="35" t="n">
        <v>2480</v>
      </c>
      <c r="X41" s="35" t="n">
        <f aca="false">IF(Métricas!P52="","",Métricas!P52)</f>
        <v>2619</v>
      </c>
      <c r="Y41" s="35" t="n">
        <f aca="false">IF(Métricas!Q52="","",Métricas!Q52)</f>
        <v>702</v>
      </c>
      <c r="Z41" s="133" t="n">
        <f aca="false">IF(Métricas!R52="","",Métricas!R52)</f>
        <v>1106</v>
      </c>
      <c r="AA41" s="133" t="n">
        <f aca="false">IF(Métricas!S52="","",Métricas!S52)</f>
        <v>2995</v>
      </c>
      <c r="AB41" s="133" t="n">
        <f aca="false">IF(Métricas!T52="","",Métricas!T52)</f>
        <v>2628</v>
      </c>
      <c r="AC41" s="133" t="n">
        <f aca="false">IF(Métricas!U52="","",Métricas!U52)</f>
        <v>1556</v>
      </c>
      <c r="AD41" s="133" t="n">
        <f aca="false">IF(Métricas!V52="","",Métricas!V52)</f>
        <v>1586</v>
      </c>
      <c r="AE41" s="133" t="n">
        <f aca="false">IF(Métricas!W52="","",Métricas!W52)</f>
        <v>1064</v>
      </c>
      <c r="AF41" s="133" t="n">
        <f aca="false">IF(Métricas!X52="","",Métricas!X52)</f>
        <v>896</v>
      </c>
      <c r="AG41" s="133" t="n">
        <f aca="false">IF(Métricas!Y52="","",Métricas!Y52)</f>
        <v>1397</v>
      </c>
      <c r="AH41" s="133" t="n">
        <f aca="false">IF(Métricas!Z52="","",Métricas!Z52)</f>
        <v>1555</v>
      </c>
      <c r="AI41" s="133" t="n">
        <f aca="false">IF(Métricas!AA52="","",Métricas!AA52)</f>
        <v>1461</v>
      </c>
      <c r="AJ41" s="133" t="n">
        <f aca="false">IF(Métricas!AB52="","",Métricas!AB52)</f>
        <v>806</v>
      </c>
      <c r="AK41" s="133" t="n">
        <f aca="false">IF(Métricas!AC52="","",Métricas!AC52)</f>
        <v>1242</v>
      </c>
      <c r="AL41" s="133" t="n">
        <f aca="false">IF(Métricas!AD52="","",Métricas!AD52)</f>
        <v>2188</v>
      </c>
      <c r="AM41" s="133" t="n">
        <f aca="false">IF(Métricas!AE52="","",Métricas!AE52)</f>
        <v>891</v>
      </c>
      <c r="AN41" s="133" t="n">
        <f aca="false">IF(Métricas!AF52="","",Métricas!AF52)</f>
        <v>1181</v>
      </c>
      <c r="AO41" s="133" t="n">
        <f aca="false">IF(Métricas!AG52="","",Métricas!AG52)</f>
        <v>1525</v>
      </c>
      <c r="AP41" s="133" t="n">
        <f aca="false">IF(Métricas!AH52="","",Métricas!AH52)</f>
        <v>1453</v>
      </c>
      <c r="AQ41" s="133" t="n">
        <f aca="false">IF(Métricas!AI52="","",Métricas!AI52)</f>
        <v>1457</v>
      </c>
      <c r="AR41" s="133" t="str">
        <f aca="false">IF(Métricas!AJ52="","",Métricas!AJ52)</f>
        <v/>
      </c>
      <c r="AS41" s="133" t="str">
        <f aca="false">IF(Métricas!AK52="","",Métricas!AK52)</f>
        <v/>
      </c>
      <c r="AT41" s="133" t="str">
        <f aca="false">IF(Métricas!AL52="","",Métricas!AL52)</f>
        <v/>
      </c>
      <c r="AU41" s="133" t="str">
        <f aca="false">IF(Métricas!AM52="","",Métricas!AM52)</f>
        <v/>
      </c>
      <c r="AV41" s="133" t="str">
        <f aca="false">IF(Métricas!AN52="","",Métricas!AN52)</f>
        <v/>
      </c>
      <c r="AW41" s="133" t="str">
        <f aca="false">IF(Métricas!AO52="","",Métricas!AO52)</f>
        <v/>
      </c>
      <c r="AX41" s="133" t="str">
        <f aca="false">IF(Métricas!AP52="","",Métricas!AP52)</f>
        <v/>
      </c>
      <c r="AY41" s="133" t="str">
        <f aca="false">IF(Métricas!AQ52="","",Métricas!AQ52)</f>
        <v/>
      </c>
      <c r="AZ41" s="133" t="str">
        <f aca="false">IF(Métricas!AR52="","",Métricas!AR52)</f>
        <v/>
      </c>
      <c r="BA41" s="133" t="str">
        <f aca="false">IF(Métricas!AS52="","",Métricas!AS52)</f>
        <v/>
      </c>
      <c r="BB41" s="133" t="str">
        <f aca="false">IF(Métricas!AT52="","",Métricas!AT52)</f>
        <v/>
      </c>
      <c r="BC41" s="133" t="str">
        <f aca="false">IF(Métricas!AU52="","",Métricas!AU52)</f>
        <v/>
      </c>
      <c r="BD41" s="133" t="str">
        <f aca="false">IF(Métricas!AV52="","",Métricas!AV52)</f>
        <v/>
      </c>
      <c r="BE41" s="133" t="str">
        <f aca="false">IF(Métricas!AW52="","",Métricas!AW52)</f>
        <v/>
      </c>
      <c r="BF41" s="133" t="str">
        <f aca="false">IF(Métricas!AX52="","",Métricas!AX52)</f>
        <v/>
      </c>
      <c r="BG41" s="133" t="str">
        <f aca="false">IF(Métricas!AY52="","",Métricas!AY52)</f>
        <v/>
      </c>
      <c r="BH41" s="133" t="str">
        <f aca="false">IF(Métricas!AZ52="","",Métricas!AZ52)</f>
        <v/>
      </c>
    </row>
    <row r="42" customFormat="false" ht="15" hidden="false" customHeight="true" outlineLevel="0" collapsed="false">
      <c r="B42" s="49" t="n">
        <v>25</v>
      </c>
      <c r="C42" s="112"/>
      <c r="D42" s="121" t="s">
        <v>53</v>
      </c>
      <c r="E42" s="122" t="s">
        <v>66</v>
      </c>
      <c r="F42" s="35" t="s">
        <v>27</v>
      </c>
      <c r="G42" s="132" t="s">
        <v>32</v>
      </c>
      <c r="H42" s="76" t="s">
        <v>61</v>
      </c>
      <c r="I42" s="77" t="n">
        <v>60</v>
      </c>
      <c r="J42" s="78" t="n">
        <f aca="false">N42</f>
        <v>30</v>
      </c>
      <c r="K42" s="79" t="s">
        <v>62</v>
      </c>
      <c r="L42" s="80" t="n">
        <f aca="false">I42</f>
        <v>60</v>
      </c>
      <c r="M42" s="81" t="s">
        <v>63</v>
      </c>
      <c r="N42" s="82" t="n">
        <v>30</v>
      </c>
      <c r="O42" s="123" t="str">
        <f aca="false">IF(Métricas!G53="","",Métricas!G53)</f>
        <v/>
      </c>
      <c r="P42" s="35" t="n">
        <f aca="false">IF(Métricas!H53="","",Métricas!H53)</f>
        <v>0</v>
      </c>
      <c r="Q42" s="35" t="n">
        <f aca="false">IF(Métricas!I53="","",Métricas!I53)</f>
        <v>0</v>
      </c>
      <c r="R42" s="35" t="n">
        <f aca="false">IF(Métricas!J53="","",Métricas!J53)</f>
        <v>17</v>
      </c>
      <c r="S42" s="35" t="n">
        <f aca="false">IF(Métricas!K53="","",Métricas!K53)</f>
        <v>42</v>
      </c>
      <c r="T42" s="35" t="n">
        <f aca="false">IF(Métricas!L53="","",Métricas!L53)</f>
        <v>0</v>
      </c>
      <c r="U42" s="35" t="n">
        <f aca="false">IF(Métricas!M53="","",Métricas!M53)</f>
        <v>0</v>
      </c>
      <c r="V42" s="35" t="n">
        <f aca="false">IF(Métricas!N53="","",Métricas!N53)</f>
        <v>0</v>
      </c>
      <c r="W42" s="35" t="n">
        <v>0</v>
      </c>
      <c r="X42" s="35" t="n">
        <f aca="false">IF(Métricas!P53="","",Métricas!P53)</f>
        <v>0</v>
      </c>
      <c r="Y42" s="35" t="n">
        <f aca="false">IF(Métricas!Q53="","",Métricas!Q53)</f>
        <v>0</v>
      </c>
      <c r="Z42" s="133" t="n">
        <f aca="false">IF(Métricas!R53="","",Métricas!R53)</f>
        <v>0</v>
      </c>
      <c r="AA42" s="133" t="n">
        <f aca="false">IF(Métricas!S53="","",Métricas!S53)</f>
        <v>0</v>
      </c>
      <c r="AB42" s="133" t="n">
        <f aca="false">IF(Métricas!T53="","",Métricas!T53)</f>
        <v>0</v>
      </c>
      <c r="AC42" s="133" t="n">
        <f aca="false">IF(Métricas!U53="","",Métricas!U53)</f>
        <v>0</v>
      </c>
      <c r="AD42" s="133" t="n">
        <f aca="false">IF(Métricas!V53="","",Métricas!V53)</f>
        <v>0</v>
      </c>
      <c r="AE42" s="133" t="n">
        <f aca="false">IF(Métricas!W53="","",Métricas!W53)</f>
        <v>27</v>
      </c>
      <c r="AF42" s="133" t="n">
        <f aca="false">IF(Métricas!X53="","",Métricas!X53)</f>
        <v>15</v>
      </c>
      <c r="AG42" s="133" t="n">
        <f aca="false">IF(Métricas!Y53="","",Métricas!Y53)</f>
        <v>40</v>
      </c>
      <c r="AH42" s="133" t="n">
        <f aca="false">IF(Métricas!Z53="","",Métricas!Z53)</f>
        <v>29</v>
      </c>
      <c r="AI42" s="133" t="n">
        <f aca="false">IF(Métricas!AA53="","",Métricas!AA53)</f>
        <v>32</v>
      </c>
      <c r="AJ42" s="133" t="n">
        <f aca="false">IF(Métricas!AB53="","",Métricas!AB53)</f>
        <v>0</v>
      </c>
      <c r="AK42" s="133" t="n">
        <f aca="false">IF(Métricas!AC53="","",Métricas!AC53)</f>
        <v>7</v>
      </c>
      <c r="AL42" s="133" t="n">
        <f aca="false">IF(Métricas!AD53="","",Métricas!AD53)</f>
        <v>13</v>
      </c>
      <c r="AM42" s="133" t="n">
        <f aca="false">IF(Métricas!AE53="","",Métricas!AE53)</f>
        <v>32</v>
      </c>
      <c r="AN42" s="133" t="n">
        <f aca="false">IF(Métricas!AF53="","",Métricas!AF53)</f>
        <v>0</v>
      </c>
      <c r="AO42" s="133" t="n">
        <f aca="false">IF(Métricas!AG53="","",Métricas!AG53)</f>
        <v>33</v>
      </c>
      <c r="AP42" s="133" t="n">
        <f aca="false">IF(Métricas!AH53="","",Métricas!AH53)</f>
        <v>8</v>
      </c>
      <c r="AQ42" s="133" t="n">
        <f aca="false">IF(Métricas!AI53="","",Métricas!AI53)</f>
        <v>36</v>
      </c>
      <c r="AR42" s="133" t="str">
        <f aca="false">IF(Métricas!AJ53="","",Métricas!AJ53)</f>
        <v/>
      </c>
      <c r="AS42" s="133" t="str">
        <f aca="false">IF(Métricas!AK53="","",Métricas!AK53)</f>
        <v/>
      </c>
      <c r="AT42" s="133" t="str">
        <f aca="false">IF(Métricas!AL53="","",Métricas!AL53)</f>
        <v/>
      </c>
      <c r="AU42" s="133" t="str">
        <f aca="false">IF(Métricas!AM53="","",Métricas!AM53)</f>
        <v/>
      </c>
      <c r="AV42" s="133" t="str">
        <f aca="false">IF(Métricas!AN53="","",Métricas!AN53)</f>
        <v/>
      </c>
      <c r="AW42" s="133" t="str">
        <f aca="false">IF(Métricas!AO53="","",Métricas!AO53)</f>
        <v/>
      </c>
      <c r="AX42" s="133" t="str">
        <f aca="false">IF(Métricas!AP53="","",Métricas!AP53)</f>
        <v/>
      </c>
      <c r="AY42" s="133" t="str">
        <f aca="false">IF(Métricas!AQ53="","",Métricas!AQ53)</f>
        <v/>
      </c>
      <c r="AZ42" s="133" t="str">
        <f aca="false">IF(Métricas!AR53="","",Métricas!AR53)</f>
        <v/>
      </c>
      <c r="BA42" s="133" t="str">
        <f aca="false">IF(Métricas!AS53="","",Métricas!AS53)</f>
        <v/>
      </c>
      <c r="BB42" s="133" t="str">
        <f aca="false">IF(Métricas!AT53="","",Métricas!AT53)</f>
        <v/>
      </c>
      <c r="BC42" s="133" t="str">
        <f aca="false">IF(Métricas!AU53="","",Métricas!AU53)</f>
        <v/>
      </c>
      <c r="BD42" s="133" t="str">
        <f aca="false">IF(Métricas!AV53="","",Métricas!AV53)</f>
        <v/>
      </c>
      <c r="BE42" s="133" t="str">
        <f aca="false">IF(Métricas!AW53="","",Métricas!AW53)</f>
        <v/>
      </c>
      <c r="BF42" s="133" t="str">
        <f aca="false">IF(Métricas!AX53="","",Métricas!AX53)</f>
        <v/>
      </c>
      <c r="BG42" s="133" t="str">
        <f aca="false">IF(Métricas!AY53="","",Métricas!AY53)</f>
        <v/>
      </c>
      <c r="BH42" s="133" t="str">
        <f aca="false">IF(Métricas!AZ53="","",Métricas!AZ53)</f>
        <v/>
      </c>
    </row>
    <row r="43" customFormat="false" ht="15.6" hidden="false" customHeight="true" outlineLevel="0" collapsed="false">
      <c r="B43" s="49"/>
      <c r="C43" s="112"/>
      <c r="D43" s="121"/>
      <c r="E43" s="122"/>
      <c r="F43" s="35"/>
      <c r="G43" s="132" t="s">
        <v>71</v>
      </c>
      <c r="H43" s="76" t="s">
        <v>61</v>
      </c>
      <c r="I43" s="77" t="n">
        <v>60</v>
      </c>
      <c r="J43" s="78" t="n">
        <f aca="false">N43</f>
        <v>30</v>
      </c>
      <c r="K43" s="79" t="s">
        <v>62</v>
      </c>
      <c r="L43" s="80" t="n">
        <f aca="false">I43</f>
        <v>60</v>
      </c>
      <c r="M43" s="81" t="s">
        <v>63</v>
      </c>
      <c r="N43" s="82" t="n">
        <v>30</v>
      </c>
      <c r="O43" s="144" t="str">
        <f aca="false">IF(SUM(O42:O42)=0,"",AVERAGE(O42:O42))</f>
        <v/>
      </c>
      <c r="P43" s="35" t="str">
        <f aca="false">IF(SUM(P42:P42)=0,"",AVERAGE(P42:P42))</f>
        <v/>
      </c>
      <c r="Q43" s="35" t="str">
        <f aca="false">IF(SUM(Q42:Q42)=0,"",AVERAGE(Q42:Q42))</f>
        <v/>
      </c>
      <c r="R43" s="35" t="n">
        <f aca="false">IF(SUM(R42:R42)=0,"",AVERAGE(R42:R42))</f>
        <v>17</v>
      </c>
      <c r="S43" s="35" t="n">
        <f aca="false">IF(SUM(S42:S42)=0,"",AVERAGE(S42:S42))</f>
        <v>42</v>
      </c>
      <c r="T43" s="35" t="str">
        <f aca="false">IF(SUM(T42:T42)=0,"",AVERAGE(T42:T42))</f>
        <v/>
      </c>
      <c r="U43" s="35" t="str">
        <f aca="false">IF(SUM(U42:U42)=0,"",AVERAGE(U42:U42))</f>
        <v/>
      </c>
      <c r="V43" s="35" t="str">
        <f aca="false">IF(SUM(V42:V42)=0,"",AVERAGE(V42:V42))</f>
        <v/>
      </c>
      <c r="W43" s="35"/>
      <c r="X43" s="35" t="str">
        <f aca="false">IF(SUM(X42:X42)=0,"",AVERAGE(X42:X42))</f>
        <v/>
      </c>
      <c r="Y43" s="35" t="str">
        <f aca="false">IF(SUM(Y42:Y42)=0,"",AVERAGE(Y42:Y42))</f>
        <v/>
      </c>
      <c r="Z43" s="133" t="str">
        <f aca="false">IF(SUM(Z42:Z42)=0,"",AVERAGE(Z42:Z42))</f>
        <v/>
      </c>
      <c r="AA43" s="133" t="str">
        <f aca="false">IF(SUM(AA42:AA42)=0,"",AVERAGE(AA42:AA42))</f>
        <v/>
      </c>
      <c r="AB43" s="133" t="str">
        <f aca="false">IF(SUM(AB42:AB42)=0,"",AVERAGE(AB42:AB42))</f>
        <v/>
      </c>
      <c r="AC43" s="133" t="str">
        <f aca="false">IF(SUM(AC42:AC42)=0,"",AVERAGE(AC42:AC42))</f>
        <v/>
      </c>
      <c r="AD43" s="133" t="str">
        <f aca="false">IF(SUM(AD42:AD42)=0,"",AVERAGE(AD42:AD42))</f>
        <v/>
      </c>
      <c r="AE43" s="133" t="n">
        <f aca="false">IF(SUM(AE42:AE42)=0,"",AVERAGE(AE42:AE42))</f>
        <v>27</v>
      </c>
      <c r="AF43" s="133" t="n">
        <f aca="false">IF(SUM(AF42:AF42)=0,"",AVERAGE(AF42:AF42))</f>
        <v>15</v>
      </c>
      <c r="AG43" s="133" t="n">
        <f aca="false">IF(SUM(AG42:AG42)=0,"",AVERAGE(AG42:AG42))</f>
        <v>40</v>
      </c>
      <c r="AH43" s="133" t="n">
        <f aca="false">IF(SUM(AH42:AH42)=0,"",AVERAGE(AH42:AH42))</f>
        <v>29</v>
      </c>
      <c r="AI43" s="133" t="n">
        <f aca="false">IF(SUM(AI42:AI42)=0,"",AVERAGE(AI42:AI42))</f>
        <v>32</v>
      </c>
      <c r="AJ43" s="133" t="str">
        <f aca="false">IF(SUM(AJ42:AJ42)=0,"",AVERAGE(AJ42:AJ42))</f>
        <v/>
      </c>
      <c r="AK43" s="133" t="n">
        <f aca="false">IF(SUM(AK42:AK42)=0,"",AVERAGE(AK42:AK42))</f>
        <v>7</v>
      </c>
      <c r="AL43" s="133" t="n">
        <f aca="false">IF(SUM(AL42:AL42)=0,"",AVERAGE(AL42:AL42))</f>
        <v>13</v>
      </c>
      <c r="AM43" s="133" t="n">
        <f aca="false">IF(SUM(AM42:AM42)=0,"",AVERAGE(AM42:AM42))</f>
        <v>32</v>
      </c>
      <c r="AN43" s="133" t="str">
        <f aca="false">IF(SUM(AN42:AN42)=0,"",AVERAGE(AN42:AN42))</f>
        <v/>
      </c>
      <c r="AO43" s="133" t="n">
        <f aca="false">IF(SUM(AO42:AO42)=0,"",AVERAGE(AO42:AO42))</f>
        <v>33</v>
      </c>
      <c r="AP43" s="133" t="n">
        <f aca="false">IF(SUM(AP42:AP42)=0,"",AVERAGE(AP42:AP42))</f>
        <v>8</v>
      </c>
      <c r="AQ43" s="133" t="n">
        <f aca="false">IF(SUM(AQ42:AQ42)=0,"",AVERAGE(AQ42:AQ42))</f>
        <v>36</v>
      </c>
      <c r="AR43" s="133" t="str">
        <f aca="false">IF(SUM(AR42:AR42)=0,"",AVERAGE(AR42:AR42))</f>
        <v/>
      </c>
      <c r="AS43" s="133" t="str">
        <f aca="false">IF(SUM(AS42:AS42)=0,"",AVERAGE(AS42:AS42))</f>
        <v/>
      </c>
      <c r="AT43" s="133" t="str">
        <f aca="false">IF(SUM(AT42:AT42)=0,"",AVERAGE(AT42:AT42))</f>
        <v/>
      </c>
      <c r="AU43" s="133" t="str">
        <f aca="false">IF(SUM(AU42:AU42)=0,"",AVERAGE(AU42:AU42))</f>
        <v/>
      </c>
      <c r="AV43" s="133" t="str">
        <f aca="false">IF(SUM(AV42:AV42)=0,"",AVERAGE(AV42:AV42))</f>
        <v/>
      </c>
      <c r="AW43" s="133" t="str">
        <f aca="false">IF(SUM(AW42:AW42)=0,"",AVERAGE(AW42:AW42))</f>
        <v/>
      </c>
      <c r="AX43" s="133" t="str">
        <f aca="false">IF(SUM(AX42:AX42)=0,"",AVERAGE(AX42:AX42))</f>
        <v/>
      </c>
      <c r="AY43" s="133" t="str">
        <f aca="false">IF(SUM(AY42:AY42)=0,"",AVERAGE(AY42:AY42))</f>
        <v/>
      </c>
      <c r="AZ43" s="133" t="str">
        <f aca="false">IF(SUM(AZ42:AZ42)=0,"",AVERAGE(AZ42:AZ42))</f>
        <v/>
      </c>
      <c r="BA43" s="133" t="str">
        <f aca="false">IF(SUM(BA42:BA42)=0,"",AVERAGE(BA42:BA42))</f>
        <v/>
      </c>
      <c r="BB43" s="133" t="str">
        <f aca="false">IF(SUM(BB42:BB42)=0,"",AVERAGE(BB42:BB42))</f>
        <v/>
      </c>
      <c r="BC43" s="133" t="str">
        <f aca="false">IF(SUM(BC42:BC42)=0,"",AVERAGE(BC42:BC42))</f>
        <v/>
      </c>
      <c r="BD43" s="133" t="str">
        <f aca="false">IF(SUM(BD42:BD42)=0,"",AVERAGE(BD42:BD42))</f>
        <v/>
      </c>
      <c r="BE43" s="133" t="str">
        <f aca="false">IF(SUM(BE42:BE42)=0,"",AVERAGE(BE42:BE42))</f>
        <v/>
      </c>
      <c r="BF43" s="133" t="str">
        <f aca="false">IF(SUM(BF42:BF42)=0,"",AVERAGE(BF42:BF42))</f>
        <v/>
      </c>
      <c r="BG43" s="133" t="str">
        <f aca="false">IF(SUM(BG42:BG42)=0,"",AVERAGE(BG42:BG42))</f>
        <v/>
      </c>
      <c r="BH43" s="133" t="str">
        <f aca="false">IF(SUM(BH42:BH42)=0,"",AVERAGE(BH42:BH42))</f>
        <v/>
      </c>
    </row>
    <row r="44" customFormat="false" ht="16.2" hidden="false" customHeight="true" outlineLevel="0" collapsed="false">
      <c r="B44" s="49" t="n">
        <v>26</v>
      </c>
      <c r="C44" s="112"/>
      <c r="D44" s="121" t="s">
        <v>78</v>
      </c>
      <c r="E44" s="122" t="s">
        <v>66</v>
      </c>
      <c r="F44" s="35" t="s">
        <v>27</v>
      </c>
      <c r="G44" s="39" t="s">
        <v>32</v>
      </c>
      <c r="H44" s="76" t="s">
        <v>61</v>
      </c>
      <c r="I44" s="77" t="n">
        <v>14</v>
      </c>
      <c r="J44" s="78" t="n">
        <f aca="false">N44</f>
        <v>1</v>
      </c>
      <c r="K44" s="79" t="s">
        <v>62</v>
      </c>
      <c r="L44" s="80" t="n">
        <f aca="false">I44</f>
        <v>14</v>
      </c>
      <c r="M44" s="81" t="s">
        <v>63</v>
      </c>
      <c r="N44" s="82" t="n">
        <v>1</v>
      </c>
      <c r="O44" s="123" t="str">
        <f aca="false">IF(Métricas!G56="","",Métricas!G56)</f>
        <v/>
      </c>
      <c r="P44" s="35" t="n">
        <f aca="false">IF(Métricas!H56="","",Métricas!H56)</f>
        <v>0</v>
      </c>
      <c r="Q44" s="35" t="n">
        <f aca="false">IF(Métricas!I56="","",Métricas!I56)</f>
        <v>6</v>
      </c>
      <c r="R44" s="35" t="n">
        <f aca="false">IF(Métricas!J56="","",Métricas!J56)</f>
        <v>3</v>
      </c>
      <c r="S44" s="35" t="n">
        <f aca="false">IF(Métricas!K56="","",Métricas!K56)</f>
        <v>1</v>
      </c>
      <c r="T44" s="35" t="n">
        <f aca="false">IF(Métricas!L56="","",Métricas!L56)</f>
        <v>0</v>
      </c>
      <c r="U44" s="35" t="n">
        <f aca="false">IF(Métricas!M56="","",Métricas!M56)</f>
        <v>3</v>
      </c>
      <c r="V44" s="35" t="n">
        <f aca="false">IF(Métricas!N56="","",Métricas!N56)</f>
        <v>0</v>
      </c>
      <c r="W44" s="35" t="n">
        <v>0</v>
      </c>
      <c r="X44" s="35" t="n">
        <f aca="false">IF(Métricas!P56="","",Métricas!P56)</f>
        <v>0</v>
      </c>
      <c r="Y44" s="35" t="n">
        <f aca="false">IF(Métricas!Q56="","",Métricas!Q56)</f>
        <v>0</v>
      </c>
      <c r="Z44" s="133" t="n">
        <f aca="false">IF(Métricas!R56="","",Métricas!R56)</f>
        <v>0</v>
      </c>
      <c r="AA44" s="133" t="n">
        <f aca="false">IF(Métricas!S56="","",Métricas!S56)</f>
        <v>0</v>
      </c>
      <c r="AB44" s="133" t="n">
        <f aca="false">IF(Métricas!T56="","",Métricas!T56)</f>
        <v>0</v>
      </c>
      <c r="AC44" s="133" t="n">
        <f aca="false">IF(Métricas!U56="","",Métricas!U56)</f>
        <v>0</v>
      </c>
      <c r="AD44" s="133" t="n">
        <f aca="false">IF(Métricas!V56="","",Métricas!V56)</f>
        <v>0</v>
      </c>
      <c r="AE44" s="133" t="n">
        <f aca="false">IF(Métricas!W56="","",Métricas!W56)</f>
        <v>0</v>
      </c>
      <c r="AF44" s="133" t="n">
        <f aca="false">IF(Métricas!X56="","",Métricas!X56)</f>
        <v>0</v>
      </c>
      <c r="AG44" s="133" t="n">
        <f aca="false">IF(Métricas!Y56="","",Métricas!Y56)</f>
        <v>1</v>
      </c>
      <c r="AH44" s="133" t="n">
        <f aca="false">IF(Métricas!Z56="","",Métricas!Z56)</f>
        <v>0</v>
      </c>
      <c r="AI44" s="133" t="n">
        <f aca="false">IF(Métricas!AA56="","",Métricas!AA56)</f>
        <v>0</v>
      </c>
      <c r="AJ44" s="133" t="n">
        <f aca="false">IF(Métricas!AB56="","",Métricas!AB56)</f>
        <v>2</v>
      </c>
      <c r="AK44" s="133" t="n">
        <f aca="false">IF(Métricas!AC56="","",Métricas!AC56)</f>
        <v>0</v>
      </c>
      <c r="AL44" s="133" t="n">
        <f aca="false">IF(Métricas!AD56="","",Métricas!AD56)</f>
        <v>2</v>
      </c>
      <c r="AM44" s="133" t="n">
        <f aca="false">IF(Métricas!AE56="","",Métricas!AE56)</f>
        <v>0</v>
      </c>
      <c r="AN44" s="133" t="n">
        <f aca="false">IF(Métricas!AF56="","",Métricas!AF56)</f>
        <v>0</v>
      </c>
      <c r="AO44" s="133" t="n">
        <f aca="false">IF(Métricas!AG56="","",Métricas!AG56)</f>
        <v>5</v>
      </c>
      <c r="AP44" s="133" t="n">
        <f aca="false">IF(Métricas!AH56="","",Métricas!AH56)</f>
        <v>38</v>
      </c>
      <c r="AQ44" s="133" t="n">
        <f aca="false">IF(Métricas!AI56="","",Métricas!AI56)</f>
        <v>9</v>
      </c>
      <c r="AR44" s="133" t="str">
        <f aca="false">IF(Métricas!AJ56="","",Métricas!AJ56)</f>
        <v/>
      </c>
      <c r="AS44" s="133" t="str">
        <f aca="false">IF(Métricas!AK56="","",Métricas!AK56)</f>
        <v/>
      </c>
      <c r="AT44" s="133" t="str">
        <f aca="false">IF(Métricas!AL56="","",Métricas!AL56)</f>
        <v/>
      </c>
      <c r="AU44" s="133" t="str">
        <f aca="false">IF(Métricas!AM56="","",Métricas!AM56)</f>
        <v/>
      </c>
      <c r="AV44" s="133" t="str">
        <f aca="false">IF(Métricas!AN56="","",Métricas!AN56)</f>
        <v/>
      </c>
      <c r="AW44" s="133" t="str">
        <f aca="false">IF(Métricas!AO56="","",Métricas!AO56)</f>
        <v/>
      </c>
      <c r="AX44" s="133" t="str">
        <f aca="false">IF(Métricas!AP56="","",Métricas!AP56)</f>
        <v/>
      </c>
      <c r="AY44" s="133" t="str">
        <f aca="false">IF(Métricas!AQ56="","",Métricas!AQ56)</f>
        <v/>
      </c>
      <c r="AZ44" s="133" t="str">
        <f aca="false">IF(Métricas!AR56="","",Métricas!AR56)</f>
        <v/>
      </c>
      <c r="BA44" s="133" t="str">
        <f aca="false">IF(Métricas!AS56="","",Métricas!AS56)</f>
        <v/>
      </c>
      <c r="BB44" s="133" t="str">
        <f aca="false">IF(Métricas!AT56="","",Métricas!AT56)</f>
        <v/>
      </c>
      <c r="BC44" s="133" t="str">
        <f aca="false">IF(Métricas!AU56="","",Métricas!AU56)</f>
        <v/>
      </c>
      <c r="BD44" s="133" t="str">
        <f aca="false">IF(Métricas!AV56="","",Métricas!AV56)</f>
        <v/>
      </c>
      <c r="BE44" s="133" t="str">
        <f aca="false">IF(Métricas!AW56="","",Métricas!AW56)</f>
        <v/>
      </c>
      <c r="BF44" s="133" t="str">
        <f aca="false">IF(Métricas!AX56="","",Métricas!AX56)</f>
        <v/>
      </c>
      <c r="BG44" s="133" t="str">
        <f aca="false">IF(Métricas!AY56="","",Métricas!AY56)</f>
        <v/>
      </c>
      <c r="BH44" s="133" t="str">
        <f aca="false">IF(Métricas!AZ56="","",Métricas!AZ56)</f>
        <v/>
      </c>
    </row>
    <row r="45" customFormat="false" ht="15.6" hidden="false" customHeight="true" outlineLevel="0" collapsed="false">
      <c r="B45" s="49"/>
      <c r="C45" s="112"/>
      <c r="D45" s="121"/>
      <c r="E45" s="122"/>
      <c r="F45" s="35"/>
      <c r="G45" s="39" t="s">
        <v>71</v>
      </c>
      <c r="H45" s="145" t="s">
        <v>61</v>
      </c>
      <c r="I45" s="146" t="n">
        <v>14</v>
      </c>
      <c r="J45" s="147" t="n">
        <f aca="false">N45</f>
        <v>1</v>
      </c>
      <c r="K45" s="148" t="s">
        <v>62</v>
      </c>
      <c r="L45" s="149" t="n">
        <f aca="false">I45</f>
        <v>14</v>
      </c>
      <c r="M45" s="150" t="s">
        <v>63</v>
      </c>
      <c r="N45" s="151" t="n">
        <v>1</v>
      </c>
      <c r="O45" s="152" t="str">
        <f aca="false">IF(SUM(O44:O44)=0,"",AVERAGE(O44:O44))</f>
        <v/>
      </c>
      <c r="P45" s="153" t="str">
        <f aca="false">IF(SUM(P44:P44)=0,"",AVERAGE(P44:P44))</f>
        <v/>
      </c>
      <c r="Q45" s="153" t="n">
        <f aca="false">IF(SUM(Q44:Q44)=0,"",AVERAGE(Q44:Q44))</f>
        <v>6</v>
      </c>
      <c r="R45" s="153" t="n">
        <f aca="false">IF(SUM(R44:R44)=0,"",AVERAGE(R44:R44))</f>
        <v>3</v>
      </c>
      <c r="S45" s="153" t="n">
        <f aca="false">IF(SUM(S44:S44)=0,"",AVERAGE(S44:S44))</f>
        <v>1</v>
      </c>
      <c r="T45" s="153" t="str">
        <f aca="false">IF(SUM(T44:T44)=0,"",AVERAGE(T44:T44))</f>
        <v/>
      </c>
      <c r="U45" s="153" t="n">
        <f aca="false">IF(SUM(U44:U44)=0,"",AVERAGE(U44:U44))</f>
        <v>3</v>
      </c>
      <c r="V45" s="153" t="str">
        <f aca="false">IF(SUM(V44:V44)=0,"",AVERAGE(V44:V44))</f>
        <v/>
      </c>
      <c r="W45" s="153" t="str">
        <f aca="false">IF(SUM(W44:W44)=0,"",AVERAGE(W44:W44))</f>
        <v/>
      </c>
      <c r="X45" s="153" t="str">
        <f aca="false">IF(SUM(X44:X44)=0,"",AVERAGE(X44:X44))</f>
        <v/>
      </c>
      <c r="Y45" s="153" t="str">
        <f aca="false">IF(SUM(Y44:Y44)=0,"",AVERAGE(Y44:Y44))</f>
        <v/>
      </c>
      <c r="Z45" s="154" t="str">
        <f aca="false">IF(SUM(Z44:Z44)=0,"",AVERAGE(Z44:Z44))</f>
        <v/>
      </c>
      <c r="AA45" s="154" t="str">
        <f aca="false">IF(SUM(AA44:AA44)=0,"",AVERAGE(AA44:AA44))</f>
        <v/>
      </c>
      <c r="AB45" s="154" t="str">
        <f aca="false">IF(SUM(AB44:AB44)=0,"",AVERAGE(AB44:AB44))</f>
        <v/>
      </c>
      <c r="AC45" s="154" t="str">
        <f aca="false">IF(SUM(AC44:AC44)=0,"",AVERAGE(AC44:AC44))</f>
        <v/>
      </c>
      <c r="AD45" s="154" t="str">
        <f aca="false">IF(SUM(AD44:AD44)=0,"",AVERAGE(AD44:AD44))</f>
        <v/>
      </c>
      <c r="AE45" s="154" t="str">
        <f aca="false">IF(SUM(AE44:AE44)=0,"",AVERAGE(AE44:AE44))</f>
        <v/>
      </c>
      <c r="AF45" s="154" t="str">
        <f aca="false">IF(SUM(AF44:AF44)=0,"",AVERAGE(AF44:AF44))</f>
        <v/>
      </c>
      <c r="AG45" s="154" t="n">
        <f aca="false">IF(SUM(AG44:AG44)=0,"",AVERAGE(AG44:AG44))</f>
        <v>1</v>
      </c>
      <c r="AH45" s="154" t="str">
        <f aca="false">IF(SUM(AH44:AH44)=0,"",AVERAGE(AH44:AH44))</f>
        <v/>
      </c>
      <c r="AI45" s="154" t="str">
        <f aca="false">IF(SUM(AI44:AI44)=0,"",AVERAGE(AI44:AI44))</f>
        <v/>
      </c>
      <c r="AJ45" s="154" t="n">
        <f aca="false">IF(SUM(AJ44:AJ44)=0,"",AVERAGE(AJ44:AJ44))</f>
        <v>2</v>
      </c>
      <c r="AK45" s="154" t="str">
        <f aca="false">IF(SUM(AK44:AK44)=0,"",AVERAGE(AK44:AK44))</f>
        <v/>
      </c>
      <c r="AL45" s="154" t="n">
        <f aca="false">IF(SUM(AL44:AL44)=0,"",AVERAGE(AL44:AL44))</f>
        <v>2</v>
      </c>
      <c r="AM45" s="154" t="str">
        <f aca="false">IF(SUM(AM44:AM44)=0,"",AVERAGE(AM44:AM44))</f>
        <v/>
      </c>
      <c r="AN45" s="154" t="str">
        <f aca="false">IF(SUM(AN44:AN44)=0,"",AVERAGE(AN44:AN44))</f>
        <v/>
      </c>
      <c r="AO45" s="154" t="n">
        <f aca="false">IF(SUM(AO44:AO44)=0,"",AVERAGE(AO44:AO44))</f>
        <v>5</v>
      </c>
      <c r="AP45" s="154" t="n">
        <f aca="false">IF(SUM(AP44:AP44)=0,"",AVERAGE(AP44:AP44))</f>
        <v>38</v>
      </c>
      <c r="AQ45" s="154" t="n">
        <f aca="false">IF(SUM(AQ44:AQ44)=0,"",AVERAGE(AQ44:AQ44))</f>
        <v>9</v>
      </c>
      <c r="AR45" s="154" t="str">
        <f aca="false">IF(SUM(AR44:AR44)=0,"",AVERAGE(AR44:AR44))</f>
        <v/>
      </c>
      <c r="AS45" s="154" t="str">
        <f aca="false">IF(SUM(AS44:AS44)=0,"",AVERAGE(AS44:AS44))</f>
        <v/>
      </c>
      <c r="AT45" s="154" t="str">
        <f aca="false">IF(SUM(AT44:AT44)=0,"",AVERAGE(AT44:AT44))</f>
        <v/>
      </c>
      <c r="AU45" s="154" t="str">
        <f aca="false">IF(SUM(AU44:AU44)=0,"",AVERAGE(AU44:AU44))</f>
        <v/>
      </c>
      <c r="AV45" s="154" t="str">
        <f aca="false">IF(SUM(AV44:AV44)=0,"",AVERAGE(AV44:AV44))</f>
        <v/>
      </c>
      <c r="AW45" s="154" t="str">
        <f aca="false">IF(SUM(AW44:AW44)=0,"",AVERAGE(AW44:AW44))</f>
        <v/>
      </c>
      <c r="AX45" s="154" t="str">
        <f aca="false">IF(SUM(AX44:AX44)=0,"",AVERAGE(AX44:AX44))</f>
        <v/>
      </c>
      <c r="AY45" s="154" t="str">
        <f aca="false">IF(SUM(AY44:AY44)=0,"",AVERAGE(AY44:AY44))</f>
        <v/>
      </c>
      <c r="AZ45" s="154" t="str">
        <f aca="false">IF(SUM(AZ44:AZ44)=0,"",AVERAGE(AZ44:AZ44))</f>
        <v/>
      </c>
      <c r="BA45" s="154" t="str">
        <f aca="false">IF(SUM(BA44:BA44)=0,"",AVERAGE(BA44:BA44))</f>
        <v/>
      </c>
      <c r="BB45" s="154" t="str">
        <f aca="false">IF(SUM(BB44:BB44)=0,"",AVERAGE(BB44:BB44))</f>
        <v/>
      </c>
      <c r="BC45" s="154" t="str">
        <f aca="false">IF(SUM(BC44:BC44)=0,"",AVERAGE(BC44:BC44))</f>
        <v/>
      </c>
      <c r="BD45" s="154" t="str">
        <f aca="false">IF(SUM(BD44:BD44)=0,"",AVERAGE(BD44:BD44))</f>
        <v/>
      </c>
      <c r="BE45" s="154" t="str">
        <f aca="false">IF(SUM(BE44:BE44)=0,"",AVERAGE(BE44:BE44))</f>
        <v/>
      </c>
      <c r="BF45" s="154" t="str">
        <f aca="false">IF(SUM(BF44:BF44)=0,"",AVERAGE(BF44:BF44))</f>
        <v/>
      </c>
      <c r="BG45" s="154" t="str">
        <f aca="false">IF(SUM(BG44:BG44)=0,"",AVERAGE(BG44:BG44))</f>
        <v/>
      </c>
      <c r="BH45" s="154" t="str">
        <f aca="false">IF(SUM(BH44:BH44)=0,"",AVERAGE(BH44:BH44))</f>
        <v/>
      </c>
    </row>
    <row r="46" customFormat="false" ht="16.2" hidden="false" customHeight="false" outlineLevel="0" collapsed="false"/>
    <row r="47" customFormat="false" ht="15.6" hidden="false" customHeight="false" outlineLevel="0" collapsed="false">
      <c r="B47" s="155" t="s">
        <v>79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</row>
    <row r="48" customFormat="false" ht="15.6" hidden="false" customHeight="false" outlineLevel="0" collapsed="false"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</row>
    <row r="49" customFormat="false" ht="15.6" hidden="false" customHeight="false" outlineLevel="0" collapsed="false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</row>
  </sheetData>
  <mergeCells count="40">
    <mergeCell ref="B2:AA3"/>
    <mergeCell ref="B5:B6"/>
    <mergeCell ref="C5:C6"/>
    <mergeCell ref="D5:D6"/>
    <mergeCell ref="E5:E6"/>
    <mergeCell ref="F5:F6"/>
    <mergeCell ref="G5:G6"/>
    <mergeCell ref="H5:N5"/>
    <mergeCell ref="O5:AA5"/>
    <mergeCell ref="H6:I6"/>
    <mergeCell ref="J6:L6"/>
    <mergeCell ref="M6:N6"/>
    <mergeCell ref="C7:C14"/>
    <mergeCell ref="C15:C20"/>
    <mergeCell ref="B21:B22"/>
    <mergeCell ref="C21:C45"/>
    <mergeCell ref="D21:D22"/>
    <mergeCell ref="E21:E22"/>
    <mergeCell ref="F21:F22"/>
    <mergeCell ref="B24:B26"/>
    <mergeCell ref="D24:D29"/>
    <mergeCell ref="E24:E26"/>
    <mergeCell ref="F24:F26"/>
    <mergeCell ref="E27:E29"/>
    <mergeCell ref="F27:F29"/>
    <mergeCell ref="B34:B36"/>
    <mergeCell ref="D34:D39"/>
    <mergeCell ref="E34:E36"/>
    <mergeCell ref="F34:F36"/>
    <mergeCell ref="E37:E39"/>
    <mergeCell ref="F37:F39"/>
    <mergeCell ref="B42:B43"/>
    <mergeCell ref="D42:D43"/>
    <mergeCell ref="E42:E43"/>
    <mergeCell ref="F42:F43"/>
    <mergeCell ref="B44:B45"/>
    <mergeCell ref="D44:D45"/>
    <mergeCell ref="E44:E45"/>
    <mergeCell ref="F44:F45"/>
    <mergeCell ref="B47:N49"/>
  </mergeCells>
  <conditionalFormatting sqref="E1 E50:E1048576 E4:E46">
    <cfRule type="cellIs" priority="2" operator="equal" aboveAverage="0" equalAverage="0" bottom="0" percent="0" rank="0" text="" dxfId="0">
      <formula>"Informativo"</formula>
    </cfRule>
  </conditionalFormatting>
  <conditionalFormatting sqref="O14:AL14 AN14:BH14">
    <cfRule type="cellIs" priority="3" operator="greaterThanOrEqual" aboveAverage="0" equalAverage="0" bottom="0" percent="0" rank="0" text="" dxfId="1">
      <formula>$N$14</formula>
    </cfRule>
    <cfRule type="cellIs" priority="4" operator="between" aboveAverage="0" equalAverage="0" bottom="0" percent="0" rank="0" text="" dxfId="2">
      <formula>$J$14</formula>
      <formula>$L$14</formula>
    </cfRule>
    <cfRule type="cellIs" priority="5" operator="lessThan" aboveAverage="0" equalAverage="0" bottom="0" percent="0" rank="0" text="" dxfId="3">
      <formula>$I$14</formula>
    </cfRule>
  </conditionalFormatting>
  <conditionalFormatting sqref="O7:AL7 AN7:BH7">
    <cfRule type="cellIs" priority="6" operator="lessThan" aboveAverage="0" equalAverage="0" bottom="0" percent="0" rank="0" text="" dxfId="4">
      <formula>$N$7</formula>
    </cfRule>
    <cfRule type="cellIs" priority="7" operator="between" aboveAverage="0" equalAverage="0" bottom="0" percent="0" rank="0" text="" dxfId="5">
      <formula>$J$7</formula>
      <formula>$L$7</formula>
    </cfRule>
    <cfRule type="cellIs" priority="8" operator="greaterThan" aboveAverage="0" equalAverage="0" bottom="0" percent="0" rank="0" text="" dxfId="6">
      <formula>$I$7</formula>
    </cfRule>
  </conditionalFormatting>
  <conditionalFormatting sqref="P11:AL11 AN11:BH11">
    <cfRule type="cellIs" priority="9" operator="lessThan" aboveAverage="0" equalAverage="0" bottom="0" percent="0" rank="0" text="" dxfId="7">
      <formula>$N$11</formula>
    </cfRule>
    <cfRule type="cellIs" priority="10" operator="greaterThan" aboveAverage="0" equalAverage="0" bottom="0" percent="0" rank="0" text="" dxfId="8">
      <formula>$I$11</formula>
    </cfRule>
    <cfRule type="cellIs" priority="11" operator="between" aboveAverage="0" equalAverage="0" bottom="0" percent="0" rank="0" text="" dxfId="9">
      <formula>$J$11</formula>
      <formula>$L$11</formula>
    </cfRule>
  </conditionalFormatting>
  <conditionalFormatting sqref="P19:AL19 AN19:BH19">
    <cfRule type="cellIs" priority="12" operator="lessThan" aboveAverage="0" equalAverage="0" bottom="0" percent="0" rank="0" text="" dxfId="10">
      <formula>$N$19</formula>
    </cfRule>
    <cfRule type="cellIs" priority="13" operator="greaterThan" aboveAverage="0" equalAverage="0" bottom="0" percent="0" rank="0" text="" dxfId="11">
      <formula>$I$19</formula>
    </cfRule>
    <cfRule type="cellIs" priority="14" operator="between" aboveAverage="0" equalAverage="0" bottom="0" percent="0" rank="0" text="" dxfId="12">
      <formula>$J$19</formula>
      <formula>$L$19</formula>
    </cfRule>
  </conditionalFormatting>
  <conditionalFormatting sqref="P17:AL17 AN17:BH17">
    <cfRule type="cellIs" priority="15" operator="lessThan" aboveAverage="0" equalAverage="0" bottom="0" percent="0" rank="0" text="" dxfId="13">
      <formula>$N$17</formula>
    </cfRule>
    <cfRule type="cellIs" priority="16" operator="between" aboveAverage="0" equalAverage="0" bottom="0" percent="0" rank="0" text="" dxfId="14">
      <formula>$J$17</formula>
      <formula>$L$17</formula>
    </cfRule>
    <cfRule type="cellIs" priority="17" operator="greaterThan" aboveAverage="0" equalAverage="0" bottom="0" percent="0" rank="0" text="" dxfId="15">
      <formula>$I$17</formula>
    </cfRule>
  </conditionalFormatting>
  <conditionalFormatting sqref="P18:AL18 AN18:BH18">
    <cfRule type="cellIs" priority="18" operator="lessThan" aboveAverage="0" equalAverage="0" bottom="0" percent="0" rank="0" text="" dxfId="16">
      <formula>$N$18</formula>
    </cfRule>
    <cfRule type="cellIs" priority="19" operator="between" aboveAverage="0" equalAverage="0" bottom="0" percent="0" rank="0" text="" dxfId="17">
      <formula>$J$18</formula>
      <formula>$L$18</formula>
    </cfRule>
    <cfRule type="cellIs" priority="20" operator="greaterThan" aboveAverage="0" equalAverage="0" bottom="0" percent="0" rank="0" text="" dxfId="18">
      <formula>$I$18</formula>
    </cfRule>
  </conditionalFormatting>
  <conditionalFormatting sqref="P20:AL20 AN20:BH20">
    <cfRule type="cellIs" priority="21" operator="lessThan" aboveAverage="0" equalAverage="0" bottom="0" percent="0" rank="0" text="" dxfId="19">
      <formula>$N$20</formula>
    </cfRule>
    <cfRule type="cellIs" priority="22" operator="between" aboveAverage="0" equalAverage="0" bottom="0" percent="0" rank="0" text="" dxfId="20">
      <formula>$J$20</formula>
      <formula>$L$20</formula>
    </cfRule>
    <cfRule type="cellIs" priority="23" operator="greaterThan" aboveAverage="0" equalAverage="0" bottom="0" percent="0" rank="0" text="" dxfId="21">
      <formula>$I$20</formula>
    </cfRule>
  </conditionalFormatting>
  <conditionalFormatting sqref="P23:AL23 AN23:BH23">
    <cfRule type="cellIs" priority="24" operator="lessThan" aboveAverage="0" equalAverage="0" bottom="0" percent="0" rank="0" text="" dxfId="22">
      <formula>$I$23</formula>
    </cfRule>
    <cfRule type="cellIs" priority="25" operator="between" aboveAverage="0" equalAverage="0" bottom="0" percent="0" rank="0" text="" dxfId="23">
      <formula>$J$23</formula>
      <formula>$L$23</formula>
    </cfRule>
    <cfRule type="cellIs" priority="26" operator="greaterThan" aboveAverage="0" equalAverage="0" bottom="0" percent="0" rank="0" text="" dxfId="24">
      <formula>$N$23</formula>
    </cfRule>
  </conditionalFormatting>
  <conditionalFormatting sqref="P26:AL26 AN26:BH29 P28:AL29 Q27:AL27">
    <cfRule type="cellIs" priority="27" operator="lessThan" aboveAverage="0" equalAverage="0" bottom="0" percent="0" rank="0" text="" dxfId="25">
      <formula>$I$26</formula>
    </cfRule>
    <cfRule type="cellIs" priority="28" operator="between" aboveAverage="0" equalAverage="0" bottom="0" percent="0" rank="0" text="" dxfId="26">
      <formula>$J$26</formula>
      <formula>$L$26</formula>
    </cfRule>
    <cfRule type="cellIs" priority="29" operator="greaterThan" aboveAverage="0" equalAverage="0" bottom="0" percent="0" rank="0" text="" dxfId="27">
      <formula>$N$26</formula>
    </cfRule>
  </conditionalFormatting>
  <conditionalFormatting sqref="P22:AL22 AN22:BH22">
    <cfRule type="cellIs" priority="30" operator="lessThan" aboveAverage="0" equalAverage="0" bottom="0" percent="0" rank="0" text="" dxfId="28">
      <formula>$I$22</formula>
    </cfRule>
    <cfRule type="cellIs" priority="31" operator="between" aboveAverage="0" equalAverage="0" bottom="0" percent="0" rank="0" text="" dxfId="29">
      <formula>$J$22</formula>
      <formula>$L$22</formula>
    </cfRule>
    <cfRule type="cellIs" priority="32" operator="greaterThan" aboveAverage="0" equalAverage="0" bottom="0" percent="0" rank="0" text="" dxfId="30">
      <formula>$N$22</formula>
    </cfRule>
  </conditionalFormatting>
  <conditionalFormatting sqref="AM14:BH14">
    <cfRule type="cellIs" priority="33" operator="greaterThanOrEqual" aboveAverage="0" equalAverage="0" bottom="0" percent="0" rank="0" text="" dxfId="31">
      <formula>$N$14</formula>
    </cfRule>
    <cfRule type="cellIs" priority="34" operator="between" aboveAverage="0" equalAverage="0" bottom="0" percent="0" rank="0" text="" dxfId="32">
      <formula>$J$14</formula>
      <formula>$L$14</formula>
    </cfRule>
    <cfRule type="cellIs" priority="35" operator="lessThan" aboveAverage="0" equalAverage="0" bottom="0" percent="0" rank="0" text="" dxfId="33">
      <formula>$I$14</formula>
    </cfRule>
  </conditionalFormatting>
  <conditionalFormatting sqref="AM7:BH7">
    <cfRule type="cellIs" priority="36" operator="lessThan" aboveAverage="0" equalAverage="0" bottom="0" percent="0" rank="0" text="" dxfId="34">
      <formula>$N$7</formula>
    </cfRule>
    <cfRule type="cellIs" priority="37" operator="between" aboveAverage="0" equalAverage="0" bottom="0" percent="0" rank="0" text="" dxfId="35">
      <formula>$J$7</formula>
      <formula>$L$7</formula>
    </cfRule>
    <cfRule type="cellIs" priority="38" operator="greaterThan" aboveAverage="0" equalAverage="0" bottom="0" percent="0" rank="0" text="" dxfId="36">
      <formula>$I$7</formula>
    </cfRule>
  </conditionalFormatting>
  <conditionalFormatting sqref="AM11:BH11">
    <cfRule type="cellIs" priority="39" operator="lessThan" aboveAverage="0" equalAverage="0" bottom="0" percent="0" rank="0" text="" dxfId="37">
      <formula>$N$11</formula>
    </cfRule>
    <cfRule type="cellIs" priority="40" operator="greaterThan" aboveAverage="0" equalAverage="0" bottom="0" percent="0" rank="0" text="" dxfId="38">
      <formula>$I$11</formula>
    </cfRule>
    <cfRule type="cellIs" priority="41" operator="between" aboveAverage="0" equalAverage="0" bottom="0" percent="0" rank="0" text="" dxfId="39">
      <formula>$J$11</formula>
      <formula>$L$11</formula>
    </cfRule>
  </conditionalFormatting>
  <conditionalFormatting sqref="AM19:BH19">
    <cfRule type="cellIs" priority="42" operator="lessThan" aboveAverage="0" equalAverage="0" bottom="0" percent="0" rank="0" text="" dxfId="40">
      <formula>$N$19</formula>
    </cfRule>
    <cfRule type="cellIs" priority="43" operator="greaterThan" aboveAverage="0" equalAverage="0" bottom="0" percent="0" rank="0" text="" dxfId="41">
      <formula>$I$19</formula>
    </cfRule>
    <cfRule type="cellIs" priority="44" operator="between" aboveAverage="0" equalAverage="0" bottom="0" percent="0" rank="0" text="" dxfId="42">
      <formula>$J$19</formula>
      <formula>$L$19</formula>
    </cfRule>
  </conditionalFormatting>
  <conditionalFormatting sqref="AM17:BH17">
    <cfRule type="cellIs" priority="45" operator="lessThan" aboveAverage="0" equalAverage="0" bottom="0" percent="0" rank="0" text="" dxfId="43">
      <formula>$N$17</formula>
    </cfRule>
    <cfRule type="cellIs" priority="46" operator="between" aboveAverage="0" equalAverage="0" bottom="0" percent="0" rank="0" text="" dxfId="44">
      <formula>$J$17</formula>
      <formula>$L$17</formula>
    </cfRule>
    <cfRule type="cellIs" priority="47" operator="greaterThan" aboveAverage="0" equalAverage="0" bottom="0" percent="0" rank="0" text="" dxfId="45">
      <formula>$I$17</formula>
    </cfRule>
  </conditionalFormatting>
  <conditionalFormatting sqref="AM18:BH18">
    <cfRule type="cellIs" priority="48" operator="lessThan" aboveAverage="0" equalAverage="0" bottom="0" percent="0" rank="0" text="" dxfId="46">
      <formula>$N$18</formula>
    </cfRule>
    <cfRule type="cellIs" priority="49" operator="between" aboveAverage="0" equalAverage="0" bottom="0" percent="0" rank="0" text="" dxfId="47">
      <formula>$J$18</formula>
      <formula>$L$18</formula>
    </cfRule>
    <cfRule type="cellIs" priority="50" operator="greaterThan" aboveAverage="0" equalAverage="0" bottom="0" percent="0" rank="0" text="" dxfId="48">
      <formula>$I$18</formula>
    </cfRule>
  </conditionalFormatting>
  <conditionalFormatting sqref="AM20:BH20">
    <cfRule type="cellIs" priority="51" operator="lessThan" aboveAverage="0" equalAverage="0" bottom="0" percent="0" rank="0" text="" dxfId="49">
      <formula>$N$20</formula>
    </cfRule>
    <cfRule type="cellIs" priority="52" operator="between" aboveAverage="0" equalAverage="0" bottom="0" percent="0" rank="0" text="" dxfId="50">
      <formula>$J$20</formula>
      <formula>$L$20</formula>
    </cfRule>
    <cfRule type="cellIs" priority="53" operator="greaterThan" aboveAverage="0" equalAverage="0" bottom="0" percent="0" rank="0" text="" dxfId="51">
      <formula>$I$20</formula>
    </cfRule>
  </conditionalFormatting>
  <conditionalFormatting sqref="AM23:BH23">
    <cfRule type="cellIs" priority="54" operator="lessThan" aboveAverage="0" equalAverage="0" bottom="0" percent="0" rank="0" text="" dxfId="52">
      <formula>$I$23</formula>
    </cfRule>
    <cfRule type="cellIs" priority="55" operator="between" aboveAverage="0" equalAverage="0" bottom="0" percent="0" rank="0" text="" dxfId="53">
      <formula>$J$23</formula>
      <formula>$L$23</formula>
    </cfRule>
    <cfRule type="cellIs" priority="56" operator="greaterThan" aboveAverage="0" equalAverage="0" bottom="0" percent="0" rank="0" text="" dxfId="54">
      <formula>$N$23</formula>
    </cfRule>
  </conditionalFormatting>
  <conditionalFormatting sqref="AM26:BH26 AM28:BH29 AN27:BH27">
    <cfRule type="cellIs" priority="57" operator="lessThan" aboveAverage="0" equalAverage="0" bottom="0" percent="0" rank="0" text="" dxfId="55">
      <formula>$I$26</formula>
    </cfRule>
    <cfRule type="cellIs" priority="58" operator="between" aboveAverage="0" equalAverage="0" bottom="0" percent="0" rank="0" text="" dxfId="56">
      <formula>$J$26</formula>
      <formula>$L$26</formula>
    </cfRule>
    <cfRule type="cellIs" priority="59" operator="greaterThan" aboveAverage="0" equalAverage="0" bottom="0" percent="0" rank="0" text="" dxfId="57">
      <formula>$N$26</formula>
    </cfRule>
  </conditionalFormatting>
  <conditionalFormatting sqref="AM22:BH22">
    <cfRule type="cellIs" priority="60" operator="lessThan" aboveAverage="0" equalAverage="0" bottom="0" percent="0" rank="0" text="" dxfId="58">
      <formula>$I$22</formula>
    </cfRule>
    <cfRule type="cellIs" priority="61" operator="between" aboveAverage="0" equalAverage="0" bottom="0" percent="0" rank="0" text="" dxfId="59">
      <formula>$J$22</formula>
      <formula>$L$22</formula>
    </cfRule>
    <cfRule type="cellIs" priority="62" operator="greaterThan" aboveAverage="0" equalAverage="0" bottom="0" percent="0" rank="0" text="" dxfId="60">
      <formula>$N$22</formula>
    </cfRule>
  </conditionalFormatting>
  <printOptions headings="false" gridLines="false" gridLinesSet="true" horizontalCentered="true" verticalCentered="true"/>
  <pageMargins left="0.118055555555556" right="0.118055555555556" top="0.118055555555556" bottom="0.935416666666667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J9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16" activeCellId="0" sqref="C16"/>
    </sheetView>
  </sheetViews>
  <sheetFormatPr defaultRowHeight="14.4" zeroHeight="false" outlineLevelRow="0" outlineLevelCol="0"/>
  <cols>
    <col collapsed="false" customWidth="true" hidden="false" outlineLevel="0" max="1" min="1" style="156" width="7.88"/>
    <col collapsed="false" customWidth="true" hidden="false" outlineLevel="0" max="2" min="2" style="156" width="23.66"/>
    <col collapsed="false" customWidth="true" hidden="false" outlineLevel="0" max="3" min="3" style="157" width="17.67"/>
    <col collapsed="false" customWidth="true" hidden="false" outlineLevel="0" max="4" min="4" style="157" width="28.33"/>
    <col collapsed="false" customWidth="true" hidden="false" outlineLevel="0" max="5" min="5" style="157" width="12.66"/>
    <col collapsed="false" customWidth="true" hidden="false" outlineLevel="0" max="6" min="6" style="157" width="16.89"/>
    <col collapsed="false" customWidth="true" hidden="false" outlineLevel="0" max="7" min="7" style="157" width="33.33"/>
    <col collapsed="false" customWidth="true" hidden="false" outlineLevel="0" max="8" min="8" style="157" width="13.66"/>
    <col collapsed="false" customWidth="true" hidden="false" outlineLevel="0" max="9" min="9" style="157" width="13.33"/>
    <col collapsed="false" customWidth="true" hidden="false" outlineLevel="0" max="10" min="10" style="157" width="13.55"/>
    <col collapsed="false" customWidth="true" hidden="false" outlineLevel="0" max="257" min="11" style="157" width="11.99"/>
    <col collapsed="false" customWidth="true" hidden="false" outlineLevel="0" max="1025" min="258" style="0" width="10.66"/>
  </cols>
  <sheetData>
    <row r="2" customFormat="false" ht="27.75" hidden="false" customHeight="true" outlineLevel="0" collapsed="false">
      <c r="A2" s="158" t="s">
        <v>80</v>
      </c>
      <c r="B2" s="158"/>
      <c r="C2" s="158"/>
      <c r="D2" s="158"/>
      <c r="E2" s="158"/>
      <c r="F2" s="158"/>
      <c r="G2" s="158"/>
      <c r="H2" s="158"/>
      <c r="I2" s="158"/>
      <c r="J2" s="158"/>
    </row>
    <row r="3" customFormat="false" ht="27.75" hidden="false" customHeight="true" outlineLevel="0" collapsed="false">
      <c r="A3" s="158"/>
      <c r="B3" s="158"/>
      <c r="C3" s="158"/>
      <c r="D3" s="158"/>
      <c r="E3" s="158"/>
      <c r="F3" s="158"/>
      <c r="G3" s="158"/>
      <c r="H3" s="158"/>
      <c r="I3" s="158"/>
      <c r="J3" s="158"/>
    </row>
    <row r="4" customFormat="false" ht="12.75" hidden="false" customHeight="true" outlineLevel="0" collapsed="false">
      <c r="A4" s="159" t="s">
        <v>81</v>
      </c>
      <c r="B4" s="160"/>
      <c r="C4" s="160"/>
      <c r="D4" s="160"/>
      <c r="E4" s="160"/>
      <c r="F4" s="160"/>
      <c r="G4" s="160"/>
      <c r="H4" s="160"/>
      <c r="I4" s="160"/>
      <c r="J4" s="161"/>
    </row>
    <row r="5" customFormat="false" ht="14.4" hidden="false" customHeight="false" outlineLevel="0" collapsed="false">
      <c r="A5" s="162" t="s">
        <v>82</v>
      </c>
      <c r="B5" s="162"/>
      <c r="C5" s="162"/>
      <c r="D5" s="162"/>
      <c r="E5" s="162"/>
      <c r="F5" s="162"/>
      <c r="G5" s="162"/>
      <c r="H5" s="163" t="s">
        <v>83</v>
      </c>
      <c r="I5" s="163"/>
      <c r="J5" s="163"/>
    </row>
    <row r="6" customFormat="false" ht="14.4" hidden="false" customHeight="false" outlineLevel="0" collapsed="false">
      <c r="A6" s="164" t="s">
        <v>84</v>
      </c>
      <c r="B6" s="165" t="s">
        <v>55</v>
      </c>
      <c r="C6" s="165" t="s">
        <v>85</v>
      </c>
      <c r="D6" s="165" t="s">
        <v>86</v>
      </c>
      <c r="E6" s="165" t="s">
        <v>87</v>
      </c>
      <c r="F6" s="165" t="s">
        <v>88</v>
      </c>
      <c r="G6" s="166" t="s">
        <v>89</v>
      </c>
      <c r="H6" s="167" t="s">
        <v>57</v>
      </c>
      <c r="I6" s="168" t="s">
        <v>90</v>
      </c>
      <c r="J6" s="169" t="s">
        <v>59</v>
      </c>
    </row>
    <row r="7" customFormat="false" ht="20.7" hidden="false" customHeight="true" outlineLevel="0" collapsed="false">
      <c r="A7" s="170" t="n">
        <v>1</v>
      </c>
      <c r="B7" s="171" t="s">
        <v>91</v>
      </c>
      <c r="C7" s="172" t="s">
        <v>92</v>
      </c>
      <c r="D7" s="173" t="s">
        <v>93</v>
      </c>
      <c r="E7" s="174" t="s">
        <v>94</v>
      </c>
      <c r="F7" s="175" t="s">
        <v>95</v>
      </c>
      <c r="G7" s="176" t="s">
        <v>96</v>
      </c>
      <c r="H7" s="177" t="s">
        <v>97</v>
      </c>
      <c r="I7" s="177" t="s">
        <v>97</v>
      </c>
      <c r="J7" s="178" t="s">
        <v>97</v>
      </c>
    </row>
    <row r="8" customFormat="false" ht="20.4" hidden="false" customHeight="false" outlineLevel="0" collapsed="false">
      <c r="A8" s="179" t="n">
        <v>2</v>
      </c>
      <c r="B8" s="171"/>
      <c r="C8" s="180" t="s">
        <v>10</v>
      </c>
      <c r="D8" s="181" t="s">
        <v>98</v>
      </c>
      <c r="E8" s="182" t="s">
        <v>94</v>
      </c>
      <c r="F8" s="183" t="s">
        <v>95</v>
      </c>
      <c r="G8" s="184" t="s">
        <v>99</v>
      </c>
      <c r="H8" s="177" t="s">
        <v>97</v>
      </c>
      <c r="I8" s="177" t="s">
        <v>97</v>
      </c>
      <c r="J8" s="178" t="s">
        <v>97</v>
      </c>
    </row>
    <row r="9" customFormat="false" ht="20.4" hidden="false" customHeight="false" outlineLevel="0" collapsed="false">
      <c r="A9" s="179" t="n">
        <v>3</v>
      </c>
      <c r="B9" s="171"/>
      <c r="C9" s="180" t="s">
        <v>11</v>
      </c>
      <c r="D9" s="181" t="s">
        <v>100</v>
      </c>
      <c r="E9" s="182" t="s">
        <v>94</v>
      </c>
      <c r="F9" s="183" t="s">
        <v>95</v>
      </c>
      <c r="G9" s="184" t="s">
        <v>101</v>
      </c>
      <c r="H9" s="177" t="s">
        <v>97</v>
      </c>
      <c r="I9" s="177" t="s">
        <v>97</v>
      </c>
      <c r="J9" s="178" t="s">
        <v>97</v>
      </c>
    </row>
    <row r="10" customFormat="false" ht="20.4" hidden="false" customHeight="false" outlineLevel="0" collapsed="false">
      <c r="A10" s="185" t="n">
        <v>4</v>
      </c>
      <c r="B10" s="171"/>
      <c r="C10" s="186" t="s">
        <v>12</v>
      </c>
      <c r="D10" s="187" t="s">
        <v>102</v>
      </c>
      <c r="E10" s="188" t="s">
        <v>94</v>
      </c>
      <c r="F10" s="183" t="s">
        <v>95</v>
      </c>
      <c r="G10" s="189" t="s">
        <v>96</v>
      </c>
      <c r="H10" s="190" t="s">
        <v>97</v>
      </c>
      <c r="I10" s="190" t="s">
        <v>97</v>
      </c>
      <c r="J10" s="191" t="s">
        <v>97</v>
      </c>
    </row>
    <row r="11" customFormat="false" ht="40.8" hidden="false" customHeight="false" outlineLevel="0" collapsed="false">
      <c r="A11" s="185" t="n">
        <v>5</v>
      </c>
      <c r="B11" s="171"/>
      <c r="C11" s="192" t="s">
        <v>13</v>
      </c>
      <c r="D11" s="187" t="s">
        <v>103</v>
      </c>
      <c r="E11" s="188" t="s">
        <v>94</v>
      </c>
      <c r="F11" s="183" t="s">
        <v>95</v>
      </c>
      <c r="G11" s="189" t="s">
        <v>104</v>
      </c>
      <c r="H11" s="190" t="s">
        <v>97</v>
      </c>
      <c r="I11" s="190" t="s">
        <v>97</v>
      </c>
      <c r="J11" s="191" t="s">
        <v>97</v>
      </c>
    </row>
    <row r="12" customFormat="false" ht="30.6" hidden="false" customHeight="false" outlineLevel="0" collapsed="false">
      <c r="A12" s="185" t="n">
        <v>6</v>
      </c>
      <c r="B12" s="171"/>
      <c r="C12" s="193" t="s">
        <v>14</v>
      </c>
      <c r="D12" s="187" t="s">
        <v>105</v>
      </c>
      <c r="E12" s="188" t="s">
        <v>94</v>
      </c>
      <c r="F12" s="183" t="s">
        <v>95</v>
      </c>
      <c r="G12" s="189" t="s">
        <v>106</v>
      </c>
      <c r="H12" s="190" t="s">
        <v>97</v>
      </c>
      <c r="I12" s="190" t="s">
        <v>97</v>
      </c>
      <c r="J12" s="191" t="s">
        <v>97</v>
      </c>
    </row>
    <row r="13" customFormat="false" ht="20.4" hidden="false" customHeight="false" outlineLevel="0" collapsed="false">
      <c r="A13" s="185" t="n">
        <v>7</v>
      </c>
      <c r="B13" s="171"/>
      <c r="C13" s="186" t="s">
        <v>107</v>
      </c>
      <c r="D13" s="187" t="s">
        <v>108</v>
      </c>
      <c r="E13" s="188" t="s">
        <v>94</v>
      </c>
      <c r="F13" s="183" t="s">
        <v>95</v>
      </c>
      <c r="G13" s="189" t="s">
        <v>96</v>
      </c>
      <c r="H13" s="183" t="s">
        <v>109</v>
      </c>
      <c r="I13" s="183" t="s">
        <v>110</v>
      </c>
      <c r="J13" s="194" t="s">
        <v>111</v>
      </c>
    </row>
    <row r="14" s="202" customFormat="true" ht="30.6" hidden="false" customHeight="false" outlineLevel="0" collapsed="false">
      <c r="A14" s="195" t="n">
        <v>8</v>
      </c>
      <c r="B14" s="171"/>
      <c r="C14" s="196" t="s">
        <v>112</v>
      </c>
      <c r="D14" s="197" t="s">
        <v>113</v>
      </c>
      <c r="E14" s="198" t="s">
        <v>94</v>
      </c>
      <c r="F14" s="199" t="s">
        <v>95</v>
      </c>
      <c r="G14" s="200" t="s">
        <v>114</v>
      </c>
      <c r="H14" s="199" t="n">
        <v>0.9</v>
      </c>
      <c r="I14" s="199" t="n">
        <v>0.95</v>
      </c>
      <c r="J14" s="201" t="n">
        <v>1</v>
      </c>
    </row>
    <row r="15" customFormat="false" ht="119.25" hidden="false" customHeight="true" outlineLevel="0" collapsed="false">
      <c r="A15" s="170" t="n">
        <v>9</v>
      </c>
      <c r="B15" s="203" t="s">
        <v>19</v>
      </c>
      <c r="C15" s="196" t="s">
        <v>20</v>
      </c>
      <c r="D15" s="204" t="s">
        <v>115</v>
      </c>
      <c r="E15" s="205" t="s">
        <v>94</v>
      </c>
      <c r="F15" s="175" t="s">
        <v>95</v>
      </c>
      <c r="G15" s="176" t="s">
        <v>116</v>
      </c>
      <c r="H15" s="175" t="s">
        <v>97</v>
      </c>
      <c r="I15" s="175" t="s">
        <v>97</v>
      </c>
      <c r="J15" s="206" t="s">
        <v>97</v>
      </c>
    </row>
    <row r="16" customFormat="false" ht="20.4" hidden="false" customHeight="false" outlineLevel="0" collapsed="false">
      <c r="A16" s="185" t="n">
        <v>10</v>
      </c>
      <c r="B16" s="203"/>
      <c r="C16" s="207" t="s">
        <v>117</v>
      </c>
      <c r="D16" s="207" t="s">
        <v>118</v>
      </c>
      <c r="E16" s="208" t="s">
        <v>94</v>
      </c>
      <c r="F16" s="183" t="s">
        <v>95</v>
      </c>
      <c r="G16" s="189" t="s">
        <v>119</v>
      </c>
      <c r="H16" s="183" t="s">
        <v>97</v>
      </c>
      <c r="I16" s="183" t="s">
        <v>97</v>
      </c>
      <c r="J16" s="194" t="s">
        <v>97</v>
      </c>
    </row>
    <row r="17" customFormat="false" ht="61.2" hidden="false" customHeight="false" outlineLevel="0" collapsed="false">
      <c r="A17" s="185" t="n">
        <v>11</v>
      </c>
      <c r="B17" s="203"/>
      <c r="C17" s="207" t="s">
        <v>120</v>
      </c>
      <c r="D17" s="207" t="s">
        <v>121</v>
      </c>
      <c r="E17" s="208" t="s">
        <v>94</v>
      </c>
      <c r="F17" s="183" t="s">
        <v>95</v>
      </c>
      <c r="G17" s="189" t="s">
        <v>122</v>
      </c>
      <c r="H17" s="183" t="s">
        <v>97</v>
      </c>
      <c r="I17" s="183" t="s">
        <v>97</v>
      </c>
      <c r="J17" s="194" t="s">
        <v>97</v>
      </c>
    </row>
    <row r="18" customFormat="false" ht="40.8" hidden="false" customHeight="false" outlineLevel="0" collapsed="false">
      <c r="A18" s="185" t="n">
        <v>12</v>
      </c>
      <c r="B18" s="203"/>
      <c r="C18" s="207" t="s">
        <v>123</v>
      </c>
      <c r="D18" s="207" t="s">
        <v>124</v>
      </c>
      <c r="E18" s="208" t="s">
        <v>94</v>
      </c>
      <c r="F18" s="183" t="s">
        <v>95</v>
      </c>
      <c r="G18" s="189" t="s">
        <v>125</v>
      </c>
      <c r="H18" s="183" t="s">
        <v>97</v>
      </c>
      <c r="I18" s="183" t="s">
        <v>97</v>
      </c>
      <c r="J18" s="194" t="s">
        <v>97</v>
      </c>
    </row>
    <row r="19" customFormat="false" ht="20.4" hidden="false" customHeight="false" outlineLevel="0" collapsed="false">
      <c r="A19" s="185" t="n">
        <v>13</v>
      </c>
      <c r="B19" s="203"/>
      <c r="C19" s="207" t="s">
        <v>126</v>
      </c>
      <c r="D19" s="207" t="s">
        <v>127</v>
      </c>
      <c r="E19" s="208" t="s">
        <v>94</v>
      </c>
      <c r="F19" s="183" t="s">
        <v>95</v>
      </c>
      <c r="G19" s="189" t="s">
        <v>128</v>
      </c>
      <c r="H19" s="183" t="s">
        <v>97</v>
      </c>
      <c r="I19" s="183" t="s">
        <v>97</v>
      </c>
      <c r="J19" s="194" t="s">
        <v>97</v>
      </c>
    </row>
    <row r="20" customFormat="false" ht="40.8" hidden="false" customHeight="false" outlineLevel="0" collapsed="false">
      <c r="A20" s="209" t="n">
        <v>14</v>
      </c>
      <c r="B20" s="203"/>
      <c r="C20" s="210" t="s">
        <v>129</v>
      </c>
      <c r="D20" s="210" t="s">
        <v>130</v>
      </c>
      <c r="E20" s="211" t="s">
        <v>94</v>
      </c>
      <c r="F20" s="212" t="s">
        <v>95</v>
      </c>
      <c r="G20" s="213" t="s">
        <v>131</v>
      </c>
      <c r="H20" s="183" t="s">
        <v>97</v>
      </c>
      <c r="I20" s="183" t="s">
        <v>97</v>
      </c>
      <c r="J20" s="194" t="s">
        <v>97</v>
      </c>
    </row>
    <row r="21" customFormat="false" ht="51" hidden="false" customHeight="false" outlineLevel="0" collapsed="false">
      <c r="A21" s="170" t="n">
        <v>15</v>
      </c>
      <c r="B21" s="214" t="s">
        <v>29</v>
      </c>
      <c r="C21" s="204" t="s">
        <v>132</v>
      </c>
      <c r="D21" s="204" t="s">
        <v>133</v>
      </c>
      <c r="E21" s="174" t="s">
        <v>94</v>
      </c>
      <c r="F21" s="175" t="s">
        <v>95</v>
      </c>
      <c r="G21" s="176" t="s">
        <v>134</v>
      </c>
      <c r="H21" s="175" t="s">
        <v>135</v>
      </c>
      <c r="I21" s="175" t="s">
        <v>136</v>
      </c>
      <c r="J21" s="206" t="s">
        <v>137</v>
      </c>
    </row>
    <row r="22" customFormat="false" ht="40.8" hidden="false" customHeight="false" outlineLevel="0" collapsed="false">
      <c r="A22" s="185" t="n">
        <v>16</v>
      </c>
      <c r="B22" s="214"/>
      <c r="C22" s="207" t="s">
        <v>138</v>
      </c>
      <c r="D22" s="207" t="s">
        <v>138</v>
      </c>
      <c r="E22" s="188" t="s">
        <v>94</v>
      </c>
      <c r="F22" s="183" t="s">
        <v>95</v>
      </c>
      <c r="G22" s="189" t="s">
        <v>139</v>
      </c>
      <c r="H22" s="183" t="s">
        <v>97</v>
      </c>
      <c r="I22" s="183" t="s">
        <v>97</v>
      </c>
      <c r="J22" s="194" t="s">
        <v>97</v>
      </c>
    </row>
    <row r="23" customFormat="false" ht="51" hidden="false" customHeight="false" outlineLevel="0" collapsed="false">
      <c r="A23" s="195" t="n">
        <v>17</v>
      </c>
      <c r="B23" s="214"/>
      <c r="C23" s="215" t="s">
        <v>140</v>
      </c>
      <c r="D23" s="215" t="s">
        <v>141</v>
      </c>
      <c r="E23" s="198" t="s">
        <v>94</v>
      </c>
      <c r="F23" s="199" t="s">
        <v>95</v>
      </c>
      <c r="G23" s="200" t="s">
        <v>142</v>
      </c>
      <c r="H23" s="175" t="s">
        <v>135</v>
      </c>
      <c r="I23" s="175" t="s">
        <v>136</v>
      </c>
      <c r="J23" s="206" t="s">
        <v>137</v>
      </c>
    </row>
    <row r="24" customFormat="false" ht="20.4" hidden="false" customHeight="false" outlineLevel="0" collapsed="false">
      <c r="A24" s="195" t="n">
        <v>18</v>
      </c>
      <c r="B24" s="214"/>
      <c r="C24" s="200" t="s">
        <v>43</v>
      </c>
      <c r="D24" s="200" t="s">
        <v>143</v>
      </c>
      <c r="E24" s="200" t="s">
        <v>94</v>
      </c>
      <c r="F24" s="200" t="s">
        <v>95</v>
      </c>
      <c r="G24" s="200" t="s">
        <v>144</v>
      </c>
      <c r="H24" s="183" t="s">
        <v>97</v>
      </c>
      <c r="I24" s="183" t="s">
        <v>97</v>
      </c>
      <c r="J24" s="194" t="s">
        <v>97</v>
      </c>
    </row>
    <row r="25" customFormat="false" ht="20.4" hidden="false" customHeight="false" outlineLevel="0" collapsed="false">
      <c r="A25" s="195" t="n">
        <v>19</v>
      </c>
      <c r="B25" s="214"/>
      <c r="C25" s="200" t="s">
        <v>45</v>
      </c>
      <c r="D25" s="200" t="s">
        <v>145</v>
      </c>
      <c r="E25" s="200" t="s">
        <v>94</v>
      </c>
      <c r="F25" s="200" t="s">
        <v>95</v>
      </c>
      <c r="G25" s="200" t="s">
        <v>146</v>
      </c>
      <c r="H25" s="183" t="s">
        <v>97</v>
      </c>
      <c r="I25" s="183" t="s">
        <v>97</v>
      </c>
      <c r="J25" s="194" t="s">
        <v>97</v>
      </c>
    </row>
    <row r="26" customFormat="false" ht="20.4" hidden="false" customHeight="false" outlineLevel="0" collapsed="false">
      <c r="A26" s="195" t="n">
        <v>20</v>
      </c>
      <c r="B26" s="214"/>
      <c r="C26" s="200" t="s">
        <v>47</v>
      </c>
      <c r="D26" s="200" t="s">
        <v>147</v>
      </c>
      <c r="E26" s="200" t="s">
        <v>94</v>
      </c>
      <c r="F26" s="200" t="s">
        <v>95</v>
      </c>
      <c r="G26" s="200" t="s">
        <v>148</v>
      </c>
      <c r="H26" s="183" t="s">
        <v>97</v>
      </c>
      <c r="I26" s="183" t="s">
        <v>97</v>
      </c>
      <c r="J26" s="194" t="s">
        <v>97</v>
      </c>
    </row>
    <row r="27" customFormat="false" ht="13.2" hidden="false" customHeight="true" outlineLevel="0" collapsed="false">
      <c r="A27" s="195" t="n">
        <v>21</v>
      </c>
      <c r="B27" s="214"/>
      <c r="C27" s="200" t="s">
        <v>49</v>
      </c>
      <c r="D27" s="200" t="s">
        <v>149</v>
      </c>
      <c r="E27" s="200" t="s">
        <v>94</v>
      </c>
      <c r="F27" s="200" t="s">
        <v>95</v>
      </c>
      <c r="G27" s="200" t="s">
        <v>150</v>
      </c>
      <c r="H27" s="183" t="s">
        <v>97</v>
      </c>
      <c r="I27" s="183" t="s">
        <v>97</v>
      </c>
      <c r="J27" s="194" t="s">
        <v>97</v>
      </c>
    </row>
    <row r="28" customFormat="false" ht="33" hidden="false" customHeight="true" outlineLevel="0" collapsed="false">
      <c r="A28" s="195" t="n">
        <v>22</v>
      </c>
      <c r="B28" s="214"/>
      <c r="C28" s="200" t="s">
        <v>76</v>
      </c>
      <c r="D28" s="200" t="s">
        <v>76</v>
      </c>
      <c r="E28" s="200" t="s">
        <v>94</v>
      </c>
      <c r="F28" s="200" t="s">
        <v>95</v>
      </c>
      <c r="G28" s="200" t="s">
        <v>150</v>
      </c>
      <c r="H28" s="183" t="s">
        <v>97</v>
      </c>
      <c r="I28" s="183" t="s">
        <v>97</v>
      </c>
      <c r="J28" s="194" t="s">
        <v>97</v>
      </c>
    </row>
    <row r="29" customFormat="false" ht="20.4" hidden="false" customHeight="false" outlineLevel="0" collapsed="false">
      <c r="A29" s="195" t="n">
        <v>23</v>
      </c>
      <c r="B29" s="214"/>
      <c r="C29" s="200" t="s">
        <v>51</v>
      </c>
      <c r="D29" s="200" t="s">
        <v>51</v>
      </c>
      <c r="E29" s="200" t="s">
        <v>94</v>
      </c>
      <c r="F29" s="200" t="s">
        <v>95</v>
      </c>
      <c r="G29" s="200" t="s">
        <v>151</v>
      </c>
      <c r="H29" s="183" t="s">
        <v>97</v>
      </c>
      <c r="I29" s="183" t="s">
        <v>97</v>
      </c>
      <c r="J29" s="194" t="s">
        <v>97</v>
      </c>
    </row>
    <row r="30" customFormat="false" ht="20.4" hidden="false" customHeight="false" outlineLevel="0" collapsed="false">
      <c r="A30" s="195" t="n">
        <v>24</v>
      </c>
      <c r="B30" s="214"/>
      <c r="C30" s="200" t="s">
        <v>52</v>
      </c>
      <c r="D30" s="200" t="s">
        <v>152</v>
      </c>
      <c r="E30" s="200" t="s">
        <v>94</v>
      </c>
      <c r="F30" s="200" t="s">
        <v>95</v>
      </c>
      <c r="G30" s="200" t="s">
        <v>153</v>
      </c>
      <c r="H30" s="183" t="s">
        <v>97</v>
      </c>
      <c r="I30" s="183" t="s">
        <v>97</v>
      </c>
      <c r="J30" s="194" t="s">
        <v>97</v>
      </c>
    </row>
    <row r="31" customFormat="false" ht="20.4" hidden="false" customHeight="false" outlineLevel="0" collapsed="false">
      <c r="A31" s="195" t="n">
        <v>25</v>
      </c>
      <c r="B31" s="214"/>
      <c r="C31" s="200" t="s">
        <v>53</v>
      </c>
      <c r="D31" s="200" t="s">
        <v>154</v>
      </c>
      <c r="E31" s="200" t="s">
        <v>94</v>
      </c>
      <c r="F31" s="200" t="s">
        <v>95</v>
      </c>
      <c r="G31" s="200" t="s">
        <v>155</v>
      </c>
      <c r="H31" s="183" t="s">
        <v>97</v>
      </c>
      <c r="I31" s="183" t="s">
        <v>97</v>
      </c>
      <c r="J31" s="194" t="s">
        <v>97</v>
      </c>
    </row>
    <row r="32" customFormat="false" ht="20.4" hidden="false" customHeight="false" outlineLevel="0" collapsed="false">
      <c r="A32" s="195" t="n">
        <v>26</v>
      </c>
      <c r="B32" s="214"/>
      <c r="C32" s="200" t="s">
        <v>78</v>
      </c>
      <c r="D32" s="200" t="s">
        <v>156</v>
      </c>
      <c r="E32" s="200" t="s">
        <v>94</v>
      </c>
      <c r="F32" s="200" t="s">
        <v>95</v>
      </c>
      <c r="G32" s="200" t="s">
        <v>157</v>
      </c>
      <c r="H32" s="183" t="s">
        <v>97</v>
      </c>
      <c r="I32" s="183" t="s">
        <v>97</v>
      </c>
      <c r="J32" s="194" t="s">
        <v>97</v>
      </c>
    </row>
    <row r="33" customFormat="false" ht="20.4" hidden="false" customHeight="false" outlineLevel="0" collapsed="false">
      <c r="A33" s="195" t="n">
        <v>27</v>
      </c>
      <c r="B33" s="214"/>
      <c r="C33" s="200" t="s">
        <v>158</v>
      </c>
      <c r="D33" s="200" t="s">
        <v>159</v>
      </c>
      <c r="E33" s="200" t="s">
        <v>94</v>
      </c>
      <c r="F33" s="200" t="s">
        <v>95</v>
      </c>
      <c r="G33" s="200" t="s">
        <v>160</v>
      </c>
      <c r="H33" s="199" t="s">
        <v>97</v>
      </c>
      <c r="I33" s="199" t="s">
        <v>97</v>
      </c>
      <c r="J33" s="201" t="s">
        <v>97</v>
      </c>
    </row>
    <row r="78" s="157" customFormat="true" ht="13.2" hidden="false" customHeight="false" outlineLevel="0" collapsed="false">
      <c r="H78" s="216" t="e">
        <f aca="false">+#REF!</f>
        <v>#REF!</v>
      </c>
    </row>
    <row r="79" s="157" customFormat="true" ht="13.2" hidden="false" customHeight="false" outlineLevel="0" collapsed="false">
      <c r="H79" s="216" t="str">
        <f aca="false">+F14</f>
        <v>Coordinadora o Coordinador Judicial</v>
      </c>
    </row>
    <row r="80" customFormat="false" ht="14.4" hidden="false" customHeight="false" outlineLevel="0" collapsed="false">
      <c r="A80" s="157"/>
      <c r="B80" s="157"/>
      <c r="H80" s="217" t="str">
        <f aca="false">+F11</f>
        <v>Coordinadora o Coordinador Judicial</v>
      </c>
    </row>
    <row r="81" customFormat="false" ht="14.4" hidden="false" customHeight="false" outlineLevel="0" collapsed="false">
      <c r="A81" s="157"/>
      <c r="B81" s="157"/>
      <c r="H81" s="217" t="e">
        <f aca="false">+#REF!</f>
        <v>#REF!</v>
      </c>
    </row>
    <row r="82" customFormat="false" ht="14.4" hidden="false" customHeight="false" outlineLevel="0" collapsed="false">
      <c r="A82" s="157"/>
      <c r="B82" s="157"/>
      <c r="H82" s="216" t="e">
        <f aca="false">+#REF!</f>
        <v>#REF!</v>
      </c>
    </row>
    <row r="83" customFormat="false" ht="14.4" hidden="false" customHeight="false" outlineLevel="0" collapsed="false">
      <c r="A83" s="157"/>
      <c r="B83" s="157"/>
      <c r="H83" s="216" t="e">
        <f aca="false">+#REF!</f>
        <v>#REF!</v>
      </c>
    </row>
    <row r="84" customFormat="false" ht="14.4" hidden="false" customHeight="false" outlineLevel="0" collapsed="false">
      <c r="A84" s="157"/>
      <c r="B84" s="157"/>
      <c r="H84" s="216"/>
    </row>
    <row r="85" customFormat="false" ht="14.4" hidden="false" customHeight="false" outlineLevel="0" collapsed="false">
      <c r="A85" s="157"/>
      <c r="B85" s="157"/>
      <c r="H85" s="216" t="e">
        <f aca="false">+#REF!</f>
        <v>#REF!</v>
      </c>
    </row>
    <row r="86" customFormat="false" ht="14.4" hidden="false" customHeight="false" outlineLevel="0" collapsed="false">
      <c r="A86" s="157"/>
      <c r="B86" s="157"/>
      <c r="H86" s="217" t="e">
        <f aca="false">+#REF!</f>
        <v>#REF!</v>
      </c>
    </row>
    <row r="87" customFormat="false" ht="14.4" hidden="false" customHeight="false" outlineLevel="0" collapsed="false">
      <c r="A87" s="157"/>
      <c r="B87" s="157"/>
      <c r="H87" s="216" t="e">
        <f aca="false">+#REF!</f>
        <v>#REF!</v>
      </c>
    </row>
    <row r="88" customFormat="false" ht="14.4" hidden="false" customHeight="false" outlineLevel="0" collapsed="false">
      <c r="A88" s="157"/>
      <c r="B88" s="157"/>
      <c r="H88" s="216" t="e">
        <f aca="false">+#REF!</f>
        <v>#REF!</v>
      </c>
    </row>
    <row r="89" customFormat="false" ht="14.4" hidden="false" customHeight="false" outlineLevel="0" collapsed="false">
      <c r="A89" s="157"/>
      <c r="B89" s="157"/>
      <c r="H89" s="216"/>
    </row>
    <row r="90" customFormat="false" ht="14.4" hidden="false" customHeight="false" outlineLevel="0" collapsed="false">
      <c r="A90" s="157"/>
      <c r="B90" s="157"/>
      <c r="H90" s="217" t="e">
        <f aca="false">+#REF!</f>
        <v>#REF!</v>
      </c>
    </row>
    <row r="91" customFormat="false" ht="14.4" hidden="false" customHeight="false" outlineLevel="0" collapsed="false">
      <c r="A91" s="157"/>
      <c r="B91" s="157"/>
      <c r="H91" s="218" t="e">
        <f aca="false">+#REF!</f>
        <v>#REF!</v>
      </c>
    </row>
    <row r="92" customFormat="false" ht="14.4" hidden="false" customHeight="false" outlineLevel="0" collapsed="false">
      <c r="A92" s="157"/>
      <c r="B92" s="157"/>
      <c r="H92" s="218" t="e">
        <f aca="false">+H91</f>
        <v>#REF!</v>
      </c>
    </row>
    <row r="93" customFormat="false" ht="14.4" hidden="false" customHeight="false" outlineLevel="0" collapsed="false">
      <c r="A93" s="157"/>
      <c r="B93" s="157"/>
      <c r="H93" s="218" t="e">
        <f aca="false">+H91</f>
        <v>#REF!</v>
      </c>
    </row>
    <row r="94" customFormat="false" ht="14.4" hidden="false" customHeight="false" outlineLevel="0" collapsed="false">
      <c r="A94" s="157"/>
      <c r="B94" s="157"/>
      <c r="H94" s="216" t="e">
        <f aca="false">+#REF!</f>
        <v>#REF!</v>
      </c>
    </row>
    <row r="95" customFormat="false" ht="14.4" hidden="false" customHeight="false" outlineLevel="0" collapsed="false">
      <c r="A95" s="157"/>
      <c r="B95" s="157"/>
      <c r="H95" s="216" t="e">
        <f aca="false">+#REF!</f>
        <v>#REF!</v>
      </c>
    </row>
    <row r="96" customFormat="false" ht="14.4" hidden="false" customHeight="false" outlineLevel="0" collapsed="false">
      <c r="A96" s="157"/>
      <c r="B96" s="157"/>
      <c r="H96" s="216"/>
    </row>
    <row r="97" customFormat="false" ht="14.4" hidden="false" customHeight="false" outlineLevel="0" collapsed="false">
      <c r="A97" s="157"/>
      <c r="B97" s="157"/>
      <c r="H97" s="216"/>
    </row>
    <row r="98" customFormat="false" ht="14.4" hidden="false" customHeight="false" outlineLevel="0" collapsed="false">
      <c r="A98" s="157"/>
      <c r="B98" s="157"/>
      <c r="H98" s="216" t="e">
        <f aca="false">+#REF!</f>
        <v>#REF!</v>
      </c>
    </row>
  </sheetData>
  <mergeCells count="6">
    <mergeCell ref="A2:J3"/>
    <mergeCell ref="A5:G5"/>
    <mergeCell ref="H5:J5"/>
    <mergeCell ref="B7:B14"/>
    <mergeCell ref="B15:B20"/>
    <mergeCell ref="B21:B33"/>
  </mergeCells>
  <printOptions headings="false" gridLines="false" gridLinesSet="true" horizontalCentered="true" verticalCentered="false"/>
  <pageMargins left="0.420138888888889" right="0.379861111111111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E9"/>
  <sheetViews>
    <sheetView showFormulas="false" showGridLines="true" showRowColHeaders="true" showZeros="true" rightToLeft="false" tabSelected="false" showOutlineSymbols="true" defaultGridColor="true" view="normal" topLeftCell="A13" colorId="64" zoomScale="75" zoomScaleNormal="75" zoomScalePageLayoutView="100" workbookViewId="0">
      <selection pane="topLeft" activeCell="F14" activeCellId="0" sqref="F14"/>
    </sheetView>
  </sheetViews>
  <sheetFormatPr defaultRowHeight="14.4" zeroHeight="false" outlineLevelRow="0" outlineLevelCol="0"/>
  <cols>
    <col collapsed="false" customWidth="true" hidden="false" outlineLevel="0" max="1025" min="1" style="0" width="10.66"/>
  </cols>
  <sheetData>
    <row r="9" customFormat="false" ht="14.4" hidden="false" customHeight="false" outlineLevel="0" collapsed="false">
      <c r="E9" s="0" t="s">
        <v>161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1954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Jorge Fernando Rodríguez Salazar</dc:creator>
  <dc:description/>
  <dc:language>es-ES</dc:language>
  <cp:lastModifiedBy/>
  <cp:lastPrinted>2016-10-25T13:19:24Z</cp:lastPrinted>
  <dcterms:modified xsi:type="dcterms:W3CDTF">2020-08-14T14:26:26Z</dcterms:modified>
  <cp:revision>128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