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Demandas orales" sheetId="1" state="visible" r:id="rId2"/>
    <sheet name="Edad circulante" sheetId="2" state="hidden" r:id="rId3"/>
    <sheet name="Relación porcentual de TP" sheetId="3" state="hidden" r:id="rId4"/>
    <sheet name="Duración" sheetId="4" state="hidden" r:id="rId5"/>
    <sheet name="Dictado sentencias" sheetId="5" state="hidden" r:id="rId6"/>
    <sheet name="Efectividad del firmado" sheetId="6" state="hidden" r:id="rId7"/>
    <sheet name="Sentencias dictadas" sheetId="7" state="hidden" r:id="rId8"/>
    <sheet name="Plazo para resolver escritos" sheetId="8" state="hidden" r:id="rId9"/>
    <sheet name="Plazo para cursar" sheetId="9" state="hidden" r:id="rId10"/>
    <sheet name="Entrada" sheetId="10" state="hidden" r:id="rId11"/>
    <sheet name="Indicadores de Gestión" sheetId="11" state="visible" r:id="rId12"/>
    <sheet name="Métricas" sheetId="12" state="visible" r:id="rId13"/>
    <sheet name="Control de cambios" sheetId="13" state="visible" r:id="rId14"/>
    <sheet name="Cálculo de cuota" sheetId="14" state="visible" r:id="rId15"/>
    <sheet name="Efectividad audiencias" sheetId="15" state="hidden" r:id="rId16"/>
    <sheet name="TP" sheetId="16" state="hidden" r:id="rId17"/>
    <sheet name="Reporte" sheetId="17" state="hidden" r:id="rId1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<sst xmlns="http://schemas.openxmlformats.org/spreadsheetml/2006/main" count="525" uniqueCount="148">
  <si>
    <t xml:space="preserve">INDICADORES DE GESTION </t>
  </si>
  <si>
    <t xml:space="preserve">JUZGADO DE COBRO DE SAN CARLOS</t>
  </si>
  <si>
    <t xml:space="preserve">#</t>
  </si>
  <si>
    <t xml:space="preserve">CATEGORÍA</t>
  </si>
  <si>
    <t xml:space="preserve">INDICADOR</t>
  </si>
  <si>
    <t xml:space="preserve">RESPONSABLE</t>
  </si>
  <si>
    <t xml:space="preserve">SUJETO</t>
  </si>
  <si>
    <t xml:space="preserve">RANGOS</t>
  </si>
  <si>
    <t xml:space="preserve">MES</t>
  </si>
  <si>
    <t xml:space="preserve">A mejorar</t>
  </si>
  <si>
    <t xml:space="preserve">Estandar</t>
  </si>
  <si>
    <t xml:space="preserve">Muy bueno</t>
  </si>
  <si>
    <t xml:space="preserve">Rendimiento estadístico del despacho</t>
  </si>
  <si>
    <t xml:space="preserve">Entrada de asuntos nuevos</t>
  </si>
  <si>
    <t xml:space="preserve">Coordinadora Coordinador Judicial</t>
  </si>
  <si>
    <t xml:space="preserve">Cobro</t>
  </si>
  <si>
    <t xml:space="preserve">Salida de asuntos</t>
  </si>
  <si>
    <t xml:space="preserve">Circulante</t>
  </si>
  <si>
    <t xml:space="preserve">Circulante en trámite</t>
  </si>
  <si>
    <t xml:space="preserve">Porcentaje de Rendimiento</t>
  </si>
  <si>
    <t xml:space="preserve">&gt;95%; &lt;100%</t>
  </si>
  <si>
    <t xml:space="preserve">Porcentaje de Efectividad de audiencias</t>
  </si>
  <si>
    <t xml:space="preserve">N/A</t>
  </si>
  <si>
    <t xml:space="preserve">Plazos</t>
  </si>
  <si>
    <t xml:space="preserve">Tiempo promedio de proceso total</t>
  </si>
  <si>
    <t xml:space="preserve">Antigüedad del circulante trámite</t>
  </si>
  <si>
    <t xml:space="preserve">Tiempo promedio de dictado de sentencia</t>
  </si>
  <si>
    <t xml:space="preserve">Plazo de espera para la realización de la audiencia</t>
  </si>
  <si>
    <t xml:space="preserve">Cobro (días)</t>
  </si>
  <si>
    <t xml:space="preserve">Plazo para resolver demandas nuevas</t>
  </si>
  <si>
    <t xml:space="preserve">Plazo para resolver escritos (meses)</t>
  </si>
  <si>
    <t xml:space="preserve">Cobro (meses)</t>
  </si>
  <si>
    <t xml:space="preserve">Plazo para distribuir demanda (días)</t>
  </si>
  <si>
    <t xml:space="preserve">Operacional</t>
  </si>
  <si>
    <t xml:space="preserve">Porcentaje de efectividad de firmado por Juez (a)</t>
  </si>
  <si>
    <t xml:space="preserve">Juez 1</t>
  </si>
  <si>
    <t xml:space="preserve">Juez 2</t>
  </si>
  <si>
    <t xml:space="preserve">Juez 3</t>
  </si>
  <si>
    <t xml:space="preserve">Juez Apoyo</t>
  </si>
  <si>
    <t xml:space="preserve">Cantidad de dictado de sentencias por Juez (a)</t>
  </si>
  <si>
    <t xml:space="preserve">Porcentaje de efectividad de resoluciones por Técnica (o) Judicial</t>
  </si>
  <si>
    <t xml:space="preserve">Técnico 1</t>
  </si>
  <si>
    <t xml:space="preserve">Técnico 2</t>
  </si>
  <si>
    <t xml:space="preserve">Técnico 3</t>
  </si>
  <si>
    <t xml:space="preserve">Técnico 4</t>
  </si>
  <si>
    <t xml:space="preserve">Técnico 5</t>
  </si>
  <si>
    <t xml:space="preserve">Técnico 6</t>
  </si>
  <si>
    <t xml:space="preserve">Técnico Apoyo 1</t>
  </si>
  <si>
    <t xml:space="preserve">Técnico Apoyo 2</t>
  </si>
  <si>
    <t xml:space="preserve">Técnico Apoyo 3</t>
  </si>
  <si>
    <t xml:space="preserve">Técnico Apoyo 4</t>
  </si>
  <si>
    <t xml:space="preserve">Técnico Apoyo 6</t>
  </si>
  <si>
    <t xml:space="preserve">Técnico Manifestador</t>
  </si>
  <si>
    <t xml:space="preserve">                   INDICADORES DE GESTION </t>
  </si>
  <si>
    <t xml:space="preserve">Categoría</t>
  </si>
  <si>
    <t xml:space="preserve">Métricas</t>
  </si>
  <si>
    <t xml:space="preserve">Responsable</t>
  </si>
  <si>
    <t xml:space="preserve">Sujeto</t>
  </si>
  <si>
    <t xml:space="preserve">Coordinador/a Judicial</t>
  </si>
  <si>
    <t xml:space="preserve">Reentrado</t>
  </si>
  <si>
    <t xml:space="preserve">Reactivados</t>
  </si>
  <si>
    <t xml:space="preserve">Inactivo</t>
  </si>
  <si>
    <t xml:space="preserve">Audiencias de recepción de prueba realizadas</t>
  </si>
  <si>
    <t xml:space="preserve">Audiencias de recepción de prueba programadas</t>
  </si>
  <si>
    <t xml:space="preserve">Tiempo promedio de proceso trámite (inicio a sentencia)</t>
  </si>
  <si>
    <t xml:space="preserve">Antigüedad del circulante</t>
  </si>
  <si>
    <t xml:space="preserve">Plazo de espera para realización de audiencia</t>
  </si>
  <si>
    <t xml:space="preserve">Plazo para resolver demandas nuevas (cobro=meses)</t>
  </si>
  <si>
    <t xml:space="preserve">Plazo para resolver escritos (cobro=meses)</t>
  </si>
  <si>
    <t xml:space="preserve">Plazo para distribuir demandas (días)</t>
  </si>
  <si>
    <t xml:space="preserve">Cantidad de resoluciones firmadas</t>
  </si>
  <si>
    <t xml:space="preserve">Juez Apoyo </t>
  </si>
  <si>
    <t xml:space="preserve">Cantidad de resoluciones pasadas a firmar</t>
  </si>
  <si>
    <t xml:space="preserve">Técnico manifestador</t>
  </si>
  <si>
    <t xml:space="preserve">Apoyo 1</t>
  </si>
  <si>
    <t xml:space="preserve">Apoyo 2</t>
  </si>
  <si>
    <t xml:space="preserve">Apoyo 3</t>
  </si>
  <si>
    <t xml:space="preserve">Apoyo 4</t>
  </si>
  <si>
    <t xml:space="preserve">Apoyo 6</t>
  </si>
  <si>
    <t xml:space="preserve">Cantidad de dictado de sentencias</t>
  </si>
  <si>
    <t xml:space="preserve">Cantidad de resoluciones a realizar (Teorico)</t>
  </si>
  <si>
    <t xml:space="preserve">Cuota de sentencias (teorico)</t>
  </si>
  <si>
    <t xml:space="preserve">Calculo de cuota</t>
  </si>
  <si>
    <t xml:space="preserve">Dias efectivos</t>
  </si>
  <si>
    <t xml:space="preserve">Cuota</t>
  </si>
  <si>
    <t xml:space="preserve">Cantidad</t>
  </si>
  <si>
    <t xml:space="preserve">Johel</t>
  </si>
  <si>
    <t xml:space="preserve">Juan </t>
  </si>
  <si>
    <t xml:space="preserve">Ariela</t>
  </si>
  <si>
    <t xml:space="preserve">Yerlin</t>
  </si>
  <si>
    <t xml:space="preserve">Andres</t>
  </si>
  <si>
    <t xml:space="preserve">Andreina</t>
  </si>
  <si>
    <t xml:space="preserve">Técnica 6</t>
  </si>
  <si>
    <t xml:space="preserve">Hazel Quesada</t>
  </si>
  <si>
    <t xml:space="preserve">Tecnico Apoyo 1</t>
  </si>
  <si>
    <t xml:space="preserve">Keyna Durán</t>
  </si>
  <si>
    <t xml:space="preserve">Tecnico Apoyo 2</t>
  </si>
  <si>
    <t xml:space="preserve">Sharon Blanco</t>
  </si>
  <si>
    <t xml:space="preserve">Tecnico Apoyo 3</t>
  </si>
  <si>
    <t xml:space="preserve">Manfred Vargas</t>
  </si>
  <si>
    <t xml:space="preserve">Tecnico Apoyo 4</t>
  </si>
  <si>
    <t xml:space="preserve">Marcela</t>
  </si>
  <si>
    <t xml:space="preserve">Tecnico Apoyo 6</t>
  </si>
  <si>
    <t xml:space="preserve">Jose Huertas</t>
  </si>
  <si>
    <t xml:space="preserve">Cajero</t>
  </si>
  <si>
    <t xml:space="preserve">Lilliam</t>
  </si>
  <si>
    <t xml:space="preserve">Giovanni</t>
  </si>
  <si>
    <t xml:space="preserve">Eunice</t>
  </si>
  <si>
    <t xml:space="preserve">Modificación</t>
  </si>
  <si>
    <t xml:space="preserve">Profesional:</t>
  </si>
  <si>
    <t xml:space="preserve">Kristel Cornejo Esquivel</t>
  </si>
  <si>
    <t xml:space="preserve">Fecha:</t>
  </si>
  <si>
    <t xml:space="preserve">Cambios:</t>
  </si>
  <si>
    <t xml:space="preserve">Se elimina de la matriz la materia laboral ya que desde junio no la conocen, se aplica formato condicional, se aplican parametros en el rendimiento general de 90% a 100%, se aplican parametros en los rendimientos de técnicos y jueces de 95% a 100%</t>
  </si>
  <si>
    <t xml:space="preserve">Se elimina de la matriz la materia Civil, por la entrada en vigencia del NCPC. Se ajusta la cuota a 20 asuntos diarios debido a que así quedó en el Rediseño de Procesos, misma cuota está aprobada por el Consejo Superior.</t>
  </si>
  <si>
    <t xml:space="preserve">Jorge Barquero Umaña</t>
  </si>
  <si>
    <t xml:space="preserve">Se ajustó el indicador número 15 "Cantidad de dictado de sentencias por Jueza o Juez" ya que el parámetro a nivel nacional es de 4 sentencias como mínimo por Jueza o Juez, por lo tanto se ajustó el parámetro de manera tal que si una persona Juzgadora emite menos de 4 sentencias por mes, se reflejaría el indicador en rojo.</t>
  </si>
  <si>
    <t xml:space="preserve">Karol Briceño Arrieta</t>
  </si>
  <si>
    <t xml:space="preserve">Se aplica formato condicional.</t>
  </si>
  <si>
    <t xml:space="preserve">Se ajustó nuevamente el indicador número 15 "Cantidad de dictado de sentencias por Jueza o Juez" ya que el parámetro a nivel nacional es de 4 sentencias como mínimo por Jueza o Juez, por lo tanto se ajustó el parámetro de manera tal que si una persona Juzgadora emite menos de 4 sentencias por mes, se reflejaría el indicador en rojo.</t>
  </si>
  <si>
    <t xml:space="preserve">Se incluyó dentro de la página "Métricas" el espacio para la inclusión de los asuntos REACTIVADOS; estos forman parte de la entrada a partir de octubre de 2018 y se pueden consultar dentro de la plataforma SIGMA mensual.</t>
  </si>
  <si>
    <t xml:space="preserve">Se incluyó dentro de la página "Métricas e indicadores de gestión" Técnico Apoyo 4 y 5 para la inclusión de la cuota realizada por plan de trabajo aprobado por el CS oficio 6693-2020.</t>
  </si>
  <si>
    <t xml:space="preserve">Puesto </t>
  </si>
  <si>
    <t xml:space="preserve">Cuota por Mes</t>
  </si>
  <si>
    <t xml:space="preserve">Cuota por semana</t>
  </si>
  <si>
    <t xml:space="preserve">Cuota cierre colectivo de 1 semana</t>
  </si>
  <si>
    <t xml:space="preserve">Cuota Cierre Colectivo 2 Semana (en el mismo mes)</t>
  </si>
  <si>
    <t xml:space="preserve">Cuota vacaciones de 3 semanas</t>
  </si>
  <si>
    <t xml:space="preserve">Reporte de Indicadores de Control del Rediseño</t>
  </si>
  <si>
    <t xml:space="preserve">Juzgado de Violencia Doméstica de Cartago</t>
  </si>
  <si>
    <t xml:space="preserve">Mes del reporte</t>
  </si>
  <si>
    <t xml:space="preserve">Indicador</t>
  </si>
  <si>
    <t xml:space="preserve">Valor del mes</t>
  </si>
  <si>
    <t xml:space="preserve">Promedio anual</t>
  </si>
  <si>
    <t xml:space="preserve">Despacho</t>
  </si>
  <si>
    <t xml:space="preserve">Testimonios de piezas creados</t>
  </si>
  <si>
    <t xml:space="preserve">Circulante total del despacho</t>
  </si>
  <si>
    <t xml:space="preserve">Cantidad de sentencias</t>
  </si>
  <si>
    <t xml:space="preserve">Cantidad de resolución de mantener las medidas</t>
  </si>
  <si>
    <t xml:space="preserve">Técnica 2</t>
  </si>
  <si>
    <t xml:space="preserve">Cantidad de audiencias de recepción de prueba programadas</t>
  </si>
  <si>
    <t xml:space="preserve">Cantidad de audiencias de recepción de prueba realizadas</t>
  </si>
  <si>
    <t xml:space="preserve">Plazo de espera para audiencia de recepción de prueba</t>
  </si>
  <si>
    <t xml:space="preserve">Cantidad de audiencias de seguimiento programadas</t>
  </si>
  <si>
    <t xml:space="preserve">Cantidad de audiencias de seguimiento individual realizadas</t>
  </si>
  <si>
    <t xml:space="preserve">Plazo medidas de protección provisionales sin opocisión persona presunta agresora</t>
  </si>
  <si>
    <t xml:space="preserve">Plazo medidas de protección provisionales con oposición persona presunta agresora </t>
  </si>
  <si>
    <t xml:space="preserve">Duración total del proceso</t>
  </si>
</sst>
</file>

<file path=xl/styles.xml><?xml version="1.0" encoding="utf-8"?>
<styleSheet xmlns="http://schemas.openxmlformats.org/spreadsheetml/2006/main">
  <numFmts count="5">
    <numFmt numFmtId="164" formatCode="0\ %"/>
    <numFmt numFmtId="165" formatCode="General"/>
    <numFmt numFmtId="166" formatCode="MM/YY"/>
    <numFmt numFmtId="167" formatCode="0"/>
    <numFmt numFmtId="168" formatCode="DD/MM/YYYY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22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rgb="FF111111"/>
      <name val="Arial"/>
      <family val="2"/>
      <charset val="1"/>
    </font>
    <font>
      <i val="true"/>
      <u val="single"/>
      <sz val="12"/>
      <color rgb="FF00000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1"/>
      <color rgb="FF000000"/>
      <name val="Book Antiqua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3"/>
      <color rgb="FFFFFFFF"/>
      <name val="Calibri"/>
      <family val="2"/>
      <charset val="1"/>
    </font>
    <font>
      <sz val="10"/>
      <color rgb="FF000000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rgb="FFFFFF00"/>
        <bgColor rgb="FFFFFF38"/>
      </patternFill>
    </fill>
    <fill>
      <patternFill patternType="solid">
        <fgColor rgb="FFFF0000"/>
        <bgColor rgb="FFFF3333"/>
      </patternFill>
    </fill>
    <fill>
      <patternFill patternType="solid">
        <fgColor rgb="FF81D41A"/>
        <bgColor rgb="FF99CC00"/>
      </patternFill>
    </fill>
    <fill>
      <patternFill patternType="solid">
        <fgColor rgb="FF77BC65"/>
        <bgColor rgb="FF94BD5E"/>
      </patternFill>
    </fill>
    <fill>
      <patternFill patternType="solid">
        <fgColor rgb="FF003366"/>
        <bgColor rgb="FF333399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99CC00"/>
        <bgColor rgb="FFAECF00"/>
      </patternFill>
    </fill>
    <fill>
      <patternFill patternType="solid">
        <fgColor rgb="FFFF8080"/>
        <bgColor rgb="FFFF99CC"/>
      </patternFill>
    </fill>
    <fill>
      <patternFill patternType="solid">
        <fgColor rgb="FF5EB91E"/>
        <bgColor rgb="FF77BC65"/>
      </patternFill>
    </fill>
    <fill>
      <patternFill patternType="solid">
        <fgColor rgb="FFFFCC99"/>
        <bgColor rgb="FFC0C0C0"/>
      </patternFill>
    </fill>
    <fill>
      <patternFill patternType="solid">
        <fgColor rgb="FFFF3333"/>
        <bgColor rgb="FFFF0000"/>
      </patternFill>
    </fill>
    <fill>
      <patternFill patternType="solid">
        <fgColor rgb="FFFFFF38"/>
        <bgColor rgb="FFFFFF00"/>
      </patternFill>
    </fill>
    <fill>
      <patternFill patternType="solid">
        <fgColor rgb="FFAECF00"/>
        <bgColor rgb="FF99CC00"/>
      </patternFill>
    </fill>
    <fill>
      <patternFill patternType="solid">
        <fgColor rgb="FF94BD5E"/>
        <bgColor rgb="FF77BC65"/>
      </patternFill>
    </fill>
    <fill>
      <patternFill patternType="solid">
        <fgColor rgb="FFFFCC00"/>
        <bgColor rgb="FFFFFF00"/>
      </patternFill>
    </fill>
    <fill>
      <patternFill patternType="solid">
        <fgColor rgb="FF999999"/>
        <bgColor rgb="FF969696"/>
      </patternFill>
    </fill>
    <fill>
      <patternFill patternType="solid">
        <fgColor rgb="FF000000"/>
        <bgColor rgb="FF111111"/>
      </patternFill>
    </fill>
    <fill>
      <patternFill patternType="solid">
        <fgColor rgb="FF000080"/>
        <bgColor rgb="FF000080"/>
      </patternFill>
    </fill>
    <fill>
      <patternFill patternType="solid">
        <fgColor rgb="FF969696"/>
        <bgColor rgb="FF999999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99CCFF"/>
        <bgColor rgb="FFC0C0C0"/>
      </patternFill>
    </fill>
    <fill>
      <patternFill patternType="solid">
        <fgColor rgb="FF00FF00"/>
        <bgColor rgb="FF5EB91E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00FF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hair">
        <color rgb="FFC0C0C0"/>
      </left>
      <right style="hair">
        <color rgb="FFC0C0C0"/>
      </right>
      <top style="medium"/>
      <bottom style="medium"/>
      <diagonal/>
    </border>
    <border diagonalUp="false" diagonalDown="false">
      <left style="hair">
        <color rgb="FFC0C0C0"/>
      </left>
      <right style="medium"/>
      <top style="medium"/>
      <bottom style="medium"/>
      <diagonal/>
    </border>
    <border diagonalUp="false" diagonalDown="false">
      <left style="medium"/>
      <right style="hair">
        <color rgb="FFC0C0C0"/>
      </right>
      <top/>
      <bottom style="hair">
        <color rgb="FFC0C0C0"/>
      </bottom>
      <diagonal/>
    </border>
    <border diagonalUp="false" diagonalDown="false"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 diagonalUp="false" diagonalDown="false">
      <left style="hair">
        <color rgb="FFC0C0C0"/>
      </left>
      <right style="medium"/>
      <top/>
      <bottom style="hair">
        <color rgb="FFC0C0C0"/>
      </bottom>
      <diagonal/>
    </border>
    <border diagonalUp="false" diagonalDown="false">
      <left style="medium"/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 style="hair">
        <color rgb="FFC0C0C0"/>
      </left>
      <right style="medium"/>
      <top style="hair">
        <color rgb="FFC0C0C0"/>
      </top>
      <bottom style="hair">
        <color rgb="FFC0C0C0"/>
      </bottom>
      <diagonal/>
    </border>
    <border diagonalUp="false" diagonalDown="false">
      <left style="medium"/>
      <right style="hair">
        <color rgb="FFC0C0C0"/>
      </right>
      <top style="hair">
        <color rgb="FFC0C0C0"/>
      </top>
      <bottom style="medium"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medium"/>
      <diagonal/>
    </border>
    <border diagonalUp="false" diagonalDown="false">
      <left style="hair">
        <color rgb="FFC0C0C0"/>
      </left>
      <right style="medium"/>
      <top style="hair">
        <color rgb="FFC0C0C0"/>
      </top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</borders>
  <cellStyleXfs count="28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</cellStyleXfs>
  <cellXfs count="147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8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9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10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9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1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8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8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8" borderId="2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9" borderId="2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2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2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2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1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1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2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8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8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18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8" borderId="2" xfId="0" applyFont="true" applyBorder="true" applyAlignment="true" applyProtection="true">
      <alignment horizontal="justify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9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0" fillId="9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1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1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1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8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8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8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4" fillId="8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5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2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2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8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29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8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8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8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0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8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8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marillo%" xfId="20"/>
    <cellStyle name="Amarillo%%" xfId="21"/>
    <cellStyle name="Rojo%" xfId="22"/>
    <cellStyle name="Rojo%%" xfId="23"/>
    <cellStyle name="Sin título1" xfId="24"/>
    <cellStyle name="Sin título2" xfId="25"/>
    <cellStyle name="Verde%" xfId="26"/>
    <cellStyle name="Verde%%" xfId="27"/>
  </cellStyles>
  <dxfs count="57"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font>
        <name val="Arial"/>
        <charset val="1"/>
        <family val="2"/>
        <color rgb="FF000000"/>
        <sz val="12"/>
      </font>
      <numFmt numFmtId="164" formatCode="0\ %"/>
      <fill>
        <patternFill>
          <bgColor rgb="FFFF0000"/>
        </patternFill>
      </fill>
    </dxf>
    <dxf>
      <font>
        <name val="Arial"/>
        <charset val="1"/>
        <family val="2"/>
        <color rgb="FF000000"/>
        <sz val="12"/>
      </font>
      <numFmt numFmtId="164" formatCode="0\ %"/>
      <fill>
        <patternFill>
          <bgColor rgb="FFFFFF00"/>
        </patternFill>
      </fill>
    </dxf>
    <dxf>
      <font>
        <name val="Arial"/>
        <charset val="1"/>
        <family val="2"/>
        <color rgb="FF000000"/>
        <sz val="12"/>
      </font>
      <numFmt numFmtId="164" formatCode="0\ %"/>
      <fill>
        <patternFill>
          <bgColor rgb="FF81D41A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4BD5E"/>
      <rgbColor rgb="FF800080"/>
      <rgbColor rgb="FF008080"/>
      <rgbColor rgb="FFC0C0C0"/>
      <rgbColor rgb="FF808080"/>
      <rgbColor rgb="FF999999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81D41A"/>
      <rgbColor rgb="FFFFFF99"/>
      <rgbColor rgb="FF99CCFF"/>
      <rgbColor rgb="FFFF99CC"/>
      <rgbColor rgb="FFCC99FF"/>
      <rgbColor rgb="FFFFCC99"/>
      <rgbColor rgb="FF3366FF"/>
      <rgbColor rgb="FF77BC65"/>
      <rgbColor rgb="FF99CC00"/>
      <rgbColor rgb="FFFFCC00"/>
      <rgbColor rgb="FFAECF00"/>
      <rgbColor rgb="FFFF3333"/>
      <rgbColor rgb="FF666699"/>
      <rgbColor rgb="FF969696"/>
      <rgbColor rgb="FF003366"/>
      <rgbColor rgb="FF5EB91E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Z4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8" ySplit="5" topLeftCell="CU22" activePane="bottomRight" state="frozen"/>
      <selection pane="topLeft" activeCell="A1" activeCellId="0" sqref="A1"/>
      <selection pane="topRight" activeCell="CU1" activeCellId="0" sqref="CU1"/>
      <selection pane="bottomLeft" activeCell="A22" activeCellId="0" sqref="A22"/>
      <selection pane="bottomRight" activeCell="CW37" activeCellId="0" sqref="CW37"/>
    </sheetView>
  </sheetViews>
  <sheetFormatPr defaultRowHeight="14.4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14.22"/>
    <col collapsed="false" customWidth="true" hidden="false" outlineLevel="0" max="3" min="3" style="0" width="22.22"/>
    <col collapsed="false" customWidth="true" hidden="false" outlineLevel="0" max="4" min="4" style="0" width="19.65"/>
    <col collapsed="false" customWidth="true" hidden="false" outlineLevel="0" max="5" min="5" style="0" width="17.67"/>
    <col collapsed="false" customWidth="true" hidden="false" outlineLevel="0" max="6" min="6" style="0" width="10.68"/>
    <col collapsed="false" customWidth="true" hidden="false" outlineLevel="0" max="7" min="7" style="0" width="15.22"/>
    <col collapsed="false" customWidth="true" hidden="false" outlineLevel="0" max="84" min="8" style="0" width="10.68"/>
    <col collapsed="false" customWidth="true" hidden="false" outlineLevel="0" max="85" min="85" style="0" width="13.02"/>
    <col collapsed="false" customWidth="true" hidden="false" outlineLevel="0" max="88" min="86" style="0" width="10.68"/>
    <col collapsed="false" customWidth="true" hidden="false" outlineLevel="0" max="89" min="89" style="0" width="12.78"/>
    <col collapsed="false" customWidth="true" hidden="false" outlineLevel="0" max="94" min="90" style="0" width="10.68"/>
    <col collapsed="false" customWidth="false" hidden="false" outlineLevel="0" max="95" min="95" style="0" width="11.45"/>
    <col collapsed="false" customWidth="true" hidden="false" outlineLevel="0" max="97" min="96" style="0" width="10.68"/>
    <col collapsed="false" customWidth="true" hidden="false" outlineLevel="0" max="98" min="98" style="0" width="12.15"/>
    <col collapsed="false" customWidth="true" hidden="false" outlineLevel="0" max="1017" min="99" style="0" width="10.68"/>
    <col collapsed="false" customWidth="true" hidden="false" outlineLevel="0" max="1025" min="1018" style="0" width="11.57"/>
  </cols>
  <sheetData>
    <row r="2" customFormat="false" ht="26.85" hidden="false" customHeight="tru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customFormat="false" ht="28.2" hidden="false" customHeight="true" outlineLevel="0" collapsed="false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</row>
    <row r="4" customFormat="false" ht="15.6" hidden="false" customHeight="true" outlineLevel="0" collapsed="false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3"/>
      <c r="H4" s="3"/>
      <c r="I4" s="3" t="s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customFormat="false" ht="15.6" hidden="false" customHeight="false" outlineLevel="0" collapsed="false">
      <c r="A5" s="2"/>
      <c r="B5" s="2"/>
      <c r="C5" s="2"/>
      <c r="D5" s="2"/>
      <c r="E5" s="2"/>
      <c r="F5" s="2" t="s">
        <v>9</v>
      </c>
      <c r="G5" s="2" t="s">
        <v>10</v>
      </c>
      <c r="H5" s="2" t="s">
        <v>11</v>
      </c>
      <c r="I5" s="4" t="n">
        <v>41275</v>
      </c>
      <c r="J5" s="4" t="n">
        <v>41306</v>
      </c>
      <c r="K5" s="4" t="n">
        <v>41334</v>
      </c>
      <c r="L5" s="4" t="n">
        <v>41365</v>
      </c>
      <c r="M5" s="4" t="n">
        <v>41395</v>
      </c>
      <c r="N5" s="4" t="n">
        <v>41426</v>
      </c>
      <c r="O5" s="4" t="n">
        <v>41456</v>
      </c>
      <c r="P5" s="4" t="n">
        <v>41487</v>
      </c>
      <c r="Q5" s="4" t="n">
        <v>41518</v>
      </c>
      <c r="R5" s="4" t="n">
        <v>41548</v>
      </c>
      <c r="S5" s="4" t="n">
        <v>41579</v>
      </c>
      <c r="T5" s="4" t="n">
        <v>41609</v>
      </c>
      <c r="U5" s="4" t="n">
        <v>41640</v>
      </c>
      <c r="V5" s="4" t="n">
        <v>41671</v>
      </c>
      <c r="W5" s="4" t="n">
        <v>41699</v>
      </c>
      <c r="X5" s="4" t="n">
        <v>41730</v>
      </c>
      <c r="Y5" s="4" t="n">
        <v>41760</v>
      </c>
      <c r="Z5" s="4" t="n">
        <v>41791</v>
      </c>
      <c r="AA5" s="4" t="n">
        <v>41821</v>
      </c>
      <c r="AB5" s="4" t="n">
        <v>41852</v>
      </c>
      <c r="AC5" s="4" t="n">
        <v>41883</v>
      </c>
      <c r="AD5" s="4" t="n">
        <v>41913</v>
      </c>
      <c r="AE5" s="4" t="n">
        <v>41944</v>
      </c>
      <c r="AF5" s="4" t="n">
        <v>41974</v>
      </c>
      <c r="AG5" s="4" t="n">
        <v>42005</v>
      </c>
      <c r="AH5" s="4" t="n">
        <v>42036</v>
      </c>
      <c r="AI5" s="4" t="n">
        <v>42064</v>
      </c>
      <c r="AJ5" s="4" t="n">
        <v>42095</v>
      </c>
      <c r="AK5" s="4" t="n">
        <v>42125</v>
      </c>
      <c r="AL5" s="4" t="n">
        <v>42156</v>
      </c>
      <c r="AM5" s="4" t="n">
        <v>42186</v>
      </c>
      <c r="AN5" s="4" t="n">
        <v>42217</v>
      </c>
      <c r="AO5" s="4" t="n">
        <v>42248</v>
      </c>
      <c r="AP5" s="4" t="n">
        <v>42278</v>
      </c>
      <c r="AQ5" s="4" t="n">
        <v>42309</v>
      </c>
      <c r="AR5" s="4" t="n">
        <v>42339</v>
      </c>
      <c r="AS5" s="4" t="n">
        <v>42370</v>
      </c>
      <c r="AT5" s="4" t="n">
        <v>42401</v>
      </c>
      <c r="AU5" s="4" t="n">
        <v>42430</v>
      </c>
      <c r="AV5" s="4" t="n">
        <v>42461</v>
      </c>
      <c r="AW5" s="4" t="n">
        <v>42491</v>
      </c>
      <c r="AX5" s="4" t="n">
        <v>42522</v>
      </c>
      <c r="AY5" s="4" t="n">
        <v>42552</v>
      </c>
      <c r="AZ5" s="4" t="n">
        <v>42583</v>
      </c>
      <c r="BA5" s="4" t="n">
        <v>42614</v>
      </c>
      <c r="BB5" s="4" t="n">
        <v>42644</v>
      </c>
      <c r="BC5" s="4" t="n">
        <v>42675</v>
      </c>
      <c r="BD5" s="4" t="n">
        <v>42705</v>
      </c>
      <c r="BE5" s="4" t="n">
        <v>42736</v>
      </c>
      <c r="BF5" s="4" t="n">
        <v>42767</v>
      </c>
      <c r="BG5" s="4" t="n">
        <v>42795</v>
      </c>
      <c r="BH5" s="4" t="n">
        <v>42826</v>
      </c>
      <c r="BI5" s="4" t="n">
        <v>42856</v>
      </c>
      <c r="BJ5" s="4" t="n">
        <v>42887</v>
      </c>
      <c r="BK5" s="4" t="n">
        <v>42917</v>
      </c>
      <c r="BL5" s="4" t="n">
        <v>42948</v>
      </c>
      <c r="BM5" s="4" t="n">
        <v>42979</v>
      </c>
      <c r="BN5" s="4" t="n">
        <v>43009</v>
      </c>
      <c r="BO5" s="4" t="n">
        <v>43040</v>
      </c>
      <c r="BP5" s="4" t="n">
        <v>43070</v>
      </c>
      <c r="BQ5" s="4" t="n">
        <v>43101</v>
      </c>
      <c r="BR5" s="4" t="n">
        <v>43132</v>
      </c>
      <c r="BS5" s="4" t="n">
        <v>43160</v>
      </c>
      <c r="BT5" s="4" t="n">
        <v>43191</v>
      </c>
      <c r="BU5" s="4" t="n">
        <v>43221</v>
      </c>
      <c r="BV5" s="4" t="n">
        <v>43252</v>
      </c>
      <c r="BW5" s="4" t="n">
        <v>43282</v>
      </c>
      <c r="BX5" s="4" t="n">
        <v>43313</v>
      </c>
      <c r="BY5" s="4" t="n">
        <v>43344</v>
      </c>
      <c r="BZ5" s="4" t="n">
        <v>43374</v>
      </c>
      <c r="CA5" s="4" t="n">
        <v>43405</v>
      </c>
      <c r="CB5" s="4" t="n">
        <v>43435</v>
      </c>
      <c r="CC5" s="4" t="n">
        <v>43466</v>
      </c>
      <c r="CD5" s="4" t="n">
        <v>43497</v>
      </c>
      <c r="CE5" s="4" t="n">
        <v>43525</v>
      </c>
      <c r="CF5" s="4" t="n">
        <v>43556</v>
      </c>
      <c r="CG5" s="4" t="n">
        <v>43586</v>
      </c>
      <c r="CH5" s="4" t="n">
        <v>43617</v>
      </c>
      <c r="CI5" s="4" t="n">
        <v>43647</v>
      </c>
      <c r="CJ5" s="4" t="n">
        <v>43678</v>
      </c>
      <c r="CK5" s="4" t="n">
        <v>43709</v>
      </c>
      <c r="CL5" s="4" t="n">
        <v>43739</v>
      </c>
      <c r="CM5" s="4" t="n">
        <v>43770</v>
      </c>
      <c r="CN5" s="4" t="n">
        <v>43800</v>
      </c>
      <c r="CO5" s="4" t="n">
        <v>43831</v>
      </c>
      <c r="CP5" s="4" t="n">
        <v>43862</v>
      </c>
      <c r="CQ5" s="4" t="n">
        <v>43891</v>
      </c>
      <c r="CR5" s="4" t="n">
        <v>43922</v>
      </c>
      <c r="CS5" s="4" t="n">
        <v>43952</v>
      </c>
      <c r="CT5" s="4" t="n">
        <v>43983</v>
      </c>
      <c r="CU5" s="4" t="n">
        <v>44013</v>
      </c>
      <c r="CV5" s="4" t="n">
        <v>44044</v>
      </c>
      <c r="CW5" s="4" t="n">
        <v>44075</v>
      </c>
      <c r="CX5" s="4" t="n">
        <v>44105</v>
      </c>
      <c r="CY5" s="4" t="n">
        <v>44136</v>
      </c>
      <c r="CZ5" s="4" t="n">
        <v>44166</v>
      </c>
    </row>
    <row r="6" customFormat="false" ht="45" hidden="false" customHeight="true" outlineLevel="0" collapsed="false">
      <c r="A6" s="5" t="n">
        <v>1</v>
      </c>
      <c r="B6" s="6" t="s">
        <v>12</v>
      </c>
      <c r="C6" s="7" t="s">
        <v>13</v>
      </c>
      <c r="D6" s="8" t="s">
        <v>14</v>
      </c>
      <c r="E6" s="9" t="s">
        <v>15</v>
      </c>
      <c r="F6" s="10" t="n">
        <v>624</v>
      </c>
      <c r="G6" s="11" t="n">
        <v>537</v>
      </c>
      <c r="H6" s="12"/>
      <c r="I6" s="5" t="e">
        <f aca="false">IF(#REF!=0,"",#REF!)</f>
        <v>#REF!</v>
      </c>
      <c r="J6" s="13" t="e">
        <f aca="false">IF(#REF!=0,"",#REF!)</f>
        <v>#REF!</v>
      </c>
      <c r="K6" s="14" t="e">
        <f aca="false">IF(#REF!=0,"",#REF!)</f>
        <v>#REF!</v>
      </c>
      <c r="L6" s="14" t="e">
        <f aca="false">IF(#REF!=0,"",#REF!)</f>
        <v>#REF!</v>
      </c>
      <c r="M6" s="13" t="e">
        <f aca="false">IF(#REF!=0,"",#REF!)</f>
        <v>#REF!</v>
      </c>
      <c r="N6" s="14" t="e">
        <f aca="false">IF(#REF!=0,"",#REF!)</f>
        <v>#REF!</v>
      </c>
      <c r="O6" s="14" t="e">
        <f aca="false">IF(#REF!=0,"",#REF!)</f>
        <v>#REF!</v>
      </c>
      <c r="P6" s="14" t="e">
        <f aca="false">IF(#REF!="","",#REF!)</f>
        <v>#REF!</v>
      </c>
      <c r="Q6" s="14" t="e">
        <f aca="false">IF(#REF!="","",#REF!)</f>
        <v>#REF!</v>
      </c>
      <c r="R6" s="14" t="e">
        <f aca="false">IF(#REF!="","",#REF!)</f>
        <v>#REF!</v>
      </c>
      <c r="S6" s="14" t="e">
        <f aca="false">IF(#REF!="","",#REF!)</f>
        <v>#REF!</v>
      </c>
      <c r="T6" s="14" t="e">
        <f aca="false">IF(#REF!="","",#REF!)</f>
        <v>#REF!</v>
      </c>
      <c r="U6" s="14" t="e">
        <f aca="false">IF(#REF!="","",#REF!)</f>
        <v>#REF!</v>
      </c>
      <c r="V6" s="14" t="e">
        <f aca="false">IF(#REF!="","",#REF!)</f>
        <v>#REF!</v>
      </c>
      <c r="W6" s="14" t="e">
        <f aca="false">IF(#REF!="","",#REF!)</f>
        <v>#REF!</v>
      </c>
      <c r="X6" s="14" t="e">
        <f aca="false">IF(#REF!="","",#REF!)</f>
        <v>#REF!</v>
      </c>
      <c r="Y6" s="14" t="e">
        <f aca="false">IF(#REF!="","",#REF!)</f>
        <v>#REF!</v>
      </c>
      <c r="Z6" s="14" t="e">
        <f aca="false">IF(#REF!="","",#REF!)</f>
        <v>#REF!</v>
      </c>
      <c r="AA6" s="5" t="e">
        <f aca="false">IF(#REF!="","",#REF!)</f>
        <v>#REF!</v>
      </c>
      <c r="AB6" s="5" t="e">
        <f aca="false">IF(#REF!="","",#REF!)</f>
        <v>#REF!</v>
      </c>
      <c r="AC6" s="5" t="e">
        <f aca="false">IF(#REF!="","",#REF!)</f>
        <v>#REF!</v>
      </c>
      <c r="AD6" s="5" t="e">
        <f aca="false">IF(#REF!="","",#REF!)</f>
        <v>#REF!</v>
      </c>
      <c r="AE6" s="5" t="e">
        <f aca="false">IF(#REF!="","",#REF!)</f>
        <v>#REF!</v>
      </c>
      <c r="AF6" s="5" t="e">
        <f aca="false">IF(#REF!="","",#REF!)</f>
        <v>#REF!</v>
      </c>
      <c r="AG6" s="5" t="e">
        <f aca="false">IF(#REF!=0,"",#REF!)</f>
        <v>#REF!</v>
      </c>
      <c r="AH6" s="13" t="e">
        <f aca="false">IF(#REF!=0,"",#REF!)</f>
        <v>#REF!</v>
      </c>
      <c r="AI6" s="14" t="e">
        <f aca="false">IF(#REF!=0,"",#REF!)</f>
        <v>#REF!</v>
      </c>
      <c r="AJ6" s="14" t="e">
        <f aca="false">IF(#REF!=0,"",#REF!)</f>
        <v>#REF!</v>
      </c>
      <c r="AK6" s="13" t="e">
        <f aca="false">IF(#REF!=0,"",#REF!)</f>
        <v>#REF!</v>
      </c>
      <c r="AL6" s="14" t="e">
        <f aca="false">IF(#REF!=0,"",#REF!)</f>
        <v>#REF!</v>
      </c>
      <c r="AM6" s="14" t="e">
        <f aca="false">IF(#REF!=0,"",#REF!)</f>
        <v>#REF!</v>
      </c>
      <c r="AN6" s="14" t="e">
        <f aca="false">IF(#REF!="","",#REF!)</f>
        <v>#REF!</v>
      </c>
      <c r="AO6" s="14" t="e">
        <f aca="false">IF(#REF!="","",#REF!)</f>
        <v>#REF!</v>
      </c>
      <c r="AP6" s="14" t="e">
        <f aca="false">IF(#REF!="","",#REF!)</f>
        <v>#REF!</v>
      </c>
      <c r="AQ6" s="14" t="e">
        <f aca="false">IF(#REF!="","",#REF!)</f>
        <v>#REF!</v>
      </c>
      <c r="AR6" s="14" t="e">
        <f aca="false">IF(#REF!="","",#REF!)</f>
        <v>#REF!</v>
      </c>
      <c r="AS6" s="8" t="e">
        <f aca="false">IF(#REF!="","",#REF!)</f>
        <v>#REF!</v>
      </c>
      <c r="AT6" s="8" t="e">
        <f aca="false">IF(#REF!="","",#REF!)</f>
        <v>#REF!</v>
      </c>
      <c r="AU6" s="8" t="e">
        <f aca="false">IF(#REF!="","",#REF!)</f>
        <v>#REF!</v>
      </c>
      <c r="AV6" s="8" t="e">
        <f aca="false">IF(#REF!="","",#REF!)</f>
        <v>#REF!</v>
      </c>
      <c r="AW6" s="8" t="e">
        <f aca="false">IF(#REF!="","",#REF!)</f>
        <v>#REF!</v>
      </c>
      <c r="AX6" s="8" t="e">
        <f aca="false">IF(#REF!="","",#REF!)</f>
        <v>#REF!</v>
      </c>
      <c r="AY6" s="5" t="e">
        <f aca="false">IF(#REF!="","",#REF!)</f>
        <v>#REF!</v>
      </c>
      <c r="AZ6" s="5" t="e">
        <f aca="false">IF(#REF!="","",#REF!)</f>
        <v>#REF!</v>
      </c>
      <c r="BA6" s="5" t="e">
        <f aca="false">IF(#REF!="","",#REF!)</f>
        <v>#REF!</v>
      </c>
      <c r="BB6" s="14" t="e">
        <f aca="false">IF(#REF!="","",#REF!+#REF!)</f>
        <v>#REF!</v>
      </c>
      <c r="BC6" s="14" t="e">
        <f aca="false">IF(#REF!="","",#REF!)</f>
        <v>#REF!</v>
      </c>
      <c r="BD6" s="14" t="e">
        <f aca="false">IF(#REF!="","",#REF!)</f>
        <v>#REF!</v>
      </c>
      <c r="BE6" s="14" t="e">
        <f aca="false">IF(#REF!="","",#REF!)</f>
        <v>#REF!</v>
      </c>
      <c r="BF6" s="14" t="e">
        <f aca="false">IF(#REF!="","",#REF!)</f>
        <v>#REF!</v>
      </c>
      <c r="BG6" s="15" t="e">
        <f aca="false">IF(#REF!="","",#REF!)</f>
        <v>#REF!</v>
      </c>
      <c r="BH6" s="14" t="e">
        <f aca="false">IF(#REF!="","",#REF!)</f>
        <v>#REF!</v>
      </c>
      <c r="BI6" s="15" t="e">
        <f aca="false">IF(#REF!="","",#REF!)</f>
        <v>#REF!</v>
      </c>
      <c r="BJ6" s="16" t="e">
        <f aca="false">IF(#REF!="","",#REF!)</f>
        <v>#REF!</v>
      </c>
      <c r="BK6" s="14" t="e">
        <f aca="false">IF(#REF!="","",#REF!)</f>
        <v>#REF!</v>
      </c>
      <c r="BL6" s="16" t="e">
        <f aca="false">IF(#REF!="","",#REF!)</f>
        <v>#REF!</v>
      </c>
      <c r="BM6" s="16" t="e">
        <f aca="false">IF(#REF!="","",#REF!)</f>
        <v>#REF!</v>
      </c>
      <c r="BN6" s="14" t="e">
        <f aca="false">IF(#REF!="","",#REF!)</f>
        <v>#REF!</v>
      </c>
      <c r="BO6" s="14" t="e">
        <f aca="false">IF(#REF!="","",#REF!)</f>
        <v>#REF!</v>
      </c>
      <c r="BP6" s="17" t="e">
        <f aca="false">IF(#REF!="","",#REF!)</f>
        <v>#REF!</v>
      </c>
      <c r="BQ6" s="15" t="e">
        <f aca="false">IF(#REF!="","",#REF!)</f>
        <v>#REF!</v>
      </c>
      <c r="BR6" s="17" t="e">
        <f aca="false">IF(#REF!="","",#REF!)</f>
        <v>#REF!</v>
      </c>
      <c r="BS6" s="17" t="e">
        <f aca="false">IF(#REF!="","",#REF!)</f>
        <v>#REF!</v>
      </c>
      <c r="BT6" s="8" t="e">
        <f aca="false">IF(#REF!="","",#REF!)</f>
        <v>#REF!</v>
      </c>
      <c r="BU6" s="8" t="e">
        <f aca="false">IF(#REF!="","",#REF!)</f>
        <v>#REF!</v>
      </c>
      <c r="BV6" s="8" t="e">
        <f aca="false">IF(#REF!="","",#REF!)</f>
        <v>#REF!</v>
      </c>
      <c r="BW6" s="15" t="e">
        <f aca="false">IF(#REF!="","",#REF!)</f>
        <v>#REF!</v>
      </c>
      <c r="BX6" s="8" t="e">
        <f aca="false">IF(#REF!="","",#REF!)</f>
        <v>#REF!</v>
      </c>
      <c r="BY6" s="8" t="e">
        <f aca="false">IF(#REF!="","",#REF!)</f>
        <v>#REF!</v>
      </c>
      <c r="BZ6" s="8" t="n">
        <v>574</v>
      </c>
      <c r="CA6" s="8" t="e">
        <f aca="false">IF(#REF!="","",#REF!)</f>
        <v>#REF!</v>
      </c>
      <c r="CB6" s="8" t="e">
        <f aca="false">IF(#REF!="","",#REF!)</f>
        <v>#REF!</v>
      </c>
      <c r="CC6" s="8" t="n">
        <f aca="false">IF(Métricas!F5="","",Métricas!F5)</f>
        <v>1020</v>
      </c>
      <c r="CD6" s="8" t="n">
        <f aca="false">IF(Métricas!G5="","",Métricas!G5)</f>
        <v>1306</v>
      </c>
      <c r="CE6" s="8" t="n">
        <f aca="false">IF(Métricas!H5="","",Métricas!H5)</f>
        <v>1244</v>
      </c>
      <c r="CF6" s="8" t="n">
        <f aca="false">IF(Métricas!I5="","",Métricas!I5)</f>
        <v>1226</v>
      </c>
      <c r="CG6" s="8" t="n">
        <f aca="false">IF(Métricas!J5="","",Métricas!J5)</f>
        <v>1083</v>
      </c>
      <c r="CH6" s="8" t="n">
        <f aca="false">IF(Métricas!K5="","",Métricas!K5)</f>
        <v>1130</v>
      </c>
      <c r="CI6" s="15" t="n">
        <f aca="false">IF(Métricas!L5="","",Métricas!L5)</f>
        <v>1245</v>
      </c>
      <c r="CJ6" s="15" t="n">
        <f aca="false">IF(Métricas!M5="","",Métricas!M5)</f>
        <v>1654</v>
      </c>
      <c r="CK6" s="15" t="n">
        <f aca="false">IF(Métricas!N5="","",Métricas!N5)</f>
        <v>1384</v>
      </c>
      <c r="CL6" s="15" t="n">
        <f aca="false">IF(Métricas!O5="","",Métricas!O5)</f>
        <v>1327</v>
      </c>
      <c r="CM6" s="15" t="n">
        <f aca="false">IF(Métricas!P5="","",Métricas!P5)</f>
        <v>831</v>
      </c>
      <c r="CN6" s="15" t="n">
        <f aca="false">IF(Métricas!Q5="","",Métricas!Q5)</f>
        <v>729</v>
      </c>
      <c r="CO6" s="15" t="n">
        <f aca="false">IF(Métricas!R5="","",Métricas!R5)</f>
        <v>781</v>
      </c>
      <c r="CP6" s="15" t="n">
        <f aca="false">IF(Métricas!S5="","",Métricas!S5)</f>
        <v>752</v>
      </c>
      <c r="CQ6" s="15" t="n">
        <f aca="false">IF(Métricas!T5="","",Métricas!T5)</f>
        <v>591</v>
      </c>
      <c r="CR6" s="18" t="n">
        <f aca="false">IF(Métricas!U5="","",Métricas!U5)</f>
        <v>476</v>
      </c>
      <c r="CS6" s="15" t="n">
        <f aca="false">IF(Métricas!V5="","",Métricas!V5)</f>
        <v>739</v>
      </c>
      <c r="CT6" s="19" t="n">
        <f aca="false">IF(Métricas!W5="","",Métricas!W5)</f>
        <v>724</v>
      </c>
      <c r="CU6" s="15" t="n">
        <f aca="false">IF(Métricas!X5="","",Métricas!X5)</f>
        <v>681</v>
      </c>
      <c r="CV6" s="8" t="str">
        <f aca="false">IF(Métricas!Y5="","",Métricas!Y5)</f>
        <v/>
      </c>
      <c r="CW6" s="8" t="str">
        <f aca="false">IF(Métricas!Z5="","",Métricas!Z5)</f>
        <v/>
      </c>
      <c r="CX6" s="8" t="str">
        <f aca="false">IF(Métricas!AA5="","",Métricas!AA5)</f>
        <v/>
      </c>
      <c r="CY6" s="8" t="str">
        <f aca="false">IF(Métricas!AB5="","",Métricas!AB5)</f>
        <v/>
      </c>
      <c r="CZ6" s="8" t="str">
        <f aca="false">IF(Métricas!AC5="","",Métricas!AC5)</f>
        <v/>
      </c>
    </row>
    <row r="7" customFormat="false" ht="43.8" hidden="false" customHeight="false" outlineLevel="0" collapsed="false">
      <c r="A7" s="5" t="n">
        <v>2</v>
      </c>
      <c r="B7" s="6"/>
      <c r="C7" s="7" t="s">
        <v>16</v>
      </c>
      <c r="D7" s="8" t="s">
        <v>14</v>
      </c>
      <c r="E7" s="9" t="s">
        <v>15</v>
      </c>
      <c r="F7" s="10" t="n">
        <v>483</v>
      </c>
      <c r="G7" s="11" t="n">
        <v>567</v>
      </c>
      <c r="H7" s="20"/>
      <c r="I7" s="5" t="e">
        <f aca="false">IF(#REF!=0,"",#REF!)</f>
        <v>#REF!</v>
      </c>
      <c r="J7" s="5" t="e">
        <f aca="false">IF(#REF!=0,"",#REF!)</f>
        <v>#REF!</v>
      </c>
      <c r="K7" s="5" t="e">
        <f aca="false">IF(#REF!=0,"",#REF!)</f>
        <v>#REF!</v>
      </c>
      <c r="L7" s="5" t="e">
        <f aca="false">IF(#REF!=0,"",#REF!)</f>
        <v>#REF!</v>
      </c>
      <c r="M7" s="5" t="e">
        <f aca="false">IF(#REF!=0,"",#REF!)</f>
        <v>#REF!</v>
      </c>
      <c r="N7" s="5" t="e">
        <f aca="false">IF(#REF!=0,"",#REF!)</f>
        <v>#REF!</v>
      </c>
      <c r="O7" s="5" t="e">
        <f aca="false">IF(#REF!=0,"",#REF!)</f>
        <v>#REF!</v>
      </c>
      <c r="P7" s="13" t="e">
        <f aca="false">IF(#REF!=0,"",#REF!)</f>
        <v>#REF!</v>
      </c>
      <c r="Q7" s="14" t="e">
        <f aca="false">IF(#REF!=0,"",#REF!)</f>
        <v>#REF!</v>
      </c>
      <c r="R7" s="13" t="e">
        <f aca="false">IF(#REF!=0,"",#REF!)</f>
        <v>#REF!</v>
      </c>
      <c r="S7" s="14" t="e">
        <f aca="false">IF(#REF!=0,"",#REF!)</f>
        <v>#REF!</v>
      </c>
      <c r="T7" s="13" t="e">
        <f aca="false">IF(#REF!=0,"",#REF!)</f>
        <v>#REF!</v>
      </c>
      <c r="U7" s="13" t="e">
        <f aca="false">IF(#REF!=0,"",#REF!)</f>
        <v>#REF!</v>
      </c>
      <c r="V7" s="14" t="e">
        <f aca="false">IF(#REF!=0,"",#REF!)</f>
        <v>#REF!</v>
      </c>
      <c r="W7" s="14" t="e">
        <f aca="false">IF(#REF!=0,"",#REF!)</f>
        <v>#REF!</v>
      </c>
      <c r="X7" s="13" t="e">
        <f aca="false">IF(#REF!=0,"",#REF!)</f>
        <v>#REF!</v>
      </c>
      <c r="Y7" s="13" t="e">
        <f aca="false">IF(#REF!=0,"",#REF!)</f>
        <v>#REF!</v>
      </c>
      <c r="Z7" s="17" t="e">
        <f aca="false">IF(#REF!=0,"",#REF!)</f>
        <v>#REF!</v>
      </c>
      <c r="AA7" s="5" t="e">
        <f aca="false">IF(#REF!=0,"",#REF!)</f>
        <v>#REF!</v>
      </c>
      <c r="AB7" s="5" t="e">
        <f aca="false">IF(#REF!=0,"",#REF!)</f>
        <v>#REF!</v>
      </c>
      <c r="AC7" s="5" t="e">
        <f aca="false">IF(#REF!=0,"",#REF!)</f>
        <v>#REF!</v>
      </c>
      <c r="AD7" s="5" t="e">
        <f aca="false">IF(#REF!=0,"",#REF!)</f>
        <v>#REF!</v>
      </c>
      <c r="AE7" s="5" t="e">
        <f aca="false">IF(#REF!=0,"",#REF!)</f>
        <v>#REF!</v>
      </c>
      <c r="AF7" s="5" t="e">
        <f aca="false">IF(#REF!=0,"",#REF!)</f>
        <v>#REF!</v>
      </c>
      <c r="AG7" s="5" t="e">
        <f aca="false">IF(#REF!=0,"",#REF!)</f>
        <v>#REF!</v>
      </c>
      <c r="AH7" s="5" t="e">
        <f aca="false">IF(#REF!=0,"",#REF!)</f>
        <v>#REF!</v>
      </c>
      <c r="AI7" s="5" t="e">
        <f aca="false">IF(#REF!=0,"",#REF!)</f>
        <v>#REF!</v>
      </c>
      <c r="AJ7" s="5" t="e">
        <f aca="false">IF(#REF!=0,"",#REF!)</f>
        <v>#REF!</v>
      </c>
      <c r="AK7" s="5" t="e">
        <f aca="false">IF(#REF!=0,"",#REF!)</f>
        <v>#REF!</v>
      </c>
      <c r="AL7" s="5" t="e">
        <f aca="false">IF(#REF!=0,"",#REF!)</f>
        <v>#REF!</v>
      </c>
      <c r="AM7" s="5" t="e">
        <f aca="false">IF(#REF!=0,"",#REF!)</f>
        <v>#REF!</v>
      </c>
      <c r="AN7" s="13" t="e">
        <f aca="false">IF(#REF!=0,"",#REF!)</f>
        <v>#REF!</v>
      </c>
      <c r="AO7" s="14" t="e">
        <f aca="false">IF(#REF!=0,"",#REF!)</f>
        <v>#REF!</v>
      </c>
      <c r="AP7" s="13" t="e">
        <f aca="false">IF(#REF!=0,"",#REF!)</f>
        <v>#REF!</v>
      </c>
      <c r="AQ7" s="14" t="e">
        <f aca="false">IF(#REF!=0,"",#REF!)</f>
        <v>#REF!</v>
      </c>
      <c r="AR7" s="13" t="e">
        <f aca="false">IF(#REF!=0,"",#REF!)</f>
        <v>#REF!</v>
      </c>
      <c r="AS7" s="8" t="e">
        <f aca="false">IF(#REF!=0,"",#REF!)</f>
        <v>#REF!</v>
      </c>
      <c r="AT7" s="8" t="e">
        <f aca="false">IF(#REF!=0,"",#REF!)</f>
        <v>#REF!</v>
      </c>
      <c r="AU7" s="8" t="e">
        <f aca="false">IF(#REF!=0,"",#REF!)</f>
        <v>#REF!</v>
      </c>
      <c r="AV7" s="8" t="e">
        <f aca="false">IF(#REF!=0,"",#REF!)</f>
        <v>#REF!</v>
      </c>
      <c r="AW7" s="8" t="e">
        <f aca="false">IF(#REF!=0,"",#REF!)</f>
        <v>#REF!</v>
      </c>
      <c r="AX7" s="8" t="e">
        <f aca="false">IF(#REF!=0,"",#REF!)</f>
        <v>#REF!</v>
      </c>
      <c r="AY7" s="5" t="e">
        <f aca="false">IF(#REF!=0,"",#REF!)</f>
        <v>#REF!</v>
      </c>
      <c r="AZ7" s="5" t="e">
        <f aca="false">IF(#REF!=0,"",#REF!)</f>
        <v>#REF!</v>
      </c>
      <c r="BA7" s="5" t="e">
        <f aca="false">IF(#REF!=0,"",#REF!)</f>
        <v>#REF!</v>
      </c>
      <c r="BB7" s="15" t="e">
        <f aca="false">IF(#REF!=0,"",#REF!+#REF!)</f>
        <v>#REF!</v>
      </c>
      <c r="BC7" s="15" t="e">
        <f aca="false">IF(#REF!=0,"",#REF!)</f>
        <v>#REF!</v>
      </c>
      <c r="BD7" s="15" t="e">
        <f aca="false">IF(#REF!=0,"",#REF!)</f>
        <v>#REF!</v>
      </c>
      <c r="BE7" s="16" t="e">
        <f aca="false">IF(#REF!=0,"",#REF!)</f>
        <v>#REF!</v>
      </c>
      <c r="BF7" s="16" t="e">
        <f aca="false">IF(#REF!=0,"",#REF!)</f>
        <v>#REF!</v>
      </c>
      <c r="BG7" s="15" t="e">
        <f aca="false">IF(#REF!=0,"",#REF!)</f>
        <v>#REF!</v>
      </c>
      <c r="BH7" s="15" t="e">
        <f aca="false">IF(#REF!=0,"",#REF!)</f>
        <v>#REF!</v>
      </c>
      <c r="BI7" s="15" t="e">
        <f aca="false">IF(#REF!=0,"",#REF!)</f>
        <v>#REF!</v>
      </c>
      <c r="BJ7" s="15" t="e">
        <f aca="false">IF(#REF!=0,"",#REF!)</f>
        <v>#REF!</v>
      </c>
      <c r="BK7" s="15" t="e">
        <f aca="false">IF(#REF!=0,"",#REF!)</f>
        <v>#REF!</v>
      </c>
      <c r="BL7" s="15" t="e">
        <f aca="false">IF(#REF!=0,"",#REF!)</f>
        <v>#REF!</v>
      </c>
      <c r="BM7" s="15" t="e">
        <f aca="false">IF(#REF!=0,"",#REF!)</f>
        <v>#REF!</v>
      </c>
      <c r="BN7" s="15" t="e">
        <f aca="false">IF(#REF!=0,"",#REF!)</f>
        <v>#REF!</v>
      </c>
      <c r="BO7" s="15" t="e">
        <f aca="false">IF(#REF!=0,"",#REF!)</f>
        <v>#REF!</v>
      </c>
      <c r="BP7" s="17" t="e">
        <f aca="false">IF(#REF!=0,"",#REF!)</f>
        <v>#REF!</v>
      </c>
      <c r="BQ7" s="17" t="e">
        <f aca="false">IF(#REF!=0,"",#REF!)</f>
        <v>#REF!</v>
      </c>
      <c r="BR7" s="8" t="e">
        <f aca="false">IF(#REF!=0,"",#REF!)</f>
        <v>#REF!</v>
      </c>
      <c r="BS7" s="8" t="e">
        <f aca="false">IF(#REF!=0,"",#REF!)</f>
        <v>#REF!</v>
      </c>
      <c r="BT7" s="8" t="e">
        <f aca="false">IF(#REF!=0,"",#REF!)</f>
        <v>#REF!</v>
      </c>
      <c r="BU7" s="8" t="e">
        <f aca="false">IF(#REF!=0,"",#REF!)</f>
        <v>#REF!</v>
      </c>
      <c r="BV7" s="21" t="e">
        <f aca="false">IF(#REF!=0,"",#REF!)</f>
        <v>#REF!</v>
      </c>
      <c r="BW7" s="8" t="e">
        <f aca="false">IF(#REF!=0,"",#REF!)</f>
        <v>#REF!</v>
      </c>
      <c r="BX7" s="8" t="e">
        <f aca="false">IF(#REF!=0,"",#REF!)</f>
        <v>#REF!</v>
      </c>
      <c r="BY7" s="8" t="e">
        <f aca="false">IF(#REF!=0,"",#REF!)</f>
        <v>#REF!</v>
      </c>
      <c r="BZ7" s="8" t="n">
        <v>0</v>
      </c>
      <c r="CA7" s="8" t="e">
        <f aca="false">IF(#REF!=0,"",#REF!)</f>
        <v>#REF!</v>
      </c>
      <c r="CB7" s="8" t="e">
        <f aca="false">IF(#REF!=0,"",#REF!)</f>
        <v>#REF!</v>
      </c>
      <c r="CC7" s="8" t="n">
        <f aca="false">IF(Métricas!F8=0,"",Métricas!F8)</f>
        <v>155</v>
      </c>
      <c r="CD7" s="8" t="n">
        <f aca="false">IF(Métricas!G8=0,"",Métricas!G8)</f>
        <v>308</v>
      </c>
      <c r="CE7" s="8" t="n">
        <f aca="false">IF(Métricas!H8=0,"",Métricas!H8)</f>
        <v>263</v>
      </c>
      <c r="CF7" s="8" t="n">
        <f aca="false">IF(Métricas!I8=0,"",Métricas!I8)</f>
        <v>140</v>
      </c>
      <c r="CG7" s="8" t="n">
        <f aca="false">IF(Métricas!J8=0,"",Métricas!J8)</f>
        <v>333</v>
      </c>
      <c r="CH7" s="8" t="n">
        <f aca="false">IF(Métricas!K8=0,"",Métricas!K8)</f>
        <v>263</v>
      </c>
      <c r="CI7" s="15" t="n">
        <f aca="false">IF(Métricas!L8=0,"",Métricas!L8)</f>
        <v>130</v>
      </c>
      <c r="CJ7" s="15" t="n">
        <f aca="false">IF(Métricas!M8=0,"",Métricas!M8)</f>
        <v>461</v>
      </c>
      <c r="CK7" s="15" t="n">
        <f aca="false">IF(Métricas!N8=0,"",Métricas!N8)</f>
        <v>406</v>
      </c>
      <c r="CL7" s="15" t="n">
        <f aca="false">IF(Métricas!O8=0,"",Métricas!O8)</f>
        <v>327</v>
      </c>
      <c r="CM7" s="15" t="n">
        <f aca="false">IF(Métricas!P8=0,"",Métricas!P8)</f>
        <v>263</v>
      </c>
      <c r="CN7" s="15" t="n">
        <f aca="false">IF(Métricas!Q8=0,"",Métricas!Q8)</f>
        <v>44</v>
      </c>
      <c r="CO7" s="15" t="n">
        <f aca="false">IF(Métricas!R8=0,"",Métricas!R8)</f>
        <v>354</v>
      </c>
      <c r="CP7" s="15" t="n">
        <f aca="false">IF(Métricas!S8=0,"",Métricas!S8)</f>
        <v>399</v>
      </c>
      <c r="CQ7" s="15" t="n">
        <f aca="false">IF(Métricas!T8=0,"",Métricas!T8)</f>
        <v>182</v>
      </c>
      <c r="CR7" s="15" t="n">
        <f aca="false">IF(Métricas!U8=0,"",Métricas!U8)</f>
        <v>313</v>
      </c>
      <c r="CS7" s="15" t="n">
        <f aca="false">IF(Métricas!V8=0,"",Métricas!V8)</f>
        <v>232</v>
      </c>
      <c r="CT7" s="15" t="n">
        <f aca="false">IF(Métricas!W8=0,"",Métricas!W8)</f>
        <v>306</v>
      </c>
      <c r="CU7" s="15" t="n">
        <f aca="false">IF(Métricas!X8=0,"",Métricas!X8)</f>
        <v>219</v>
      </c>
      <c r="CV7" s="8" t="str">
        <f aca="false">IF(Métricas!Y8=0,"",Métricas!Y8)</f>
        <v/>
      </c>
      <c r="CW7" s="8" t="str">
        <f aca="false">IF(Métricas!Z8=0,"",Métricas!Z8)</f>
        <v/>
      </c>
      <c r="CX7" s="8" t="str">
        <f aca="false">IF(Métricas!AA8=0,"",Métricas!AA8)</f>
        <v/>
      </c>
      <c r="CY7" s="8" t="str">
        <f aca="false">IF(Métricas!AB8=0,"",Métricas!AB8)</f>
        <v/>
      </c>
      <c r="CZ7" s="8" t="str">
        <f aca="false">IF(Métricas!AC8=0,"",Métricas!AC8)</f>
        <v/>
      </c>
    </row>
    <row r="8" customFormat="false" ht="43.8" hidden="false" customHeight="false" outlineLevel="0" collapsed="false">
      <c r="A8" s="8" t="n">
        <v>3</v>
      </c>
      <c r="B8" s="6"/>
      <c r="C8" s="7" t="s">
        <v>17</v>
      </c>
      <c r="D8" s="8" t="s">
        <v>14</v>
      </c>
      <c r="E8" s="9" t="s">
        <v>15</v>
      </c>
      <c r="F8" s="22" t="n">
        <f aca="false">G8*1.15</f>
        <v>7954.55</v>
      </c>
      <c r="G8" s="23" t="n">
        <v>6917</v>
      </c>
      <c r="H8" s="24" t="n">
        <f aca="false">G8*0.85</f>
        <v>5879.45</v>
      </c>
      <c r="I8" s="8" t="e">
        <f aca="false">IF(#REF!="","",#REF!)</f>
        <v>#REF!</v>
      </c>
      <c r="J8" s="17" t="e">
        <f aca="false">IF(#REF!="","",#REF!)</f>
        <v>#REF!</v>
      </c>
      <c r="K8" s="17" t="e">
        <f aca="false">IF(#REF!="","",#REF!)</f>
        <v>#REF!</v>
      </c>
      <c r="L8" s="17" t="e">
        <f aca="false">IF(#REF!="","",#REF!)</f>
        <v>#REF!</v>
      </c>
      <c r="M8" s="17" t="e">
        <f aca="false">IF(#REF!="","",#REF!)</f>
        <v>#REF!</v>
      </c>
      <c r="N8" s="13" t="e">
        <f aca="false">IF(#REF!="","",#REF!)</f>
        <v>#REF!</v>
      </c>
      <c r="O8" s="13" t="e">
        <f aca="false">IF(#REF!="","",#REF!)</f>
        <v>#REF!</v>
      </c>
      <c r="P8" s="13" t="e">
        <f aca="false">IF(#REF!="","",#REF!)</f>
        <v>#REF!</v>
      </c>
      <c r="Q8" s="17" t="e">
        <f aca="false">IF(#REF!="","",#REF!)</f>
        <v>#REF!</v>
      </c>
      <c r="R8" s="17" t="e">
        <f aca="false">IF(#REF!="","",#REF!)</f>
        <v>#REF!</v>
      </c>
      <c r="S8" s="17" t="e">
        <f aca="false">IF(#REF!="","",#REF!)</f>
        <v>#REF!</v>
      </c>
      <c r="T8" s="17" t="e">
        <f aca="false">IF(#REF!="","",#REF!)</f>
        <v>#REF!</v>
      </c>
      <c r="U8" s="17" t="e">
        <f aca="false">IF(#REF!="","",#REF!)</f>
        <v>#REF!</v>
      </c>
      <c r="V8" s="17" t="e">
        <f aca="false">IF(#REF!="","",#REF!)</f>
        <v>#REF!</v>
      </c>
      <c r="W8" s="14" t="e">
        <f aca="false">IF(#REF!="","",#REF!)</f>
        <v>#REF!</v>
      </c>
      <c r="X8" s="14" t="e">
        <f aca="false">IF(#REF!="","",#REF!)</f>
        <v>#REF!</v>
      </c>
      <c r="Y8" s="14" t="e">
        <f aca="false">IF(#REF!="","",#REF!)</f>
        <v>#REF!</v>
      </c>
      <c r="Z8" s="14" t="e">
        <f aca="false">IF(#REF!="","",#REF!)</f>
        <v>#REF!</v>
      </c>
      <c r="AA8" s="8" t="e">
        <f aca="false">IF(#REF!="","",#REF!)</f>
        <v>#REF!</v>
      </c>
      <c r="AB8" s="8" t="e">
        <f aca="false">IF(#REF!="","",#REF!)</f>
        <v>#REF!</v>
      </c>
      <c r="AC8" s="8" t="e">
        <f aca="false">IF(#REF!="","",#REF!)</f>
        <v>#REF!</v>
      </c>
      <c r="AD8" s="8" t="e">
        <f aca="false">IF(#REF!="","",#REF!)</f>
        <v>#REF!</v>
      </c>
      <c r="AE8" s="8" t="e">
        <f aca="false">IF(#REF!="","",#REF!)</f>
        <v>#REF!</v>
      </c>
      <c r="AF8" s="8" t="e">
        <f aca="false">IF(#REF!="","",#REF!)</f>
        <v>#REF!</v>
      </c>
      <c r="AG8" s="8" t="e">
        <f aca="false">IF(#REF!="","",#REF!)</f>
        <v>#REF!</v>
      </c>
      <c r="AH8" s="17" t="e">
        <f aca="false">IF(#REF!="","",#REF!)</f>
        <v>#REF!</v>
      </c>
      <c r="AI8" s="17" t="e">
        <f aca="false">IF(#REF!="","",#REF!)</f>
        <v>#REF!</v>
      </c>
      <c r="AJ8" s="17" t="e">
        <f aca="false">IF(#REF!="","",#REF!)</f>
        <v>#REF!</v>
      </c>
      <c r="AK8" s="17" t="e">
        <f aca="false">IF(#REF!="","",#REF!)</f>
        <v>#REF!</v>
      </c>
      <c r="AL8" s="13" t="e">
        <f aca="false">IF(#REF!="","",#REF!)</f>
        <v>#REF!</v>
      </c>
      <c r="AM8" s="13" t="e">
        <f aca="false">IF(#REF!="","",#REF!)</f>
        <v>#REF!</v>
      </c>
      <c r="AN8" s="13" t="e">
        <f aca="false">IF(#REF!="","",#REF!)</f>
        <v>#REF!</v>
      </c>
      <c r="AO8" s="17" t="e">
        <f aca="false">IF(#REF!="","",#REF!)</f>
        <v>#REF!</v>
      </c>
      <c r="AP8" s="17" t="e">
        <f aca="false">IF(#REF!="","",#REF!)</f>
        <v>#REF!</v>
      </c>
      <c r="AQ8" s="17" t="e">
        <f aca="false">IF(#REF!="","",#REF!)</f>
        <v>#REF!</v>
      </c>
      <c r="AR8" s="17" t="e">
        <f aca="false">IF(#REF!="","",#REF!)</f>
        <v>#REF!</v>
      </c>
      <c r="AS8" s="8" t="e">
        <f aca="false">IF(#REF!="","",#REF!)</f>
        <v>#REF!</v>
      </c>
      <c r="AT8" s="8" t="e">
        <f aca="false">IF(#REF!="","",#REF!)</f>
        <v>#REF!</v>
      </c>
      <c r="AU8" s="8" t="e">
        <f aca="false">IF(#REF!="","",#REF!)</f>
        <v>#REF!</v>
      </c>
      <c r="AV8" s="8" t="e">
        <f aca="false">IF(#REF!="","",#REF!)</f>
        <v>#REF!</v>
      </c>
      <c r="AW8" s="8" t="e">
        <f aca="false">IF(#REF!="","",#REF!)</f>
        <v>#REF!</v>
      </c>
      <c r="AX8" s="8" t="e">
        <f aca="false">IF(#REF!="","",#REF!)</f>
        <v>#REF!</v>
      </c>
      <c r="AY8" s="8" t="e">
        <f aca="false">IF(#REF!="","",#REF!)</f>
        <v>#REF!</v>
      </c>
      <c r="AZ8" s="8" t="e">
        <f aca="false">IF(#REF!="","",#REF!)</f>
        <v>#REF!</v>
      </c>
      <c r="BA8" s="8" t="e">
        <f aca="false">IF(#REF!="","",#REF!)</f>
        <v>#REF!</v>
      </c>
      <c r="BB8" s="14" t="e">
        <f aca="false">IF(#REF!="","",#REF!)</f>
        <v>#REF!</v>
      </c>
      <c r="BC8" s="14" t="e">
        <f aca="false">IF(#REF!="","",#REF!)</f>
        <v>#REF!</v>
      </c>
      <c r="BD8" s="14" t="e">
        <f aca="false">IF(#REF!="","",#REF!)</f>
        <v>#REF!</v>
      </c>
      <c r="BE8" s="14" t="e">
        <f aca="false">IF(#REF!="","",#REF!)</f>
        <v>#REF!</v>
      </c>
      <c r="BF8" s="14" t="e">
        <f aca="false">IF(#REF!="","",#REF!)</f>
        <v>#REF!</v>
      </c>
      <c r="BG8" s="14" t="e">
        <f aca="false">IF(#REF!="","",#REF!)</f>
        <v>#REF!</v>
      </c>
      <c r="BH8" s="14" t="e">
        <f aca="false">IF(#REF!="","",#REF!)</f>
        <v>#REF!</v>
      </c>
      <c r="BI8" s="14" t="e">
        <f aca="false">IF(#REF!="","",#REF!)</f>
        <v>#REF!</v>
      </c>
      <c r="BJ8" s="14" t="e">
        <f aca="false">IF(#REF!="","",#REF!)</f>
        <v>#REF!</v>
      </c>
      <c r="BK8" s="17" t="e">
        <f aca="false">IF(#REF!="","",#REF!)</f>
        <v>#REF!</v>
      </c>
      <c r="BL8" s="17" t="e">
        <f aca="false">IF(#REF!="","",#REF!)</f>
        <v>#REF!</v>
      </c>
      <c r="BM8" s="17" t="e">
        <f aca="false">IF(#REF!="","",#REF!)</f>
        <v>#REF!</v>
      </c>
      <c r="BN8" s="15" t="e">
        <f aca="false">IF(#REF!="","",#REF!)</f>
        <v>#REF!</v>
      </c>
      <c r="BO8" s="15" t="e">
        <f aca="false">IF(#REF!="","",#REF!)</f>
        <v>#REF!</v>
      </c>
      <c r="BP8" s="17" t="e">
        <f aca="false">IF(#REF!="","",#REF!)</f>
        <v>#REF!</v>
      </c>
      <c r="BQ8" s="8" t="e">
        <f aca="false">IF(#REF!="","",#REF!)</f>
        <v>#REF!</v>
      </c>
      <c r="BR8" s="8" t="e">
        <f aca="false">IF(#REF!="","",#REF!)</f>
        <v>#REF!</v>
      </c>
      <c r="BS8" s="8" t="e">
        <f aca="false">IF(#REF!="","",#REF!)</f>
        <v>#REF!</v>
      </c>
      <c r="BT8" s="8" t="e">
        <f aca="false">IF(#REF!="","",#REF!)</f>
        <v>#REF!</v>
      </c>
      <c r="BU8" s="8" t="e">
        <f aca="false">IF(#REF!="","",#REF!)</f>
        <v>#REF!</v>
      </c>
      <c r="BV8" s="25" t="e">
        <f aca="false">IF(#REF!="","",#REF!)</f>
        <v>#REF!</v>
      </c>
      <c r="BW8" s="16" t="e">
        <f aca="false">IF(#REF!="","",#REF!)</f>
        <v>#REF!</v>
      </c>
      <c r="BX8" s="15" t="e">
        <f aca="false">IF(#REF!="","",#REF!)</f>
        <v>#REF!</v>
      </c>
      <c r="BY8" s="15" t="e">
        <f aca="false">IF(#REF!="","",#REF!)</f>
        <v>#REF!</v>
      </c>
      <c r="BZ8" s="15" t="e">
        <f aca="false">IF(#REF!="","",#REF!)</f>
        <v>#REF!</v>
      </c>
      <c r="CA8" s="15" t="e">
        <f aca="false">IF(#REF!="","",#REF!)</f>
        <v>#REF!</v>
      </c>
      <c r="CB8" s="15" t="e">
        <f aca="false">IF(#REF!="","",#REF!)</f>
        <v>#REF!</v>
      </c>
      <c r="CC8" s="8" t="n">
        <f aca="false">IF(Métricas!F10="","",Métricas!F10)</f>
        <v>13619</v>
      </c>
      <c r="CD8" s="8" t="n">
        <f aca="false">IF(Métricas!G10="","",Métricas!G10)</f>
        <v>14630</v>
      </c>
      <c r="CE8" s="8" t="n">
        <f aca="false">IF(Métricas!H10="","",Métricas!H10)</f>
        <v>15680</v>
      </c>
      <c r="CF8" s="8" t="n">
        <f aca="false">IF(Métricas!I10="","",Métricas!I10)</f>
        <v>16774</v>
      </c>
      <c r="CG8" s="8" t="n">
        <f aca="false">IF(Métricas!J10="","",Métricas!J10)</f>
        <v>17771</v>
      </c>
      <c r="CH8" s="8" t="n">
        <f aca="false">IF(Métricas!K10="","",Métricas!K10)</f>
        <v>18715</v>
      </c>
      <c r="CI8" s="15" t="n">
        <f aca="false">IF(Métricas!L10="","",Métricas!L10)</f>
        <v>19372</v>
      </c>
      <c r="CJ8" s="15" t="n">
        <f aca="false">IF(Métricas!M10="","",Métricas!M10)</f>
        <v>21013</v>
      </c>
      <c r="CK8" s="15" t="n">
        <f aca="false">IF(Métricas!N10="","",Métricas!N10)</f>
        <v>22218</v>
      </c>
      <c r="CL8" s="15" t="n">
        <f aca="false">IF(Métricas!O10="","",Métricas!O10)</f>
        <v>22927</v>
      </c>
      <c r="CM8" s="15" t="n">
        <f aca="false">IF(Métricas!P10="","",Métricas!P10)</f>
        <v>23122</v>
      </c>
      <c r="CN8" s="15" t="n">
        <f aca="false">IF(Métricas!Q10="","",Métricas!Q10)</f>
        <v>23810</v>
      </c>
      <c r="CO8" s="15" t="n">
        <f aca="false">IF(Métricas!R10="","",Métricas!R10)</f>
        <v>24271</v>
      </c>
      <c r="CP8" s="15" t="n">
        <f aca="false">IF(Métricas!S10="","",Métricas!S10)</f>
        <v>24683</v>
      </c>
      <c r="CQ8" s="15" t="n">
        <f aca="false">IF(Métricas!T10="","",Métricas!T10)</f>
        <v>24857</v>
      </c>
      <c r="CR8" s="15" t="n">
        <f aca="false">IF(Métricas!U10="","",Métricas!U10)</f>
        <v>25034</v>
      </c>
      <c r="CS8" s="15" t="n">
        <f aca="false">IF(Métricas!V10="","",Métricas!V10)</f>
        <v>25686</v>
      </c>
      <c r="CT8" s="15" t="n">
        <f aca="false">IF(Métricas!W10="","",Métricas!W10)</f>
        <v>26169</v>
      </c>
      <c r="CU8" s="15" t="n">
        <f aca="false">IF(Métricas!X10="","",Métricas!X10)</f>
        <v>26696</v>
      </c>
      <c r="CV8" s="8" t="str">
        <f aca="false">IF(Métricas!Y10="","",Métricas!Y10)</f>
        <v/>
      </c>
      <c r="CW8" s="8" t="str">
        <f aca="false">IF(Métricas!Z10="","",Métricas!Z10)</f>
        <v/>
      </c>
      <c r="CX8" s="8" t="str">
        <f aca="false">IF(Métricas!AA10="","",Métricas!AA10)</f>
        <v/>
      </c>
      <c r="CY8" s="8" t="str">
        <f aca="false">IF(Métricas!AB10="","",Métricas!AB10)</f>
        <v/>
      </c>
      <c r="CZ8" s="8" t="str">
        <f aca="false">IF(Métricas!AC10="","",Métricas!AC10)</f>
        <v/>
      </c>
    </row>
    <row r="9" customFormat="false" ht="43.8" hidden="false" customHeight="false" outlineLevel="0" collapsed="false">
      <c r="A9" s="8" t="n">
        <v>4</v>
      </c>
      <c r="B9" s="6"/>
      <c r="C9" s="7" t="s">
        <v>18</v>
      </c>
      <c r="D9" s="8" t="s">
        <v>14</v>
      </c>
      <c r="E9" s="9" t="s">
        <v>15</v>
      </c>
      <c r="F9" s="22" t="n">
        <f aca="false">F8*0.68</f>
        <v>5409.094</v>
      </c>
      <c r="G9" s="23" t="n">
        <f aca="false">G8*0.68</f>
        <v>4703.56</v>
      </c>
      <c r="H9" s="24" t="n">
        <f aca="false">H8*0.68</f>
        <v>3998.026</v>
      </c>
      <c r="I9" s="8" t="e">
        <f aca="false">IF(#REF!=0,"",#REF!)</f>
        <v>#REF!</v>
      </c>
      <c r="J9" s="13" t="e">
        <f aca="false">IF(#REF!=0,"",#REF!)</f>
        <v>#REF!</v>
      </c>
      <c r="K9" s="13" t="e">
        <f aca="false">IF(#REF!=0,"",#REF!)</f>
        <v>#REF!</v>
      </c>
      <c r="L9" s="13" t="e">
        <f aca="false">IF(#REF!=0,"",#REF!)</f>
        <v>#REF!</v>
      </c>
      <c r="M9" s="13" t="e">
        <f aca="false">IF(#REF!=0,"",#REF!)</f>
        <v>#REF!</v>
      </c>
      <c r="N9" s="13" t="e">
        <f aca="false">IF(#REF!=0,"",#REF!)</f>
        <v>#REF!</v>
      </c>
      <c r="O9" s="13" t="e">
        <f aca="false">IF(#REF!=0,"",#REF!)</f>
        <v>#REF!</v>
      </c>
      <c r="P9" s="13" t="e">
        <f aca="false">IF(#REF!=0,"",#REF!)</f>
        <v>#REF!</v>
      </c>
      <c r="Q9" s="13" t="e">
        <f aca="false">IF(#REF!=0,"",#REF!)</f>
        <v>#REF!</v>
      </c>
      <c r="R9" s="13" t="e">
        <f aca="false">IF(#REF!=0,"",#REF!)</f>
        <v>#REF!</v>
      </c>
      <c r="S9" s="13" t="e">
        <f aca="false">IF(#REF!=0,"",#REF!)</f>
        <v>#REF!</v>
      </c>
      <c r="T9" s="13" t="e">
        <f aca="false">IF(#REF!=0,"",#REF!)</f>
        <v>#REF!</v>
      </c>
      <c r="U9" s="13" t="e">
        <f aca="false">IF(#REF!=0,"",#REF!)</f>
        <v>#REF!</v>
      </c>
      <c r="V9" s="17" t="e">
        <f aca="false">IF(#REF!=0,"",#REF!)</f>
        <v>#REF!</v>
      </c>
      <c r="W9" s="17" t="e">
        <f aca="false">IF(#REF!=0,"",#REF!)</f>
        <v>#REF!</v>
      </c>
      <c r="X9" s="14" t="e">
        <f aca="false">IF(#REF!=0,"",#REF!)</f>
        <v>#REF!</v>
      </c>
      <c r="Y9" s="14" t="e">
        <f aca="false">IF(#REF!=0,"",#REF!)</f>
        <v>#REF!</v>
      </c>
      <c r="Z9" s="14" t="e">
        <f aca="false">IF(#REF!=0,"",#REF!)</f>
        <v>#REF!</v>
      </c>
      <c r="AA9" s="8" t="e">
        <f aca="false">IF(#REF!=0,"",#REF!)</f>
        <v>#REF!</v>
      </c>
      <c r="AB9" s="8" t="e">
        <f aca="false">IF(#REF!=0,"",#REF!)</f>
        <v>#REF!</v>
      </c>
      <c r="AC9" s="8" t="e">
        <f aca="false">IF(#REF!=0,"",#REF!)</f>
        <v>#REF!</v>
      </c>
      <c r="AD9" s="8" t="e">
        <f aca="false">IF(#REF!=0,"",#REF!)</f>
        <v>#REF!</v>
      </c>
      <c r="AE9" s="8" t="e">
        <f aca="false">IF(#REF!=0,"",#REF!)</f>
        <v>#REF!</v>
      </c>
      <c r="AF9" s="8" t="e">
        <f aca="false">IF(#REF!=0,"",#REF!)</f>
        <v>#REF!</v>
      </c>
      <c r="AG9" s="8" t="e">
        <f aca="false">IF(#REF!=0,"",#REF!)</f>
        <v>#REF!</v>
      </c>
      <c r="AH9" s="13" t="e">
        <f aca="false">IF(#REF!=0,"",#REF!)</f>
        <v>#REF!</v>
      </c>
      <c r="AI9" s="13" t="e">
        <f aca="false">IF(#REF!=0,"",#REF!)</f>
        <v>#REF!</v>
      </c>
      <c r="AJ9" s="13" t="e">
        <f aca="false">IF(#REF!=0,"",#REF!)</f>
        <v>#REF!</v>
      </c>
      <c r="AK9" s="13" t="e">
        <f aca="false">IF(#REF!=0,"",#REF!)</f>
        <v>#REF!</v>
      </c>
      <c r="AL9" s="13" t="e">
        <f aca="false">IF(#REF!=0,"",#REF!)</f>
        <v>#REF!</v>
      </c>
      <c r="AM9" s="13" t="e">
        <f aca="false">IF(#REF!=0,"",#REF!)</f>
        <v>#REF!</v>
      </c>
      <c r="AN9" s="13" t="e">
        <f aca="false">IF(#REF!=0,"",#REF!)</f>
        <v>#REF!</v>
      </c>
      <c r="AO9" s="13" t="e">
        <f aca="false">IF(#REF!=0,"",#REF!)</f>
        <v>#REF!</v>
      </c>
      <c r="AP9" s="13" t="e">
        <f aca="false">IF(#REF!=0,"",#REF!)</f>
        <v>#REF!</v>
      </c>
      <c r="AQ9" s="13" t="e">
        <f aca="false">IF(#REF!=0,"",#REF!)</f>
        <v>#REF!</v>
      </c>
      <c r="AR9" s="13" t="e">
        <f aca="false">IF(#REF!=0,"",#REF!)</f>
        <v>#REF!</v>
      </c>
      <c r="AS9" s="8" t="e">
        <f aca="false">IF(#REF!=0,"",#REF!)</f>
        <v>#REF!</v>
      </c>
      <c r="AT9" s="8" t="e">
        <f aca="false">IF(#REF!=0,"",#REF!)</f>
        <v>#REF!</v>
      </c>
      <c r="AU9" s="8" t="e">
        <f aca="false">IF(#REF!=0,"",#REF!)</f>
        <v>#REF!</v>
      </c>
      <c r="AV9" s="8" t="e">
        <f aca="false">IF(#REF!=0,"",#REF!)</f>
        <v>#REF!</v>
      </c>
      <c r="AW9" s="8" t="e">
        <f aca="false">IF(#REF!=0,"",#REF!)</f>
        <v>#REF!</v>
      </c>
      <c r="AX9" s="8" t="e">
        <f aca="false">IF(#REF!=0,"",#REF!)</f>
        <v>#REF!</v>
      </c>
      <c r="AY9" s="8" t="e">
        <f aca="false">IF(#REF!=0,"",#REF!)</f>
        <v>#REF!</v>
      </c>
      <c r="AZ9" s="8" t="e">
        <f aca="false">IF(#REF!=0,"",#REF!)</f>
        <v>#REF!</v>
      </c>
      <c r="BA9" s="8" t="e">
        <f aca="false">IF(#REF!=0,"",#REF!)</f>
        <v>#REF!</v>
      </c>
      <c r="BB9" s="14" t="e">
        <f aca="false">IF(#REF!=0,"",#REF!)</f>
        <v>#REF!</v>
      </c>
      <c r="BC9" s="14" t="e">
        <f aca="false">IF(#REF!=0,"",#REF!)</f>
        <v>#REF!</v>
      </c>
      <c r="BD9" s="14" t="e">
        <f aca="false">IF(#REF!=0,"",#REF!)</f>
        <v>#REF!</v>
      </c>
      <c r="BE9" s="14" t="e">
        <f aca="false">IF(#REF!=0,"",#REF!)</f>
        <v>#REF!</v>
      </c>
      <c r="BF9" s="14" t="e">
        <f aca="false">IF(#REF!=0,"",#REF!)</f>
        <v>#REF!</v>
      </c>
      <c r="BG9" s="14" t="e">
        <f aca="false">IF(#REF!=0,"",#REF!)</f>
        <v>#REF!</v>
      </c>
      <c r="BH9" s="14" t="e">
        <f aca="false">IF(#REF!=0,"",#REF!)</f>
        <v>#REF!</v>
      </c>
      <c r="BI9" s="14" t="e">
        <f aca="false">IF(#REF!=0,"",#REF!)</f>
        <v>#REF!</v>
      </c>
      <c r="BJ9" s="14" t="e">
        <f aca="false">IF(#REF!=0,"",#REF!)</f>
        <v>#REF!</v>
      </c>
      <c r="BK9" s="14" t="e">
        <f aca="false">IF(#REF!=0,"",#REF!)</f>
        <v>#REF!</v>
      </c>
      <c r="BL9" s="14" t="e">
        <f aca="false">IF(#REF!=0,"",#REF!)</f>
        <v>#REF!</v>
      </c>
      <c r="BM9" s="14" t="e">
        <f aca="false">IF(#REF!=0,"",#REF!)</f>
        <v>#REF!</v>
      </c>
      <c r="BN9" s="17" t="e">
        <f aca="false">IF(#REF!=0,"",#REF!)</f>
        <v>#REF!</v>
      </c>
      <c r="BO9" s="17" t="e">
        <f aca="false">IF(#REF!=0,"",#REF!)</f>
        <v>#REF!</v>
      </c>
      <c r="BP9" s="17" t="e">
        <f aca="false">IF(#REF!=0,"",#REF!)</f>
        <v>#REF!</v>
      </c>
      <c r="BQ9" s="8" t="e">
        <f aca="false">IF(#REF!=0,"",#REF!)</f>
        <v>#REF!</v>
      </c>
      <c r="BR9" s="8" t="e">
        <f aca="false">IF(#REF!=0,"",#REF!)</f>
        <v>#REF!</v>
      </c>
      <c r="BS9" s="8" t="e">
        <f aca="false">IF(#REF!=0,"",#REF!)</f>
        <v>#REF!</v>
      </c>
      <c r="BT9" s="8" t="e">
        <f aca="false">IF(#REF!=0,"",#REF!)</f>
        <v>#REF!</v>
      </c>
      <c r="BU9" s="8" t="e">
        <f aca="false">IF(#REF!=0,"",#REF!)</f>
        <v>#REF!</v>
      </c>
      <c r="BV9" s="8" t="e">
        <f aca="false">IF(#REF!=0,"",#REF!)</f>
        <v>#REF!</v>
      </c>
      <c r="BW9" s="8" t="e">
        <f aca="false">IF(#REF!=0,"",#REF!)</f>
        <v>#REF!</v>
      </c>
      <c r="BX9" s="8" t="e">
        <f aca="false">IF(#REF!=0,"",#REF!)</f>
        <v>#REF!</v>
      </c>
      <c r="BY9" s="8" t="e">
        <f aca="false">IF(#REF!=0,"",#REF!)</f>
        <v>#REF!</v>
      </c>
      <c r="BZ9" s="8" t="n">
        <v>6751</v>
      </c>
      <c r="CA9" s="8" t="e">
        <f aca="false">IF(#REF!=0,"",#REF!)</f>
        <v>#REF!</v>
      </c>
      <c r="CB9" s="8" t="e">
        <f aca="false">IF(#REF!=0,"",#REF!)</f>
        <v>#REF!</v>
      </c>
      <c r="CC9" s="8" t="n">
        <f aca="false">IF(Métricas!F11=0,"",Métricas!F11)</f>
        <v>10143</v>
      </c>
      <c r="CD9" s="8" t="n">
        <f aca="false">IF(Métricas!G11=0,"",Métricas!G11)</f>
        <v>11077</v>
      </c>
      <c r="CE9" s="8" t="n">
        <f aca="false">IF(Métricas!H11=0,"",Métricas!H11)</f>
        <v>11888</v>
      </c>
      <c r="CF9" s="8" t="n">
        <f aca="false">IF(Métricas!I11=0,"",Métricas!I11)</f>
        <v>12855</v>
      </c>
      <c r="CG9" s="8" t="n">
        <f aca="false">IF(Métricas!J11=0,"",Métricas!J11)</f>
        <v>13670</v>
      </c>
      <c r="CH9" s="8" t="n">
        <f aca="false">IF(Métricas!K11=0,"",Métricas!K11)</f>
        <v>14485</v>
      </c>
      <c r="CI9" s="15" t="n">
        <f aca="false">IF(Métricas!L11=0,"",Métricas!L11)</f>
        <v>14818</v>
      </c>
      <c r="CJ9" s="15" t="n">
        <f aca="false">IF(Métricas!M11=0,"",Métricas!M11)</f>
        <v>16250</v>
      </c>
      <c r="CK9" s="15" t="n">
        <f aca="false">IF(Métricas!N11=0,"",Métricas!N11)</f>
        <v>17042</v>
      </c>
      <c r="CL9" s="15" t="n">
        <f aca="false">IF(Métricas!O11=0,"",Métricas!O11)</f>
        <v>17764</v>
      </c>
      <c r="CM9" s="15" t="n">
        <f aca="false">IF(Métricas!P11=0,"",Métricas!P11)</f>
        <v>17991</v>
      </c>
      <c r="CN9" s="15" t="n">
        <f aca="false">IF(Métricas!Q11=0,"",Métricas!Q11)</f>
        <v>18636</v>
      </c>
      <c r="CO9" s="15" t="n">
        <f aca="false">IF(Métricas!R11=0,"",Métricas!R11)</f>
        <v>19022</v>
      </c>
      <c r="CP9" s="15" t="n">
        <f aca="false">IF(Métricas!S11=0,"",Métricas!S11)</f>
        <v>19319</v>
      </c>
      <c r="CQ9" s="15" t="n">
        <f aca="false">IF(Métricas!T11=0,"",Métricas!T11)</f>
        <v>19547</v>
      </c>
      <c r="CR9" s="15" t="n">
        <f aca="false">IF(Métricas!U11=0,"",Métricas!U11)</f>
        <v>19752</v>
      </c>
      <c r="CS9" s="15" t="n">
        <f aca="false">IF(Métricas!V11=0,"",Métricas!V11)</f>
        <v>20252</v>
      </c>
      <c r="CT9" s="15" t="n">
        <f aca="false">IF(Métricas!W11=0,"",Métricas!W11)</f>
        <v>20569</v>
      </c>
      <c r="CU9" s="15" t="n">
        <f aca="false">IF(Métricas!X11=0,"",Métricas!X11)</f>
        <v>20955</v>
      </c>
      <c r="CV9" s="8" t="str">
        <f aca="false">IF(Métricas!Y11=0,"",Métricas!Y11)</f>
        <v/>
      </c>
      <c r="CW9" s="8" t="str">
        <f aca="false">IF(Métricas!Z11=0,"",Métricas!Z11)</f>
        <v/>
      </c>
      <c r="CX9" s="8" t="str">
        <f aca="false">IF(Métricas!AA11=0,"",Métricas!AA11)</f>
        <v/>
      </c>
      <c r="CY9" s="8" t="str">
        <f aca="false">IF(Métricas!AB11=0,"",Métricas!AB11)</f>
        <v/>
      </c>
      <c r="CZ9" s="8" t="str">
        <f aca="false">IF(Métricas!AC11=0,"",Métricas!AC11)</f>
        <v/>
      </c>
    </row>
    <row r="10" customFormat="false" ht="43.8" hidden="false" customHeight="false" outlineLevel="0" collapsed="false">
      <c r="A10" s="5" t="n">
        <v>5</v>
      </c>
      <c r="B10" s="6"/>
      <c r="C10" s="7" t="s">
        <v>19</v>
      </c>
      <c r="D10" s="8" t="s">
        <v>14</v>
      </c>
      <c r="E10" s="9" t="s">
        <v>15</v>
      </c>
      <c r="F10" s="26" t="n">
        <v>0.95</v>
      </c>
      <c r="G10" s="27" t="s">
        <v>20</v>
      </c>
      <c r="H10" s="28" t="n">
        <v>1</v>
      </c>
      <c r="I10" s="29" t="e">
        <f aca="false">IF(I6="","",(I7/I6))</f>
        <v>#REF!</v>
      </c>
      <c r="J10" s="30" t="e">
        <f aca="false">IF(J6="","",(J7/J6))</f>
        <v>#REF!</v>
      </c>
      <c r="K10" s="30" t="e">
        <f aca="false">IF(K6="","",(K7/K6))</f>
        <v>#REF!</v>
      </c>
      <c r="L10" s="30" t="e">
        <f aca="false">IF(L6="","",(L7/L6))</f>
        <v>#REF!</v>
      </c>
      <c r="M10" s="30" t="e">
        <f aca="false">IF(M6="","",(M7/M6))</f>
        <v>#REF!</v>
      </c>
      <c r="N10" s="30" t="e">
        <f aca="false">IF(N6="","",(N7/N6))</f>
        <v>#REF!</v>
      </c>
      <c r="O10" s="30" t="e">
        <f aca="false">IF(O6="","",(O7/O6))</f>
        <v>#REF!</v>
      </c>
      <c r="P10" s="30" t="e">
        <f aca="false">IF(P6="","",(P7/P6))</f>
        <v>#REF!</v>
      </c>
      <c r="Q10" s="31" t="e">
        <f aca="false">IF(Q6="","",(Q7/Q6))</f>
        <v>#REF!</v>
      </c>
      <c r="R10" s="30" t="e">
        <f aca="false">IF(R6="","",(R7/R6))</f>
        <v>#REF!</v>
      </c>
      <c r="S10" s="31" t="e">
        <f aca="false">IF(S6="","",(S7/S6))</f>
        <v>#REF!</v>
      </c>
      <c r="T10" s="32" t="e">
        <f aca="false">IF(T6="","",(T7/T6))</f>
        <v>#REF!</v>
      </c>
      <c r="U10" s="30" t="e">
        <f aca="false">IF(U6="","",(U7/U6))</f>
        <v>#REF!</v>
      </c>
      <c r="V10" s="31" t="e">
        <f aca="false">IF(V6="","",(V7/V6))</f>
        <v>#REF!</v>
      </c>
      <c r="W10" s="31" t="e">
        <f aca="false">IF(W6="","",(W7/W6))</f>
        <v>#REF!</v>
      </c>
      <c r="X10" s="31" t="e">
        <f aca="false">IF(X6="","",(X7/X6))</f>
        <v>#REF!</v>
      </c>
      <c r="Y10" s="30" t="e">
        <f aca="false">IF(Y6="","",(Y7/Y6))</f>
        <v>#REF!</v>
      </c>
      <c r="Z10" s="31" t="e">
        <f aca="false">IF(Z6="","",(Z7/Z6))</f>
        <v>#REF!</v>
      </c>
      <c r="AA10" s="29" t="e">
        <f aca="false">IF(AA6="","",(AA7/AA6))</f>
        <v>#REF!</v>
      </c>
      <c r="AB10" s="29" t="e">
        <f aca="false">IF(AB6="","",(AB7/AB6))</f>
        <v>#REF!</v>
      </c>
      <c r="AC10" s="29" t="e">
        <f aca="false">IF(AC6="","",(AC7/AC6))</f>
        <v>#REF!</v>
      </c>
      <c r="AD10" s="29" t="e">
        <f aca="false">IF(AD6="","",(AD7/AD6))</f>
        <v>#REF!</v>
      </c>
      <c r="AE10" s="29" t="e">
        <f aca="false">IF(AE6="","",(AE7/AE6))</f>
        <v>#REF!</v>
      </c>
      <c r="AF10" s="29" t="e">
        <f aca="false">IF(AF6="","",(AF7/AF6))</f>
        <v>#REF!</v>
      </c>
      <c r="AG10" s="29" t="e">
        <f aca="false">IF(AG6="","",(AG7/AG6))</f>
        <v>#REF!</v>
      </c>
      <c r="AH10" s="30" t="e">
        <f aca="false">IF(AH6="","",(AH7/AH6))</f>
        <v>#REF!</v>
      </c>
      <c r="AI10" s="30" t="e">
        <f aca="false">IF(AI6="","",(AI7/AI6))</f>
        <v>#REF!</v>
      </c>
      <c r="AJ10" s="30" t="e">
        <f aca="false">IF(AJ6="","",(AJ7/AJ6))</f>
        <v>#REF!</v>
      </c>
      <c r="AK10" s="30" t="e">
        <f aca="false">IF(AK6="","",(AK7/AK6))</f>
        <v>#REF!</v>
      </c>
      <c r="AL10" s="30" t="e">
        <f aca="false">IF(AL6="","",(AL7/AL6))</f>
        <v>#REF!</v>
      </c>
      <c r="AM10" s="30" t="e">
        <f aca="false">IF(AM6="","",(AM7/AM6))</f>
        <v>#REF!</v>
      </c>
      <c r="AN10" s="30" t="e">
        <f aca="false">IF(AN6="","",(AN7/AN6))</f>
        <v>#REF!</v>
      </c>
      <c r="AO10" s="31" t="e">
        <f aca="false">IF(AO6="","",(AO7/AO6))</f>
        <v>#REF!</v>
      </c>
      <c r="AP10" s="30" t="e">
        <f aca="false">IF(AP6="","",(AP7/AP6))</f>
        <v>#REF!</v>
      </c>
      <c r="AQ10" s="31" t="e">
        <f aca="false">IF(AQ6="","",(AQ7/AQ6))</f>
        <v>#REF!</v>
      </c>
      <c r="AR10" s="32" t="e">
        <f aca="false">IF(AR6="","",(AR7/AR6))</f>
        <v>#REF!</v>
      </c>
      <c r="AS10" s="33" t="e">
        <f aca="false">IF(AS6="","",(AS7/AS6))</f>
        <v>#REF!</v>
      </c>
      <c r="AT10" s="33" t="e">
        <f aca="false">IF(AT6="","",(AT7/AT6))</f>
        <v>#REF!</v>
      </c>
      <c r="AU10" s="33" t="e">
        <f aca="false">IF(AU6="","",(AU7/AU6))</f>
        <v>#REF!</v>
      </c>
      <c r="AV10" s="33" t="e">
        <f aca="false">IF(AV6="","",(AV7/AV6))</f>
        <v>#REF!</v>
      </c>
      <c r="AW10" s="33" t="e">
        <f aca="false">IF(AW6="","",(AW7/AW6))</f>
        <v>#REF!</v>
      </c>
      <c r="AX10" s="33" t="e">
        <f aca="false">IF(AX6="","",(AX7/AX6))</f>
        <v>#REF!</v>
      </c>
      <c r="AY10" s="29" t="e">
        <f aca="false">IF(AY6="","",(AY7/AY6))</f>
        <v>#REF!</v>
      </c>
      <c r="AZ10" s="29" t="e">
        <f aca="false">IF(AZ6="","",(AZ7/AZ6))</f>
        <v>#REF!</v>
      </c>
      <c r="BA10" s="29" t="e">
        <f aca="false">IF(BA6="","",(BA7/BA6))</f>
        <v>#REF!</v>
      </c>
      <c r="BB10" s="34" t="e">
        <f aca="false">IF(BB6="","",(BB7/BB6))</f>
        <v>#REF!</v>
      </c>
      <c r="BC10" s="34" t="e">
        <f aca="false">IF(BC6="","",(BC7/BC6))</f>
        <v>#REF!</v>
      </c>
      <c r="BD10" s="34" t="e">
        <f aca="false">IF(BD6="","",(BD7/BD6))</f>
        <v>#REF!</v>
      </c>
      <c r="BE10" s="34" t="e">
        <f aca="false">IF(BE6="","",(BE7/BE6))</f>
        <v>#REF!</v>
      </c>
      <c r="BF10" s="34" t="e">
        <f aca="false">IF(BF6="","",(BF7/BF6))</f>
        <v>#REF!</v>
      </c>
      <c r="BG10" s="34" t="e">
        <f aca="false">IF(BG6="","",(BG7/BG6))</f>
        <v>#REF!</v>
      </c>
      <c r="BH10" s="34" t="e">
        <f aca="false">IF(BH6="","",(BH7/BH6))</f>
        <v>#REF!</v>
      </c>
      <c r="BI10" s="34" t="e">
        <f aca="false">IF(BI6="","",(BI7/BI6))</f>
        <v>#REF!</v>
      </c>
      <c r="BJ10" s="34" t="e">
        <f aca="false">IF(BJ6="","",(BJ7/BJ6))</f>
        <v>#REF!</v>
      </c>
      <c r="BK10" s="34" t="e">
        <f aca="false">IF(BK6="","",(BK7/BK6))</f>
        <v>#REF!</v>
      </c>
      <c r="BL10" s="34" t="e">
        <f aca="false">IF(BL6="","",(BL7/BL6))</f>
        <v>#REF!</v>
      </c>
      <c r="BM10" s="34" t="e">
        <f aca="false">IF(BM6="","",(BM7/BM6))</f>
        <v>#REF!</v>
      </c>
      <c r="BN10" s="34" t="e">
        <f aca="false">IF(BN6="","",(BN7/BN6))</f>
        <v>#REF!</v>
      </c>
      <c r="BO10" s="34" t="e">
        <f aca="false">IF(BO6="","",(BO7/BO6))</f>
        <v>#REF!</v>
      </c>
      <c r="BP10" s="34" t="e">
        <f aca="false">IF(BP6="","",(BP7/BP6))</f>
        <v>#REF!</v>
      </c>
      <c r="BQ10" s="34" t="e">
        <f aca="false">IF(BQ6="","",(BQ7/BQ6))</f>
        <v>#REF!</v>
      </c>
      <c r="BR10" s="34" t="e">
        <f aca="false">IF(BR6="","",(BR7/BR6))</f>
        <v>#REF!</v>
      </c>
      <c r="BS10" s="34" t="e">
        <f aca="false">IF(BS6="","",(BS7/BS6))</f>
        <v>#REF!</v>
      </c>
      <c r="BT10" s="33" t="e">
        <f aca="false">IF(BT6="","",(BT7/BT6))</f>
        <v>#REF!</v>
      </c>
      <c r="BU10" s="33" t="e">
        <f aca="false">IF(BU6="","",(BU7/BU6))</f>
        <v>#REF!</v>
      </c>
      <c r="BV10" s="33" t="e">
        <f aca="false">IF(BV6="","",(BV7/BV6))</f>
        <v>#REF!</v>
      </c>
      <c r="BW10" s="33" t="e">
        <f aca="false">IF(BW6="","",(BW7/BW6))</f>
        <v>#REF!</v>
      </c>
      <c r="BX10" s="33" t="e">
        <f aca="false">IF(BX6="","",(BX7/BX6))</f>
        <v>#REF!</v>
      </c>
      <c r="BY10" s="33" t="e">
        <f aca="false">IF(BY6="","",(BY7/BY6))</f>
        <v>#REF!</v>
      </c>
      <c r="BZ10" s="33" t="n">
        <f aca="false">IF(BZ6="","",(BZ7/BZ6))</f>
        <v>0</v>
      </c>
      <c r="CA10" s="33" t="e">
        <f aca="false">IF(CA6="","",(CA7/CA6))</f>
        <v>#REF!</v>
      </c>
      <c r="CB10" s="33" t="e">
        <f aca="false">IF(CB6="","",(CB7/CB6))</f>
        <v>#REF!</v>
      </c>
      <c r="CC10" s="33" t="n">
        <f aca="false">IF(CC6="","",(CC7/CC6))</f>
        <v>0.151960784313725</v>
      </c>
      <c r="CD10" s="33" t="n">
        <f aca="false">IF(CD6="","",(CD7/CD6))</f>
        <v>0.23583460949464</v>
      </c>
      <c r="CE10" s="33" t="n">
        <f aca="false">IF(CE6="","",(CE7/CE6))</f>
        <v>0.211414790996785</v>
      </c>
      <c r="CF10" s="33" t="n">
        <f aca="false">IF(CF6="","",(CF7/CF6))</f>
        <v>0.114192495921697</v>
      </c>
      <c r="CG10" s="33" t="n">
        <f aca="false">IF(CG6="","",(CG7/CG6))</f>
        <v>0.307479224376731</v>
      </c>
      <c r="CH10" s="33" t="n">
        <f aca="false">IF(CH6="","",(CH7/CH6))</f>
        <v>0.232743362831858</v>
      </c>
      <c r="CI10" s="34" t="n">
        <f aca="false">IF(CI6="","",(CI7/CI6))</f>
        <v>0.104417670682731</v>
      </c>
      <c r="CJ10" s="34" t="n">
        <f aca="false">IF(CJ6="","",(CJ7/CJ6))</f>
        <v>0.278718258766626</v>
      </c>
      <c r="CK10" s="34" t="n">
        <f aca="false">IF(CK6="","",(CK7/CK6))</f>
        <v>0.293352601156069</v>
      </c>
      <c r="CL10" s="34" t="n">
        <f aca="false">IF(CL6="","",(CL7/CL6))</f>
        <v>0.246420497362472</v>
      </c>
      <c r="CM10" s="34" t="n">
        <f aca="false">IF(CM6="","",(CM7/CM6))</f>
        <v>0.316486161251504</v>
      </c>
      <c r="CN10" s="34" t="n">
        <f aca="false">IF(CN6="","",(CN7/CN6))</f>
        <v>0.0603566529492455</v>
      </c>
      <c r="CO10" s="34" t="n">
        <f aca="false">IF(CO6="","",(CO7/CO6))</f>
        <v>0.453265044814341</v>
      </c>
      <c r="CP10" s="34" t="n">
        <f aca="false">IF(CP6="","",(CP7/CP6))</f>
        <v>0.530585106382979</v>
      </c>
      <c r="CQ10" s="34" t="n">
        <f aca="false">IF(CQ6="","",(CQ7/CQ6))</f>
        <v>0.307952622673435</v>
      </c>
      <c r="CR10" s="34" t="n">
        <f aca="false">IF(CR6="","",(CR7/CR6))</f>
        <v>0.657563025210084</v>
      </c>
      <c r="CS10" s="34" t="n">
        <f aca="false">IF(CS6="","",(CS7/CS6))</f>
        <v>0.313937753721245</v>
      </c>
      <c r="CT10" s="34" t="n">
        <f aca="false">IF(CT6="","",(CT7/CT6))</f>
        <v>0.422651933701657</v>
      </c>
      <c r="CU10" s="34" t="n">
        <f aca="false">IF(CU6="","",(CU7/CU6))</f>
        <v>0.3215859030837</v>
      </c>
      <c r="CV10" s="33" t="str">
        <f aca="false">IF(CV6="","",(CV7/CV6))</f>
        <v/>
      </c>
      <c r="CW10" s="33" t="str">
        <f aca="false">IF(CW6="","",(CW7/CW6))</f>
        <v/>
      </c>
      <c r="CX10" s="33" t="str">
        <f aca="false">IF(CX6="","",(CX7/CX6))</f>
        <v/>
      </c>
      <c r="CY10" s="33" t="str">
        <f aca="false">IF(CY6="","",(CY7/CY6))</f>
        <v/>
      </c>
      <c r="CZ10" s="33" t="str">
        <f aca="false">IF(CZ6="","",(CZ7/CZ6))</f>
        <v/>
      </c>
    </row>
    <row r="11" customFormat="false" ht="41.45" hidden="false" customHeight="false" outlineLevel="0" collapsed="false">
      <c r="A11" s="5" t="n">
        <v>6</v>
      </c>
      <c r="B11" s="6"/>
      <c r="C11" s="7" t="s">
        <v>21</v>
      </c>
      <c r="D11" s="8" t="s">
        <v>14</v>
      </c>
      <c r="E11" s="9" t="s">
        <v>15</v>
      </c>
      <c r="F11" s="35" t="n">
        <v>0.55</v>
      </c>
      <c r="G11" s="36" t="n">
        <v>0.65</v>
      </c>
      <c r="H11" s="37" t="n">
        <v>0.75</v>
      </c>
      <c r="I11" s="29" t="e">
        <f aca="false">IF(#REF!=0,"",#REF!/#REF!)</f>
        <v>#REF!</v>
      </c>
      <c r="J11" s="29" t="e">
        <f aca="false">IF(#REF!=0,"",#REF!/#REF!)</f>
        <v>#REF!</v>
      </c>
      <c r="K11" s="29" t="e">
        <f aca="false">IF(#REF!=0,"",#REF!/#REF!)</f>
        <v>#REF!</v>
      </c>
      <c r="L11" s="29" t="e">
        <f aca="false">IF(#REF!=0,"",#REF!/#REF!)</f>
        <v>#REF!</v>
      </c>
      <c r="M11" s="29" t="e">
        <f aca="false">IF(#REF!=0,"",#REF!/#REF!)</f>
        <v>#REF!</v>
      </c>
      <c r="N11" s="29" t="e">
        <f aca="false">IF(#REF!=0,"",#REF!/#REF!)</f>
        <v>#REF!</v>
      </c>
      <c r="O11" s="29" t="e">
        <f aca="false">IF(#REF!=0,"",#REF!/#REF!)</f>
        <v>#REF!</v>
      </c>
      <c r="P11" s="29" t="e">
        <f aca="false">IF(#REF!=0,"",#REF!/#REF!)</f>
        <v>#REF!</v>
      </c>
      <c r="Q11" s="29" t="e">
        <f aca="false">IF(#REF!=0,"",#REF!/#REF!)</f>
        <v>#REF!</v>
      </c>
      <c r="R11" s="29" t="e">
        <f aca="false">IF(#REF!=0,"",#REF!/#REF!)</f>
        <v>#REF!</v>
      </c>
      <c r="S11" s="31" t="e">
        <f aca="false">IF(#REF!=0,"",#REF!/#REF!)</f>
        <v>#REF!</v>
      </c>
      <c r="T11" s="31" t="e">
        <f aca="false">IF(#REF!=0,"",#REF!/#REF!)</f>
        <v>#REF!</v>
      </c>
      <c r="U11" s="30" t="e">
        <f aca="false">IF(#REF!=0,"",#REF!/#REF!)</f>
        <v>#REF!</v>
      </c>
      <c r="V11" s="31" t="e">
        <f aca="false">IF(#REF!=0,"",#REF!/#REF!)</f>
        <v>#REF!</v>
      </c>
      <c r="W11" s="31" t="e">
        <f aca="false">IF(#REF!=0,"",#REF!/#REF!)</f>
        <v>#REF!</v>
      </c>
      <c r="X11" s="30" t="e">
        <f aca="false">IF(#REF!=0,"",#REF!/#REF!)</f>
        <v>#REF!</v>
      </c>
      <c r="Y11" s="31" t="e">
        <f aca="false">IF(#REF!=0,"",#REF!/#REF!)</f>
        <v>#REF!</v>
      </c>
      <c r="Z11" s="30" t="e">
        <f aca="false">IF(#REF!=0,"",#REF!/#REF!)</f>
        <v>#REF!</v>
      </c>
      <c r="AA11" s="29" t="e">
        <f aca="false">IF(#REF!=0,"",#REF!/#REF!)</f>
        <v>#REF!</v>
      </c>
      <c r="AB11" s="29" t="e">
        <f aca="false">IF(#REF!=0,"",#REF!/#REF!)</f>
        <v>#REF!</v>
      </c>
      <c r="AC11" s="29" t="e">
        <f aca="false">IF(#REF!=0,"",#REF!/#REF!)</f>
        <v>#REF!</v>
      </c>
      <c r="AD11" s="29" t="e">
        <f aca="false">IF(#REF!=0,"",#REF!/#REF!)</f>
        <v>#REF!</v>
      </c>
      <c r="AE11" s="29" t="e">
        <f aca="false">IF(#REF!=0,"",#REF!/#REF!)</f>
        <v>#REF!</v>
      </c>
      <c r="AF11" s="29" t="e">
        <f aca="false">IF(#REF!=0,"",#REF!/#REF!)</f>
        <v>#REF!</v>
      </c>
      <c r="AG11" s="29" t="e">
        <f aca="false">IF(#REF!=0,"",#REF!/#REF!)</f>
        <v>#REF!</v>
      </c>
      <c r="AH11" s="29" t="e">
        <f aca="false">IF(#REF!=0,"",#REF!/#REF!)</f>
        <v>#REF!</v>
      </c>
      <c r="AI11" s="29" t="e">
        <f aca="false">IF(#REF!=0,"",#REF!/#REF!)</f>
        <v>#REF!</v>
      </c>
      <c r="AJ11" s="29" t="e">
        <f aca="false">IF(#REF!=0,"",#REF!/#REF!)</f>
        <v>#REF!</v>
      </c>
      <c r="AK11" s="29" t="e">
        <f aca="false">IF(#REF!=0,"",#REF!/#REF!)</f>
        <v>#REF!</v>
      </c>
      <c r="AL11" s="29" t="e">
        <f aca="false">IF(#REF!=0,"",#REF!/#REF!)</f>
        <v>#REF!</v>
      </c>
      <c r="AM11" s="29" t="e">
        <f aca="false">IF(#REF!=0,"",#REF!/#REF!)</f>
        <v>#REF!</v>
      </c>
      <c r="AN11" s="29" t="e">
        <f aca="false">IF(#REF!=0,"",#REF!/#REF!)</f>
        <v>#REF!</v>
      </c>
      <c r="AO11" s="29" t="e">
        <f aca="false">IF(#REF!=0,"",#REF!/#REF!)</f>
        <v>#REF!</v>
      </c>
      <c r="AP11" s="29" t="e">
        <f aca="false">IF(#REF!=0,"",#REF!/#REF!)</f>
        <v>#REF!</v>
      </c>
      <c r="AQ11" s="31" t="e">
        <f aca="false">IF(#REF!=0,"",#REF!/#REF!)</f>
        <v>#REF!</v>
      </c>
      <c r="AR11" s="31" t="e">
        <f aca="false">IF(#REF!=0,"",#REF!/#REF!)</f>
        <v>#REF!</v>
      </c>
      <c r="AS11" s="33" t="e">
        <f aca="false">IF(#REF!=0,"",#REF!/#REF!)</f>
        <v>#REF!</v>
      </c>
      <c r="AT11" s="33" t="e">
        <f aca="false">IF(#REF!=0,"",#REF!/#REF!)</f>
        <v>#REF!</v>
      </c>
      <c r="AU11" s="33" t="e">
        <f aca="false">IF(#REF!=0,"",#REF!/#REF!)</f>
        <v>#REF!</v>
      </c>
      <c r="AV11" s="33" t="e">
        <f aca="false">IF(#REF!=0,"",#REF!/#REF!)</f>
        <v>#REF!</v>
      </c>
      <c r="AW11" s="33" t="e">
        <f aca="false">IF(#REF!=0,"",#REF!/#REF!)</f>
        <v>#REF!</v>
      </c>
      <c r="AX11" s="33" t="e">
        <f aca="false">IF(#REF!=0,"",#REF!/#REF!)</f>
        <v>#REF!</v>
      </c>
      <c r="AY11" s="29" t="e">
        <f aca="false">IF(#REF!=0,"",#REF!/#REF!)</f>
        <v>#REF!</v>
      </c>
      <c r="AZ11" s="29" t="e">
        <f aca="false">IF(#REF!=0,"",#REF!/#REF!)</f>
        <v>#REF!</v>
      </c>
      <c r="BA11" s="29" t="e">
        <f aca="false">IF(#REF!=0,"",#REF!/#REF!)</f>
        <v>#REF!</v>
      </c>
      <c r="BB11" s="29" t="e">
        <f aca="false">IF(#REF!=0,"",#REF!/#REF!)</f>
        <v>#REF!</v>
      </c>
      <c r="BC11" s="31" t="e">
        <f aca="false">IF(#REF!=0,"",#REF!/#REF!)</f>
        <v>#REF!</v>
      </c>
      <c r="BD11" s="37" t="e">
        <f aca="false">IF(#REF!=0,"",#REF!/#REF!)</f>
        <v>#REF!</v>
      </c>
      <c r="BE11" s="34" t="e">
        <f aca="false">IF(#REF!=0,"",#REF!/#REF!)</f>
        <v>#REF!</v>
      </c>
      <c r="BF11" s="34" t="e">
        <f aca="false">IF(#REF!=0,"",#REF!/#REF!)</f>
        <v>#REF!</v>
      </c>
      <c r="BG11" s="34" t="e">
        <f aca="false">IF(#REF!=0,"",#REF!/#REF!)</f>
        <v>#REF!</v>
      </c>
      <c r="BH11" s="31" t="e">
        <f aca="false">IF(#REF!=0,"",#REF!/#REF!)</f>
        <v>#REF!</v>
      </c>
      <c r="BI11" s="34" t="e">
        <f aca="false">IF(#REF!=0,"",#REF!/#REF!)</f>
        <v>#REF!</v>
      </c>
      <c r="BJ11" s="33" t="s">
        <v>22</v>
      </c>
      <c r="BK11" s="34" t="e">
        <f aca="false">IF(#REF!=0,"",#REF!/#REF!)</f>
        <v>#REF!</v>
      </c>
      <c r="BL11" s="33" t="e">
        <f aca="false">IF(#REF!=0,"",#REF!/#REF!)</f>
        <v>#REF!</v>
      </c>
      <c r="BM11" s="31" t="e">
        <f aca="false">IF(#REF!=0,"",#REF!/#REF!)</f>
        <v>#REF!</v>
      </c>
      <c r="BN11" s="32" t="e">
        <f aca="false">IF(#REF!=0,"",#REF!/#REF!)</f>
        <v>#REF!</v>
      </c>
      <c r="BO11" s="34" t="e">
        <f aca="false">IF(#REF!=0,"",#REF!/#REF!)</f>
        <v>#REF!</v>
      </c>
      <c r="BP11" s="31" t="e">
        <f aca="false">IF(#REF!=0,"",#REF!/#REF!)</f>
        <v>#REF!</v>
      </c>
      <c r="BQ11" s="33" t="e">
        <f aca="false">IF(#REF!=0,"",#REF!/#REF!)</f>
        <v>#REF!</v>
      </c>
      <c r="BR11" s="33" t="e">
        <f aca="false">IF(#REF!=0,"",#REF!/#REF!)</f>
        <v>#REF!</v>
      </c>
      <c r="BS11" s="33" t="e">
        <f aca="false">IF(#REF!=0,"",#REF!/#REF!)</f>
        <v>#REF!</v>
      </c>
      <c r="BT11" s="33" t="e">
        <f aca="false">IF(#REF!=0,"",#REF!/#REF!)</f>
        <v>#REF!</v>
      </c>
      <c r="BU11" s="33" t="e">
        <f aca="false">IF(#REF!=0,"",#REF!/#REF!)</f>
        <v>#REF!</v>
      </c>
      <c r="BV11" s="33" t="e">
        <f aca="false">IF(#REF!=0,"",#REF!/#REF!)</f>
        <v>#REF!</v>
      </c>
      <c r="BW11" s="33" t="e">
        <f aca="false">IF(#REF!=0,"",#REF!/#REF!)</f>
        <v>#REF!</v>
      </c>
      <c r="BX11" s="33" t="e">
        <f aca="false">IF(#REF!=0,"",#REF!/#REF!)</f>
        <v>#REF!</v>
      </c>
      <c r="BY11" s="33" t="e">
        <f aca="false">IF(#REF!=0,"",#REF!/#REF!)</f>
        <v>#REF!</v>
      </c>
      <c r="BZ11" s="33" t="e">
        <f aca="false">IF(#REF!=0,"",#REF!/#REF!)</f>
        <v>#REF!</v>
      </c>
      <c r="CA11" s="33" t="e">
        <f aca="false">IF(#REF!=0,"",#REF!/#REF!)</f>
        <v>#REF!</v>
      </c>
      <c r="CB11" s="33" t="s">
        <v>22</v>
      </c>
      <c r="CC11" s="33" t="str">
        <f aca="false">IF(Métricas!F13=0,"",Métricas!F12/Métricas!F13)</f>
        <v/>
      </c>
      <c r="CD11" s="33" t="n">
        <f aca="false">IF(Métricas!G13=0,"",Métricas!G12/Métricas!G13)</f>
        <v>1</v>
      </c>
      <c r="CE11" s="33" t="n">
        <f aca="false">IF(Métricas!H13=0,"",Métricas!H12/Métricas!H13)</f>
        <v>0</v>
      </c>
      <c r="CF11" s="33" t="n">
        <f aca="false">IF(Métricas!I13=0,"",Métricas!I12/Métricas!I13)</f>
        <v>1</v>
      </c>
      <c r="CG11" s="33" t="n">
        <f aca="false">IF(Métricas!J13=0,"",Métricas!J12/Métricas!J13)</f>
        <v>1</v>
      </c>
      <c r="CH11" s="33" t="str">
        <f aca="false">IF(Métricas!K13=0,"",Métricas!K12/Métricas!K13)</f>
        <v/>
      </c>
      <c r="CI11" s="38" t="n">
        <f aca="false">IF(Métricas!L13=0,"",Métricas!L12/Métricas!L13)</f>
        <v>1</v>
      </c>
      <c r="CJ11" s="38" t="s">
        <v>22</v>
      </c>
      <c r="CK11" s="38" t="s">
        <v>22</v>
      </c>
      <c r="CL11" s="38" t="n">
        <f aca="false">IF(Métricas!O13=0,"",Métricas!O12/Métricas!O13)</f>
        <v>1</v>
      </c>
      <c r="CM11" s="38" t="n">
        <f aca="false">IF(Métricas!P13=0,"",Métricas!P12/Métricas!P13)</f>
        <v>1</v>
      </c>
      <c r="CN11" s="38" t="n">
        <f aca="false">IF(Métricas!Q13=0,"",Métricas!Q12/Métricas!Q13)</f>
        <v>0</v>
      </c>
      <c r="CO11" s="38" t="str">
        <f aca="false">IF(Métricas!R13=0,"",Métricas!R12/Métricas!R13)</f>
        <v/>
      </c>
      <c r="CP11" s="34" t="n">
        <f aca="false">IF(Métricas!S13=0,"",Métricas!S12/Métricas!S13)</f>
        <v>0.5</v>
      </c>
      <c r="CQ11" s="34" t="n">
        <f aca="false">IF(Métricas!T13=0,"",Métricas!T12/Métricas!T13)</f>
        <v>0.2</v>
      </c>
      <c r="CR11" s="34" t="n">
        <f aca="false">IF(Métricas!U13=0,"",Métricas!U12/Métricas!U13)</f>
        <v>0</v>
      </c>
      <c r="CS11" s="34" t="n">
        <f aca="false">IF(Métricas!V13=0,"",Métricas!V12/Métricas!V13)</f>
        <v>0</v>
      </c>
      <c r="CT11" s="34" t="n">
        <v>0</v>
      </c>
      <c r="CU11" s="34" t="n">
        <v>0</v>
      </c>
      <c r="CV11" s="33" t="str">
        <f aca="false">IF(Métricas!Y13=0,"",Métricas!Y12/Métricas!Y13)</f>
        <v/>
      </c>
      <c r="CW11" s="33" t="str">
        <f aca="false">IF(Métricas!Z13=0,"",Métricas!Z12/Métricas!Z13)</f>
        <v/>
      </c>
      <c r="CX11" s="33" t="str">
        <f aca="false">IF(Métricas!AA13=0,"",Métricas!AA12/Métricas!AA13)</f>
        <v/>
      </c>
      <c r="CY11" s="33" t="str">
        <f aca="false">IF(Métricas!AB13=0,"",Métricas!AB12/Métricas!AB13)</f>
        <v/>
      </c>
      <c r="CZ11" s="33" t="str">
        <f aca="false">IF(Métricas!AC13=0,"",Métricas!AC12/Métricas!AC13)</f>
        <v/>
      </c>
    </row>
    <row r="12" customFormat="false" ht="45" hidden="false" customHeight="true" outlineLevel="0" collapsed="false">
      <c r="A12" s="5" t="n">
        <v>7</v>
      </c>
      <c r="B12" s="6" t="s">
        <v>23</v>
      </c>
      <c r="C12" s="7" t="s">
        <v>24</v>
      </c>
      <c r="D12" s="8" t="s">
        <v>14</v>
      </c>
      <c r="E12" s="9" t="s">
        <v>15</v>
      </c>
      <c r="F12" s="10" t="n">
        <v>192</v>
      </c>
      <c r="G12" s="11" t="n">
        <v>90</v>
      </c>
      <c r="H12" s="39" t="n">
        <v>60</v>
      </c>
      <c r="I12" s="5" t="e">
        <f aca="false">IF(#REF!=0,"",#REF!)</f>
        <v>#REF!</v>
      </c>
      <c r="J12" s="5" t="e">
        <f aca="false">IF(#REF!=0,"",#REF!)</f>
        <v>#REF!</v>
      </c>
      <c r="K12" s="5" t="e">
        <f aca="false">IF(#REF!=0,"",#REF!)</f>
        <v>#REF!</v>
      </c>
      <c r="L12" s="5" t="e">
        <f aca="false">IF(#REF!=0,"",#REF!)</f>
        <v>#REF!</v>
      </c>
      <c r="M12" s="5" t="e">
        <f aca="false">IF(#REF!=0,"",#REF!)</f>
        <v>#REF!</v>
      </c>
      <c r="N12" s="5" t="e">
        <f aca="false">IF(#REF!=0,"",#REF!)</f>
        <v>#REF!</v>
      </c>
      <c r="O12" s="5" t="e">
        <f aca="false">IF(#REF!=0,"",#REF!)</f>
        <v>#REF!</v>
      </c>
      <c r="P12" s="5" t="e">
        <f aca="false">IF(#REF!=0,"",#REF!)</f>
        <v>#REF!</v>
      </c>
      <c r="Q12" s="13" t="e">
        <f aca="false">IF(#REF!=0,"",#REF!)</f>
        <v>#REF!</v>
      </c>
      <c r="R12" s="8" t="e">
        <f aca="false">IF(#REF!=0,"",#REF!)</f>
        <v>#REF!</v>
      </c>
      <c r="S12" s="8" t="e">
        <f aca="false">IF(#REF!=0,"",#REF!)</f>
        <v>#REF!</v>
      </c>
      <c r="T12" s="8" t="e">
        <f aca="false">IF(#REF!=0,"",#REF!)</f>
        <v>#REF!</v>
      </c>
      <c r="U12" s="13" t="e">
        <f aca="false">IF(#REF!=0,"",#REF!)</f>
        <v>#REF!</v>
      </c>
      <c r="V12" s="13" t="e">
        <f aca="false">IF(#REF!=0,"",#REF!)</f>
        <v>#REF!</v>
      </c>
      <c r="W12" s="13" t="e">
        <f aca="false">IF(#REF!=0,"",#REF!)</f>
        <v>#REF!</v>
      </c>
      <c r="X12" s="13" t="e">
        <f aca="false">IF(#REF!=0,"",#REF!)</f>
        <v>#REF!</v>
      </c>
      <c r="Y12" s="13" t="e">
        <f aca="false">IF(#REF!=0,"",#REF!)</f>
        <v>#REF!</v>
      </c>
      <c r="Z12" s="13" t="e">
        <f aca="false">IF(#REF!=0,"",#REF!)</f>
        <v>#REF!</v>
      </c>
      <c r="AA12" s="8" t="e">
        <f aca="false">IF(#REF!=0,"",#REF!)</f>
        <v>#REF!</v>
      </c>
      <c r="AB12" s="8" t="e">
        <f aca="false">IF(#REF!=0,"",#REF!)</f>
        <v>#REF!</v>
      </c>
      <c r="AC12" s="8" t="e">
        <f aca="false">IF(#REF!=0,"",#REF!)</f>
        <v>#REF!</v>
      </c>
      <c r="AD12" s="8" t="e">
        <f aca="false">IF(#REF!=0,"",#REF!)</f>
        <v>#REF!</v>
      </c>
      <c r="AE12" s="8" t="e">
        <f aca="false">IF(#REF!=0,"",#REF!)</f>
        <v>#REF!</v>
      </c>
      <c r="AF12" s="8" t="e">
        <f aca="false">IF(#REF!=0,"",#REF!)</f>
        <v>#REF!</v>
      </c>
      <c r="AG12" s="5" t="e">
        <f aca="false">IF(#REF!=0,"",#REF!)</f>
        <v>#REF!</v>
      </c>
      <c r="AH12" s="5" t="e">
        <f aca="false">IF(#REF!=0,"",#REF!)</f>
        <v>#REF!</v>
      </c>
      <c r="AI12" s="5" t="e">
        <f aca="false">IF(#REF!=0,"",#REF!)</f>
        <v>#REF!</v>
      </c>
      <c r="AJ12" s="5" t="e">
        <f aca="false">IF(#REF!=0,"",#REF!)</f>
        <v>#REF!</v>
      </c>
      <c r="AK12" s="5" t="e">
        <f aca="false">IF(#REF!=0,"",#REF!)</f>
        <v>#REF!</v>
      </c>
      <c r="AL12" s="5" t="e">
        <f aca="false">IF(#REF!=0,"",#REF!)</f>
        <v>#REF!</v>
      </c>
      <c r="AM12" s="5" t="e">
        <f aca="false">IF(#REF!=0,"",#REF!)</f>
        <v>#REF!</v>
      </c>
      <c r="AN12" s="5" t="e">
        <f aca="false">IF(#REF!=0,"",#REF!)</f>
        <v>#REF!</v>
      </c>
      <c r="AO12" s="13" t="e">
        <f aca="false">IF(#REF!=0,"",#REF!)</f>
        <v>#REF!</v>
      </c>
      <c r="AP12" s="8" t="e">
        <f aca="false">IF(#REF!=0,"",#REF!)</f>
        <v>#REF!</v>
      </c>
      <c r="AQ12" s="8" t="e">
        <f aca="false">IF(#REF!=0,"",#REF!)</f>
        <v>#REF!</v>
      </c>
      <c r="AR12" s="8" t="e">
        <f aca="false">IF(#REF!=0,"",#REF!)</f>
        <v>#REF!</v>
      </c>
      <c r="AS12" s="8" t="e">
        <f aca="false">IF(#REF!=0,"",#REF!)</f>
        <v>#REF!</v>
      </c>
      <c r="AT12" s="8" t="e">
        <f aca="false">IF(#REF!=0,"",#REF!)</f>
        <v>#REF!</v>
      </c>
      <c r="AU12" s="8" t="e">
        <f aca="false">IF(#REF!=0,"",#REF!)</f>
        <v>#REF!</v>
      </c>
      <c r="AV12" s="8" t="e">
        <f aca="false">IF(#REF!=0,"",#REF!)</f>
        <v>#REF!</v>
      </c>
      <c r="AW12" s="8" t="e">
        <f aca="false">IF(#REF!=0,"",#REF!)</f>
        <v>#REF!</v>
      </c>
      <c r="AX12" s="8" t="e">
        <f aca="false">IF(#REF!=0,"",#REF!)</f>
        <v>#REF!</v>
      </c>
      <c r="AY12" s="8" t="e">
        <f aca="false">IF(#REF!=0,"",#REF!)</f>
        <v>#REF!</v>
      </c>
      <c r="AZ12" s="8" t="e">
        <f aca="false">IF(#REF!=0,"",#REF!)</f>
        <v>#REF!</v>
      </c>
      <c r="BA12" s="8" t="e">
        <f aca="false">IF(#REF!=0,"",#REF!)</f>
        <v>#REF!</v>
      </c>
      <c r="BB12" s="15" t="e">
        <f aca="false">IF(#REF!=0,"",#REF!)</f>
        <v>#REF!</v>
      </c>
      <c r="BC12" s="15" t="e">
        <f aca="false">IF(#REF!=0,"",#REF!)</f>
        <v>#REF!</v>
      </c>
      <c r="BD12" s="15" t="e">
        <f aca="false">IF(#REF!=0,"",#REF!)</f>
        <v>#REF!</v>
      </c>
      <c r="BE12" s="15" t="e">
        <f aca="false">IF(#REF!=0,"",#REF!)</f>
        <v>#REF!</v>
      </c>
      <c r="BF12" s="15" t="e">
        <f aca="false">IF(#REF!=0,"",#REF!)</f>
        <v>#REF!</v>
      </c>
      <c r="BG12" s="15" t="e">
        <f aca="false">IF(#REF!=0,"",#REF!)</f>
        <v>#REF!</v>
      </c>
      <c r="BH12" s="15" t="e">
        <f aca="false">IF(#REF!=0,"",#REF!)</f>
        <v>#REF!</v>
      </c>
      <c r="BI12" s="15" t="e">
        <f aca="false">IF(#REF!=0,"",#REF!)</f>
        <v>#REF!</v>
      </c>
      <c r="BJ12" s="15" t="e">
        <f aca="false">IF(#REF!=0,"",#REF!)</f>
        <v>#REF!</v>
      </c>
      <c r="BK12" s="15" t="e">
        <f aca="false">IF(#REF!=0,"",#REF!)</f>
        <v>#REF!</v>
      </c>
      <c r="BL12" s="16" t="e">
        <f aca="false">IF(#REF!=0,"",#REF!)</f>
        <v>#REF!</v>
      </c>
      <c r="BM12" s="16" t="e">
        <f aca="false">IF(#REF!=0,"",#REF!)</f>
        <v>#REF!</v>
      </c>
      <c r="BN12" s="15" t="e">
        <f aca="false">IF(#REF!=0,"",#REF!)</f>
        <v>#REF!</v>
      </c>
      <c r="BO12" s="15" t="e">
        <f aca="false">IF(#REF!=0,"",#REF!)</f>
        <v>#REF!</v>
      </c>
      <c r="BP12" s="15" t="e">
        <f aca="false">IF(#REF!=0,"",#REF!)</f>
        <v>#REF!</v>
      </c>
      <c r="BQ12" s="15" t="e">
        <f aca="false">IF(#REF!=0,"",#REF!)</f>
        <v>#REF!</v>
      </c>
      <c r="BR12" s="8" t="e">
        <f aca="false">IF(#REF!=0,"",#REF!)</f>
        <v>#REF!</v>
      </c>
      <c r="BS12" s="8" t="e">
        <f aca="false">IF(#REF!=0,"",#REF!)</f>
        <v>#REF!</v>
      </c>
      <c r="BT12" s="8" t="e">
        <f aca="false">IF(#REF!=0,"",#REF!)</f>
        <v>#REF!</v>
      </c>
      <c r="BU12" s="8" t="e">
        <f aca="false">IF(#REF!=0,"",#REF!)</f>
        <v>#REF!</v>
      </c>
      <c r="BV12" s="8" t="e">
        <f aca="false">IF(#REF!=0,"",#REF!)</f>
        <v>#REF!</v>
      </c>
      <c r="BW12" s="8" t="e">
        <f aca="false">IF(#REF!=0,"",#REF!)</f>
        <v>#REF!</v>
      </c>
      <c r="BX12" s="8" t="e">
        <f aca="false">IF(#REF!=0,"",#REF!)</f>
        <v>#REF!</v>
      </c>
      <c r="BY12" s="8" t="e">
        <f aca="false">IF(#REF!=0,"",#REF!)</f>
        <v>#REF!</v>
      </c>
      <c r="BZ12" s="8" t="s">
        <v>22</v>
      </c>
      <c r="CA12" s="8" t="e">
        <f aca="false">IF(#REF!=0,"",#REF!)</f>
        <v>#REF!</v>
      </c>
      <c r="CB12" s="8" t="e">
        <f aca="false">IF(#REF!=0,"",#REF!)</f>
        <v>#REF!</v>
      </c>
      <c r="CC12" s="8" t="n">
        <f aca="false">IF(Métricas!F14=0,"",Métricas!F14)</f>
        <v>1503</v>
      </c>
      <c r="CD12" s="8" t="n">
        <f aca="false">IF(Métricas!G14=0,"",Métricas!G14)</f>
        <v>963</v>
      </c>
      <c r="CE12" s="8" t="n">
        <f aca="false">IF(Métricas!H14=0,"",Métricas!H14)</f>
        <v>785</v>
      </c>
      <c r="CF12" s="8" t="n">
        <f aca="false">IF(Métricas!I14=0,"",Métricas!I14)</f>
        <v>994</v>
      </c>
      <c r="CG12" s="8" t="n">
        <f aca="false">IF(Métricas!J14=0,"",Métricas!J14)</f>
        <v>1078</v>
      </c>
      <c r="CH12" s="8" t="n">
        <f aca="false">IF(Métricas!K14=0,"",Métricas!K14)</f>
        <v>1135</v>
      </c>
      <c r="CI12" s="15" t="n">
        <f aca="false">IF(Métricas!L14=0,"",Métricas!L14)</f>
        <v>964</v>
      </c>
      <c r="CJ12" s="15" t="n">
        <f aca="false">IF(Métricas!M14=0,"",Métricas!M14)</f>
        <v>945</v>
      </c>
      <c r="CK12" s="15" t="n">
        <f aca="false">IF(Métricas!N14=0,"",Métricas!N14)</f>
        <v>1431</v>
      </c>
      <c r="CL12" s="15" t="n">
        <f aca="false">IF(Métricas!O14=0,"",Métricas!O14)</f>
        <v>1070</v>
      </c>
      <c r="CM12" s="15" t="n">
        <f aca="false">IF(Métricas!P14=0,"",Métricas!P14)</f>
        <v>1424</v>
      </c>
      <c r="CN12" s="15" t="n">
        <f aca="false">IF(Métricas!Q14=0,"",Métricas!Q14)</f>
        <v>997</v>
      </c>
      <c r="CO12" s="15" t="n">
        <f aca="false">IF(Métricas!R14=0,"",Métricas!R14)</f>
        <v>771</v>
      </c>
      <c r="CP12" s="15" t="n">
        <f aca="false">IF(Métricas!S14=0,"",Métricas!S14)</f>
        <v>1043</v>
      </c>
      <c r="CQ12" s="15" t="n">
        <f aca="false">IF(Métricas!T14=0,"",Métricas!T14)</f>
        <v>888</v>
      </c>
      <c r="CR12" s="15" t="n">
        <f aca="false">IF(Métricas!U14=0,"",Métricas!U14)</f>
        <v>1058</v>
      </c>
      <c r="CS12" s="15" t="n">
        <f aca="false">IF(Métricas!V14=0,"",Métricas!V14)</f>
        <v>839</v>
      </c>
      <c r="CT12" s="15" t="n">
        <f aca="false">IF(Métricas!W14=0,"",Métricas!W14)</f>
        <v>1564</v>
      </c>
      <c r="CU12" s="15" t="n">
        <f aca="false">IF(Métricas!X14=0,"",Métricas!X14)</f>
        <v>808</v>
      </c>
      <c r="CV12" s="8" t="str">
        <f aca="false">IF(Métricas!Y14=0,"",Métricas!Y14)</f>
        <v/>
      </c>
      <c r="CW12" s="8" t="str">
        <f aca="false">IF(Métricas!Z14=0,"",Métricas!Z14)</f>
        <v/>
      </c>
      <c r="CX12" s="8" t="str">
        <f aca="false">IF(Métricas!AA14=0,"",Métricas!AA14)</f>
        <v/>
      </c>
      <c r="CY12" s="8" t="str">
        <f aca="false">IF(Métricas!AB14=0,"",Métricas!AB14)</f>
        <v/>
      </c>
      <c r="CZ12" s="8" t="str">
        <f aca="false">IF(Métricas!AC14=0,"",Métricas!AC14)</f>
        <v/>
      </c>
    </row>
    <row r="13" customFormat="false" ht="43.8" hidden="false" customHeight="false" outlineLevel="0" collapsed="false">
      <c r="A13" s="5" t="n">
        <v>8</v>
      </c>
      <c r="B13" s="6"/>
      <c r="C13" s="7" t="s">
        <v>25</v>
      </c>
      <c r="D13" s="8" t="s">
        <v>14</v>
      </c>
      <c r="E13" s="9" t="s">
        <v>15</v>
      </c>
      <c r="F13" s="10" t="n">
        <v>2008</v>
      </c>
      <c r="G13" s="11" t="n">
        <v>2009</v>
      </c>
      <c r="H13" s="39" t="n">
        <v>2010</v>
      </c>
      <c r="I13" s="5" t="e">
        <f aca="false">IF(#REF!="","",#REF!)</f>
        <v>#REF!</v>
      </c>
      <c r="J13" s="5" t="e">
        <f aca="false">IF(#REF!="","",#REF!)</f>
        <v>#REF!</v>
      </c>
      <c r="K13" s="5" t="e">
        <f aca="false">IF(#REF!="","",#REF!)</f>
        <v>#REF!</v>
      </c>
      <c r="L13" s="5" t="e">
        <f aca="false">IF(#REF!="","",#REF!)</f>
        <v>#REF!</v>
      </c>
      <c r="M13" s="5" t="e">
        <f aca="false">IF(#REF!="","",#REF!)</f>
        <v>#REF!</v>
      </c>
      <c r="N13" s="5" t="e">
        <f aca="false">IF(#REF!="","",#REF!)</f>
        <v>#REF!</v>
      </c>
      <c r="O13" s="5" t="e">
        <f aca="false">IF(#REF!="","",#REF!)</f>
        <v>#REF!</v>
      </c>
      <c r="P13" s="13" t="e">
        <f aca="false">IF(#REF!="","",#REF!)</f>
        <v>#REF!</v>
      </c>
      <c r="Q13" s="13" t="e">
        <f aca="false">IF(#REF!="","",#REF!)</f>
        <v>#REF!</v>
      </c>
      <c r="R13" s="13" t="e">
        <f aca="false">IF(#REF!="","",#REF!)</f>
        <v>#REF!</v>
      </c>
      <c r="S13" s="13" t="e">
        <f aca="false">IF(#REF!="","",#REF!)</f>
        <v>#REF!</v>
      </c>
      <c r="T13" s="13" t="e">
        <f aca="false">IF(#REF!="","",#REF!)</f>
        <v>#REF!</v>
      </c>
      <c r="U13" s="13" t="e">
        <f aca="false">IF(#REF!="","",#REF!)</f>
        <v>#REF!</v>
      </c>
      <c r="V13" s="13" t="e">
        <f aca="false">IF(#REF!="","",#REF!)</f>
        <v>#REF!</v>
      </c>
      <c r="W13" s="13" t="e">
        <f aca="false">IF(#REF!="","",#REF!)</f>
        <v>#REF!</v>
      </c>
      <c r="X13" s="13" t="e">
        <f aca="false">IF(#REF!="","",#REF!)</f>
        <v>#REF!</v>
      </c>
      <c r="Y13" s="13" t="e">
        <f aca="false">IF(#REF!="","",#REF!)</f>
        <v>#REF!</v>
      </c>
      <c r="Z13" s="13" t="e">
        <f aca="false">IF(#REF!="","",#REF!)</f>
        <v>#REF!</v>
      </c>
      <c r="AA13" s="5" t="e">
        <f aca="false">IF(#REF!="","",#REF!)</f>
        <v>#REF!</v>
      </c>
      <c r="AB13" s="5" t="e">
        <f aca="false">IF(#REF!="","",#REF!)</f>
        <v>#REF!</v>
      </c>
      <c r="AC13" s="5" t="e">
        <f aca="false">IF(#REF!="","",#REF!)</f>
        <v>#REF!</v>
      </c>
      <c r="AD13" s="5" t="e">
        <f aca="false">IF(#REF!="","",#REF!)</f>
        <v>#REF!</v>
      </c>
      <c r="AE13" s="5" t="e">
        <f aca="false">IF(#REF!="","",#REF!)</f>
        <v>#REF!</v>
      </c>
      <c r="AF13" s="5" t="e">
        <f aca="false">IF(#REF!="","",#REF!)</f>
        <v>#REF!</v>
      </c>
      <c r="AG13" s="5" t="e">
        <f aca="false">IF(#REF!="","",#REF!)</f>
        <v>#REF!</v>
      </c>
      <c r="AH13" s="5" t="e">
        <f aca="false">IF(#REF!="","",#REF!)</f>
        <v>#REF!</v>
      </c>
      <c r="AI13" s="5" t="e">
        <f aca="false">IF(#REF!="","",#REF!)</f>
        <v>#REF!</v>
      </c>
      <c r="AJ13" s="5" t="e">
        <f aca="false">IF(#REF!="","",#REF!)</f>
        <v>#REF!</v>
      </c>
      <c r="AK13" s="5" t="e">
        <f aca="false">IF(#REF!="","",#REF!)</f>
        <v>#REF!</v>
      </c>
      <c r="AL13" s="5" t="e">
        <f aca="false">IF(#REF!="","",#REF!)</f>
        <v>#REF!</v>
      </c>
      <c r="AM13" s="5" t="e">
        <f aca="false">IF(#REF!="","",#REF!)</f>
        <v>#REF!</v>
      </c>
      <c r="AN13" s="13" t="e">
        <f aca="false">IF(#REF!="","",#REF!)</f>
        <v>#REF!</v>
      </c>
      <c r="AO13" s="13" t="e">
        <f aca="false">IF(#REF!="","",#REF!)</f>
        <v>#REF!</v>
      </c>
      <c r="AP13" s="13" t="e">
        <f aca="false">IF(#REF!="","",#REF!)</f>
        <v>#REF!</v>
      </c>
      <c r="AQ13" s="13" t="e">
        <f aca="false">IF(#REF!="","",#REF!)</f>
        <v>#REF!</v>
      </c>
      <c r="AR13" s="13" t="e">
        <f aca="false">IF(#REF!="","",#REF!)</f>
        <v>#REF!</v>
      </c>
      <c r="AS13" s="8" t="e">
        <f aca="false">IF(#REF!="","",#REF!)</f>
        <v>#REF!</v>
      </c>
      <c r="AT13" s="8" t="e">
        <f aca="false">IF(#REF!="","",#REF!)</f>
        <v>#REF!</v>
      </c>
      <c r="AU13" s="8" t="e">
        <f aca="false">IF(#REF!="","",#REF!)</f>
        <v>#REF!</v>
      </c>
      <c r="AV13" s="8" t="e">
        <f aca="false">IF(#REF!="","",#REF!)</f>
        <v>#REF!</v>
      </c>
      <c r="AW13" s="8" t="e">
        <f aca="false">IF(#REF!="","",#REF!)</f>
        <v>#REF!</v>
      </c>
      <c r="AX13" s="8" t="e">
        <f aca="false">IF(#REF!="","",#REF!)</f>
        <v>#REF!</v>
      </c>
      <c r="AY13" s="5" t="e">
        <f aca="false">IF(#REF!="","",#REF!)</f>
        <v>#REF!</v>
      </c>
      <c r="AZ13" s="5" t="e">
        <f aca="false">IF(#REF!="","",#REF!)</f>
        <v>#REF!</v>
      </c>
      <c r="BA13" s="5" t="e">
        <f aca="false">IF(#REF!="","",#REF!)</f>
        <v>#REF!</v>
      </c>
      <c r="BB13" s="15" t="e">
        <f aca="false">IF(#REF!="","",#REF!)</f>
        <v>#REF!</v>
      </c>
      <c r="BC13" s="15" t="e">
        <f aca="false">IF(#REF!="","",#REF!)</f>
        <v>#REF!</v>
      </c>
      <c r="BD13" s="15" t="e">
        <f aca="false">IF(#REF!="","",#REF!)</f>
        <v>#REF!</v>
      </c>
      <c r="BE13" s="15" t="e">
        <f aca="false">IF(#REF!="","",#REF!)</f>
        <v>#REF!</v>
      </c>
      <c r="BF13" s="15" t="e">
        <f aca="false">IF(#REF!="","",#REF!)</f>
        <v>#REF!</v>
      </c>
      <c r="BG13" s="15" t="e">
        <f aca="false">IF(#REF!="","",#REF!)</f>
        <v>#REF!</v>
      </c>
      <c r="BH13" s="15" t="e">
        <f aca="false">IF(#REF!="","",#REF!)</f>
        <v>#REF!</v>
      </c>
      <c r="BI13" s="15" t="e">
        <f aca="false">IF(#REF!="","",#REF!)</f>
        <v>#REF!</v>
      </c>
      <c r="BJ13" s="15" t="e">
        <f aca="false">IF(#REF!="","",#REF!)</f>
        <v>#REF!</v>
      </c>
      <c r="BK13" s="15" t="e">
        <f aca="false">IF(#REF!="","",#REF!)</f>
        <v>#REF!</v>
      </c>
      <c r="BL13" s="15" t="e">
        <f aca="false">IF(#REF!="","",#REF!)</f>
        <v>#REF!</v>
      </c>
      <c r="BM13" s="15" t="e">
        <f aca="false">IF(#REF!="","",#REF!)</f>
        <v>#REF!</v>
      </c>
      <c r="BN13" s="15" t="e">
        <f aca="false">IF(#REF!="","",#REF!)</f>
        <v>#REF!</v>
      </c>
      <c r="BO13" s="15" t="e">
        <f aca="false">IF(#REF!="","",#REF!)</f>
        <v>#REF!</v>
      </c>
      <c r="BP13" s="15" t="e">
        <f aca="false">IF(#REF!="","",#REF!)</f>
        <v>#REF!</v>
      </c>
      <c r="BQ13" s="15" t="e">
        <f aca="false">IF(#REF!="","",#REF!)</f>
        <v>#REF!</v>
      </c>
      <c r="BR13" s="8" t="e">
        <f aca="false">IF(#REF!="","",#REF!)</f>
        <v>#REF!</v>
      </c>
      <c r="BS13" s="8" t="e">
        <f aca="false">IF(#REF!="","",#REF!)</f>
        <v>#REF!</v>
      </c>
      <c r="BT13" s="8" t="e">
        <f aca="false">IF(#REF!="","",#REF!)</f>
        <v>#REF!</v>
      </c>
      <c r="BU13" s="8" t="e">
        <f aca="false">IF(#REF!="","",#REF!)</f>
        <v>#REF!</v>
      </c>
      <c r="BV13" s="8" t="e">
        <f aca="false">IF(#REF!="","",#REF!)</f>
        <v>#REF!</v>
      </c>
      <c r="BW13" s="8" t="e">
        <f aca="false">IF(#REF!="","",#REF!)</f>
        <v>#REF!</v>
      </c>
      <c r="BX13" s="8" t="e">
        <f aca="false">IF(#REF!="","",#REF!)</f>
        <v>#REF!</v>
      </c>
      <c r="BY13" s="8" t="e">
        <f aca="false">IF(#REF!="","",#REF!)</f>
        <v>#REF!</v>
      </c>
      <c r="BZ13" s="15" t="n">
        <v>2008</v>
      </c>
      <c r="CA13" s="15" t="e">
        <f aca="false">IF(#REF!="","",#REF!)</f>
        <v>#REF!</v>
      </c>
      <c r="CB13" s="8" t="e">
        <f aca="false">IF(#REF!="","",#REF!)</f>
        <v>#REF!</v>
      </c>
      <c r="CC13" s="8" t="n">
        <f aca="false">IF(Métricas!F15="","",Métricas!F15)</f>
        <v>2008</v>
      </c>
      <c r="CD13" s="8" t="n">
        <f aca="false">IF(Métricas!G15="","",Métricas!G15)</f>
        <v>2008</v>
      </c>
      <c r="CE13" s="8" t="n">
        <f aca="false">IF(Métricas!H15="","",Métricas!H15)</f>
        <v>2008</v>
      </c>
      <c r="CF13" s="8" t="n">
        <f aca="false">IF(Métricas!I15="","",Métricas!I15)</f>
        <v>2008</v>
      </c>
      <c r="CG13" s="8" t="n">
        <f aca="false">IF(Métricas!J15="","",Métricas!J15)</f>
        <v>2008</v>
      </c>
      <c r="CH13" s="8" t="n">
        <f aca="false">IF(Métricas!K15="","",Métricas!K15)</f>
        <v>2008</v>
      </c>
      <c r="CI13" s="15" t="n">
        <f aca="false">IF(Métricas!L15="","",Métricas!L15)</f>
        <v>2008</v>
      </c>
      <c r="CJ13" s="15" t="n">
        <f aca="false">IF(Métricas!M15="","",Métricas!M15)</f>
        <v>2008</v>
      </c>
      <c r="CK13" s="15" t="n">
        <f aca="false">IF(Métricas!N15="","",Métricas!N15)</f>
        <v>2008</v>
      </c>
      <c r="CL13" s="15" t="n">
        <f aca="false">IF(Métricas!O15="","",Métricas!O15)</f>
        <v>2008</v>
      </c>
      <c r="CM13" s="15" t="n">
        <f aca="false">IF(Métricas!P15="","",Métricas!P15)</f>
        <v>2008</v>
      </c>
      <c r="CN13" s="15" t="n">
        <f aca="false">IF(Métricas!Q15="","",Métricas!Q15)</f>
        <v>2008</v>
      </c>
      <c r="CO13" s="15" t="n">
        <f aca="false">IF(Métricas!R15="","",Métricas!R15)</f>
        <v>2008</v>
      </c>
      <c r="CP13" s="15" t="n">
        <f aca="false">IF(Métricas!S15="","",Métricas!S15)</f>
        <v>2008</v>
      </c>
      <c r="CQ13" s="15" t="n">
        <f aca="false">IF(Métricas!T15="","",Métricas!T15)</f>
        <v>2008</v>
      </c>
      <c r="CR13" s="15" t="n">
        <f aca="false">IF(Métricas!U15="","",Métricas!U15)</f>
        <v>2008</v>
      </c>
      <c r="CS13" s="15" t="n">
        <f aca="false">IF(Métricas!V15="","",Métricas!V15)</f>
        <v>2008</v>
      </c>
      <c r="CT13" s="15" t="n">
        <f aca="false">IF(Métricas!W15="","",Métricas!W15)</f>
        <v>2008</v>
      </c>
      <c r="CU13" s="15" t="n">
        <f aca="false">IF(Métricas!X15="","",Métricas!X15)</f>
        <v>2008</v>
      </c>
      <c r="CV13" s="8" t="str">
        <f aca="false">IF(Métricas!Y15="","",Métricas!Y15)</f>
        <v/>
      </c>
      <c r="CW13" s="8" t="str">
        <f aca="false">IF(Métricas!Z15="","",Métricas!Z15)</f>
        <v/>
      </c>
      <c r="CX13" s="8" t="str">
        <f aca="false">IF(Métricas!AA15="","",Métricas!AA15)</f>
        <v/>
      </c>
      <c r="CY13" s="8" t="str">
        <f aca="false">IF(Métricas!AB15="","",Métricas!AB15)</f>
        <v/>
      </c>
      <c r="CZ13" s="8" t="str">
        <f aca="false">IF(Métricas!AC15="","",Métricas!AC15)</f>
        <v/>
      </c>
    </row>
    <row r="14" customFormat="false" ht="43.8" hidden="false" customHeight="false" outlineLevel="0" collapsed="false">
      <c r="A14" s="5" t="n">
        <v>9</v>
      </c>
      <c r="B14" s="6"/>
      <c r="C14" s="7" t="s">
        <v>26</v>
      </c>
      <c r="D14" s="8" t="s">
        <v>14</v>
      </c>
      <c r="E14" s="9" t="s">
        <v>15</v>
      </c>
      <c r="F14" s="10" t="n">
        <v>5</v>
      </c>
      <c r="G14" s="11" t="n">
        <v>2</v>
      </c>
      <c r="H14" s="39" t="n">
        <v>1</v>
      </c>
      <c r="I14" s="5" t="e">
        <f aca="false">IF(#REF!=0,"",#REF!)</f>
        <v>#REF!</v>
      </c>
      <c r="J14" s="5" t="e">
        <f aca="false">IF(#REF!=0,"",#REF!)</f>
        <v>#REF!</v>
      </c>
      <c r="K14" s="5" t="e">
        <f aca="false">IF(#REF!=0,"",#REF!)</f>
        <v>#REF!</v>
      </c>
      <c r="L14" s="5" t="e">
        <f aca="false">IF(#REF!=0,"",#REF!)</f>
        <v>#REF!</v>
      </c>
      <c r="M14" s="5" t="e">
        <f aca="false">IF(#REF!=0,"",#REF!)</f>
        <v>#REF!</v>
      </c>
      <c r="N14" s="5" t="e">
        <f aca="false">IF(#REF!=0,"",#REF!)</f>
        <v>#REF!</v>
      </c>
      <c r="O14" s="5" t="e">
        <f aca="false">IF(#REF!=0,"",#REF!)</f>
        <v>#REF!</v>
      </c>
      <c r="P14" s="5" t="e">
        <f aca="false">IF(#REF!="","",#REF!)</f>
        <v>#REF!</v>
      </c>
      <c r="Q14" s="14" t="e">
        <f aca="false">IF(#REF!="","",#REF!)</f>
        <v>#REF!</v>
      </c>
      <c r="R14" s="8" t="e">
        <f aca="false">IF(#REF!="","",#REF!)</f>
        <v>#REF!</v>
      </c>
      <c r="S14" s="8" t="e">
        <f aca="false">IF(#REF!="","",#REF!)</f>
        <v>#REF!</v>
      </c>
      <c r="T14" s="8" t="e">
        <f aca="false">IF(#REF!="","",#REF!)</f>
        <v>#REF!</v>
      </c>
      <c r="U14" s="8" t="e">
        <f aca="false">IF(#REF!="","",#REF!)</f>
        <v>#REF!</v>
      </c>
      <c r="V14" s="8" t="e">
        <f aca="false">IF(#REF!="","",#REF!)</f>
        <v>#REF!</v>
      </c>
      <c r="W14" s="8" t="e">
        <f aca="false">IF(#REF!="","",#REF!)</f>
        <v>#REF!</v>
      </c>
      <c r="X14" s="8" t="e">
        <f aca="false">IF(#REF!="","",#REF!)</f>
        <v>#REF!</v>
      </c>
      <c r="Y14" s="8" t="e">
        <f aca="false">IF(#REF!="","",#REF!)</f>
        <v>#REF!</v>
      </c>
      <c r="Z14" s="14" t="e">
        <f aca="false">IF(#REF!="","",#REF!)</f>
        <v>#REF!</v>
      </c>
      <c r="AA14" s="8" t="e">
        <f aca="false">IF(#REF!="","",#REF!)</f>
        <v>#REF!</v>
      </c>
      <c r="AB14" s="8" t="e">
        <f aca="false">IF(#REF!="","",#REF!)</f>
        <v>#REF!</v>
      </c>
      <c r="AC14" s="8" t="e">
        <f aca="false">IF(#REF!="","",#REF!)</f>
        <v>#REF!</v>
      </c>
      <c r="AD14" s="8" t="e">
        <f aca="false">IF(#REF!="","",#REF!)</f>
        <v>#REF!</v>
      </c>
      <c r="AE14" s="8" t="e">
        <f aca="false">IF(#REF!="","",#REF!)</f>
        <v>#REF!</v>
      </c>
      <c r="AF14" s="8" t="e">
        <f aca="false">IF(#REF!="","",#REF!)</f>
        <v>#REF!</v>
      </c>
      <c r="AG14" s="5" t="e">
        <f aca="false">IF(#REF!=0,"",#REF!)</f>
        <v>#REF!</v>
      </c>
      <c r="AH14" s="5" t="e">
        <f aca="false">IF(#REF!=0,"",#REF!)</f>
        <v>#REF!</v>
      </c>
      <c r="AI14" s="5" t="e">
        <f aca="false">IF(#REF!=0,"",#REF!)</f>
        <v>#REF!</v>
      </c>
      <c r="AJ14" s="5" t="e">
        <f aca="false">IF(#REF!=0,"",#REF!)</f>
        <v>#REF!</v>
      </c>
      <c r="AK14" s="5" t="e">
        <f aca="false">IF(#REF!=0,"",#REF!)</f>
        <v>#REF!</v>
      </c>
      <c r="AL14" s="5" t="e">
        <f aca="false">IF(#REF!=0,"",#REF!)</f>
        <v>#REF!</v>
      </c>
      <c r="AM14" s="5" t="e">
        <f aca="false">IF(#REF!=0,"",#REF!)</f>
        <v>#REF!</v>
      </c>
      <c r="AN14" s="5" t="e">
        <f aca="false">IF(#REF!="","",#REF!)</f>
        <v>#REF!</v>
      </c>
      <c r="AO14" s="14" t="e">
        <f aca="false">IF(#REF!="","",#REF!)</f>
        <v>#REF!</v>
      </c>
      <c r="AP14" s="8" t="e">
        <f aca="false">IF(#REF!="","",#REF!)</f>
        <v>#REF!</v>
      </c>
      <c r="AQ14" s="8" t="e">
        <f aca="false">IF(#REF!="","",#REF!)</f>
        <v>#REF!</v>
      </c>
      <c r="AR14" s="8" t="e">
        <f aca="false">IF(#REF!="","",#REF!)</f>
        <v>#REF!</v>
      </c>
      <c r="AS14" s="8" t="e">
        <f aca="false">IF(#REF!="","",#REF!)</f>
        <v>#REF!</v>
      </c>
      <c r="AT14" s="8" t="e">
        <f aca="false">IF(#REF!="","",#REF!)</f>
        <v>#REF!</v>
      </c>
      <c r="AU14" s="8" t="e">
        <f aca="false">IF(#REF!="","",#REF!)</f>
        <v>#REF!</v>
      </c>
      <c r="AV14" s="8" t="e">
        <f aca="false">IF(#REF!="","",#REF!)</f>
        <v>#REF!</v>
      </c>
      <c r="AW14" s="8" t="e">
        <f aca="false">IF(#REF!="","",#REF!)</f>
        <v>#REF!</v>
      </c>
      <c r="AX14" s="8" t="e">
        <f aca="false">IF(#REF!="","",#REF!)</f>
        <v>#REF!</v>
      </c>
      <c r="AY14" s="8" t="e">
        <f aca="false">IF(#REF!="","",#REF!)</f>
        <v>#REF!</v>
      </c>
      <c r="AZ14" s="8" t="e">
        <f aca="false">IF(#REF!="","",#REF!)</f>
        <v>#REF!</v>
      </c>
      <c r="BA14" s="8" t="e">
        <f aca="false">IF(#REF!="","",#REF!)</f>
        <v>#REF!</v>
      </c>
      <c r="BB14" s="15" t="e">
        <f aca="false">IF(#REF!="","",#REF!)</f>
        <v>#REF!</v>
      </c>
      <c r="BC14" s="15" t="e">
        <f aca="false">IF(#REF!="","",#REF!)</f>
        <v>#REF!</v>
      </c>
      <c r="BD14" s="15" t="e">
        <f aca="false">IF(#REF!="","",#REF!)</f>
        <v>#REF!</v>
      </c>
      <c r="BE14" s="39" t="e">
        <f aca="false">IF(#REF!="","",#REF!)</f>
        <v>#REF!</v>
      </c>
      <c r="BF14" s="15" t="e">
        <f aca="false">IF(#REF!="","",#REF!)</f>
        <v>#REF!</v>
      </c>
      <c r="BG14" s="15" t="e">
        <f aca="false">IF(#REF!="","",#REF!)</f>
        <v>#REF!</v>
      </c>
      <c r="BH14" s="15" t="e">
        <f aca="false">IF(#REF!="","",#REF!)</f>
        <v>#REF!</v>
      </c>
      <c r="BI14" s="15" t="e">
        <f aca="false">IF(#REF!="","",#REF!)</f>
        <v>#REF!</v>
      </c>
      <c r="BJ14" s="15" t="e">
        <f aca="false">IF(#REF!="","",#REF!)</f>
        <v>#REF!</v>
      </c>
      <c r="BK14" s="15" t="e">
        <f aca="false">IF(#REF!="","",#REF!)</f>
        <v>#REF!</v>
      </c>
      <c r="BL14" s="15" t="e">
        <f aca="false">IF(#REF!="","",#REF!)</f>
        <v>#REF!</v>
      </c>
      <c r="BM14" s="17" t="e">
        <f aca="false">IF(#REF!="","",#REF!)</f>
        <v>#REF!</v>
      </c>
      <c r="BN14" s="15" t="e">
        <f aca="false">IF(#REF!="","",#REF!)</f>
        <v>#REF!</v>
      </c>
      <c r="BO14" s="15" t="e">
        <f aca="false">IF(#REF!="","",#REF!)</f>
        <v>#REF!</v>
      </c>
      <c r="BP14" s="15" t="e">
        <f aca="false">IF(#REF!="","",#REF!)</f>
        <v>#REF!</v>
      </c>
      <c r="BQ14" s="15" t="e">
        <f aca="false">IF(#REF!="","",#REF!)</f>
        <v>#REF!</v>
      </c>
      <c r="BR14" s="8" t="e">
        <f aca="false">IF(#REF!="","",#REF!)</f>
        <v>#REF!</v>
      </c>
      <c r="BS14" s="8" t="e">
        <f aca="false">IF(#REF!="","",#REF!)</f>
        <v>#REF!</v>
      </c>
      <c r="BT14" s="8" t="e">
        <f aca="false">IF(#REF!="","",#REF!)</f>
        <v>#REF!</v>
      </c>
      <c r="BU14" s="8" t="e">
        <f aca="false">IF(#REF!="","",#REF!)</f>
        <v>#REF!</v>
      </c>
      <c r="BV14" s="8" t="e">
        <f aca="false">IF(#REF!="","",#REF!)</f>
        <v>#REF!</v>
      </c>
      <c r="BW14" s="8" t="e">
        <f aca="false">IF(#REF!="","",#REF!)</f>
        <v>#REF!</v>
      </c>
      <c r="BX14" s="8" t="e">
        <f aca="false">IF(#REF!="","",#REF!)</f>
        <v>#REF!</v>
      </c>
      <c r="BY14" s="8" t="e">
        <f aca="false">IF(#REF!="","",#REF!)</f>
        <v>#REF!</v>
      </c>
      <c r="BZ14" s="8" t="s">
        <v>22</v>
      </c>
      <c r="CA14" s="8" t="e">
        <f aca="false">IF(#REF!="","",#REF!)</f>
        <v>#REF!</v>
      </c>
      <c r="CB14" s="8" t="e">
        <f aca="false">IF(#REF!="","",#REF!)</f>
        <v>#REF!</v>
      </c>
      <c r="CC14" s="8" t="n">
        <f aca="false">IF(Métricas!F16="","",Métricas!F16)</f>
        <v>33</v>
      </c>
      <c r="CD14" s="8" t="n">
        <f aca="false">IF(Métricas!G16="","",Métricas!G16)</f>
        <v>7</v>
      </c>
      <c r="CE14" s="8" t="n">
        <f aca="false">IF(Métricas!H16="","",Métricas!H16)</f>
        <v>18</v>
      </c>
      <c r="CF14" s="8" t="n">
        <f aca="false">IF(Métricas!I16="","",Métricas!I16)</f>
        <v>16</v>
      </c>
      <c r="CG14" s="8" t="n">
        <f aca="false">IF(Métricas!J16="","",Métricas!J16)</f>
        <v>19</v>
      </c>
      <c r="CH14" s="8" t="n">
        <f aca="false">IF(Métricas!K16="","",Métricas!K16)</f>
        <v>16</v>
      </c>
      <c r="CI14" s="15" t="n">
        <f aca="false">IF(Métricas!L16="","",Métricas!L16)</f>
        <v>15</v>
      </c>
      <c r="CJ14" s="15" t="n">
        <f aca="false">IF(Métricas!M16="","",Métricas!M16)</f>
        <v>29</v>
      </c>
      <c r="CK14" s="15" t="n">
        <f aca="false">IF(Métricas!N16="","",Métricas!N16)</f>
        <v>11</v>
      </c>
      <c r="CL14" s="15" t="n">
        <f aca="false">IF(Métricas!O16="","",Métricas!O16)</f>
        <v>5</v>
      </c>
      <c r="CM14" s="40" t="n">
        <f aca="false">IF(Métricas!P16="","",Métricas!P16)</f>
        <v>4</v>
      </c>
      <c r="CN14" s="15" t="n">
        <f aca="false">IF(Métricas!Q16="","",Métricas!Q16)</f>
        <v>8</v>
      </c>
      <c r="CO14" s="15" t="n">
        <f aca="false">IF(Métricas!R16="","",Métricas!R16)</f>
        <v>17</v>
      </c>
      <c r="CP14" s="15" t="n">
        <f aca="false">IF(Métricas!S16="","",Métricas!S16)</f>
        <v>8</v>
      </c>
      <c r="CQ14" s="40" t="n">
        <f aca="false">IF(Métricas!T16="","",Métricas!T16)</f>
        <v>3</v>
      </c>
      <c r="CR14" s="15" t="n">
        <f aca="false">IF(Métricas!U16="","",Métricas!U16)</f>
        <v>11</v>
      </c>
      <c r="CS14" s="11" t="n">
        <f aca="false">IF(Métricas!V16="","",Métricas!V16)</f>
        <v>4</v>
      </c>
      <c r="CT14" s="15" t="n">
        <f aca="false">IF(Métricas!W16="","",Métricas!W16)</f>
        <v>5</v>
      </c>
      <c r="CU14" s="15" t="n">
        <f aca="false">IF(Métricas!X16="","",Métricas!X16)</f>
        <v>7</v>
      </c>
      <c r="CV14" s="8" t="str">
        <f aca="false">IF(Métricas!Y16="","",Métricas!Y16)</f>
        <v/>
      </c>
      <c r="CW14" s="8" t="str">
        <f aca="false">IF(Métricas!Z16="","",Métricas!Z16)</f>
        <v/>
      </c>
      <c r="CX14" s="8" t="str">
        <f aca="false">IF(Métricas!AA16="","",Métricas!AA16)</f>
        <v/>
      </c>
      <c r="CY14" s="8" t="str">
        <f aca="false">IF(Métricas!AB16="","",Métricas!AB16)</f>
        <v/>
      </c>
      <c r="CZ14" s="8" t="str">
        <f aca="false">IF(Métricas!AC16="","",Métricas!AC16)</f>
        <v/>
      </c>
    </row>
    <row r="15" customFormat="false" ht="41.45" hidden="false" customHeight="false" outlineLevel="0" collapsed="false">
      <c r="A15" s="5" t="n">
        <v>10</v>
      </c>
      <c r="B15" s="6"/>
      <c r="C15" s="7" t="s">
        <v>27</v>
      </c>
      <c r="D15" s="8" t="s">
        <v>14</v>
      </c>
      <c r="E15" s="9" t="s">
        <v>28</v>
      </c>
      <c r="F15" s="10" t="n">
        <v>60</v>
      </c>
      <c r="G15" s="11" t="n">
        <v>45</v>
      </c>
      <c r="H15" s="39" t="n">
        <v>30</v>
      </c>
      <c r="I15" s="5" t="e">
        <f aca="false">IF(#REF!="","",#REF!)</f>
        <v>#REF!</v>
      </c>
      <c r="J15" s="5" t="e">
        <f aca="false">IF(#REF!="","",#REF!)</f>
        <v>#REF!</v>
      </c>
      <c r="K15" s="5" t="e">
        <f aca="false">IF(#REF!="","",#REF!)</f>
        <v>#REF!</v>
      </c>
      <c r="L15" s="5" t="e">
        <f aca="false">IF(#REF!="","",#REF!)</f>
        <v>#REF!</v>
      </c>
      <c r="M15" s="5" t="e">
        <f aca="false">IF(#REF!="","",#REF!)</f>
        <v>#REF!</v>
      </c>
      <c r="N15" s="5" t="e">
        <f aca="false">IF(#REF!="","",#REF!)</f>
        <v>#REF!</v>
      </c>
      <c r="O15" s="5" t="e">
        <f aca="false">IF(#REF!="","",#REF!)</f>
        <v>#REF!</v>
      </c>
      <c r="P15" s="14" t="e">
        <f aca="false">IF(#REF!="","",#REF!)</f>
        <v>#REF!</v>
      </c>
      <c r="Q15" s="14" t="e">
        <f aca="false">IF(#REF!="","",#REF!)</f>
        <v>#REF!</v>
      </c>
      <c r="R15" s="14" t="e">
        <f aca="false">IF(#REF!="","",#REF!)</f>
        <v>#REF!</v>
      </c>
      <c r="S15" s="17" t="e">
        <f aca="false">IF(#REF!="","",#REF!)</f>
        <v>#REF!</v>
      </c>
      <c r="T15" s="13" t="e">
        <f aca="false">IF(#REF!="","",#REF!)</f>
        <v>#REF!</v>
      </c>
      <c r="U15" s="17" t="e">
        <f aca="false">IF(#REF!="","",#REF!)</f>
        <v>#REF!</v>
      </c>
      <c r="V15" s="17" t="e">
        <f aca="false">IF(#REF!="","",#REF!)</f>
        <v>#REF!</v>
      </c>
      <c r="W15" s="17" t="e">
        <f aca="false">IF(#REF!="","",#REF!)</f>
        <v>#REF!</v>
      </c>
      <c r="X15" s="17" t="e">
        <f aca="false">IF(#REF!="","",#REF!)</f>
        <v>#REF!</v>
      </c>
      <c r="Y15" s="17" t="e">
        <f aca="false">IF(#REF!="","",#REF!)</f>
        <v>#REF!</v>
      </c>
      <c r="Z15" s="17" t="e">
        <f aca="false">IF(#REF!="","",#REF!)</f>
        <v>#REF!</v>
      </c>
      <c r="AA15" s="5" t="e">
        <f aca="false">IF(#REF!="","",#REF!)</f>
        <v>#REF!</v>
      </c>
      <c r="AB15" s="5" t="e">
        <f aca="false">IF(#REF!="","",#REF!)</f>
        <v>#REF!</v>
      </c>
      <c r="AC15" s="5" t="e">
        <f aca="false">IF(#REF!="","",#REF!)</f>
        <v>#REF!</v>
      </c>
      <c r="AD15" s="5" t="e">
        <f aca="false">IF(#REF!="","",#REF!)</f>
        <v>#REF!</v>
      </c>
      <c r="AE15" s="5" t="e">
        <f aca="false">IF(#REF!="","",#REF!)</f>
        <v>#REF!</v>
      </c>
      <c r="AF15" s="5" t="e">
        <f aca="false">IF(#REF!="","",#REF!)</f>
        <v>#REF!</v>
      </c>
      <c r="AG15" s="5" t="e">
        <f aca="false">IF(#REF!="","",#REF!)</f>
        <v>#REF!</v>
      </c>
      <c r="AH15" s="5" t="e">
        <f aca="false">IF(#REF!="","",#REF!)</f>
        <v>#REF!</v>
      </c>
      <c r="AI15" s="5" t="e">
        <f aca="false">IF(#REF!="","",#REF!)</f>
        <v>#REF!</v>
      </c>
      <c r="AJ15" s="5" t="e">
        <f aca="false">IF(#REF!="","",#REF!)</f>
        <v>#REF!</v>
      </c>
      <c r="AK15" s="5" t="e">
        <f aca="false">IF(#REF!="","",#REF!)</f>
        <v>#REF!</v>
      </c>
      <c r="AL15" s="5" t="e">
        <f aca="false">IF(#REF!="","",#REF!)</f>
        <v>#REF!</v>
      </c>
      <c r="AM15" s="5" t="e">
        <f aca="false">IF(#REF!="","",#REF!)</f>
        <v>#REF!</v>
      </c>
      <c r="AN15" s="14" t="e">
        <f aca="false">IF(#REF!="","",#REF!)</f>
        <v>#REF!</v>
      </c>
      <c r="AO15" s="14" t="e">
        <f aca="false">IF(#REF!="","",#REF!)</f>
        <v>#REF!</v>
      </c>
      <c r="AP15" s="14" t="e">
        <f aca="false">IF(#REF!="","",#REF!)</f>
        <v>#REF!</v>
      </c>
      <c r="AQ15" s="17" t="e">
        <f aca="false">IF(#REF!="","",#REF!)</f>
        <v>#REF!</v>
      </c>
      <c r="AR15" s="13" t="e">
        <f aca="false">IF(#REF!="","",#REF!)</f>
        <v>#REF!</v>
      </c>
      <c r="AS15" s="8" t="e">
        <f aca="false">IF(#REF!="","",#REF!)</f>
        <v>#REF!</v>
      </c>
      <c r="AT15" s="8" t="e">
        <f aca="false">IF(#REF!="","",#REF!)</f>
        <v>#REF!</v>
      </c>
      <c r="AU15" s="8" t="e">
        <f aca="false">IF(#REF!="","",#REF!)</f>
        <v>#REF!</v>
      </c>
      <c r="AV15" s="8" t="e">
        <f aca="false">IF(#REF!="","",#REF!)</f>
        <v>#REF!</v>
      </c>
      <c r="AW15" s="8" t="e">
        <f aca="false">IF(#REF!="","",#REF!)</f>
        <v>#REF!</v>
      </c>
      <c r="AX15" s="8" t="e">
        <f aca="false">IF(#REF!="","",#REF!)</f>
        <v>#REF!</v>
      </c>
      <c r="AY15" s="5" t="e">
        <f aca="false">IF(#REF!="","",#REF!)</f>
        <v>#REF!</v>
      </c>
      <c r="AZ15" s="5" t="e">
        <f aca="false">IF(#REF!="","",#REF!)</f>
        <v>#REF!</v>
      </c>
      <c r="BA15" s="14" t="e">
        <f aca="false">IF(#REF!="","",#REF!)</f>
        <v>#REF!</v>
      </c>
      <c r="BB15" s="14" t="e">
        <f aca="false">IF(#REF!="","",#REF!)</f>
        <v>#REF!</v>
      </c>
      <c r="BC15" s="14" t="e">
        <f aca="false">IF(#REF!="","",#REF!)</f>
        <v>#REF!</v>
      </c>
      <c r="BD15" s="14" t="e">
        <f aca="false">IF(#REF!="","",#REF!)</f>
        <v>#REF!</v>
      </c>
      <c r="BE15" s="14" t="e">
        <f aca="false">IF(#REF!="","",#REF!)</f>
        <v>#REF!</v>
      </c>
      <c r="BF15" s="14" t="e">
        <f aca="false">IF(#REF!="","",#REF!)</f>
        <v>#REF!</v>
      </c>
      <c r="BG15" s="14" t="e">
        <f aca="false">IF(#REF!="","",#REF!)</f>
        <v>#REF!</v>
      </c>
      <c r="BH15" s="14" t="e">
        <f aca="false">IF(#REF!="","",#REF!)</f>
        <v>#REF!</v>
      </c>
      <c r="BI15" s="14" t="e">
        <f aca="false">IF(#REF!="","",#REF!)</f>
        <v>#REF!</v>
      </c>
      <c r="BJ15" s="14" t="e">
        <f aca="false">IF(#REF!="","",#REF!)</f>
        <v>#REF!</v>
      </c>
      <c r="BK15" s="14" t="e">
        <f aca="false">IF(#REF!="","",#REF!)</f>
        <v>#REF!</v>
      </c>
      <c r="BL15" s="14" t="e">
        <f aca="false">IF(#REF!="","",#REF!)</f>
        <v>#REF!</v>
      </c>
      <c r="BM15" s="14" t="e">
        <f aca="false">IF(#REF!="","",#REF!)</f>
        <v>#REF!</v>
      </c>
      <c r="BN15" s="14" t="e">
        <f aca="false">IF(#REF!="","",#REF!)</f>
        <v>#REF!</v>
      </c>
      <c r="BO15" s="14" t="e">
        <f aca="false">IF(#REF!="","",#REF!)</f>
        <v>#REF!</v>
      </c>
      <c r="BP15" s="14" t="e">
        <f aca="false">IF(#REF!="","",#REF!)</f>
        <v>#REF!</v>
      </c>
      <c r="BQ15" s="14" t="e">
        <f aca="false">IF(#REF!="","",#REF!)</f>
        <v>#REF!</v>
      </c>
      <c r="BR15" s="14" t="e">
        <f aca="false">IF(#REF!="","",#REF!)</f>
        <v>#REF!</v>
      </c>
      <c r="BS15" s="14" t="e">
        <f aca="false">IF(#REF!="","",#REF!)</f>
        <v>#REF!</v>
      </c>
      <c r="BT15" s="41" t="e">
        <f aca="false">IF(#REF!="","",#REF!)</f>
        <v>#REF!</v>
      </c>
      <c r="BU15" s="41" t="e">
        <f aca="false">IF(#REF!="","",#REF!)</f>
        <v>#REF!</v>
      </c>
      <c r="BV15" s="41" t="e">
        <f aca="false">IF(#REF!="","",#REF!)</f>
        <v>#REF!</v>
      </c>
      <c r="BW15" s="14" t="e">
        <f aca="false">IF(#REF!="","",#REF!)</f>
        <v>#REF!</v>
      </c>
      <c r="BX15" s="14" t="e">
        <f aca="false">IF(#REF!="","",#REF!)</f>
        <v>#REF!</v>
      </c>
      <c r="BY15" s="14" t="e">
        <f aca="false">IF(#REF!="","",#REF!)</f>
        <v>#REF!</v>
      </c>
      <c r="BZ15" s="8" t="s">
        <v>22</v>
      </c>
      <c r="CA15" s="8" t="e">
        <f aca="false">IF(#REF!="","",#REF!)</f>
        <v>#REF!</v>
      </c>
      <c r="CB15" s="42" t="e">
        <f aca="false">IF(#REF!="","",#REF!)</f>
        <v>#REF!</v>
      </c>
      <c r="CC15" s="8" t="n">
        <f aca="false">IF(Métricas!F17="","",Métricas!F17)</f>
        <v>30</v>
      </c>
      <c r="CD15" s="8" t="n">
        <f aca="false">IF(Métricas!G17="","",Métricas!G17)</f>
        <v>30</v>
      </c>
      <c r="CE15" s="8" t="n">
        <f aca="false">IF(Métricas!H17="","",Métricas!H17)</f>
        <v>30</v>
      </c>
      <c r="CF15" s="8" t="n">
        <f aca="false">IF(Métricas!I17="","",Métricas!I17)</f>
        <v>30</v>
      </c>
      <c r="CG15" s="8" t="n">
        <f aca="false">IF(Métricas!J17="","",Métricas!J17)</f>
        <v>30</v>
      </c>
      <c r="CH15" s="8" t="n">
        <f aca="false">IF(Métricas!K17="","",Métricas!K17)</f>
        <v>30</v>
      </c>
      <c r="CI15" s="43" t="n">
        <f aca="false">IF(Métricas!L17="","",Métricas!L17)</f>
        <v>30</v>
      </c>
      <c r="CJ15" s="43" t="n">
        <f aca="false">IF(Métricas!M17="","",Métricas!M17)</f>
        <v>30</v>
      </c>
      <c r="CK15" s="43" t="n">
        <f aca="false">IF(Métricas!N17="","",Métricas!N17)</f>
        <v>30</v>
      </c>
      <c r="CL15" s="43" t="n">
        <f aca="false">IF(Métricas!O17="","",Métricas!O17)</f>
        <v>30</v>
      </c>
      <c r="CM15" s="43" t="n">
        <f aca="false">IF(Métricas!P17="","",Métricas!P17)</f>
        <v>30</v>
      </c>
      <c r="CN15" s="43" t="n">
        <f aca="false">IF(Métricas!Q17="","",Métricas!Q17)</f>
        <v>30</v>
      </c>
      <c r="CO15" s="43" t="n">
        <f aca="false">IF(Métricas!R17="","",Métricas!R17)</f>
        <v>30</v>
      </c>
      <c r="CP15" s="43" t="n">
        <f aca="false">IF(Métricas!S17="","",Métricas!S17)</f>
        <v>30</v>
      </c>
      <c r="CQ15" s="43" t="n">
        <f aca="false">IF(Métricas!T17="","",Métricas!T17)</f>
        <v>30</v>
      </c>
      <c r="CR15" s="43" t="n">
        <f aca="false">IF(Métricas!U17="","",Métricas!U17)</f>
        <v>30</v>
      </c>
      <c r="CS15" s="39" t="n">
        <f aca="false">IF(Métricas!V17="","",Métricas!V17)</f>
        <v>30</v>
      </c>
      <c r="CT15" s="39" t="n">
        <f aca="false">IF(Métricas!W17="","",Métricas!W17)</f>
        <v>30</v>
      </c>
      <c r="CU15" s="39" t="n">
        <f aca="false">IF(Métricas!X17="","",Métricas!X17)</f>
        <v>30</v>
      </c>
      <c r="CV15" s="8" t="str">
        <f aca="false">IF(Métricas!Y17="","",Métricas!Y17)</f>
        <v/>
      </c>
      <c r="CW15" s="8" t="str">
        <f aca="false">IF(Métricas!Z17="","",Métricas!Z17)</f>
        <v/>
      </c>
      <c r="CX15" s="8" t="str">
        <f aca="false">IF(Métricas!AA17="","",Métricas!AA17)</f>
        <v/>
      </c>
      <c r="CY15" s="8" t="str">
        <f aca="false">IF(Métricas!AB17="","",Métricas!AB17)</f>
        <v/>
      </c>
      <c r="CZ15" s="8" t="str">
        <f aca="false">IF(Métricas!AC17="","",Métricas!AC17)</f>
        <v/>
      </c>
    </row>
    <row r="16" customFormat="false" ht="43.8" hidden="false" customHeight="false" outlineLevel="0" collapsed="false">
      <c r="A16" s="5" t="n">
        <v>11</v>
      </c>
      <c r="B16" s="6"/>
      <c r="C16" s="7" t="s">
        <v>29</v>
      </c>
      <c r="D16" s="8" t="s">
        <v>14</v>
      </c>
      <c r="E16" s="9"/>
      <c r="F16" s="10" t="n">
        <v>3</v>
      </c>
      <c r="G16" s="11" t="n">
        <v>2</v>
      </c>
      <c r="H16" s="39" t="n">
        <v>1</v>
      </c>
      <c r="I16" s="13" t="e">
        <f aca="false">IF(#REF!="","",#REF!)</f>
        <v>#REF!</v>
      </c>
      <c r="J16" s="13" t="e">
        <f aca="false">IF(#REF!="","",#REF!)</f>
        <v>#REF!</v>
      </c>
      <c r="K16" s="13" t="e">
        <f aca="false">IF(#REF!="","",#REF!)</f>
        <v>#REF!</v>
      </c>
      <c r="L16" s="13" t="e">
        <f aca="false">IF(#REF!="","",#REF!)</f>
        <v>#REF!</v>
      </c>
      <c r="M16" s="13" t="e">
        <f aca="false">IF(#REF!="","",#REF!)</f>
        <v>#REF!</v>
      </c>
      <c r="N16" s="13" t="e">
        <f aca="false">IF(#REF!="","",#REF!)</f>
        <v>#REF!</v>
      </c>
      <c r="O16" s="13" t="e">
        <f aca="false">IF(#REF!="","",#REF!)</f>
        <v>#REF!</v>
      </c>
      <c r="P16" s="13" t="e">
        <f aca="false">IF(#REF!="","",#REF!)</f>
        <v>#REF!</v>
      </c>
      <c r="Q16" s="13" t="e">
        <f aca="false">IF(#REF!="","",#REF!)</f>
        <v>#REF!</v>
      </c>
      <c r="R16" s="13" t="e">
        <f aca="false">IF(#REF!="","",#REF!)</f>
        <v>#REF!</v>
      </c>
      <c r="S16" s="17" t="e">
        <f aca="false">IF(#REF!="","",#REF!)</f>
        <v>#REF!</v>
      </c>
      <c r="T16" s="17" t="e">
        <f aca="false">IF(#REF!="","",#REF!)</f>
        <v>#REF!</v>
      </c>
      <c r="U16" s="17" t="e">
        <f aca="false">IF(#REF!="","",#REF!)</f>
        <v>#REF!</v>
      </c>
      <c r="V16" s="17" t="e">
        <f aca="false">IF(#REF!="","",#REF!)</f>
        <v>#REF!</v>
      </c>
      <c r="W16" s="17" t="e">
        <f aca="false">IF(#REF!="","",#REF!)</f>
        <v>#REF!</v>
      </c>
      <c r="X16" s="17" t="e">
        <f aca="false">IF(#REF!="","",#REF!)</f>
        <v>#REF!</v>
      </c>
      <c r="Y16" s="17" t="e">
        <f aca="false">IF(#REF!="","",#REF!)</f>
        <v>#REF!</v>
      </c>
      <c r="Z16" s="17" t="e">
        <f aca="false">IF(#REF!="","",#REF!)</f>
        <v>#REF!</v>
      </c>
      <c r="AA16" s="5" t="e">
        <f aca="false">IF(#REF!="","",#REF!)</f>
        <v>#REF!</v>
      </c>
      <c r="AB16" s="5" t="e">
        <f aca="false">IF(#REF!="","",#REF!)</f>
        <v>#REF!</v>
      </c>
      <c r="AC16" s="5" t="e">
        <f aca="false">IF(#REF!="","",#REF!)</f>
        <v>#REF!</v>
      </c>
      <c r="AD16" s="5" t="e">
        <f aca="false">IF(#REF!="","",#REF!)</f>
        <v>#REF!</v>
      </c>
      <c r="AE16" s="5" t="e">
        <f aca="false">IF(#REF!="","",#REF!)</f>
        <v>#REF!</v>
      </c>
      <c r="AF16" s="5" t="e">
        <f aca="false">IF(#REF!="","",#REF!)</f>
        <v>#REF!</v>
      </c>
      <c r="AG16" s="13" t="e">
        <f aca="false">IF(#REF!="","",#REF!)</f>
        <v>#REF!</v>
      </c>
      <c r="AH16" s="13" t="e">
        <f aca="false">IF(#REF!="","",#REF!)</f>
        <v>#REF!</v>
      </c>
      <c r="AI16" s="13" t="e">
        <f aca="false">IF(#REF!="","",#REF!)</f>
        <v>#REF!</v>
      </c>
      <c r="AJ16" s="13" t="e">
        <f aca="false">IF(#REF!="","",#REF!)</f>
        <v>#REF!</v>
      </c>
      <c r="AK16" s="13" t="e">
        <f aca="false">IF(#REF!="","",#REF!)</f>
        <v>#REF!</v>
      </c>
      <c r="AL16" s="13" t="e">
        <f aca="false">IF(#REF!="","",#REF!)</f>
        <v>#REF!</v>
      </c>
      <c r="AM16" s="13" t="e">
        <f aca="false">IF(#REF!="","",#REF!)</f>
        <v>#REF!</v>
      </c>
      <c r="AN16" s="13" t="e">
        <f aca="false">IF(#REF!="","",#REF!)</f>
        <v>#REF!</v>
      </c>
      <c r="AO16" s="13" t="e">
        <f aca="false">IF(#REF!="","",#REF!)</f>
        <v>#REF!</v>
      </c>
      <c r="AP16" s="13" t="e">
        <f aca="false">IF(#REF!="","",#REF!)</f>
        <v>#REF!</v>
      </c>
      <c r="AQ16" s="17" t="e">
        <f aca="false">IF(#REF!="","",#REF!)</f>
        <v>#REF!</v>
      </c>
      <c r="AR16" s="17" t="e">
        <f aca="false">IF(#REF!="","",#REF!)</f>
        <v>#REF!</v>
      </c>
      <c r="AS16" s="8" t="e">
        <f aca="false">IF(#REF!="","",#REF!)</f>
        <v>#REF!</v>
      </c>
      <c r="AT16" s="8" t="e">
        <f aca="false">IF(#REF!="","",#REF!)</f>
        <v>#REF!</v>
      </c>
      <c r="AU16" s="8" t="e">
        <f aca="false">IF(#REF!="","",#REF!)</f>
        <v>#REF!</v>
      </c>
      <c r="AV16" s="8" t="e">
        <f aca="false">IF(#REF!="","",#REF!)</f>
        <v>#REF!</v>
      </c>
      <c r="AW16" s="8" t="e">
        <f aca="false">IF(#REF!="","",#REF!)</f>
        <v>#REF!</v>
      </c>
      <c r="AX16" s="8" t="e">
        <f aca="false">IF(#REF!="","",#REF!)</f>
        <v>#REF!</v>
      </c>
      <c r="AY16" s="5" t="e">
        <f aca="false">IF(#REF!="","",#REF!)</f>
        <v>#REF!</v>
      </c>
      <c r="AZ16" s="5" t="e">
        <f aca="false">IF(#REF!="","",#REF!)</f>
        <v>#REF!</v>
      </c>
      <c r="BA16" s="44" t="e">
        <f aca="false">IF(#REF!="","",#REF!)</f>
        <v>#REF!</v>
      </c>
      <c r="BB16" s="44" t="e">
        <f aca="false">IF(#REF!="","",#REF!)</f>
        <v>#REF!</v>
      </c>
      <c r="BC16" s="17" t="e">
        <f aca="false">IF(#REF!="","",#REF!)</f>
        <v>#REF!</v>
      </c>
      <c r="BD16" s="14" t="e">
        <f aca="false">IF(#REF!="","",#REF!)</f>
        <v>#REF!</v>
      </c>
      <c r="BE16" s="14" t="e">
        <f aca="false">IF(#REF!="","",#REF!)</f>
        <v>#REF!</v>
      </c>
      <c r="BF16" s="17" t="e">
        <f aca="false">IF(#REF!="","",#REF!)</f>
        <v>#REF!</v>
      </c>
      <c r="BG16" s="17" t="e">
        <f aca="false">IF(#REF!="","",#REF!)</f>
        <v>#REF!</v>
      </c>
      <c r="BH16" s="17" t="e">
        <f aca="false">IF(#REF!="","",#REF!)</f>
        <v>#REF!</v>
      </c>
      <c r="BI16" s="17" t="e">
        <f aca="false">IF(#REF!="","",#REF!)</f>
        <v>#REF!</v>
      </c>
      <c r="BJ16" s="17" t="e">
        <f aca="false">IF(#REF!="","",#REF!)</f>
        <v>#REF!</v>
      </c>
      <c r="BK16" s="17" t="e">
        <f aca="false">IF(#REF!="","",#REF!)</f>
        <v>#REF!</v>
      </c>
      <c r="BL16" s="15" t="e">
        <f aca="false">IF(#REF!="","",#REF!)</f>
        <v>#REF!</v>
      </c>
      <c r="BM16" s="15" t="e">
        <f aca="false">IF(#REF!="","",#REF!)</f>
        <v>#REF!</v>
      </c>
      <c r="BN16" s="15" t="e">
        <f aca="false">IF(#REF!="","",#REF!)</f>
        <v>#REF!</v>
      </c>
      <c r="BO16" s="15" t="e">
        <f aca="false">IF(#REF!="","",#REF!)</f>
        <v>#REF!</v>
      </c>
      <c r="BP16" s="15" t="e">
        <f aca="false">IF(#REF!="","",#REF!)</f>
        <v>#REF!</v>
      </c>
      <c r="BQ16" s="15" t="e">
        <f aca="false">IF(#REF!="","",#REF!)</f>
        <v>#REF!</v>
      </c>
      <c r="BR16" s="8" t="e">
        <f aca="false">IF(#REF!="","",#REF!)</f>
        <v>#REF!</v>
      </c>
      <c r="BS16" s="8" t="e">
        <f aca="false">IF(#REF!="","",#REF!)</f>
        <v>#REF!</v>
      </c>
      <c r="BT16" s="8" t="e">
        <f aca="false">IF(#REF!="","",#REF!)</f>
        <v>#REF!</v>
      </c>
      <c r="BU16" s="8" t="e">
        <f aca="false">IF(#REF!="","",#REF!)</f>
        <v>#REF!</v>
      </c>
      <c r="BV16" s="8" t="e">
        <f aca="false">IF(#REF!="","",#REF!)</f>
        <v>#REF!</v>
      </c>
      <c r="BW16" s="8" t="e">
        <f aca="false">IF(#REF!="","",#REF!)</f>
        <v>#REF!</v>
      </c>
      <c r="BX16" s="8" t="e">
        <f aca="false">IF(#REF!="","",#REF!)</f>
        <v>#REF!</v>
      </c>
      <c r="BY16" s="8" t="e">
        <f aca="false">IF(#REF!="","",#REF!)</f>
        <v>#REF!</v>
      </c>
      <c r="BZ16" s="8" t="e">
        <f aca="false">IF(#REF!="","",#REF!)</f>
        <v>#REF!</v>
      </c>
      <c r="CA16" s="8" t="e">
        <f aca="false">IF(#REF!="","",#REF!)</f>
        <v>#REF!</v>
      </c>
      <c r="CB16" s="8" t="e">
        <f aca="false">IF(#REF!="","",#REF!)</f>
        <v>#REF!</v>
      </c>
      <c r="CC16" s="8" t="n">
        <f aca="false">IF(Métricas!F18="","",Métricas!F18)</f>
        <v>8</v>
      </c>
      <c r="CD16" s="8" t="n">
        <f aca="false">IF(Métricas!G18="","",Métricas!G18)</f>
        <v>8</v>
      </c>
      <c r="CE16" s="8" t="n">
        <f aca="false">IF(Métricas!H18="","",Métricas!H18)</f>
        <v>8</v>
      </c>
      <c r="CF16" s="8" t="n">
        <f aca="false">IF(Métricas!I18="","",Métricas!I18)</f>
        <v>7</v>
      </c>
      <c r="CG16" s="8" t="n">
        <f aca="false">IF(Métricas!J18="","",Métricas!J18)</f>
        <v>8</v>
      </c>
      <c r="CH16" s="8" t="n">
        <f aca="false">IF(Métricas!K18="","",Métricas!K18)</f>
        <v>7</v>
      </c>
      <c r="CI16" s="15" t="n">
        <f aca="false">IF(Métricas!L18="","",Métricas!L18)</f>
        <v>8</v>
      </c>
      <c r="CJ16" s="15" t="n">
        <f aca="false">IF(Métricas!M18="","",Métricas!M18)</f>
        <v>8</v>
      </c>
      <c r="CK16" s="15" t="n">
        <f aca="false">IF(Métricas!N18="","",Métricas!N18)</f>
        <v>8</v>
      </c>
      <c r="CL16" s="15" t="n">
        <f aca="false">IF(Métricas!O18="","",Métricas!O18)</f>
        <v>8</v>
      </c>
      <c r="CM16" s="15" t="n">
        <f aca="false">IF(Métricas!P18="","",Métricas!P18)</f>
        <v>9</v>
      </c>
      <c r="CN16" s="15" t="n">
        <f aca="false">IF(Métricas!Q18="","",Métricas!Q18)</f>
        <v>9</v>
      </c>
      <c r="CO16" s="15" t="n">
        <f aca="false">IF(Métricas!R18="","",Métricas!R18)</f>
        <v>8</v>
      </c>
      <c r="CP16" s="15" t="n">
        <f aca="false">IF(Métricas!S18="","",Métricas!S18)</f>
        <v>8</v>
      </c>
      <c r="CQ16" s="15" t="n">
        <f aca="false">IF(Métricas!T18="","",Métricas!T18)</f>
        <v>9</v>
      </c>
      <c r="CR16" s="15" t="n">
        <f aca="false">IF(Métricas!U18="","",Métricas!U18)</f>
        <v>10</v>
      </c>
      <c r="CS16" s="15" t="n">
        <f aca="false">IF(Métricas!V18="","",Métricas!V18)</f>
        <v>10</v>
      </c>
      <c r="CT16" s="15" t="n">
        <f aca="false">IF(Métricas!W18="","",Métricas!W18)</f>
        <v>11</v>
      </c>
      <c r="CU16" s="15" t="n">
        <f aca="false">IF(Métricas!X18="","",Métricas!X18)</f>
        <v>11</v>
      </c>
      <c r="CV16" s="8" t="str">
        <f aca="false">IF(Métricas!Y18="","",Métricas!Y18)</f>
        <v/>
      </c>
      <c r="CW16" s="8" t="str">
        <f aca="false">IF(Métricas!Z18="","",Métricas!Z18)</f>
        <v/>
      </c>
      <c r="CX16" s="8" t="str">
        <f aca="false">IF(Métricas!AA18="","",Métricas!AA18)</f>
        <v/>
      </c>
      <c r="CY16" s="8" t="str">
        <f aca="false">IF(Métricas!AB18="","",Métricas!AB18)</f>
        <v/>
      </c>
      <c r="CZ16" s="8" t="str">
        <f aca="false">IF(Métricas!AC18="","",Métricas!AC18)</f>
        <v/>
      </c>
    </row>
    <row r="17" customFormat="false" ht="43.8" hidden="false" customHeight="false" outlineLevel="0" collapsed="false">
      <c r="A17" s="5" t="n">
        <v>12</v>
      </c>
      <c r="B17" s="6"/>
      <c r="C17" s="7" t="s">
        <v>30</v>
      </c>
      <c r="D17" s="8" t="s">
        <v>14</v>
      </c>
      <c r="E17" s="9" t="s">
        <v>31</v>
      </c>
      <c r="F17" s="10" t="n">
        <v>3</v>
      </c>
      <c r="G17" s="11" t="n">
        <v>2</v>
      </c>
      <c r="H17" s="39" t="n">
        <v>1</v>
      </c>
      <c r="I17" s="13" t="e">
        <f aca="false">IF(#REF!="","",#REF!)</f>
        <v>#REF!</v>
      </c>
      <c r="J17" s="13" t="e">
        <f aca="false">IF(#REF!="","",#REF!)</f>
        <v>#REF!</v>
      </c>
      <c r="K17" s="13" t="e">
        <f aca="false">IF(#REF!="","",#REF!)</f>
        <v>#REF!</v>
      </c>
      <c r="L17" s="13" t="e">
        <f aca="false">IF(#REF!="","",#REF!)</f>
        <v>#REF!</v>
      </c>
      <c r="M17" s="13" t="e">
        <f aca="false">IF(#REF!="","",#REF!)</f>
        <v>#REF!</v>
      </c>
      <c r="N17" s="13" t="e">
        <f aca="false">IF(#REF!="","",#REF!)</f>
        <v>#REF!</v>
      </c>
      <c r="O17" s="13" t="e">
        <f aca="false">IF(#REF!="","",#REF!)</f>
        <v>#REF!</v>
      </c>
      <c r="P17" s="13" t="e">
        <f aca="false">IF(#REF!="","",#REF!)</f>
        <v>#REF!</v>
      </c>
      <c r="Q17" s="13" t="e">
        <f aca="false">IF(#REF!="","",#REF!)</f>
        <v>#REF!</v>
      </c>
      <c r="R17" s="13" t="e">
        <f aca="false">IF(#REF!="","",#REF!)</f>
        <v>#REF!</v>
      </c>
      <c r="S17" s="17" t="e">
        <f aca="false">IF(#REF!="","",#REF!)</f>
        <v>#REF!</v>
      </c>
      <c r="T17" s="17" t="e">
        <f aca="false">IF(#REF!="","",#REF!)</f>
        <v>#REF!</v>
      </c>
      <c r="U17" s="17" t="e">
        <f aca="false">IF(#REF!="","",#REF!)</f>
        <v>#REF!</v>
      </c>
      <c r="V17" s="17" t="e">
        <f aca="false">IF(#REF!="","",#REF!)</f>
        <v>#REF!</v>
      </c>
      <c r="W17" s="17" t="e">
        <f aca="false">IF(#REF!="","",#REF!)</f>
        <v>#REF!</v>
      </c>
      <c r="X17" s="17" t="e">
        <f aca="false">IF(#REF!="","",#REF!)</f>
        <v>#REF!</v>
      </c>
      <c r="Y17" s="17" t="e">
        <f aca="false">IF(#REF!="","",#REF!)</f>
        <v>#REF!</v>
      </c>
      <c r="Z17" s="17" t="e">
        <f aca="false">IF(#REF!="","",#REF!)</f>
        <v>#REF!</v>
      </c>
      <c r="AA17" s="5" t="e">
        <f aca="false">IF(#REF!="","",#REF!)</f>
        <v>#REF!</v>
      </c>
      <c r="AB17" s="5" t="e">
        <f aca="false">IF(#REF!="","",#REF!)</f>
        <v>#REF!</v>
      </c>
      <c r="AC17" s="5" t="e">
        <f aca="false">IF(#REF!="","",#REF!)</f>
        <v>#REF!</v>
      </c>
      <c r="AD17" s="5" t="e">
        <f aca="false">IF(#REF!="","",#REF!)</f>
        <v>#REF!</v>
      </c>
      <c r="AE17" s="5" t="e">
        <f aca="false">IF(#REF!="","",#REF!)</f>
        <v>#REF!</v>
      </c>
      <c r="AF17" s="5" t="e">
        <f aca="false">IF(#REF!="","",#REF!)</f>
        <v>#REF!</v>
      </c>
      <c r="AG17" s="13" t="e">
        <f aca="false">IF(#REF!="","",#REF!)</f>
        <v>#REF!</v>
      </c>
      <c r="AH17" s="13" t="e">
        <f aca="false">IF(#REF!="","",#REF!)</f>
        <v>#REF!</v>
      </c>
      <c r="AI17" s="13" t="e">
        <f aca="false">IF(#REF!="","",#REF!)</f>
        <v>#REF!</v>
      </c>
      <c r="AJ17" s="13" t="e">
        <f aca="false">IF(#REF!="","",#REF!)</f>
        <v>#REF!</v>
      </c>
      <c r="AK17" s="13" t="e">
        <f aca="false">IF(#REF!="","",#REF!)</f>
        <v>#REF!</v>
      </c>
      <c r="AL17" s="13" t="e">
        <f aca="false">IF(#REF!="","",#REF!)</f>
        <v>#REF!</v>
      </c>
      <c r="AM17" s="13" t="e">
        <f aca="false">IF(#REF!="","",#REF!)</f>
        <v>#REF!</v>
      </c>
      <c r="AN17" s="13" t="e">
        <f aca="false">IF(#REF!="","",#REF!)</f>
        <v>#REF!</v>
      </c>
      <c r="AO17" s="13" t="e">
        <f aca="false">IF(#REF!="","",#REF!)</f>
        <v>#REF!</v>
      </c>
      <c r="AP17" s="13" t="e">
        <f aca="false">IF(#REF!="","",#REF!)</f>
        <v>#REF!</v>
      </c>
      <c r="AQ17" s="17" t="e">
        <f aca="false">IF(#REF!="","",#REF!)</f>
        <v>#REF!</v>
      </c>
      <c r="AR17" s="17" t="e">
        <f aca="false">IF(#REF!="","",#REF!)</f>
        <v>#REF!</v>
      </c>
      <c r="AS17" s="8" t="e">
        <f aca="false">IF(#REF!="","",#REF!)</f>
        <v>#REF!</v>
      </c>
      <c r="AT17" s="8" t="e">
        <f aca="false">IF(#REF!="","",#REF!)</f>
        <v>#REF!</v>
      </c>
      <c r="AU17" s="8" t="e">
        <f aca="false">IF(#REF!="","",#REF!)</f>
        <v>#REF!</v>
      </c>
      <c r="AV17" s="8" t="e">
        <f aca="false">IF(#REF!="","",#REF!)</f>
        <v>#REF!</v>
      </c>
      <c r="AW17" s="8" t="e">
        <f aca="false">IF(#REF!="","",#REF!)</f>
        <v>#REF!</v>
      </c>
      <c r="AX17" s="8" t="e">
        <f aca="false">IF(#REF!="","",#REF!)</f>
        <v>#REF!</v>
      </c>
      <c r="AY17" s="5" t="e">
        <f aca="false">IF(#REF!="","",#REF!)</f>
        <v>#REF!</v>
      </c>
      <c r="AZ17" s="5" t="e">
        <f aca="false">IF(#REF!="","",#REF!)</f>
        <v>#REF!</v>
      </c>
      <c r="BA17" s="44" t="e">
        <f aca="false">IF(#REF!="","",#REF!)</f>
        <v>#REF!</v>
      </c>
      <c r="BB17" s="44" t="e">
        <f aca="false">IF(#REF!="","",#REF!)</f>
        <v>#REF!</v>
      </c>
      <c r="BC17" s="17" t="e">
        <f aca="false">IF(#REF!="","",#REF!)</f>
        <v>#REF!</v>
      </c>
      <c r="BD17" s="14" t="e">
        <f aca="false">IF(#REF!="","",#REF!)</f>
        <v>#REF!</v>
      </c>
      <c r="BE17" s="14" t="e">
        <f aca="false">IF(#REF!="","",#REF!)</f>
        <v>#REF!</v>
      </c>
      <c r="BF17" s="17" t="e">
        <f aca="false">IF(#REF!="","",#REF!)</f>
        <v>#REF!</v>
      </c>
      <c r="BG17" s="17" t="e">
        <f aca="false">IF(#REF!="","",#REF!)</f>
        <v>#REF!</v>
      </c>
      <c r="BH17" s="17" t="e">
        <f aca="false">IF(#REF!="","",#REF!)</f>
        <v>#REF!</v>
      </c>
      <c r="BI17" s="17" t="e">
        <f aca="false">IF(#REF!="","",#REF!)</f>
        <v>#REF!</v>
      </c>
      <c r="BJ17" s="17" t="e">
        <f aca="false">IF(#REF!="","",#REF!)</f>
        <v>#REF!</v>
      </c>
      <c r="BK17" s="17" t="e">
        <f aca="false">IF(#REF!="","",#REF!)</f>
        <v>#REF!</v>
      </c>
      <c r="BL17" s="15" t="e">
        <f aca="false">IF(#REF!="","",#REF!)</f>
        <v>#REF!</v>
      </c>
      <c r="BM17" s="15" t="e">
        <f aca="false">IF(#REF!="","",#REF!)</f>
        <v>#REF!</v>
      </c>
      <c r="BN17" s="15" t="e">
        <f aca="false">IF(#REF!="","",#REF!)</f>
        <v>#REF!</v>
      </c>
      <c r="BO17" s="15" t="e">
        <f aca="false">IF(#REF!="","",#REF!)</f>
        <v>#REF!</v>
      </c>
      <c r="BP17" s="15" t="e">
        <f aca="false">IF(#REF!="","",#REF!)</f>
        <v>#REF!</v>
      </c>
      <c r="BQ17" s="15" t="e">
        <f aca="false">IF(#REF!="","",#REF!)</f>
        <v>#REF!</v>
      </c>
      <c r="BR17" s="8" t="e">
        <f aca="false">IF(#REF!="","",#REF!)</f>
        <v>#REF!</v>
      </c>
      <c r="BS17" s="8" t="e">
        <f aca="false">IF(#REF!="","",#REF!)</f>
        <v>#REF!</v>
      </c>
      <c r="BT17" s="8" t="e">
        <f aca="false">IF(#REF!="","",#REF!)</f>
        <v>#REF!</v>
      </c>
      <c r="BU17" s="8" t="e">
        <f aca="false">IF(#REF!="","",#REF!)</f>
        <v>#REF!</v>
      </c>
      <c r="BV17" s="8" t="e">
        <f aca="false">IF(#REF!="","",#REF!)</f>
        <v>#REF!</v>
      </c>
      <c r="BW17" s="8" t="e">
        <f aca="false">IF(#REF!="","",#REF!)</f>
        <v>#REF!</v>
      </c>
      <c r="BX17" s="8" t="e">
        <f aca="false">IF(#REF!="","",#REF!)</f>
        <v>#REF!</v>
      </c>
      <c r="BY17" s="8" t="e">
        <f aca="false">IF(#REF!="","",#REF!)</f>
        <v>#REF!</v>
      </c>
      <c r="BZ17" s="8" t="e">
        <f aca="false">IF(#REF!="","",#REF!)</f>
        <v>#REF!</v>
      </c>
      <c r="CA17" s="8" t="e">
        <f aca="false">IF(#REF!="","",#REF!)</f>
        <v>#REF!</v>
      </c>
      <c r="CB17" s="8" t="e">
        <f aca="false">IF(#REF!="","",#REF!)</f>
        <v>#REF!</v>
      </c>
      <c r="CC17" s="8" t="n">
        <f aca="false">IF(Métricas!F19="","",Métricas!F19)</f>
        <v>10</v>
      </c>
      <c r="CD17" s="8" t="n">
        <f aca="false">IF(Métricas!G19="","",Métricas!G19)</f>
        <v>10</v>
      </c>
      <c r="CE17" s="8" t="n">
        <f aca="false">IF(Métricas!H19="","",Métricas!H19)</f>
        <v>9</v>
      </c>
      <c r="CF17" s="8" t="n">
        <f aca="false">IF(Métricas!I19="","",Métricas!I19)</f>
        <v>10</v>
      </c>
      <c r="CG17" s="8" t="n">
        <f aca="false">IF(Métricas!J19="","",Métricas!J19)</f>
        <v>11</v>
      </c>
      <c r="CH17" s="8" t="n">
        <f aca="false">IF(Métricas!K19="","",Métricas!K19)</f>
        <v>12</v>
      </c>
      <c r="CI17" s="15" t="n">
        <f aca="false">IF(Métricas!L19="","",Métricas!L19)</f>
        <v>11</v>
      </c>
      <c r="CJ17" s="15" t="n">
        <f aca="false">IF(Métricas!M19="","",Métricas!M19)</f>
        <v>8</v>
      </c>
      <c r="CK17" s="15" t="n">
        <f aca="false">IF(Métricas!N19="","",Métricas!N19)</f>
        <v>8</v>
      </c>
      <c r="CL17" s="15" t="n">
        <f aca="false">IF(Métricas!O19="","",Métricas!O19)</f>
        <v>8</v>
      </c>
      <c r="CM17" s="15" t="n">
        <f aca="false">IF(Métricas!P19="","",Métricas!P19)</f>
        <v>8</v>
      </c>
      <c r="CN17" s="15" t="n">
        <f aca="false">IF(Métricas!Q19="","",Métricas!Q19)</f>
        <v>9</v>
      </c>
      <c r="CO17" s="15" t="n">
        <f aca="false">IF(Métricas!R19="","",Métricas!R19)</f>
        <v>9</v>
      </c>
      <c r="CP17" s="15" t="n">
        <f aca="false">IF(Métricas!S19="","",Métricas!S19)</f>
        <v>8</v>
      </c>
      <c r="CQ17" s="15" t="n">
        <f aca="false">IF(Métricas!T19="","",Métricas!T19)</f>
        <v>8</v>
      </c>
      <c r="CR17" s="15" t="n">
        <f aca="false">IF(Métricas!U19="","",Métricas!U19)</f>
        <v>6</v>
      </c>
      <c r="CS17" s="15" t="n">
        <f aca="false">IF(Métricas!V19="","",Métricas!V19)</f>
        <v>7</v>
      </c>
      <c r="CT17" s="15" t="n">
        <f aca="false">IF(Métricas!W19="","",Métricas!W19)</f>
        <v>4.5</v>
      </c>
      <c r="CU17" s="15" t="n">
        <f aca="false">IF(Métricas!X19="","",Métricas!X19)</f>
        <v>5</v>
      </c>
      <c r="CV17" s="8" t="str">
        <f aca="false">IF(Métricas!Y19="","",Métricas!Y19)</f>
        <v/>
      </c>
      <c r="CW17" s="8" t="str">
        <f aca="false">IF(Métricas!Z19="","",Métricas!Z19)</f>
        <v/>
      </c>
      <c r="CX17" s="8" t="str">
        <f aca="false">IF(Métricas!AA19="","",Métricas!AA19)</f>
        <v/>
      </c>
      <c r="CY17" s="8" t="str">
        <f aca="false">IF(Métricas!AB19="","",Métricas!AB19)</f>
        <v/>
      </c>
      <c r="CZ17" s="8" t="str">
        <f aca="false">IF(Métricas!AC19="","",Métricas!AC19)</f>
        <v/>
      </c>
    </row>
    <row r="18" customFormat="false" ht="41.45" hidden="false" customHeight="false" outlineLevel="0" collapsed="false">
      <c r="A18" s="5" t="n">
        <v>13</v>
      </c>
      <c r="B18" s="6"/>
      <c r="C18" s="7" t="s">
        <v>32</v>
      </c>
      <c r="D18" s="8" t="s">
        <v>14</v>
      </c>
      <c r="E18" s="9" t="s">
        <v>15</v>
      </c>
      <c r="F18" s="10" t="n">
        <v>21</v>
      </c>
      <c r="G18" s="11" t="n">
        <v>14</v>
      </c>
      <c r="H18" s="39" t="n">
        <v>7</v>
      </c>
      <c r="I18" s="17" t="e">
        <f aca="false">IF(#REF!="","",#REF!)</f>
        <v>#REF!</v>
      </c>
      <c r="J18" s="13" t="e">
        <f aca="false">IF(#REF!="","",#REF!)</f>
        <v>#REF!</v>
      </c>
      <c r="K18" s="13" t="e">
        <f aca="false">IF(#REF!="","",#REF!)</f>
        <v>#REF!</v>
      </c>
      <c r="L18" s="13" t="e">
        <f aca="false">IF(#REF!="","",#REF!)</f>
        <v>#REF!</v>
      </c>
      <c r="M18" s="13" t="e">
        <f aca="false">IF(#REF!="","",#REF!)</f>
        <v>#REF!</v>
      </c>
      <c r="N18" s="14" t="e">
        <f aca="false">IF(#REF!="","",#REF!)</f>
        <v>#REF!</v>
      </c>
      <c r="O18" s="14" t="e">
        <f aca="false">IF(#REF!="","",#REF!)</f>
        <v>#REF!</v>
      </c>
      <c r="P18" s="14" t="e">
        <f aca="false">IF(#REF!="","",#REF!)</f>
        <v>#REF!</v>
      </c>
      <c r="Q18" s="14" t="e">
        <f aca="false">IF(#REF!="","",#REF!)</f>
        <v>#REF!</v>
      </c>
      <c r="R18" s="14" t="e">
        <f aca="false">IF(#REF!="","",#REF!)</f>
        <v>#REF!</v>
      </c>
      <c r="S18" s="17" t="e">
        <f aca="false">IF(#REF!="","",#REF!)</f>
        <v>#REF!</v>
      </c>
      <c r="T18" s="14" t="e">
        <f aca="false">IF(#REF!="","",#REF!)</f>
        <v>#REF!</v>
      </c>
      <c r="U18" s="14" t="e">
        <f aca="false">IF(#REF!="","",#REF!)</f>
        <v>#REF!</v>
      </c>
      <c r="V18" s="14" t="e">
        <f aca="false">IF(#REF!="","",#REF!)</f>
        <v>#REF!</v>
      </c>
      <c r="W18" s="14" t="e">
        <f aca="false">IF(#REF!="","",#REF!)</f>
        <v>#REF!</v>
      </c>
      <c r="X18" s="14" t="e">
        <f aca="false">IF(#REF!="","",#REF!)</f>
        <v>#REF!</v>
      </c>
      <c r="Y18" s="14" t="e">
        <f aca="false">IF(#REF!="","",#REF!)</f>
        <v>#REF!</v>
      </c>
      <c r="Z18" s="14" t="e">
        <f aca="false">IF(#REF!="","",#REF!)</f>
        <v>#REF!</v>
      </c>
      <c r="AA18" s="5" t="e">
        <f aca="false">IF(#REF!="","",#REF!)</f>
        <v>#REF!</v>
      </c>
      <c r="AB18" s="5" t="e">
        <f aca="false">IF(#REF!="","",#REF!)</f>
        <v>#REF!</v>
      </c>
      <c r="AC18" s="5" t="e">
        <f aca="false">IF(#REF!="","",#REF!)</f>
        <v>#REF!</v>
      </c>
      <c r="AD18" s="5" t="e">
        <f aca="false">IF(#REF!="","",#REF!)</f>
        <v>#REF!</v>
      </c>
      <c r="AE18" s="5" t="e">
        <f aca="false">IF(#REF!="","",#REF!)</f>
        <v>#REF!</v>
      </c>
      <c r="AF18" s="5" t="e">
        <f aca="false">IF(#REF!="","",#REF!)</f>
        <v>#REF!</v>
      </c>
      <c r="AG18" s="17" t="e">
        <f aca="false">IF(#REF!="","",#REF!)</f>
        <v>#REF!</v>
      </c>
      <c r="AH18" s="13" t="e">
        <f aca="false">IF(#REF!="","",#REF!)</f>
        <v>#REF!</v>
      </c>
      <c r="AI18" s="13" t="e">
        <f aca="false">IF(#REF!="","",#REF!)</f>
        <v>#REF!</v>
      </c>
      <c r="AJ18" s="13" t="e">
        <f aca="false">IF(#REF!="","",#REF!)</f>
        <v>#REF!</v>
      </c>
      <c r="AK18" s="13" t="e">
        <f aca="false">IF(#REF!="","",#REF!)</f>
        <v>#REF!</v>
      </c>
      <c r="AL18" s="14" t="e">
        <f aca="false">IF(#REF!="","",#REF!)</f>
        <v>#REF!</v>
      </c>
      <c r="AM18" s="14" t="e">
        <f aca="false">IF(#REF!="","",#REF!)</f>
        <v>#REF!</v>
      </c>
      <c r="AN18" s="14" t="e">
        <f aca="false">IF(#REF!="","",#REF!)</f>
        <v>#REF!</v>
      </c>
      <c r="AO18" s="14" t="e">
        <f aca="false">IF(#REF!="","",#REF!)</f>
        <v>#REF!</v>
      </c>
      <c r="AP18" s="14" t="e">
        <f aca="false">IF(#REF!="","",#REF!)</f>
        <v>#REF!</v>
      </c>
      <c r="AQ18" s="17" t="e">
        <f aca="false">IF(#REF!="","",#REF!)</f>
        <v>#REF!</v>
      </c>
      <c r="AR18" s="14" t="e">
        <f aca="false">IF(#REF!="","",#REF!)</f>
        <v>#REF!</v>
      </c>
      <c r="AS18" s="8" t="e">
        <f aca="false">IF(#REF!="","",#REF!)</f>
        <v>#REF!</v>
      </c>
      <c r="AT18" s="8" t="e">
        <f aca="false">IF(#REF!="","",#REF!)</f>
        <v>#REF!</v>
      </c>
      <c r="AU18" s="8" t="e">
        <f aca="false">IF(#REF!="","",#REF!)</f>
        <v>#REF!</v>
      </c>
      <c r="AV18" s="8" t="e">
        <f aca="false">IF(#REF!="","",#REF!)</f>
        <v>#REF!</v>
      </c>
      <c r="AW18" s="8" t="e">
        <f aca="false">IF(#REF!="","",#REF!)</f>
        <v>#REF!</v>
      </c>
      <c r="AX18" s="8" t="e">
        <f aca="false">IF(#REF!="","",#REF!)</f>
        <v>#REF!</v>
      </c>
      <c r="AY18" s="5" t="e">
        <f aca="false">IF(#REF!="","",#REF!)</f>
        <v>#REF!</v>
      </c>
      <c r="AZ18" s="5" t="e">
        <f aca="false">IF(#REF!="","",#REF!)</f>
        <v>#REF!</v>
      </c>
      <c r="BA18" s="14" t="e">
        <f aca="false">IF(#REF!="","",#REF!)</f>
        <v>#REF!</v>
      </c>
      <c r="BB18" s="14" t="e">
        <f aca="false">IF(#REF!="","",#REF!)</f>
        <v>#REF!</v>
      </c>
      <c r="BC18" s="14" t="e">
        <f aca="false">IF(#REF!="","",#REF!)</f>
        <v>#REF!</v>
      </c>
      <c r="BD18" s="14" t="e">
        <f aca="false">IF(#REF!="","",#REF!)</f>
        <v>#REF!</v>
      </c>
      <c r="BE18" s="14" t="e">
        <f aca="false">IF(#REF!="","",#REF!)</f>
        <v>#REF!</v>
      </c>
      <c r="BF18" s="14" t="e">
        <f aca="false">IF(#REF!="","",#REF!)</f>
        <v>#REF!</v>
      </c>
      <c r="BG18" s="14" t="e">
        <f aca="false">IF(#REF!="","",#REF!)</f>
        <v>#REF!</v>
      </c>
      <c r="BH18" s="14" t="e">
        <f aca="false">IF(#REF!="","",#REF!)</f>
        <v>#REF!</v>
      </c>
      <c r="BI18" s="14" t="e">
        <f aca="false">IF(#REF!="","",#REF!)</f>
        <v>#REF!</v>
      </c>
      <c r="BJ18" s="14" t="e">
        <f aca="false">IF(#REF!="","",#REF!)</f>
        <v>#REF!</v>
      </c>
      <c r="BK18" s="14" t="e">
        <f aca="false">IF(#REF!="","",#REF!)</f>
        <v>#REF!</v>
      </c>
      <c r="BL18" s="14" t="e">
        <f aca="false">IF(#REF!="","",#REF!)</f>
        <v>#REF!</v>
      </c>
      <c r="BM18" s="14" t="e">
        <f aca="false">IF(#REF!="","",#REF!)</f>
        <v>#REF!</v>
      </c>
      <c r="BN18" s="14" t="e">
        <f aca="false">IF(#REF!="","",#REF!)</f>
        <v>#REF!</v>
      </c>
      <c r="BO18" s="14" t="e">
        <f aca="false">IF(#REF!="","",#REF!)</f>
        <v>#REF!</v>
      </c>
      <c r="BP18" s="14" t="e">
        <f aca="false">IF(#REF!="","",#REF!)</f>
        <v>#REF!</v>
      </c>
      <c r="BQ18" s="14" t="e">
        <f aca="false">IF(#REF!="","",#REF!)</f>
        <v>#REF!</v>
      </c>
      <c r="BR18" s="8" t="e">
        <f aca="false">IF(#REF!="","",#REF!)</f>
        <v>#REF!</v>
      </c>
      <c r="BS18" s="8" t="e">
        <f aca="false">IF(#REF!="","",#REF!)</f>
        <v>#REF!</v>
      </c>
      <c r="BT18" s="8" t="e">
        <f aca="false">IF(#REF!="","",#REF!)</f>
        <v>#REF!</v>
      </c>
      <c r="BU18" s="8" t="e">
        <f aca="false">IF(#REF!="","",#REF!)</f>
        <v>#REF!</v>
      </c>
      <c r="BV18" s="8" t="e">
        <f aca="false">IF(#REF!="","",#REF!)</f>
        <v>#REF!</v>
      </c>
      <c r="BW18" s="8" t="e">
        <f aca="false">IF(#REF!="","",#REF!)</f>
        <v>#REF!</v>
      </c>
      <c r="BX18" s="8" t="e">
        <f aca="false">IF(#REF!="","",#REF!)</f>
        <v>#REF!</v>
      </c>
      <c r="BY18" s="8" t="e">
        <f aca="false">IF(#REF!="","",#REF!)</f>
        <v>#REF!</v>
      </c>
      <c r="BZ18" s="8" t="e">
        <f aca="false">IF(#REF!="","",#REF!)</f>
        <v>#REF!</v>
      </c>
      <c r="CA18" s="8" t="e">
        <f aca="false">IF(#REF!="","",#REF!)</f>
        <v>#REF!</v>
      </c>
      <c r="CB18" s="8" t="e">
        <f aca="false">IF(#REF!="","",#REF!)</f>
        <v>#REF!</v>
      </c>
      <c r="CC18" s="8" t="n">
        <f aca="false">IF(Métricas!F20="","",Métricas!F20)</f>
        <v>90</v>
      </c>
      <c r="CD18" s="8" t="n">
        <f aca="false">IF(Métricas!G20="","",Métricas!G20)</f>
        <v>90</v>
      </c>
      <c r="CE18" s="8" t="n">
        <f aca="false">IF(Métricas!H20="","",Métricas!H20)</f>
        <v>90</v>
      </c>
      <c r="CF18" s="8" t="n">
        <f aca="false">IF(Métricas!I20="","",Métricas!I20)</f>
        <v>120</v>
      </c>
      <c r="CG18" s="8" t="n">
        <f aca="false">IF(Métricas!J20="","",Métricas!J20)</f>
        <v>120</v>
      </c>
      <c r="CH18" s="8" t="n">
        <f aca="false">IF(Métricas!K20="","",Métricas!K20)</f>
        <v>120</v>
      </c>
      <c r="CI18" s="43" t="n">
        <f aca="false">IF(Métricas!L20="","",Métricas!L20)</f>
        <v>0</v>
      </c>
      <c r="CJ18" s="43" t="n">
        <f aca="false">IF(Métricas!M20="","",Métricas!M20)</f>
        <v>0</v>
      </c>
      <c r="CK18" s="43" t="n">
        <f aca="false">IF(Métricas!N20="","",Métricas!N20)</f>
        <v>0</v>
      </c>
      <c r="CL18" s="43" t="n">
        <f aca="false">IF(Métricas!O20="","",Métricas!O20)</f>
        <v>0</v>
      </c>
      <c r="CM18" s="43" t="n">
        <f aca="false">IF(Métricas!P20="","",Métricas!P20)</f>
        <v>0</v>
      </c>
      <c r="CN18" s="43" t="n">
        <f aca="false">IF(Métricas!Q20="","",Métricas!Q20)</f>
        <v>0</v>
      </c>
      <c r="CO18" s="43" t="n">
        <f aca="false">IF(Métricas!R20="","",Métricas!R20)</f>
        <v>0</v>
      </c>
      <c r="CP18" s="43" t="n">
        <f aca="false">IF(Métricas!S20="","",Métricas!S20)</f>
        <v>0</v>
      </c>
      <c r="CQ18" s="39" t="n">
        <f aca="false">IF(Métricas!T20="","",Métricas!T20)</f>
        <v>0</v>
      </c>
      <c r="CR18" s="39" t="n">
        <f aca="false">IF(Métricas!U20="","",Métricas!U20)</f>
        <v>0</v>
      </c>
      <c r="CS18" s="39" t="n">
        <f aca="false">IF(Métricas!V20="","",Métricas!V20)</f>
        <v>0</v>
      </c>
      <c r="CT18" s="39" t="n">
        <f aca="false">IF(Métricas!W20="","",Métricas!W20)</f>
        <v>0</v>
      </c>
      <c r="CU18" s="39" t="n">
        <f aca="false">IF(Métricas!X20="","",Métricas!X20)</f>
        <v>0</v>
      </c>
      <c r="CV18" s="8" t="str">
        <f aca="false">IF(Métricas!Y20="","",Métricas!Y20)</f>
        <v/>
      </c>
      <c r="CW18" s="8" t="str">
        <f aca="false">IF(Métricas!Z20="","",Métricas!Z20)</f>
        <v/>
      </c>
      <c r="CX18" s="8" t="str">
        <f aca="false">IF(Métricas!AA20="","",Métricas!AA20)</f>
        <v/>
      </c>
      <c r="CY18" s="8" t="str">
        <f aca="false">IF(Métricas!AB20="","",Métricas!AB20)</f>
        <v/>
      </c>
      <c r="CZ18" s="8" t="str">
        <f aca="false">IF(Métricas!AC20="","",Métricas!AC20)</f>
        <v/>
      </c>
    </row>
    <row r="19" customFormat="false" ht="21.65" hidden="false" customHeight="true" outlineLevel="0" collapsed="false">
      <c r="A19" s="45" t="n">
        <v>14</v>
      </c>
      <c r="B19" s="46" t="s">
        <v>33</v>
      </c>
      <c r="C19" s="47" t="s">
        <v>34</v>
      </c>
      <c r="D19" s="48" t="s">
        <v>14</v>
      </c>
      <c r="E19" s="49" t="s">
        <v>35</v>
      </c>
      <c r="F19" s="26" t="n">
        <v>0.95</v>
      </c>
      <c r="G19" s="27" t="s">
        <v>20</v>
      </c>
      <c r="H19" s="28" t="n">
        <v>1</v>
      </c>
      <c r="I19" s="50" t="e">
        <f aca="false">IF(SUM(#REF!)=0,"",(#REF!/SUM(#REF!)))</f>
        <v>#REF!</v>
      </c>
      <c r="J19" s="50" t="e">
        <f aca="false">IF(#REF!=0,"",#REF!/#REF!)</f>
        <v>#REF!</v>
      </c>
      <c r="K19" s="50" t="e">
        <f aca="false">IF(#REF!=0,"",#REF!/#REF!)</f>
        <v>#REF!</v>
      </c>
      <c r="L19" s="50" t="e">
        <f aca="false">IF(#REF!=0,"",#REF!/#REF!)</f>
        <v>#REF!</v>
      </c>
      <c r="M19" s="50" t="e">
        <f aca="false">IF(#REF!=0,"",#REF!/#REF!)</f>
        <v>#REF!</v>
      </c>
      <c r="N19" s="50" t="e">
        <f aca="false">IF(#REF!=0,"",#REF!/#REF!)</f>
        <v>#REF!</v>
      </c>
      <c r="O19" s="50" t="e">
        <f aca="false">IF(#REF!=0,"",#REF!/#REF!)</f>
        <v>#REF!</v>
      </c>
      <c r="P19" s="51" t="e">
        <f aca="false">IF(#REF!=0,"",#REF!/#REF!)</f>
        <v>#REF!</v>
      </c>
      <c r="Q19" s="51" t="e">
        <f aca="false">IF(#REF!=0,"",#REF!/#REF!)</f>
        <v>#REF!</v>
      </c>
      <c r="R19" s="30" t="e">
        <f aca="false">IF(#REF!=0,"",#REF!/(#REF!+#REF!))</f>
        <v>#REF!</v>
      </c>
      <c r="S19" s="30" t="e">
        <f aca="false">IF(#REF!=0,"",#REF!/#REF!)</f>
        <v>#REF!</v>
      </c>
      <c r="T19" s="51" t="e">
        <f aca="false">IF(#REF!=0,"",#REF!/#REF!)</f>
        <v>#REF!</v>
      </c>
      <c r="U19" s="30" t="e">
        <f aca="false">IF(#REF!=0,"",#REF!/(#REF!+#REF!+#REF!))</f>
        <v>#REF!</v>
      </c>
      <c r="V19" s="30" t="e">
        <f aca="false">IF(#REF!=0,"",#REF!/(#REF!+#REF!+#REF!))</f>
        <v>#REF!</v>
      </c>
      <c r="W19" s="52" t="e">
        <f aca="false">IF(#REF!=0,"",#REF!/(#REF!+#REF!+#REF!))</f>
        <v>#REF!</v>
      </c>
      <c r="X19" s="51" t="e">
        <f aca="false">IF(#REF!=0,"",#REF!/(#REF!+#REF!))</f>
        <v>#REF!</v>
      </c>
      <c r="Y19" s="51" t="e">
        <f aca="false">IF(#REF!=0,"",#REF!/(#REF!+#REF!))</f>
        <v>#REF!</v>
      </c>
      <c r="Z19" s="30" t="e">
        <f aca="false">IF(#REF!=0,"",#REF!/(#REF!+#REF!))</f>
        <v>#REF!</v>
      </c>
      <c r="AA19" s="5" t="e">
        <f aca="false">IF(#REF!=0,"",#REF!/#REF!)</f>
        <v>#REF!</v>
      </c>
      <c r="AB19" s="50" t="e">
        <f aca="false">IF(#REF!=0,"",#REF!/#REF!)</f>
        <v>#REF!</v>
      </c>
      <c r="AC19" s="50" t="e">
        <f aca="false">IF(#REF!=0,"",#REF!/#REF!)</f>
        <v>#REF!</v>
      </c>
      <c r="AD19" s="50" t="e">
        <f aca="false">IF(#REF!=0,"",#REF!/#REF!)</f>
        <v>#REF!</v>
      </c>
      <c r="AE19" s="50" t="e">
        <f aca="false">IF(#REF!=0,"",#REF!/#REF!)</f>
        <v>#REF!</v>
      </c>
      <c r="AF19" s="50" t="e">
        <f aca="false">IF(#REF!=0,"",#REF!/#REF!)</f>
        <v>#REF!</v>
      </c>
      <c r="AG19" s="50" t="e">
        <f aca="false">IF(SUM(#REF!)=0,"",(#REF!/SUM(#REF!)))</f>
        <v>#REF!</v>
      </c>
      <c r="AH19" s="50" t="e">
        <f aca="false">IF(#REF!=0,"",#REF!/#REF!)</f>
        <v>#REF!</v>
      </c>
      <c r="AI19" s="50" t="e">
        <f aca="false">IF(#REF!=0,"",#REF!/#REF!)</f>
        <v>#REF!</v>
      </c>
      <c r="AJ19" s="50" t="e">
        <f aca="false">IF(#REF!=0,"",#REF!/#REF!)</f>
        <v>#REF!</v>
      </c>
      <c r="AK19" s="50" t="e">
        <f aca="false">IF(#REF!=0,"",#REF!/#REF!)</f>
        <v>#REF!</v>
      </c>
      <c r="AL19" s="50" t="e">
        <f aca="false">IF(#REF!=0,"",#REF!/#REF!)</f>
        <v>#REF!</v>
      </c>
      <c r="AM19" s="50" t="e">
        <f aca="false">IF(#REF!=0,"",#REF!/#REF!)</f>
        <v>#REF!</v>
      </c>
      <c r="AN19" s="51" t="e">
        <f aca="false">IF(#REF!=0,"",#REF!/#REF!)</f>
        <v>#REF!</v>
      </c>
      <c r="AO19" s="51" t="e">
        <f aca="false">IF(#REF!=0,"",#REF!/#REF!)</f>
        <v>#REF!</v>
      </c>
      <c r="AP19" s="30" t="e">
        <f aca="false">IF(#REF!=0,"",#REF!/(#REF!+#REF!))</f>
        <v>#REF!</v>
      </c>
      <c r="AQ19" s="30" t="e">
        <f aca="false">IF(#REF!=0,"",#REF!/#REF!)</f>
        <v>#REF!</v>
      </c>
      <c r="AR19" s="51" t="e">
        <f aca="false">IF(#REF!=0,"",#REF!/#REF!)</f>
        <v>#REF!</v>
      </c>
      <c r="AS19" s="33" t="e">
        <f aca="false">IF(#REF!=0,"",#REF!/(#REF!+#REF!+#REF!))</f>
        <v>#REF!</v>
      </c>
      <c r="AT19" s="33" t="e">
        <f aca="false">IF(#REF!=0,"",#REF!/(#REF!+#REF!+#REF!))</f>
        <v>#REF!</v>
      </c>
      <c r="AU19" s="53" t="e">
        <f aca="false">IF(#REF!=0,"",#REF!/(#REF!+#REF!+#REF!))</f>
        <v>#REF!</v>
      </c>
      <c r="AV19" s="53" t="e">
        <f aca="false">IF(#REF!=0,"",#REF!/(#REF!+#REF!))</f>
        <v>#REF!</v>
      </c>
      <c r="AW19" s="53" t="e">
        <f aca="false">IF(#REF!=0,"",#REF!/(#REF!+#REF!))</f>
        <v>#REF!</v>
      </c>
      <c r="AX19" s="33" t="e">
        <f aca="false">IF(#REF!=0,"",#REF!/(#REF!+#REF!))</f>
        <v>#REF!</v>
      </c>
      <c r="AY19" s="33" t="e">
        <f aca="false">IF(#REF!=0,"",#REF!/(#REF!+#REF!))</f>
        <v>#REF!</v>
      </c>
      <c r="AZ19" s="50" t="e">
        <f aca="false">IF(#REF!=0,"",#REF!/#REF!)</f>
        <v>#REF!</v>
      </c>
      <c r="BA19" s="50" t="e">
        <f aca="false">IF(#REF!=0,"",#REF!/#REF!)</f>
        <v>#REF!</v>
      </c>
      <c r="BB19" s="54" t="e">
        <f aca="false">IF(#REF!=0,"",#REF!/#REF!)</f>
        <v>#REF!</v>
      </c>
      <c r="BC19" s="51" t="e">
        <f aca="false">IF(#REF!=0,"",#REF!/#REF!)</f>
        <v>#REF!</v>
      </c>
      <c r="BD19" s="54" t="e">
        <f aca="false">IF(#REF!=0,"",#REF!/#REF!)</f>
        <v>#REF!</v>
      </c>
      <c r="BE19" s="51" t="e">
        <f aca="false">IF(#REF!=0,"",#REF!/#REF!)</f>
        <v>#REF!</v>
      </c>
      <c r="BF19" s="51" t="e">
        <f aca="false">IF(#REF!=0,"",#REF!/#REF!)</f>
        <v>#REF!</v>
      </c>
      <c r="BG19" s="51" t="e">
        <f aca="false">IF(#REF!=0,"",#REF!/#REF!)</f>
        <v>#REF!</v>
      </c>
      <c r="BH19" s="51" t="e">
        <f aca="false">IF(#REF!=0,"",#REF!/#REF!)</f>
        <v>#REF!</v>
      </c>
      <c r="BI19" s="51" t="e">
        <f aca="false">IF(#REF!=0,"",#REF!/#REF!)</f>
        <v>#REF!</v>
      </c>
      <c r="BJ19" s="54" t="e">
        <f aca="false">IF(#REF!=0,"",#REF!/#REF!)</f>
        <v>#REF!</v>
      </c>
      <c r="BK19" s="51" t="e">
        <f aca="false">IF(#REF!=0,"",#REF!/#REF!)</f>
        <v>#REF!</v>
      </c>
      <c r="BL19" s="51" t="e">
        <f aca="false">IF(#REF!=0,"",#REF!/#REF!)</f>
        <v>#REF!</v>
      </c>
      <c r="BM19" s="54" t="e">
        <f aca="false">IF(#REF!=0,"",#REF!/#REF!)</f>
        <v>#REF!</v>
      </c>
      <c r="BN19" s="51" t="e">
        <f aca="false">IF(#REF!=0,"",#REF!/#REF!)</f>
        <v>#REF!</v>
      </c>
      <c r="BO19" s="51" t="e">
        <f aca="false">IF(#REF!=0,"",#REF!/#REF!)</f>
        <v>#REF!</v>
      </c>
      <c r="BP19" s="51" t="e">
        <f aca="false">IF(#REF!=0,"",#REF!/#REF!)</f>
        <v>#REF!</v>
      </c>
      <c r="BQ19" s="53" t="e">
        <f aca="false">#REF!/#REF!+BM26</f>
        <v>#REF!</v>
      </c>
      <c r="BR19" s="53" t="e">
        <f aca="false">IF(#REF!=0,"",#REF!/#REF!)</f>
        <v>#REF!</v>
      </c>
      <c r="BS19" s="53" t="e">
        <f aca="false">IF(#REF!=0,"",#REF!/#REF!)</f>
        <v>#REF!</v>
      </c>
      <c r="BT19" s="53" t="e">
        <f aca="false">IF(#REF!=0,"",#REF!/#REF!)</f>
        <v>#REF!</v>
      </c>
      <c r="BU19" s="53" t="e">
        <f aca="false">IF(#REF!=0,"",#REF!/#REF!)</f>
        <v>#REF!</v>
      </c>
      <c r="BV19" s="53" t="e">
        <f aca="false">IF(#REF!=0,"",#REF!/#REF!)</f>
        <v>#REF!</v>
      </c>
      <c r="BW19" s="53" t="e">
        <f aca="false">IF(#REF!=0,"",#REF!/#REF!)</f>
        <v>#REF!</v>
      </c>
      <c r="BX19" s="53" t="e">
        <f aca="false">IF(#REF!=0,"",#REF!/#REF!)</f>
        <v>#REF!</v>
      </c>
      <c r="BY19" s="53" t="e">
        <f aca="false">IF(#REF!=0,"",#REF!/#REF!)</f>
        <v>#REF!</v>
      </c>
      <c r="BZ19" s="53" t="e">
        <f aca="false">IF(#REF!=0,"",#REF!/#REF!)</f>
        <v>#REF!</v>
      </c>
      <c r="CA19" s="53" t="e">
        <f aca="false">IF(#REF!=0,"",#REF!/#REF!)</f>
        <v>#REF!</v>
      </c>
      <c r="CB19" s="53" t="e">
        <f aca="false">#REF!/(#REF!+#REF!)</f>
        <v>#REF!</v>
      </c>
      <c r="CC19" s="53" t="n">
        <f aca="false">IF(Métricas!F38=0,"",Métricas!F38/Métricas!F55)</f>
        <v>0.2</v>
      </c>
      <c r="CD19" s="53" t="str">
        <f aca="false">IF(Métricas!G38=0,"",Métricas!G38/Métricas!G55)</f>
        <v/>
      </c>
      <c r="CE19" s="53" t="n">
        <f aca="false">IF(Métricas!H38=0,"",Métricas!H38/Métricas!H55)</f>
        <v>0.6</v>
      </c>
      <c r="CF19" s="53" t="n">
        <f aca="false">IF(Métricas!I38=0,"",Métricas!I38/Métricas!I55)</f>
        <v>1</v>
      </c>
      <c r="CG19" s="53" t="n">
        <f aca="false">IF(Métricas!J38=0,"",Métricas!J38/Métricas!J55)</f>
        <v>0.5</v>
      </c>
      <c r="CH19" s="53" t="n">
        <f aca="false">IF(Métricas!K38=0,"",Métricas!K38/Métricas!K55)</f>
        <v>1</v>
      </c>
      <c r="CI19" s="55" t="n">
        <f aca="false">Métricas!L21/(Métricas!L26+Métricas!L27)</f>
        <v>1.07159904534606</v>
      </c>
      <c r="CJ19" s="55" t="n">
        <f aca="false">Métricas!M21/(Métricas!M27+Métricas!M30)</f>
        <v>1.01948842874543</v>
      </c>
      <c r="CK19" s="55" t="n">
        <f aca="false">Métricas!N21/(Métricas!N27+Métricas!N30)</f>
        <v>0.903398926654741</v>
      </c>
      <c r="CL19" s="55" t="n">
        <f aca="false">Métricas!O21/(Métricas!O27+Métricas!O30)</f>
        <v>1.00670241286863</v>
      </c>
      <c r="CM19" s="55" t="n">
        <f aca="false">Métricas!P21/(Métricas!P27+Métricas!P30)</f>
        <v>1.00335008375209</v>
      </c>
      <c r="CN19" s="55" t="n">
        <f aca="false">Métricas!Q21/(Métricas!Q27+Métricas!Q30)</f>
        <v>0.696103896103896</v>
      </c>
      <c r="CO19" s="55" t="n">
        <f aca="false">Métricas!R21/(Métricas!R27+Métricas!R30)</f>
        <v>1.03489932885906</v>
      </c>
      <c r="CP19" s="55" t="n">
        <f aca="false">Métricas!S21/(Métricas!S27+Métricas!S30)</f>
        <v>1.06112054329372</v>
      </c>
      <c r="CQ19" s="55" t="n">
        <f aca="false">Métricas!T21/(Métricas!T27+Métricas!T30)</f>
        <v>1.41035120147874</v>
      </c>
      <c r="CR19" s="55" t="n">
        <f aca="false">Métricas!U21/(Métricas!U27+Métricas!U30)</f>
        <v>1.1039603960396</v>
      </c>
      <c r="CS19" s="28" t="n">
        <f aca="false">Métricas!V21/(Métricas!V27+Métricas!V30)</f>
        <v>1.16949152542373</v>
      </c>
      <c r="CT19" s="28" t="n">
        <f aca="false">Métricas!W21/(Métricas!W27+Métricas!W30)</f>
        <v>1.12894736842105</v>
      </c>
      <c r="CU19" s="28" t="n">
        <f aca="false">Métricas!X21/(Métricas!X27+Métricas!X30)</f>
        <v>0.98158379373849</v>
      </c>
      <c r="CV19" s="53" t="str">
        <f aca="false">IF(Métricas!Y38=0,"",Métricas!Y38/Métricas!Y55)</f>
        <v/>
      </c>
      <c r="CW19" s="53" t="str">
        <f aca="false">IF(Métricas!Z38=0,"",Métricas!Z38/Métricas!Z55)</f>
        <v/>
      </c>
      <c r="CX19" s="53" t="str">
        <f aca="false">IF(Métricas!AA38=0,"",Métricas!AA38/Métricas!AA55)</f>
        <v/>
      </c>
      <c r="CY19" s="53" t="str">
        <f aca="false">IF(Métricas!AB38=0,"",Métricas!AB38/Métricas!AB55)</f>
        <v/>
      </c>
      <c r="CZ19" s="53" t="str">
        <f aca="false">IF(Métricas!AC38=0,"",Métricas!AC38/Métricas!AC55)</f>
        <v/>
      </c>
    </row>
    <row r="20" customFormat="false" ht="21.65" hidden="false" customHeight="true" outlineLevel="0" collapsed="false">
      <c r="A20" s="45"/>
      <c r="B20" s="46"/>
      <c r="C20" s="47"/>
      <c r="D20" s="48"/>
      <c r="E20" s="49" t="s">
        <v>36</v>
      </c>
      <c r="F20" s="26" t="n">
        <v>0.95</v>
      </c>
      <c r="G20" s="27" t="s">
        <v>20</v>
      </c>
      <c r="H20" s="28" t="n">
        <v>1</v>
      </c>
      <c r="I20" s="50" t="e">
        <f aca="false">IF(SUM(#REF!)=0,"",(#REF!/SUM(#REF!)))</f>
        <v>#REF!</v>
      </c>
      <c r="J20" s="50" t="e">
        <f aca="false">IF(#REF!=0,"",#REF!/#REF!)</f>
        <v>#REF!</v>
      </c>
      <c r="K20" s="50" t="e">
        <f aca="false">IF(#REF!=0,"",#REF!/#REF!)</f>
        <v>#REF!</v>
      </c>
      <c r="L20" s="50" t="e">
        <f aca="false">IF(#REF!=0,"",#REF!/#REF!)</f>
        <v>#REF!</v>
      </c>
      <c r="M20" s="50" t="e">
        <f aca="false">IF(#REF!=0,"",#REF!/#REF!)</f>
        <v>#REF!</v>
      </c>
      <c r="N20" s="50" t="e">
        <f aca="false">IF(#REF!=0,"",#REF!/#REF!)</f>
        <v>#REF!</v>
      </c>
      <c r="O20" s="50" t="e">
        <f aca="false">IF(#REF!=0,"",#REF!/#REF!)</f>
        <v>#REF!</v>
      </c>
      <c r="P20" s="51"/>
      <c r="Q20" s="51"/>
      <c r="R20" s="30" t="e">
        <f aca="false">IF(#REF!=0,"",#REF!/#REF!)</f>
        <v>#REF!</v>
      </c>
      <c r="S20" s="30" t="e">
        <f aca="false">IF(#REF!=0,"",#REF!/#REF!)</f>
        <v>#REF!</v>
      </c>
      <c r="T20" s="51" t="e">
        <f aca="false">IF(#REF!=0,"",#REF!/#REF!)</f>
        <v>#REF!</v>
      </c>
      <c r="U20" s="30" t="e">
        <f aca="false">IF(#REF!=0,"",#REF!/#REF!)</f>
        <v>#REF!</v>
      </c>
      <c r="V20" s="30" t="e">
        <f aca="false">IF(#REF!=0,"",#REF!/#REF!)</f>
        <v>#REF!</v>
      </c>
      <c r="W20" s="52" t="e">
        <f aca="false">IF(#REF!=0,"",#REF!/#REF!)</f>
        <v>#REF!</v>
      </c>
      <c r="X20" s="51" t="e">
        <f aca="false">IF(#REF!=0,"",#REF!/#REF!)</f>
        <v>#REF!</v>
      </c>
      <c r="Y20" s="51" t="e">
        <f aca="false">IF(#REF!=0,"",#REF!/#REF!)</f>
        <v>#REF!</v>
      </c>
      <c r="Z20" s="30" t="e">
        <f aca="false">IF(#REF!=0,"",#REF!/#REF!)</f>
        <v>#REF!</v>
      </c>
      <c r="AA20" s="5" t="e">
        <f aca="false">IF(#REF!=0,"",#REF!/#REF!)</f>
        <v>#REF!</v>
      </c>
      <c r="AB20" s="50" t="e">
        <f aca="false">IF(#REF!=0,"",#REF!/#REF!)</f>
        <v>#REF!</v>
      </c>
      <c r="AC20" s="50" t="e">
        <f aca="false">IF(#REF!=0,"",#REF!/#REF!)</f>
        <v>#REF!</v>
      </c>
      <c r="AD20" s="50" t="e">
        <f aca="false">IF(#REF!=0,"",#REF!/#REF!)</f>
        <v>#REF!</v>
      </c>
      <c r="AE20" s="50" t="e">
        <f aca="false">IF(#REF!=0,"",#REF!/#REF!)</f>
        <v>#REF!</v>
      </c>
      <c r="AF20" s="50" t="e">
        <f aca="false">IF(#REF!=0,"",#REF!/#REF!)</f>
        <v>#REF!</v>
      </c>
      <c r="AG20" s="50" t="e">
        <f aca="false">IF(SUM(#REF!)=0,"",(#REF!/SUM(#REF!)))</f>
        <v>#REF!</v>
      </c>
      <c r="AH20" s="50" t="e">
        <f aca="false">IF(#REF!=0,"",#REF!/#REF!)</f>
        <v>#REF!</v>
      </c>
      <c r="AI20" s="50" t="e">
        <f aca="false">IF(#REF!=0,"",#REF!/#REF!)</f>
        <v>#REF!</v>
      </c>
      <c r="AJ20" s="50" t="e">
        <f aca="false">IF(#REF!=0,"",#REF!/#REF!)</f>
        <v>#REF!</v>
      </c>
      <c r="AK20" s="50" t="e">
        <f aca="false">IF(#REF!=0,"",#REF!/#REF!)</f>
        <v>#REF!</v>
      </c>
      <c r="AL20" s="50" t="e">
        <f aca="false">IF(#REF!=0,"",#REF!/#REF!)</f>
        <v>#REF!</v>
      </c>
      <c r="AM20" s="50" t="e">
        <f aca="false">IF(#REF!=0,"",#REF!/#REF!)</f>
        <v>#REF!</v>
      </c>
      <c r="AN20" s="50" t="e">
        <f aca="false">IF(#REF!=0,"",#REF!/#REF!)</f>
        <v>#REF!</v>
      </c>
      <c r="AO20" s="50" t="e">
        <f aca="false">IF(#REF!=0,"",#REF!/#REF!)</f>
        <v>#REF!</v>
      </c>
      <c r="AP20" s="30" t="e">
        <f aca="false">IF(#REF!=0,"",#REF!/#REF!)</f>
        <v>#REF!</v>
      </c>
      <c r="AQ20" s="30" t="e">
        <f aca="false">IF(#REF!=0,"",#REF!/#REF!)</f>
        <v>#REF!</v>
      </c>
      <c r="AR20" s="51" t="e">
        <f aca="false">IF(#REF!=0,"",#REF!/#REF!)</f>
        <v>#REF!</v>
      </c>
      <c r="AS20" s="33" t="e">
        <f aca="false">IF(#REF!=0,"",#REF!/#REF!)</f>
        <v>#REF!</v>
      </c>
      <c r="AT20" s="33" t="e">
        <f aca="false">IF(#REF!=0,"",#REF!/#REF!)</f>
        <v>#REF!</v>
      </c>
      <c r="AU20" s="53" t="e">
        <f aca="false">IF(#REF!=0,"",#REF!/#REF!)</f>
        <v>#REF!</v>
      </c>
      <c r="AV20" s="53" t="e">
        <f aca="false">IF(#REF!=0,"",#REF!/#REF!)</f>
        <v>#REF!</v>
      </c>
      <c r="AW20" s="53" t="e">
        <f aca="false">IF(#REF!=0,"",#REF!/#REF!)</f>
        <v>#REF!</v>
      </c>
      <c r="AX20" s="33" t="e">
        <f aca="false">IF(#REF!=0,"",#REF!/#REF!)</f>
        <v>#REF!</v>
      </c>
      <c r="AY20" s="33" t="e">
        <f aca="false">IF(#REF!=0,"",#REF!/#REF!)</f>
        <v>#REF!</v>
      </c>
      <c r="AZ20" s="50" t="e">
        <f aca="false">IF(#REF!=0,"",#REF!/#REF!)</f>
        <v>#REF!</v>
      </c>
      <c r="BA20" s="50" t="e">
        <f aca="false">IF(#REF!=0,"",#REF!/#REF!)</f>
        <v>#REF!</v>
      </c>
      <c r="BB20" s="54" t="e">
        <f aca="false">IF(#REF!=0,"",#REF!/#REF!)</f>
        <v>#REF!</v>
      </c>
      <c r="BC20" s="51" t="e">
        <f aca="false">IF(#REF!=0,"",#REF!/#REF!)</f>
        <v>#REF!</v>
      </c>
      <c r="BD20" s="54" t="e">
        <f aca="false">IF(#REF!=0,"",#REF!/#REF!)</f>
        <v>#REF!</v>
      </c>
      <c r="BE20" s="51" t="e">
        <f aca="false">IF(#REF!=0,"",#REF!/#REF!)</f>
        <v>#REF!</v>
      </c>
      <c r="BF20" s="51" t="e">
        <f aca="false">IF(#REF!=0,"",#REF!/#REF!)</f>
        <v>#REF!</v>
      </c>
      <c r="BG20" s="51" t="e">
        <f aca="false">IF(#REF!=0,"",#REF!/#REF!)</f>
        <v>#REF!</v>
      </c>
      <c r="BH20" s="51" t="e">
        <f aca="false">IF(#REF!=0,"",#REF!/#REF!)</f>
        <v>#REF!</v>
      </c>
      <c r="BI20" s="51" t="e">
        <f aca="false">IF(#REF!=0,"",#REF!/#REF!)</f>
        <v>#REF!</v>
      </c>
      <c r="BJ20" s="54" t="e">
        <f aca="false">IF(#REF!=0,"",#REF!/#REF!)</f>
        <v>#REF!</v>
      </c>
      <c r="BK20" s="51" t="e">
        <f aca="false">IF(#REF!=0,"",#REF!/#REF!)</f>
        <v>#REF!</v>
      </c>
      <c r="BL20" s="51" t="e">
        <f aca="false">IF(#REF!=0,"",#REF!/#REF!)</f>
        <v>#REF!</v>
      </c>
      <c r="BM20" s="54" t="e">
        <f aca="false">IF(#REF!=0,"",#REF!/#REF!)</f>
        <v>#REF!</v>
      </c>
      <c r="BN20" s="51" t="e">
        <f aca="false">IF(#REF!=0,"",#REF!/#REF!)</f>
        <v>#REF!</v>
      </c>
      <c r="BO20" s="51" t="e">
        <f aca="false">IF(#REF!=0,"",#REF!/#REF!)</f>
        <v>#REF!</v>
      </c>
      <c r="BP20" s="51" t="e">
        <f aca="false">IF(#REF!=0,"",#REF!/#REF!)</f>
        <v>#REF!</v>
      </c>
      <c r="BQ20" s="53" t="n">
        <f aca="false">BS22</f>
        <v>0</v>
      </c>
      <c r="BR20" s="53" t="e">
        <f aca="false">IF(#REF!=0,"",#REF!/#REF!)</f>
        <v>#REF!</v>
      </c>
      <c r="BS20" s="53" t="e">
        <f aca="false">IF(#REF!=0,"",#REF!/#REF!)</f>
        <v>#REF!</v>
      </c>
      <c r="BT20" s="53" t="e">
        <f aca="false">IF(#REF!=0,"",#REF!/#REF!)</f>
        <v>#REF!</v>
      </c>
      <c r="BU20" s="53" t="e">
        <f aca="false">IF(#REF!=0,"",#REF!/#REF!)</f>
        <v>#REF!</v>
      </c>
      <c r="BV20" s="53" t="e">
        <f aca="false">IF(#REF!=0,"",#REF!/#REF!)</f>
        <v>#REF!</v>
      </c>
      <c r="BW20" s="53" t="e">
        <f aca="false">IF(#REF!=0,"",#REF!/#REF!)</f>
        <v>#REF!</v>
      </c>
      <c r="BX20" s="53" t="e">
        <f aca="false">IF(#REF!=0,"",#REF!/#REF!)</f>
        <v>#REF!</v>
      </c>
      <c r="BY20" s="53" t="e">
        <f aca="false">IF(#REF!=0,"",#REF!/#REF!)</f>
        <v>#REF!</v>
      </c>
      <c r="BZ20" s="53" t="e">
        <f aca="false">IF(#REF!=0,"",#REF!/#REF!)</f>
        <v>#REF!</v>
      </c>
      <c r="CA20" s="53" t="e">
        <f aca="false">#REF!/(#REF!+#REF!)</f>
        <v>#REF!</v>
      </c>
      <c r="CB20" s="53" t="e">
        <f aca="false">#REF!/(#REF!+#REF!)</f>
        <v>#REF!</v>
      </c>
      <c r="CC20" s="53" t="n">
        <f aca="false">IF(Métricas!F39=0,"",Métricas!F39/Métricas!F56)</f>
        <v>0.8</v>
      </c>
      <c r="CD20" s="53" t="n">
        <f aca="false">IF(Métricas!G39=0,"",Métricas!G39/Métricas!G56)</f>
        <v>2</v>
      </c>
      <c r="CE20" s="53" t="n">
        <f aca="false">IF(Métricas!H39=0,"",Métricas!H39/Métricas!H56)</f>
        <v>1.6</v>
      </c>
      <c r="CF20" s="53" t="n">
        <f aca="false">IF(Métricas!I39=0,"",Métricas!I39/Métricas!I56)</f>
        <v>1.75</v>
      </c>
      <c r="CG20" s="53" t="n">
        <f aca="false">IF(Métricas!J39=0,"",Métricas!J39/Métricas!J56)</f>
        <v>1</v>
      </c>
      <c r="CH20" s="53" t="n">
        <f aca="false">IF(Métricas!K39=0,"",Métricas!K39/Métricas!K56)</f>
        <v>2.2</v>
      </c>
      <c r="CI20" s="55" t="n">
        <f aca="false">Métricas!L22/(Métricas!L29+Métricas!L30)</f>
        <v>1.10666666666667</v>
      </c>
      <c r="CJ20" s="54" t="n">
        <f aca="false">Métricas!M22/(Métricas!M26+Métricas!M29)</f>
        <v>0.998735777496839</v>
      </c>
      <c r="CK20" s="54" t="n">
        <f aca="false">Métricas!N22/(Métricas!N26+Métricas!N29)</f>
        <v>1.13655462184874</v>
      </c>
      <c r="CL20" s="54" t="n">
        <f aca="false">Métricas!O22/(Métricas!O26+Métricas!O29)</f>
        <v>1.33383233532934</v>
      </c>
      <c r="CM20" s="54" t="n">
        <f aca="false">Métricas!P22/(Métricas!P26+Métricas!P29)</f>
        <v>0.855048859934854</v>
      </c>
      <c r="CN20" s="54" t="n">
        <f aca="false">Métricas!Q22/(Métricas!Q26+Métricas!Q29)</f>
        <v>0.94375</v>
      </c>
      <c r="CO20" s="55" t="n">
        <f aca="false">Métricas!R22/(Métricas!R29+Métricas!R34)</f>
        <v>1.17840375586854</v>
      </c>
      <c r="CP20" s="55" t="n">
        <f aca="false">Métricas!S22/(Métricas!S29+Métricas!S34)</f>
        <v>1.0014367816092</v>
      </c>
      <c r="CQ20" s="54" t="n">
        <f aca="false">Métricas!T22/(Métricas!T29+Métricas!T29)</f>
        <v>0.947463768115942</v>
      </c>
      <c r="CR20" s="55" t="n">
        <f aca="false">Métricas!U22/(Métricas!U26+Métricas!U29)</f>
        <v>1.15859030837004</v>
      </c>
      <c r="CS20" s="28" t="n">
        <f aca="false">Métricas!V22/(Métricas!V26+Métricas!V29)</f>
        <v>1.22007255139057</v>
      </c>
      <c r="CT20" s="28" t="n">
        <f aca="false">Métricas!W22/(Métricas!W26+Métricas!W29)</f>
        <v>1.26660059464817</v>
      </c>
      <c r="CU20" s="28" t="n">
        <f aca="false">Métricas!X22/(Métricas!X26+Métricas!X29)</f>
        <v>1.27374872318693</v>
      </c>
      <c r="CV20" s="53" t="str">
        <f aca="false">IF(Métricas!Y39=0,"",Métricas!Y39/Métricas!Y56)</f>
        <v/>
      </c>
      <c r="CW20" s="53" t="str">
        <f aca="false">IF(Métricas!Z39=0,"",Métricas!Z39/Métricas!Z56)</f>
        <v/>
      </c>
      <c r="CX20" s="53" t="str">
        <f aca="false">IF(Métricas!AA39=0,"",Métricas!AA39/Métricas!AA56)</f>
        <v/>
      </c>
      <c r="CY20" s="53" t="str">
        <f aca="false">IF(Métricas!AB39=0,"",Métricas!AB39/Métricas!AB56)</f>
        <v/>
      </c>
      <c r="CZ20" s="53" t="str">
        <f aca="false">IF(Métricas!AC39=0,"",Métricas!AC39/Métricas!AC56)</f>
        <v/>
      </c>
    </row>
    <row r="21" customFormat="false" ht="21.65" hidden="false" customHeight="true" outlineLevel="0" collapsed="false">
      <c r="A21" s="45"/>
      <c r="B21" s="46"/>
      <c r="C21" s="47"/>
      <c r="D21" s="48"/>
      <c r="E21" s="49" t="s">
        <v>37</v>
      </c>
      <c r="F21" s="26" t="n">
        <v>0.95</v>
      </c>
      <c r="G21" s="27" t="s">
        <v>20</v>
      </c>
      <c r="H21" s="28" t="n">
        <v>1</v>
      </c>
      <c r="I21" s="50" t="e">
        <f aca="false">IF(SUM(#REF!)=0,"",(#REF!/SUM(#REF!)))</f>
        <v>#REF!</v>
      </c>
      <c r="J21" s="50" t="e">
        <f aca="false">IF(SUM(#REF!)=0,"",(#REF!/SUM(#REF!)))</f>
        <v>#REF!</v>
      </c>
      <c r="K21" s="50" t="e">
        <f aca="false">IF(SUM(#REF!)=0,"",(#REF!/SUM(#REF!)))</f>
        <v>#REF!</v>
      </c>
      <c r="L21" s="50" t="e">
        <f aca="false">IF(SUM(#REF!)=0,"",(#REF!/SUM(#REF!)))</f>
        <v>#REF!</v>
      </c>
      <c r="M21" s="50" t="e">
        <f aca="false">IF(SUM(#REF!)=0,"",(#REF!/SUM(#REF!)))</f>
        <v>#REF!</v>
      </c>
      <c r="N21" s="50" t="e">
        <f aca="false">IF(SUM(#REF!)=0,"",(#REF!/SUM(#REF!)))</f>
        <v>#REF!</v>
      </c>
      <c r="O21" s="50" t="e">
        <f aca="false">IF(SUM(#REF!)=0,"",(#REF!/SUM(#REF!)))</f>
        <v>#REF!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0" t="e">
        <f aca="false">IF(SUM(#REF!)=0,"",(#REF!/SUM(#REF!)))</f>
        <v>#REF!</v>
      </c>
      <c r="AF21" s="50" t="e">
        <f aca="false">IF(SUM(#REF!)=0,"",(#REF!/SUM(#REF!)))</f>
        <v>#REF!</v>
      </c>
      <c r="AG21" s="50" t="e">
        <f aca="false">IF(SUM(#REF!)=0,"",(#REF!/SUM(#REF!)))</f>
        <v>#REF!</v>
      </c>
      <c r="AH21" s="50" t="e">
        <f aca="false">IF(SUM(#REF!)=0,"",(#REF!/SUM(#REF!)))</f>
        <v>#REF!</v>
      </c>
      <c r="AI21" s="50" t="e">
        <f aca="false">IF(SUM(#REF!)=0,"",(#REF!/SUM(#REF!)))</f>
        <v>#REF!</v>
      </c>
      <c r="AJ21" s="50" t="e">
        <f aca="false">IF(SUM(#REF!)=0,"",(#REF!/SUM(#REF!)))</f>
        <v>#REF!</v>
      </c>
      <c r="AK21" s="50" t="e">
        <f aca="false">IF(SUM(#REF!)=0,"",(#REF!/SUM(#REF!)))</f>
        <v>#REF!</v>
      </c>
      <c r="AL21" s="50" t="e">
        <f aca="false">IF(SUM(#REF!)=0,"",(#REF!/SUM(#REF!)))</f>
        <v>#REF!</v>
      </c>
      <c r="AM21" s="50" t="e">
        <f aca="false">IF(SUM(#REF!)=0,"",(#REF!/SUM(#REF!)))</f>
        <v>#REF!</v>
      </c>
      <c r="AN21" s="50" t="e">
        <f aca="false">IF(SUM(#REF!)=0,"",(#REF!/SUM(#REF!)))</f>
        <v>#REF!</v>
      </c>
      <c r="AO21" s="50" t="e">
        <f aca="false">IF(SUM(#REF!)=0,"",(#REF!/SUM(#REF!)))</f>
        <v>#REF!</v>
      </c>
      <c r="AP21" s="50" t="e">
        <f aca="false">IF(SUM(#REF!)=0,"",(#REF!/SUM(#REF!)))</f>
        <v>#REF!</v>
      </c>
      <c r="AQ21" s="50" t="e">
        <f aca="false">IF(SUM(#REF!)=0,"",(#REF!/SUM(#REF!)))</f>
        <v>#REF!</v>
      </c>
      <c r="AR21" s="50" t="e">
        <f aca="false">IF(SUM(#REF!)=0,"",(#REF!/SUM(#REF!)))</f>
        <v>#REF!</v>
      </c>
      <c r="AS21" s="50" t="e">
        <f aca="false">IF(SUM(#REF!)=0,"",(#REF!/SUM(#REF!)))</f>
        <v>#REF!</v>
      </c>
      <c r="AT21" s="50" t="e">
        <f aca="false">IF(SUM(#REF!)=0,"",(#REF!/SUM(#REF!)))</f>
        <v>#REF!</v>
      </c>
      <c r="AU21" s="50" t="e">
        <f aca="false">IF(SUM(#REF!)=0,"",(#REF!/SUM(#REF!)))</f>
        <v>#REF!</v>
      </c>
      <c r="AV21" s="50" t="e">
        <f aca="false">IF(SUM(#REF!)=0,"",(#REF!/SUM(#REF!)))</f>
        <v>#REF!</v>
      </c>
      <c r="AW21" s="50" t="e">
        <f aca="false">IF(SUM(#REF!)=0,"",(#REF!/SUM(#REF!)))</f>
        <v>#REF!</v>
      </c>
      <c r="AX21" s="50" t="e">
        <f aca="false">IF(SUM(#REF!)=0,"",(#REF!/SUM(#REF!)))</f>
        <v>#REF!</v>
      </c>
      <c r="AY21" s="50" t="e">
        <f aca="false">IF(SUM(#REF!)=0,"",(#REF!/SUM(#REF!)))</f>
        <v>#REF!</v>
      </c>
      <c r="AZ21" s="50" t="e">
        <f aca="false">IF(SUM(#REF!)=0,"",(#REF!/SUM(#REF!)))</f>
        <v>#REF!</v>
      </c>
      <c r="BA21" s="50" t="e">
        <f aca="false">IF(SUM(#REF!)=0,"",(#REF!/SUM(#REF!)))</f>
        <v>#REF!</v>
      </c>
      <c r="BB21" s="54" t="e">
        <f aca="false">IF(#REF!=0,"",#REF!/#REF!)</f>
        <v>#REF!</v>
      </c>
      <c r="BC21" s="51" t="e">
        <f aca="false">IF(#REF!=0,"",#REF!/#REF!)</f>
        <v>#REF!</v>
      </c>
      <c r="BD21" s="54" t="e">
        <f aca="false">IF(#REF!=0,"",#REF!/#REF!)</f>
        <v>#REF!</v>
      </c>
      <c r="BE21" s="51" t="e">
        <f aca="false">IF(#REF!=0,"",#REF!/#REF!)</f>
        <v>#REF!</v>
      </c>
      <c r="BF21" s="51" t="e">
        <f aca="false">IF(#REF!=0,"",#REF!/#REF!)</f>
        <v>#REF!</v>
      </c>
      <c r="BG21" s="51" t="e">
        <f aca="false">IF(#REF!=0,"",#REF!/#REF!)</f>
        <v>#REF!</v>
      </c>
      <c r="BH21" s="51" t="e">
        <f aca="false">IF(#REF!=0,"",#REF!/#REF!)</f>
        <v>#REF!</v>
      </c>
      <c r="BI21" s="51" t="e">
        <f aca="false">IF(#REF!=0,"",#REF!/#REF!)</f>
        <v>#REF!</v>
      </c>
      <c r="BJ21" s="54" t="e">
        <f aca="false">IF(#REF!=0,"",#REF!/#REF!)</f>
        <v>#REF!</v>
      </c>
      <c r="BK21" s="51" t="e">
        <f aca="false">IF(#REF!=0,"",#REF!/#REF!)</f>
        <v>#REF!</v>
      </c>
      <c r="BL21" s="51" t="e">
        <f aca="false">IF(#REF!=0,"",#REF!/#REF!)</f>
        <v>#REF!</v>
      </c>
      <c r="BM21" s="54" t="e">
        <f aca="false">IF(#REF!=0,"",#REF!/#REF!)</f>
        <v>#REF!</v>
      </c>
      <c r="BN21" s="51" t="e">
        <f aca="false">IF(#REF!=0,"",#REF!/#REF!)</f>
        <v>#REF!</v>
      </c>
      <c r="BO21" s="51" t="e">
        <f aca="false">IF(#REF!=0,"",#REF!/#REF!)</f>
        <v>#REF!</v>
      </c>
      <c r="BP21" s="51" t="e">
        <f aca="false">IF(#REF!=0,"",#REF!/#REF!)</f>
        <v>#REF!</v>
      </c>
      <c r="BQ21" s="53" t="e">
        <f aca="false">IF(#REF!=0,"",#REF!/#REF!)</f>
        <v>#REF!</v>
      </c>
      <c r="BR21" s="53" t="e">
        <f aca="false">IF(#REF!=0,"",#REF!/#REF!)</f>
        <v>#REF!</v>
      </c>
      <c r="BS21" s="53" t="e">
        <f aca="false">IF(#REF!=0,"",#REF!/#REF!)</f>
        <v>#REF!</v>
      </c>
      <c r="BT21" s="53" t="e">
        <f aca="false">IF(#REF!=0,"",#REF!/#REF!)</f>
        <v>#REF!</v>
      </c>
      <c r="BU21" s="53" t="e">
        <f aca="false">IF(#REF!=0,"",#REF!/#REF!)</f>
        <v>#REF!</v>
      </c>
      <c r="BV21" s="53" t="e">
        <f aca="false">IF(#REF!=0,"",#REF!/#REF!)</f>
        <v>#REF!</v>
      </c>
      <c r="BW21" s="53" t="e">
        <f aca="false">IF(#REF!=0,"",#REF!/#REF!)</f>
        <v>#REF!</v>
      </c>
      <c r="BX21" s="53" t="e">
        <f aca="false">IF(#REF!=0,"",#REF!/#REF!)</f>
        <v>#REF!</v>
      </c>
      <c r="BY21" s="53" t="e">
        <f aca="false">IF(#REF!=0,"",#REF!/#REF!)</f>
        <v>#REF!</v>
      </c>
      <c r="BZ21" s="53" t="e">
        <f aca="false">IF(#REF!=0,"",#REF!/#REF!)</f>
        <v>#REF!</v>
      </c>
      <c r="CA21" s="53" t="e">
        <f aca="false">#REF!/(#REF!+#REF!)</f>
        <v>#REF!</v>
      </c>
      <c r="CB21" s="53" t="e">
        <f aca="false">#REF!/(#REF!+#REF!)</f>
        <v>#REF!</v>
      </c>
      <c r="CC21" s="53" t="n">
        <f aca="false">IF(Métricas!F40=0,"",Métricas!F40/Métricas!F57)</f>
        <v>0.8</v>
      </c>
      <c r="CD21" s="53" t="n">
        <f aca="false">IF(Métricas!G40=0,"",Métricas!G40/Métricas!G57)</f>
        <v>0.666666666666667</v>
      </c>
      <c r="CE21" s="53" t="n">
        <f aca="false">IF(Métricas!H40=0,"",Métricas!H40/Métricas!H57)</f>
        <v>0.8</v>
      </c>
      <c r="CF21" s="53" t="n">
        <f aca="false">IF(Métricas!I40=0,"",Métricas!I40/Métricas!I57)</f>
        <v>1</v>
      </c>
      <c r="CG21" s="53" t="n">
        <f aca="false">IF(Métricas!J40=0,"",Métricas!J40/Métricas!J57)</f>
        <v>0.833333333333333</v>
      </c>
      <c r="CH21" s="53" t="n">
        <f aca="false">IF(Métricas!K40=0,"",Métricas!K40/Métricas!K57)</f>
        <v>0.8</v>
      </c>
      <c r="CI21" s="55" t="n">
        <f aca="false">Métricas!L23/(Métricas!L28+Métricas!L33)</f>
        <v>1.03907637655417</v>
      </c>
      <c r="CJ21" s="55" t="n">
        <f aca="false">Métricas!M23/(Métricas!M28+Métricas!M31)</f>
        <v>0.957627118644068</v>
      </c>
      <c r="CK21" s="55" t="n">
        <f aca="false">Métricas!N23/(Métricas!N28+Métricas!N31)</f>
        <v>0.99851411589896</v>
      </c>
      <c r="CL21" s="55" t="n">
        <f aca="false">Métricas!O23/(Métricas!O28+Métricas!O31)</f>
        <v>1.21188340807175</v>
      </c>
      <c r="CM21" s="55" t="n">
        <f aca="false">Métricas!P23/(Métricas!P28+Métricas!P31)</f>
        <v>1.03130755064457</v>
      </c>
      <c r="CN21" s="55" t="n">
        <f aca="false">Métricas!Q23/(Métricas!Q28+Métricas!Q31)</f>
        <v>1.61172161172161</v>
      </c>
      <c r="CO21" s="55" t="n">
        <f aca="false">Métricas!R23/(Métricas!R31+Métricas!R33)</f>
        <v>0.919354838709677</v>
      </c>
      <c r="CP21" s="55" t="n">
        <f aca="false">Métricas!S23/(Métricas!S31+Métricas!S33)</f>
        <v>1.26959247648903</v>
      </c>
      <c r="CQ21" s="54" t="n">
        <f aca="false">Métricas!T23/(Métricas!T31+Métricas!T32)</f>
        <v>0.784560143626571</v>
      </c>
      <c r="CR21" s="55" t="n">
        <f aca="false">Métricas!U23/(Métricas!U28+Métricas!U31)</f>
        <v>1.31076923076923</v>
      </c>
      <c r="CS21" s="28" t="n">
        <f aca="false">Métricas!V23/(Métricas!V28+Métricas!V31)</f>
        <v>1.1950146627566</v>
      </c>
      <c r="CT21" s="28" t="n">
        <f aca="false">Métricas!W23/(Métricas!W28+Métricas!W31)</f>
        <v>1.08888888888889</v>
      </c>
      <c r="CU21" s="28" t="n">
        <f aca="false">Métricas!X23/(Métricas!X28+Métricas!X31)</f>
        <v>1.01943005181347</v>
      </c>
      <c r="CV21" s="53" t="str">
        <f aca="false">IF(Métricas!Y40=0,"",Métricas!Y40/Métricas!Y57)</f>
        <v/>
      </c>
      <c r="CW21" s="53" t="str">
        <f aca="false">IF(Métricas!Z40=0,"",Métricas!Z40/Métricas!Z57)</f>
        <v/>
      </c>
      <c r="CX21" s="53" t="str">
        <f aca="false">IF(Métricas!AA40=0,"",Métricas!AA40/Métricas!AA57)</f>
        <v/>
      </c>
      <c r="CY21" s="53" t="str">
        <f aca="false">IF(Métricas!AB40=0,"",Métricas!AB40/Métricas!AB57)</f>
        <v/>
      </c>
      <c r="CZ21" s="53" t="str">
        <f aca="false">IF(Métricas!AC40=0,"",Métricas!AC40/Métricas!AC57)</f>
        <v/>
      </c>
    </row>
    <row r="22" customFormat="false" ht="21.65" hidden="false" customHeight="true" outlineLevel="0" collapsed="false">
      <c r="A22" s="45"/>
      <c r="B22" s="46"/>
      <c r="C22" s="47"/>
      <c r="D22" s="48"/>
      <c r="E22" s="49" t="s">
        <v>38</v>
      </c>
      <c r="F22" s="26" t="n">
        <v>0.95</v>
      </c>
      <c r="G22" s="27" t="s">
        <v>20</v>
      </c>
      <c r="H22" s="28" t="n">
        <v>1</v>
      </c>
      <c r="I22" s="50"/>
      <c r="J22" s="50"/>
      <c r="K22" s="50"/>
      <c r="L22" s="50"/>
      <c r="M22" s="50"/>
      <c r="N22" s="50"/>
      <c r="O22" s="50"/>
      <c r="P22" s="51"/>
      <c r="Q22" s="51"/>
      <c r="R22" s="30"/>
      <c r="S22" s="30"/>
      <c r="T22" s="51"/>
      <c r="U22" s="30"/>
      <c r="V22" s="30"/>
      <c r="W22" s="52"/>
      <c r="X22" s="51"/>
      <c r="Y22" s="51"/>
      <c r="Z22" s="30"/>
      <c r="AA22" s="5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1"/>
      <c r="AO22" s="51"/>
      <c r="AP22" s="30"/>
      <c r="AQ22" s="30"/>
      <c r="AR22" s="51"/>
      <c r="AS22" s="33"/>
      <c r="AT22" s="33"/>
      <c r="AU22" s="53"/>
      <c r="AV22" s="53"/>
      <c r="AW22" s="53"/>
      <c r="AX22" s="33"/>
      <c r="AY22" s="33"/>
      <c r="AZ22" s="50"/>
      <c r="BA22" s="50"/>
      <c r="BB22" s="54"/>
      <c r="BC22" s="51"/>
      <c r="BD22" s="54"/>
      <c r="BE22" s="51"/>
      <c r="BF22" s="51"/>
      <c r="BG22" s="51"/>
      <c r="BH22" s="51"/>
      <c r="BI22" s="51"/>
      <c r="BJ22" s="54"/>
      <c r="BK22" s="51"/>
      <c r="BL22" s="51"/>
      <c r="BM22" s="54"/>
      <c r="BN22" s="51"/>
      <c r="BO22" s="51"/>
      <c r="BP22" s="51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5" t="n">
        <f aca="false">Métricas!L24/(Métricas!L34+Métricas!L35)</f>
        <v>1</v>
      </c>
      <c r="CJ22" s="55" t="n">
        <f aca="false">Métricas!M24/(Métricas!M34+Métricas!M35)</f>
        <v>1</v>
      </c>
      <c r="CK22" s="55" t="n">
        <f aca="false">Métricas!N24/(Métricas!N34+Métricas!N35)</f>
        <v>0.999029126213592</v>
      </c>
      <c r="CL22" s="55" t="s">
        <v>22</v>
      </c>
      <c r="CM22" s="55" t="s">
        <v>22</v>
      </c>
      <c r="CN22" s="55" t="s">
        <v>22</v>
      </c>
      <c r="CO22" s="55" t="n">
        <f aca="false">Métricas!R24/(Métricas!R26+Métricas!R28)</f>
        <v>0.91304347826087</v>
      </c>
      <c r="CP22" s="55" t="n">
        <f aca="false">Métricas!S24/(Métricas!S26+Métricas!S28)</f>
        <v>1.11408016443988</v>
      </c>
      <c r="CQ22" s="55" t="n">
        <f aca="false">Métricas!T24/(Métricas!T26+Métricas!T28)</f>
        <v>1.01223776223776</v>
      </c>
      <c r="CR22" s="53" t="s">
        <v>22</v>
      </c>
      <c r="CS22" s="53" t="s">
        <v>22</v>
      </c>
      <c r="CT22" s="53" t="s">
        <v>22</v>
      </c>
      <c r="CU22" s="28" t="n">
        <f aca="false">Métricas!X24/(Métricas!X33+Métricas!X34+Métricas!X35+Métricas!X36)</f>
        <v>1.7479674796748</v>
      </c>
      <c r="CV22" s="53"/>
      <c r="CW22" s="53"/>
      <c r="CX22" s="53"/>
      <c r="CY22" s="53"/>
      <c r="CZ22" s="53"/>
    </row>
    <row r="23" customFormat="false" ht="21.65" hidden="false" customHeight="true" outlineLevel="0" collapsed="false">
      <c r="A23" s="45"/>
      <c r="B23" s="46"/>
      <c r="C23" s="47"/>
      <c r="D23" s="48"/>
      <c r="E23" s="49" t="s">
        <v>38</v>
      </c>
      <c r="F23" s="26" t="n">
        <v>0.95</v>
      </c>
      <c r="G23" s="27" t="s">
        <v>20</v>
      </c>
      <c r="H23" s="28" t="n">
        <v>1</v>
      </c>
      <c r="I23" s="50"/>
      <c r="J23" s="50"/>
      <c r="K23" s="50"/>
      <c r="L23" s="50"/>
      <c r="M23" s="50"/>
      <c r="N23" s="50"/>
      <c r="O23" s="50"/>
      <c r="P23" s="51"/>
      <c r="Q23" s="51"/>
      <c r="R23" s="30"/>
      <c r="S23" s="30"/>
      <c r="T23" s="51"/>
      <c r="U23" s="30"/>
      <c r="V23" s="30"/>
      <c r="W23" s="52"/>
      <c r="X23" s="51"/>
      <c r="Y23" s="51"/>
      <c r="Z23" s="30"/>
      <c r="AA23" s="5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1"/>
      <c r="AO23" s="51"/>
      <c r="AP23" s="30"/>
      <c r="AQ23" s="30"/>
      <c r="AR23" s="51"/>
      <c r="AS23" s="33"/>
      <c r="AT23" s="33"/>
      <c r="AU23" s="53"/>
      <c r="AV23" s="53"/>
      <c r="AW23" s="53"/>
      <c r="AX23" s="33"/>
      <c r="AY23" s="33"/>
      <c r="AZ23" s="50"/>
      <c r="BA23" s="50"/>
      <c r="BB23" s="54"/>
      <c r="BC23" s="51"/>
      <c r="BD23" s="54"/>
      <c r="BE23" s="51"/>
      <c r="BF23" s="51"/>
      <c r="BG23" s="51"/>
      <c r="BH23" s="51"/>
      <c r="BI23" s="51"/>
      <c r="BJ23" s="54"/>
      <c r="BK23" s="51"/>
      <c r="BL23" s="51"/>
      <c r="BM23" s="54"/>
      <c r="BN23" s="51"/>
      <c r="BO23" s="51"/>
      <c r="BP23" s="51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5" t="s">
        <v>22</v>
      </c>
      <c r="CJ23" s="55" t="s">
        <v>22</v>
      </c>
      <c r="CK23" s="55" t="s">
        <v>22</v>
      </c>
      <c r="CL23" s="55" t="s">
        <v>22</v>
      </c>
      <c r="CM23" s="55" t="s">
        <v>22</v>
      </c>
      <c r="CN23" s="55" t="s">
        <v>22</v>
      </c>
      <c r="CO23" s="55" t="s">
        <v>22</v>
      </c>
      <c r="CP23" s="55" t="s">
        <v>22</v>
      </c>
      <c r="CQ23" s="55" t="s">
        <v>22</v>
      </c>
      <c r="CR23" s="53" t="s">
        <v>22</v>
      </c>
      <c r="CS23" s="53" t="s">
        <v>22</v>
      </c>
      <c r="CT23" s="53" t="s">
        <v>22</v>
      </c>
      <c r="CU23" s="53" t="s">
        <v>22</v>
      </c>
      <c r="CV23" s="53"/>
      <c r="CW23" s="53"/>
      <c r="CX23" s="53"/>
      <c r="CY23" s="53"/>
      <c r="CZ23" s="53"/>
    </row>
    <row r="24" customFormat="false" ht="21.65" hidden="false" customHeight="true" outlineLevel="0" collapsed="false">
      <c r="A24" s="45" t="n">
        <v>15</v>
      </c>
      <c r="B24" s="46"/>
      <c r="C24" s="47" t="s">
        <v>39</v>
      </c>
      <c r="D24" s="48" t="s">
        <v>14</v>
      </c>
      <c r="E24" s="49" t="s">
        <v>35</v>
      </c>
      <c r="F24" s="22" t="n">
        <v>3</v>
      </c>
      <c r="G24" s="23" t="n">
        <v>4</v>
      </c>
      <c r="H24" s="24" t="n">
        <v>5</v>
      </c>
      <c r="I24" s="45" t="e">
        <f aca="false">IF(#REF!=0,"",#REF!)</f>
        <v>#REF!</v>
      </c>
      <c r="J24" s="45" t="e">
        <f aca="false">IF(#REF!=0,"",#REF!)</f>
        <v>#REF!</v>
      </c>
      <c r="K24" s="45" t="e">
        <f aca="false">IF(#REF!=0,"",#REF!)</f>
        <v>#REF!</v>
      </c>
      <c r="L24" s="45" t="e">
        <f aca="false">IF(#REF!=0,"",#REF!)</f>
        <v>#REF!</v>
      </c>
      <c r="M24" s="45" t="e">
        <f aca="false">IF(#REF!=0,"",#REF!)</f>
        <v>#REF!</v>
      </c>
      <c r="N24" s="45" t="e">
        <f aca="false">IF(#REF!=0,"",#REF!)</f>
        <v>#REF!</v>
      </c>
      <c r="O24" s="45" t="e">
        <f aca="false">IF(#REF!=0,"",#REF!)</f>
        <v>#REF!</v>
      </c>
      <c r="P24" s="13" t="e">
        <f aca="false">IF(#REF!=0,"",#REF!)</f>
        <v>#REF!</v>
      </c>
      <c r="Q24" s="13" t="e">
        <f aca="false">IF(#REF!=0,"",#REF!)</f>
        <v>#REF!</v>
      </c>
      <c r="R24" s="13" t="e">
        <f aca="false">IF(#REF!=0,"",#REF!)</f>
        <v>#REF!</v>
      </c>
      <c r="S24" s="8" t="e">
        <f aca="false">IF(#REF!=0,"",#REF!)</f>
        <v>#REF!</v>
      </c>
      <c r="T24" s="13" t="e">
        <f aca="false">IF(#REF!=0,"",#REF!)</f>
        <v>#REF!</v>
      </c>
      <c r="U24" s="13" t="e">
        <f aca="false">IF(#REF!=0,"",#REF!)</f>
        <v>#REF!</v>
      </c>
      <c r="V24" s="39" t="e">
        <f aca="false">IF(#REF!=0,"",#REF!)</f>
        <v>#REF!</v>
      </c>
      <c r="W24" s="39" t="e">
        <f aca="false">IF(#REF!=0,"",#REF!)</f>
        <v>#REF!</v>
      </c>
      <c r="X24" s="39" t="e">
        <f aca="false">IF(#REF!=0,"",#REF!)</f>
        <v>#REF!</v>
      </c>
      <c r="Y24" s="39" t="e">
        <f aca="false">IF(#REF!=0,"",#REF!)</f>
        <v>#REF!</v>
      </c>
      <c r="Z24" s="13" t="e">
        <f aca="false">IF(#REF!=0,"",#REF!)</f>
        <v>#REF!</v>
      </c>
      <c r="AA24" s="45" t="e">
        <f aca="false">IF(#REF!=0,"",#REF!)</f>
        <v>#REF!</v>
      </c>
      <c r="AB24" s="45" t="e">
        <f aca="false">IF(#REF!=0,"",#REF!)</f>
        <v>#REF!</v>
      </c>
      <c r="AC24" s="45" t="e">
        <f aca="false">IF(#REF!=0,"",#REF!)</f>
        <v>#REF!</v>
      </c>
      <c r="AD24" s="45" t="e">
        <f aca="false">IF(#REF!=0,"",#REF!)</f>
        <v>#REF!</v>
      </c>
      <c r="AE24" s="45" t="e">
        <f aca="false">IF(#REF!=0,"",#REF!)</f>
        <v>#REF!</v>
      </c>
      <c r="AF24" s="45" t="e">
        <f aca="false">IF(#REF!=0,"",#REF!)</f>
        <v>#REF!</v>
      </c>
      <c r="AG24" s="45" t="e">
        <f aca="false">IF(#REF!=0,"",#REF!)</f>
        <v>#REF!</v>
      </c>
      <c r="AH24" s="45" t="e">
        <f aca="false">IF(#REF!=0,"",#REF!)</f>
        <v>#REF!</v>
      </c>
      <c r="AI24" s="45" t="e">
        <f aca="false">IF(#REF!=0,"",#REF!)</f>
        <v>#REF!</v>
      </c>
      <c r="AJ24" s="45" t="e">
        <f aca="false">IF(#REF!=0,"",#REF!)</f>
        <v>#REF!</v>
      </c>
      <c r="AK24" s="45" t="e">
        <f aca="false">IF(#REF!=0,"",#REF!)</f>
        <v>#REF!</v>
      </c>
      <c r="AL24" s="45" t="e">
        <f aca="false">IF(#REF!=0,"",#REF!)</f>
        <v>#REF!</v>
      </c>
      <c r="AM24" s="45" t="e">
        <f aca="false">IF(#REF!=0,"",#REF!)</f>
        <v>#REF!</v>
      </c>
      <c r="AN24" s="13" t="e">
        <f aca="false">IF(#REF!=0,"",#REF!)</f>
        <v>#REF!</v>
      </c>
      <c r="AO24" s="13" t="e">
        <f aca="false">IF(#REF!=0,"",#REF!)</f>
        <v>#REF!</v>
      </c>
      <c r="AP24" s="13" t="e">
        <f aca="false">IF(#REF!=0,"",#REF!)</f>
        <v>#REF!</v>
      </c>
      <c r="AQ24" s="8" t="e">
        <f aca="false">IF(#REF!=0,"",#REF!)</f>
        <v>#REF!</v>
      </c>
      <c r="AR24" s="13" t="e">
        <f aca="false">IF(#REF!=0,"",#REF!)</f>
        <v>#REF!</v>
      </c>
      <c r="AS24" s="8" t="e">
        <f aca="false">IF(#REF!=0,"",#REF!)</f>
        <v>#REF!</v>
      </c>
      <c r="AT24" s="48" t="e">
        <f aca="false">IF(#REF!=0,"",#REF!)</f>
        <v>#REF!</v>
      </c>
      <c r="AU24" s="48" t="e">
        <f aca="false">IF(#REF!=0,"",#REF!)</f>
        <v>#REF!</v>
      </c>
      <c r="AV24" s="48" t="e">
        <f aca="false">IF(#REF!=0,"",#REF!)</f>
        <v>#REF!</v>
      </c>
      <c r="AW24" s="48" t="e">
        <f aca="false">IF(#REF!=0,"",#REF!)</f>
        <v>#REF!</v>
      </c>
      <c r="AX24" s="8" t="e">
        <f aca="false">IF(#REF!=0,"",#REF!)</f>
        <v>#REF!</v>
      </c>
      <c r="AY24" s="45" t="e">
        <f aca="false">IF(#REF!=0,"",#REF!)</f>
        <v>#REF!</v>
      </c>
      <c r="AZ24" s="45" t="e">
        <f aca="false">IF(#REF!=0,"",#REF!)</f>
        <v>#REF!</v>
      </c>
      <c r="BA24" s="45" t="e">
        <f aca="false">IF(#REF!=0,"",#REF!)</f>
        <v>#REF!</v>
      </c>
      <c r="BB24" s="48" t="e">
        <f aca="false">IF(#REF!=0,"",#REF!)</f>
        <v>#REF!</v>
      </c>
      <c r="BC24" s="22" t="e">
        <f aca="false">IF(#REF!=0,"",#REF!)</f>
        <v>#REF!</v>
      </c>
      <c r="BD24" s="22" t="e">
        <f aca="false">IF(#REF!=0,"",#REF!)</f>
        <v>#REF!</v>
      </c>
      <c r="BE24" s="22" t="e">
        <f aca="false">IF(#REF!=0,"",#REF!)</f>
        <v>#REF!</v>
      </c>
      <c r="BF24" s="22" t="e">
        <f aca="false">IF(#REF!=0,"",#REF!)</f>
        <v>#REF!</v>
      </c>
      <c r="BG24" s="23" t="e">
        <f aca="false">IF(#REF!=0,"",#REF!)</f>
        <v>#REF!</v>
      </c>
      <c r="BH24" s="22" t="e">
        <f aca="false">IF(#REF!=0,"",#REF!)</f>
        <v>#REF!</v>
      </c>
      <c r="BI24" s="24" t="e">
        <f aca="false">IF(#REF!=0,"",#REF!)</f>
        <v>#REF!</v>
      </c>
      <c r="BJ24" s="22" t="e">
        <f aca="false">IF(#REF!=0,"",#REF!)</f>
        <v>#REF!</v>
      </c>
      <c r="BK24" s="23" t="e">
        <f aca="false">IF(#REF!=0,"",#REF!)</f>
        <v>#REF!</v>
      </c>
      <c r="BL24" s="24" t="e">
        <f aca="false">IF(#REF!=0,"",#REF!)</f>
        <v>#REF!</v>
      </c>
      <c r="BM24" s="22" t="e">
        <f aca="false">IF(#REF!=0,"",#REF!)</f>
        <v>#REF!</v>
      </c>
      <c r="BN24" s="23" t="e">
        <f aca="false">IF(#REF!=0,"",#REF!)</f>
        <v>#REF!</v>
      </c>
      <c r="BO24" s="24" t="e">
        <f aca="false">IF(#REF!=0,"",#REF!)</f>
        <v>#REF!</v>
      </c>
      <c r="BP24" s="22" t="e">
        <f aca="false">IF(#REF!=0,"",#REF!)</f>
        <v>#REF!</v>
      </c>
      <c r="BQ24" s="56" t="e">
        <f aca="false">#REF!</f>
        <v>#REF!</v>
      </c>
      <c r="BR24" s="56" t="e">
        <f aca="false">#REF!</f>
        <v>#REF!</v>
      </c>
      <c r="BS24" s="56" t="e">
        <f aca="false">#REF!</f>
        <v>#REF!</v>
      </c>
      <c r="BT24" s="56" t="e">
        <f aca="false">#REF!</f>
        <v>#REF!</v>
      </c>
      <c r="BU24" s="56" t="e">
        <f aca="false">#REF!</f>
        <v>#REF!</v>
      </c>
      <c r="BV24" s="56" t="e">
        <f aca="false">#REF!</f>
        <v>#REF!</v>
      </c>
      <c r="BW24" s="56" t="e">
        <f aca="false">#REF!</f>
        <v>#REF!</v>
      </c>
      <c r="BX24" s="56" t="e">
        <f aca="false">#REF!</f>
        <v>#REF!</v>
      </c>
      <c r="BY24" s="56" t="e">
        <f aca="false">#REF!</f>
        <v>#REF!</v>
      </c>
      <c r="BZ24" s="56" t="e">
        <f aca="false">#REF!</f>
        <v>#REF!</v>
      </c>
      <c r="CA24" s="56" t="e">
        <f aca="false">#REF!</f>
        <v>#REF!</v>
      </c>
      <c r="CB24" s="56" t="e">
        <f aca="false">#REF!</f>
        <v>#REF!</v>
      </c>
      <c r="CC24" s="56" t="n">
        <f aca="false">IF(Métricas!F38=0,"",Métricas!F38)</f>
        <v>1</v>
      </c>
      <c r="CD24" s="56" t="str">
        <f aca="false">IF(Métricas!G38=0,"",Métricas!G38)</f>
        <v/>
      </c>
      <c r="CE24" s="56" t="n">
        <f aca="false">IF(Métricas!H38=0,"",Métricas!H38)</f>
        <v>3</v>
      </c>
      <c r="CF24" s="56" t="n">
        <f aca="false">IF(Métricas!I38=0,"",Métricas!I38)</f>
        <v>4</v>
      </c>
      <c r="CG24" s="56" t="n">
        <f aca="false">IF(Métricas!J38=0,"",Métricas!J38)</f>
        <v>3</v>
      </c>
      <c r="CH24" s="56" t="n">
        <f aca="false">IF(Métricas!K38=0,"",Métricas!K38)</f>
        <v>5</v>
      </c>
      <c r="CI24" s="22" t="n">
        <f aca="false">Métricas!L38</f>
        <v>4</v>
      </c>
      <c r="CJ24" s="22" t="n">
        <f aca="false">Métricas!M38</f>
        <v>2</v>
      </c>
      <c r="CK24" s="22" t="n">
        <f aca="false">Métricas!N38</f>
        <v>4</v>
      </c>
      <c r="CL24" s="22" t="n">
        <f aca="false">Métricas!O38</f>
        <v>2</v>
      </c>
      <c r="CM24" s="22" t="n">
        <f aca="false">Métricas!P38</f>
        <v>3</v>
      </c>
      <c r="CN24" s="22" t="n">
        <f aca="false">Métricas!Q38</f>
        <v>2</v>
      </c>
      <c r="CO24" s="24" t="n">
        <f aca="false">Métricas!R38</f>
        <v>11</v>
      </c>
      <c r="CP24" s="57" t="n">
        <f aca="false">Métricas!S38</f>
        <v>4</v>
      </c>
      <c r="CQ24" s="22" t="n">
        <f aca="false">Métricas!T38</f>
        <v>2</v>
      </c>
      <c r="CR24" s="24" t="n">
        <f aca="false">Métricas!U38</f>
        <v>4</v>
      </c>
      <c r="CS24" s="22" t="n">
        <f aca="false">Métricas!V38</f>
        <v>2</v>
      </c>
      <c r="CT24" s="22" t="n">
        <f aca="false">Métricas!W38</f>
        <v>3</v>
      </c>
      <c r="CU24" s="22" t="n">
        <f aca="false">Métricas!X38</f>
        <v>1</v>
      </c>
      <c r="CV24" s="56"/>
      <c r="CW24" s="56"/>
      <c r="CX24" s="56"/>
      <c r="CY24" s="56"/>
      <c r="CZ24" s="56"/>
    </row>
    <row r="25" customFormat="false" ht="21.65" hidden="false" customHeight="true" outlineLevel="0" collapsed="false">
      <c r="A25" s="45"/>
      <c r="B25" s="46"/>
      <c r="C25" s="47"/>
      <c r="D25" s="48"/>
      <c r="E25" s="49" t="s">
        <v>36</v>
      </c>
      <c r="F25" s="22" t="n">
        <v>3</v>
      </c>
      <c r="G25" s="23" t="n">
        <v>4</v>
      </c>
      <c r="H25" s="24" t="n">
        <v>5</v>
      </c>
      <c r="I25" s="45" t="e">
        <f aca="false">IF(#REF!=0,"",#REF!)</f>
        <v>#REF!</v>
      </c>
      <c r="J25" s="45" t="e">
        <f aca="false">IF(#REF!=0,"",#REF!)</f>
        <v>#REF!</v>
      </c>
      <c r="K25" s="45" t="e">
        <f aca="false">IF(#REF!=0,"",#REF!)</f>
        <v>#REF!</v>
      </c>
      <c r="L25" s="45" t="e">
        <f aca="false">IF(#REF!=0,"",#REF!)</f>
        <v>#REF!</v>
      </c>
      <c r="M25" s="45" t="e">
        <f aca="false">IF(#REF!=0,"",#REF!)</f>
        <v>#REF!</v>
      </c>
      <c r="N25" s="45" t="e">
        <f aca="false">IF(#REF!=0,"",#REF!)</f>
        <v>#REF!</v>
      </c>
      <c r="O25" s="45" t="e">
        <f aca="false">IF(#REF!=0,"",#REF!)</f>
        <v>#REF!</v>
      </c>
      <c r="P25" s="13" t="e">
        <f aca="false">IF(#REF!=0,"",#REF!)</f>
        <v>#REF!</v>
      </c>
      <c r="Q25" s="13" t="e">
        <f aca="false">IF(#REF!=0,"",#REF!)</f>
        <v>#REF!</v>
      </c>
      <c r="R25" s="13" t="e">
        <f aca="false">IF(#REF!=0,"",#REF!)</f>
        <v>#REF!</v>
      </c>
      <c r="S25" s="13" t="e">
        <f aca="false">IF(#REF!=0,"",#REF!)</f>
        <v>#REF!</v>
      </c>
      <c r="T25" s="8" t="e">
        <f aca="false">IF(#REF!=0,"",#REF!)</f>
        <v>#REF!</v>
      </c>
      <c r="U25" s="13" t="e">
        <f aca="false">IF(#REF!=0,"",#REF!)</f>
        <v>#REF!</v>
      </c>
      <c r="V25" s="11" t="e">
        <f aca="false">IF(#REF!=0,"",#REF!)</f>
        <v>#REF!</v>
      </c>
      <c r="W25" s="39" t="e">
        <f aca="false">IF(#REF!=0,"",#REF!)</f>
        <v>#REF!</v>
      </c>
      <c r="X25" s="13" t="e">
        <f aca="false">IF(#REF!=0,"",#REF!)</f>
        <v>#REF!</v>
      </c>
      <c r="Y25" s="13" t="e">
        <f aca="false">IF(#REF!=0,"",#REF!)</f>
        <v>#REF!</v>
      </c>
      <c r="Z25" s="13" t="e">
        <f aca="false">IF(#REF!=0,"",#REF!)</f>
        <v>#REF!</v>
      </c>
      <c r="AA25" s="45" t="e">
        <f aca="false">IF(#REF!=0,"",#REF!)</f>
        <v>#REF!</v>
      </c>
      <c r="AB25" s="45" t="e">
        <f aca="false">IF(#REF!=0,"",#REF!)</f>
        <v>#REF!</v>
      </c>
      <c r="AC25" s="45" t="e">
        <f aca="false">IF(#REF!=0,"",#REF!)</f>
        <v>#REF!</v>
      </c>
      <c r="AD25" s="45" t="e">
        <f aca="false">IF(#REF!=0,"",#REF!)</f>
        <v>#REF!</v>
      </c>
      <c r="AE25" s="45" t="e">
        <f aca="false">IF(#REF!=0,"",#REF!)</f>
        <v>#REF!</v>
      </c>
      <c r="AF25" s="45" t="e">
        <f aca="false">IF(#REF!=0,"",#REF!)</f>
        <v>#REF!</v>
      </c>
      <c r="AG25" s="45" t="e">
        <f aca="false">IF(#REF!=0,"",#REF!)</f>
        <v>#REF!</v>
      </c>
      <c r="AH25" s="45" t="e">
        <f aca="false">IF(#REF!=0,"",#REF!)</f>
        <v>#REF!</v>
      </c>
      <c r="AI25" s="45" t="e">
        <f aca="false">IF(#REF!=0,"",#REF!)</f>
        <v>#REF!</v>
      </c>
      <c r="AJ25" s="45" t="e">
        <f aca="false">IF(#REF!=0,"",#REF!)</f>
        <v>#REF!</v>
      </c>
      <c r="AK25" s="45" t="e">
        <f aca="false">IF(#REF!=0,"",#REF!)</f>
        <v>#REF!</v>
      </c>
      <c r="AL25" s="45" t="e">
        <f aca="false">IF(#REF!=0,"",#REF!)</f>
        <v>#REF!</v>
      </c>
      <c r="AM25" s="45" t="e">
        <f aca="false">IF(#REF!=0,"",#REF!)</f>
        <v>#REF!</v>
      </c>
      <c r="AN25" s="13" t="e">
        <f aca="false">IF(#REF!=0,"",#REF!)</f>
        <v>#REF!</v>
      </c>
      <c r="AO25" s="13" t="e">
        <f aca="false">IF(#REF!=0,"",#REF!)</f>
        <v>#REF!</v>
      </c>
      <c r="AP25" s="13" t="e">
        <f aca="false">IF(#REF!=0,"",#REF!)</f>
        <v>#REF!</v>
      </c>
      <c r="AQ25" s="13" t="e">
        <f aca="false">IF(#REF!=0,"",#REF!)</f>
        <v>#REF!</v>
      </c>
      <c r="AR25" s="8" t="e">
        <f aca="false">IF(#REF!=0,"",#REF!)</f>
        <v>#REF!</v>
      </c>
      <c r="AS25" s="8" t="e">
        <f aca="false">IF(#REF!=0,"",#REF!)</f>
        <v>#REF!</v>
      </c>
      <c r="AT25" s="48" t="e">
        <f aca="false">IF(#REF!=0,"",#REF!)</f>
        <v>#REF!</v>
      </c>
      <c r="AU25" s="48" t="e">
        <f aca="false">IF(#REF!=0,"",#REF!)</f>
        <v>#REF!</v>
      </c>
      <c r="AV25" s="8" t="e">
        <f aca="false">IF(#REF!=0,"",#REF!)</f>
        <v>#REF!</v>
      </c>
      <c r="AW25" s="8" t="e">
        <f aca="false">IF(#REF!=0,"",#REF!)</f>
        <v>#REF!</v>
      </c>
      <c r="AX25" s="8" t="e">
        <f aca="false">IF(#REF!=0,"",#REF!)</f>
        <v>#REF!</v>
      </c>
      <c r="AY25" s="45" t="e">
        <f aca="false">IF(#REF!=0,"",#REF!)</f>
        <v>#REF!</v>
      </c>
      <c r="AZ25" s="45" t="e">
        <f aca="false">IF(#REF!=0,"",#REF!)</f>
        <v>#REF!</v>
      </c>
      <c r="BA25" s="45" t="e">
        <f aca="false">IF(#REF!=0,"",#REF!)</f>
        <v>#REF!</v>
      </c>
      <c r="BB25" s="45" t="e">
        <f aca="false">IF(#REF!=0,"",#REF!)</f>
        <v>#REF!</v>
      </c>
      <c r="BC25" s="22" t="e">
        <f aca="false">IF(#REF!=0,"",#REF!)</f>
        <v>#REF!</v>
      </c>
      <c r="BD25" s="22" t="e">
        <f aca="false">IF(#REF!=0,"",#REF!)</f>
        <v>#REF!</v>
      </c>
      <c r="BE25" s="58" t="e">
        <f aca="false">IF(#REF!=0,"",#REF!)</f>
        <v>#REF!</v>
      </c>
      <c r="BF25" s="24" t="e">
        <f aca="false">IF(#REF!=0,"",#REF!)</f>
        <v>#REF!</v>
      </c>
      <c r="BG25" s="22" t="e">
        <f aca="false">IF(#REF!=0,"",#REF!)</f>
        <v>#REF!</v>
      </c>
      <c r="BH25" s="22" t="e">
        <f aca="false">IF(#REF!=0,"",#REF!)</f>
        <v>#REF!</v>
      </c>
      <c r="BI25" s="24" t="e">
        <f aca="false">IF(#REF!=0,"",#REF!)</f>
        <v>#REF!</v>
      </c>
      <c r="BJ25" s="22" t="e">
        <f aca="false">IF(#REF!=0,"",#REF!)</f>
        <v>#REF!</v>
      </c>
      <c r="BK25" s="22" t="e">
        <f aca="false">IF(#REF!=0,"",#REF!)</f>
        <v>#REF!</v>
      </c>
      <c r="BL25" s="23" t="e">
        <f aca="false">IF(#REF!=0,"",#REF!)</f>
        <v>#REF!</v>
      </c>
      <c r="BM25" s="56" t="e">
        <f aca="false">IF(#REF!=0,"",#REF!)</f>
        <v>#REF!</v>
      </c>
      <c r="BN25" s="22" t="e">
        <f aca="false">IF(#REF!=0,"",#REF!)</f>
        <v>#REF!</v>
      </c>
      <c r="BO25" s="24" t="e">
        <f aca="false">IF(#REF!=0,"",#REF!)</f>
        <v>#REF!</v>
      </c>
      <c r="BP25" s="23" t="e">
        <f aca="false">IF(#REF!=0,"",#REF!)</f>
        <v>#REF!</v>
      </c>
      <c r="BQ25" s="56" t="e">
        <f aca="false">#REF!</f>
        <v>#REF!</v>
      </c>
      <c r="BR25" s="56" t="e">
        <f aca="false">#REF!</f>
        <v>#REF!</v>
      </c>
      <c r="BS25" s="56" t="e">
        <f aca="false">#REF!</f>
        <v>#REF!</v>
      </c>
      <c r="BT25" s="56" t="e">
        <f aca="false">#REF!</f>
        <v>#REF!</v>
      </c>
      <c r="BU25" s="56" t="e">
        <f aca="false">#REF!</f>
        <v>#REF!</v>
      </c>
      <c r="BV25" s="56" t="e">
        <f aca="false">#REF!</f>
        <v>#REF!</v>
      </c>
      <c r="BW25" s="56" t="e">
        <f aca="false">#REF!</f>
        <v>#REF!</v>
      </c>
      <c r="BX25" s="56" t="e">
        <f aca="false">#REF!</f>
        <v>#REF!</v>
      </c>
      <c r="BY25" s="56" t="e">
        <f aca="false">#REF!</f>
        <v>#REF!</v>
      </c>
      <c r="BZ25" s="56" t="e">
        <f aca="false">#REF!</f>
        <v>#REF!</v>
      </c>
      <c r="CA25" s="56" t="e">
        <f aca="false">#REF!</f>
        <v>#REF!</v>
      </c>
      <c r="CB25" s="56" t="e">
        <f aca="false">#REF!</f>
        <v>#REF!</v>
      </c>
      <c r="CC25" s="56" t="n">
        <f aca="false">IF(Métricas!F39=0,"",Métricas!F39)</f>
        <v>4</v>
      </c>
      <c r="CD25" s="56" t="n">
        <f aca="false">IF(Métricas!G39=0,"",Métricas!G39)</f>
        <v>12</v>
      </c>
      <c r="CE25" s="56" t="n">
        <f aca="false">IF(Métricas!H39=0,"",Métricas!H39)</f>
        <v>8</v>
      </c>
      <c r="CF25" s="56" t="n">
        <f aca="false">IF(Métricas!I39=0,"",Métricas!I39)</f>
        <v>7</v>
      </c>
      <c r="CG25" s="56" t="n">
        <f aca="false">IF(Métricas!J39=0,"",Métricas!J39)</f>
        <v>6</v>
      </c>
      <c r="CH25" s="56" t="n">
        <f aca="false">IF(Métricas!K39=0,"",Métricas!K39)</f>
        <v>11</v>
      </c>
      <c r="CI25" s="22" t="n">
        <f aca="false">Métricas!L39</f>
        <v>8</v>
      </c>
      <c r="CJ25" s="22" t="n">
        <f aca="false">Métricas!M39</f>
        <v>2</v>
      </c>
      <c r="CK25" s="22" t="n">
        <f aca="false">Métricas!N39</f>
        <v>12</v>
      </c>
      <c r="CL25" s="22" t="n">
        <f aca="false">Métricas!O39</f>
        <v>8</v>
      </c>
      <c r="CM25" s="24" t="n">
        <f aca="false">Métricas!P39</f>
        <v>11</v>
      </c>
      <c r="CN25" s="24" t="n">
        <f aca="false">Métricas!Q39</f>
        <v>16</v>
      </c>
      <c r="CO25" s="24" t="n">
        <f aca="false">Métricas!R39</f>
        <v>6</v>
      </c>
      <c r="CP25" s="24" t="n">
        <f aca="false">Métricas!S39</f>
        <v>21</v>
      </c>
      <c r="CQ25" s="24" t="n">
        <f aca="false">Métricas!T39</f>
        <v>68</v>
      </c>
      <c r="CR25" s="24" t="n">
        <f aca="false">Métricas!U39</f>
        <v>13</v>
      </c>
      <c r="CS25" s="24" t="n">
        <f aca="false">Métricas!V39</f>
        <v>5</v>
      </c>
      <c r="CT25" s="24" t="n">
        <f aca="false">Métricas!W39</f>
        <v>5</v>
      </c>
      <c r="CU25" s="24" t="n">
        <f aca="false">Métricas!X39</f>
        <v>8</v>
      </c>
      <c r="CV25" s="56"/>
      <c r="CW25" s="56"/>
      <c r="CX25" s="56"/>
      <c r="CY25" s="56"/>
      <c r="CZ25" s="56"/>
    </row>
    <row r="26" customFormat="false" ht="21.65" hidden="false" customHeight="true" outlineLevel="0" collapsed="false">
      <c r="A26" s="45"/>
      <c r="B26" s="46"/>
      <c r="C26" s="47"/>
      <c r="D26" s="48"/>
      <c r="E26" s="49" t="s">
        <v>37</v>
      </c>
      <c r="F26" s="22" t="n">
        <v>3</v>
      </c>
      <c r="G26" s="23" t="n">
        <v>4</v>
      </c>
      <c r="H26" s="24" t="n">
        <v>5</v>
      </c>
      <c r="I26" s="45" t="e">
        <f aca="false">IF(#REF!=0,"",#REF!)</f>
        <v>#REF!</v>
      </c>
      <c r="J26" s="45" t="e">
        <f aca="false">IF(#REF!=0,"",#REF!)</f>
        <v>#REF!</v>
      </c>
      <c r="K26" s="45" t="e">
        <f aca="false">IF(#REF!=0,"",#REF!)</f>
        <v>#REF!</v>
      </c>
      <c r="L26" s="45" t="e">
        <f aca="false">IF(#REF!=0,"",#REF!)</f>
        <v>#REF!</v>
      </c>
      <c r="M26" s="45" t="e">
        <f aca="false">IF(#REF!=0,"",#REF!)</f>
        <v>#REF!</v>
      </c>
      <c r="N26" s="45" t="e">
        <f aca="false">IF(#REF!=0,"",#REF!)</f>
        <v>#REF!</v>
      </c>
      <c r="O26" s="45" t="e">
        <f aca="false">IF(#REF!=0,"",#REF!)</f>
        <v>#REF!</v>
      </c>
      <c r="P26" s="39" t="e">
        <f aca="false">IF(#REF!=0,"",#REF!)</f>
        <v>#REF!</v>
      </c>
      <c r="Q26" s="39" t="e">
        <f aca="false">IF(#REF!=0,"",#REF!)</f>
        <v>#REF!</v>
      </c>
      <c r="R26" s="39" t="e">
        <f aca="false">IF(#REF!=0,"",#REF!)</f>
        <v>#REF!</v>
      </c>
      <c r="S26" s="39" t="e">
        <f aca="false">IF(#REF!=0,"",#REF!)</f>
        <v>#REF!</v>
      </c>
      <c r="T26" s="39" t="e">
        <f aca="false">IF(#REF!=0,"",#REF!)</f>
        <v>#REF!</v>
      </c>
      <c r="U26" s="39" t="e">
        <f aca="false">IF(#REF!=0,"",#REF!)</f>
        <v>#REF!</v>
      </c>
      <c r="V26" s="39" t="e">
        <f aca="false">IF(#REF!=0,"",#REF!)</f>
        <v>#REF!</v>
      </c>
      <c r="W26" s="39" t="e">
        <f aca="false">IF(#REF!=0,"",#REF!)</f>
        <v>#REF!</v>
      </c>
      <c r="X26" s="39" t="e">
        <f aca="false">IF(#REF!=0,"",#REF!)</f>
        <v>#REF!</v>
      </c>
      <c r="Y26" s="39" t="e">
        <f aca="false">IF(#REF!=0,"",#REF!)</f>
        <v>#REF!</v>
      </c>
      <c r="Z26" s="39" t="e">
        <f aca="false">IF(#REF!=0,"",#REF!)</f>
        <v>#REF!</v>
      </c>
      <c r="AA26" s="45" t="e">
        <f aca="false">IF(#REF!=0,"",#REF!)</f>
        <v>#REF!</v>
      </c>
      <c r="AB26" s="45" t="e">
        <f aca="false">IF(#REF!=0,"",#REF!)</f>
        <v>#REF!</v>
      </c>
      <c r="AC26" s="45" t="e">
        <f aca="false">IF(#REF!=0,"",#REF!)</f>
        <v>#REF!</v>
      </c>
      <c r="AD26" s="45" t="e">
        <f aca="false">IF(#REF!=0,"",#REF!)</f>
        <v>#REF!</v>
      </c>
      <c r="AE26" s="45" t="e">
        <f aca="false">IF(#REF!=0,"",#REF!)</f>
        <v>#REF!</v>
      </c>
      <c r="AF26" s="45" t="e">
        <f aca="false">IF(#REF!=0,"",#REF!)</f>
        <v>#REF!</v>
      </c>
      <c r="AG26" s="45" t="e">
        <f aca="false">IF(#REF!=0,"",#REF!)</f>
        <v>#REF!</v>
      </c>
      <c r="AH26" s="45" t="e">
        <f aca="false">IF(#REF!=0,"",#REF!)</f>
        <v>#REF!</v>
      </c>
      <c r="AI26" s="45" t="e">
        <f aca="false">IF(#REF!=0,"",#REF!)</f>
        <v>#REF!</v>
      </c>
      <c r="AJ26" s="45" t="e">
        <f aca="false">IF(#REF!=0,"",#REF!)</f>
        <v>#REF!</v>
      </c>
      <c r="AK26" s="45" t="e">
        <f aca="false">IF(#REF!=0,"",#REF!)</f>
        <v>#REF!</v>
      </c>
      <c r="AL26" s="45" t="e">
        <f aca="false">IF(#REF!=0,"",#REF!)</f>
        <v>#REF!</v>
      </c>
      <c r="AM26" s="45" t="e">
        <f aca="false">IF(#REF!=0,"",#REF!)</f>
        <v>#REF!</v>
      </c>
      <c r="AN26" s="39" t="e">
        <f aca="false">IF(#REF!=0,"",#REF!)</f>
        <v>#REF!</v>
      </c>
      <c r="AO26" s="39" t="e">
        <f aca="false">IF(#REF!=0,"",#REF!)</f>
        <v>#REF!</v>
      </c>
      <c r="AP26" s="39" t="e">
        <f aca="false">IF(#REF!=0,"",#REF!)</f>
        <v>#REF!</v>
      </c>
      <c r="AQ26" s="39" t="e">
        <f aca="false">IF(#REF!=0,"",#REF!)</f>
        <v>#REF!</v>
      </c>
      <c r="AR26" s="39" t="e">
        <f aca="false">IF(#REF!=0,"",#REF!)</f>
        <v>#REF!</v>
      </c>
      <c r="AS26" s="48" t="e">
        <f aca="false">IF(#REF!=0,"",#REF!)</f>
        <v>#REF!</v>
      </c>
      <c r="AT26" s="48" t="e">
        <f aca="false">IF(#REF!=0,"",#REF!)</f>
        <v>#REF!</v>
      </c>
      <c r="AU26" s="48" t="e">
        <f aca="false">IF(#REF!=0,"",#REF!)</f>
        <v>#REF!</v>
      </c>
      <c r="AV26" s="48" t="e">
        <f aca="false">IF(#REF!=0,"",#REF!)</f>
        <v>#REF!</v>
      </c>
      <c r="AW26" s="48" t="e">
        <f aca="false">IF(#REF!=0,"",#REF!)</f>
        <v>#REF!</v>
      </c>
      <c r="AX26" s="48" t="e">
        <f aca="false">IF(#REF!=0,"",#REF!)</f>
        <v>#REF!</v>
      </c>
      <c r="AY26" s="45" t="e">
        <f aca="false">IF(#REF!=0,"",#REF!)</f>
        <v>#REF!</v>
      </c>
      <c r="AZ26" s="45" t="e">
        <f aca="false">IF(#REF!=0,"",#REF!)</f>
        <v>#REF!</v>
      </c>
      <c r="BA26" s="45" t="e">
        <f aca="false">IF(#REF!=0,"",#REF!)</f>
        <v>#REF!</v>
      </c>
      <c r="BB26" s="45" t="e">
        <f aca="false">IF(#REF!=0,"",#REF!)</f>
        <v>#REF!</v>
      </c>
      <c r="BC26" s="39" t="e">
        <f aca="false">IF(#REF!=0,"",#REF!)</f>
        <v>#REF!</v>
      </c>
      <c r="BD26" s="39" t="e">
        <f aca="false">IF(#REF!=0,"",#REF!)</f>
        <v>#REF!</v>
      </c>
      <c r="BE26" s="39" t="e">
        <f aca="false">IF(#REF!=0,"",#REF!)</f>
        <v>#REF!</v>
      </c>
      <c r="BF26" s="39" t="e">
        <f aca="false">IF(#REF!=0,"",#REF!)</f>
        <v>#REF!</v>
      </c>
      <c r="BG26" s="39" t="e">
        <f aca="false">IF(#REF!=0,"",#REF!)</f>
        <v>#REF!</v>
      </c>
      <c r="BH26" s="39" t="e">
        <f aca="false">IF(#REF!=0,"",#REF!)</f>
        <v>#REF!</v>
      </c>
      <c r="BI26" s="39" t="e">
        <f aca="false">IF(#REF!=0,"",#REF!)</f>
        <v>#REF!</v>
      </c>
      <c r="BJ26" s="10" t="e">
        <f aca="false">IF(#REF!=0,"",#REF!)</f>
        <v>#REF!</v>
      </c>
      <c r="BK26" s="10" t="e">
        <f aca="false">IF(#REF!=0,"",#REF!)</f>
        <v>#REF!</v>
      </c>
      <c r="BL26" s="11" t="e">
        <f aca="false">IF(#REF!=0,"",#REF!)</f>
        <v>#REF!</v>
      </c>
      <c r="BM26" s="10" t="e">
        <f aca="false">IF(#REF!=0,"",#REF!)</f>
        <v>#REF!</v>
      </c>
      <c r="BN26" s="10" t="e">
        <f aca="false">IF(#REF!=0,"",#REF!)</f>
        <v>#REF!</v>
      </c>
      <c r="BO26" s="10" t="e">
        <f aca="false">IF(#REF!=0,"",#REF!)</f>
        <v>#REF!</v>
      </c>
      <c r="BP26" s="10" t="e">
        <f aca="false">IF(#REF!=0,"",#REF!)</f>
        <v>#REF!</v>
      </c>
      <c r="BQ26" s="56" t="e">
        <f aca="false">#REF!</f>
        <v>#REF!</v>
      </c>
      <c r="BR26" s="56" t="e">
        <f aca="false">#REF!</f>
        <v>#REF!</v>
      </c>
      <c r="BS26" s="56" t="e">
        <f aca="false">#REF!</f>
        <v>#REF!</v>
      </c>
      <c r="BT26" s="56" t="e">
        <f aca="false">#REF!</f>
        <v>#REF!</v>
      </c>
      <c r="BU26" s="56" t="e">
        <f aca="false">#REF!</f>
        <v>#REF!</v>
      </c>
      <c r="BV26" s="56" t="e">
        <f aca="false">#REF!</f>
        <v>#REF!</v>
      </c>
      <c r="BW26" s="56" t="e">
        <f aca="false">#REF!</f>
        <v>#REF!</v>
      </c>
      <c r="BX26" s="56" t="e">
        <f aca="false">#REF!</f>
        <v>#REF!</v>
      </c>
      <c r="BY26" s="56" t="e">
        <f aca="false">#REF!</f>
        <v>#REF!</v>
      </c>
      <c r="BZ26" s="56" t="e">
        <f aca="false">#REF!</f>
        <v>#REF!</v>
      </c>
      <c r="CA26" s="56" t="e">
        <f aca="false">#REF!</f>
        <v>#REF!</v>
      </c>
      <c r="CB26" s="56" t="e">
        <f aca="false">#REF!</f>
        <v>#REF!</v>
      </c>
      <c r="CC26" s="56" t="n">
        <f aca="false">Métricas!F40</f>
        <v>4</v>
      </c>
      <c r="CD26" s="56" t="n">
        <f aca="false">Métricas!G40</f>
        <v>4</v>
      </c>
      <c r="CE26" s="56" t="n">
        <f aca="false">Métricas!H40</f>
        <v>4</v>
      </c>
      <c r="CF26" s="56" t="n">
        <f aca="false">Métricas!I40</f>
        <v>4</v>
      </c>
      <c r="CG26" s="56" t="n">
        <f aca="false">Métricas!J40</f>
        <v>5</v>
      </c>
      <c r="CH26" s="56" t="n">
        <f aca="false">Métricas!K40</f>
        <v>4</v>
      </c>
      <c r="CI26" s="22" t="n">
        <f aca="false">Métricas!L40</f>
        <v>1</v>
      </c>
      <c r="CJ26" s="22" t="n">
        <f aca="false">Métricas!M40</f>
        <v>2</v>
      </c>
      <c r="CK26" s="22" t="n">
        <f aca="false">Métricas!N40</f>
        <v>4</v>
      </c>
      <c r="CL26" s="22" t="n">
        <f aca="false">Métricas!O40</f>
        <v>2</v>
      </c>
      <c r="CM26" s="22" t="n">
        <f aca="false">Métricas!P40</f>
        <v>3</v>
      </c>
      <c r="CN26" s="24" t="n">
        <f aca="false">Métricas!Q40</f>
        <v>16</v>
      </c>
      <c r="CO26" s="24" t="n">
        <f aca="false">Métricas!R40</f>
        <v>5</v>
      </c>
      <c r="CP26" s="57" t="n">
        <f aca="false">Métricas!S40</f>
        <v>4</v>
      </c>
      <c r="CQ26" s="24" t="n">
        <f aca="false">Métricas!T40</f>
        <v>14</v>
      </c>
      <c r="CR26" s="24" t="n">
        <f aca="false">Métricas!U40</f>
        <v>6</v>
      </c>
      <c r="CS26" s="23" t="n">
        <f aca="false">Métricas!V40</f>
        <v>4</v>
      </c>
      <c r="CT26" s="22" t="n">
        <f aca="false">Métricas!W40</f>
        <v>1</v>
      </c>
      <c r="CU26" s="22" t="n">
        <f aca="false">Métricas!X40</f>
        <v>2</v>
      </c>
      <c r="CV26" s="56"/>
      <c r="CW26" s="56"/>
      <c r="CX26" s="56"/>
      <c r="CY26" s="56"/>
      <c r="CZ26" s="56"/>
    </row>
    <row r="27" customFormat="false" ht="21.65" hidden="false" customHeight="true" outlineLevel="0" collapsed="false">
      <c r="A27" s="45"/>
      <c r="B27" s="46"/>
      <c r="C27" s="47"/>
      <c r="D27" s="48"/>
      <c r="E27" s="49" t="s">
        <v>38</v>
      </c>
      <c r="F27" s="22" t="n">
        <v>3</v>
      </c>
      <c r="G27" s="23" t="n">
        <v>4</v>
      </c>
      <c r="H27" s="24" t="n">
        <v>5</v>
      </c>
      <c r="I27" s="45"/>
      <c r="J27" s="45"/>
      <c r="K27" s="45"/>
      <c r="L27" s="45"/>
      <c r="M27" s="45"/>
      <c r="N27" s="45"/>
      <c r="O27" s="45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39"/>
      <c r="AO27" s="39"/>
      <c r="AP27" s="39"/>
      <c r="AQ27" s="39"/>
      <c r="AR27" s="39"/>
      <c r="AS27" s="48"/>
      <c r="AT27" s="48"/>
      <c r="AU27" s="48"/>
      <c r="AV27" s="48"/>
      <c r="AW27" s="48"/>
      <c r="AX27" s="48"/>
      <c r="AY27" s="45"/>
      <c r="AZ27" s="45"/>
      <c r="BA27" s="45"/>
      <c r="BB27" s="45"/>
      <c r="BC27" s="39"/>
      <c r="BD27" s="39"/>
      <c r="BE27" s="39"/>
      <c r="BF27" s="39"/>
      <c r="BG27" s="39"/>
      <c r="BH27" s="39"/>
      <c r="BI27" s="39"/>
      <c r="BJ27" s="10"/>
      <c r="BK27" s="10"/>
      <c r="BL27" s="11"/>
      <c r="BM27" s="10"/>
      <c r="BN27" s="10"/>
      <c r="BO27" s="10"/>
      <c r="BP27" s="10"/>
      <c r="BQ27" s="56" t="e">
        <f aca="false">#REF!</f>
        <v>#REF!</v>
      </c>
      <c r="BR27" s="56" t="e">
        <f aca="false">#REF!</f>
        <v>#REF!</v>
      </c>
      <c r="BS27" s="56" t="e">
        <f aca="false">#REF!</f>
        <v>#REF!</v>
      </c>
      <c r="BT27" s="56" t="e">
        <f aca="false">#REF!</f>
        <v>#REF!</v>
      </c>
      <c r="BU27" s="56" t="e">
        <f aca="false">#REF!</f>
        <v>#REF!</v>
      </c>
      <c r="BV27" s="56" t="e">
        <f aca="false">#REF!</f>
        <v>#REF!</v>
      </c>
      <c r="BW27" s="56" t="e">
        <f aca="false">#REF!</f>
        <v>#REF!</v>
      </c>
      <c r="BX27" s="56" t="e">
        <f aca="false">#REF!</f>
        <v>#REF!</v>
      </c>
      <c r="BY27" s="56" t="e">
        <f aca="false">#REF!</f>
        <v>#REF!</v>
      </c>
      <c r="BZ27" s="56" t="e">
        <f aca="false">#REF!</f>
        <v>#REF!</v>
      </c>
      <c r="CA27" s="56" t="e">
        <f aca="false">#REF!</f>
        <v>#REF!</v>
      </c>
      <c r="CB27" s="56" t="e">
        <f aca="false">#REF!</f>
        <v>#REF!</v>
      </c>
      <c r="CC27" s="56" t="str">
        <f aca="false">Métricas!F41</f>
        <v>N/A</v>
      </c>
      <c r="CD27" s="56" t="str">
        <f aca="false">Métricas!G41</f>
        <v>N/A</v>
      </c>
      <c r="CE27" s="56" t="str">
        <f aca="false">Métricas!H41</f>
        <v>N/A</v>
      </c>
      <c r="CF27" s="56" t="str">
        <f aca="false">Métricas!I41</f>
        <v>N/A</v>
      </c>
      <c r="CG27" s="56" t="str">
        <f aca="false">Métricas!J41</f>
        <v>N/A</v>
      </c>
      <c r="CH27" s="56" t="str">
        <f aca="false">Métricas!K41</f>
        <v>N/A</v>
      </c>
      <c r="CI27" s="56" t="str">
        <f aca="false">Métricas!L41</f>
        <v>N/A</v>
      </c>
      <c r="CJ27" s="56" t="str">
        <f aca="false">Métricas!M41</f>
        <v>N/A</v>
      </c>
      <c r="CK27" s="56" t="str">
        <f aca="false">Métricas!N41</f>
        <v>N/A</v>
      </c>
      <c r="CL27" s="56" t="str">
        <f aca="false">Métricas!O41</f>
        <v>N/A</v>
      </c>
      <c r="CM27" s="24" t="str">
        <f aca="false">Métricas!P41</f>
        <v>N/A</v>
      </c>
      <c r="CN27" s="24" t="str">
        <f aca="false">Métricas!Q41</f>
        <v>N/A</v>
      </c>
      <c r="CO27" s="24" t="str">
        <f aca="false">Métricas!R41</f>
        <v>N/A</v>
      </c>
      <c r="CP27" s="24" t="str">
        <f aca="false">Métricas!S41</f>
        <v>N/A</v>
      </c>
      <c r="CQ27" s="24" t="n">
        <f aca="false">Métricas!T41</f>
        <v>13</v>
      </c>
      <c r="CR27" s="56" t="str">
        <f aca="false">Métricas!U41</f>
        <v>N/A</v>
      </c>
      <c r="CS27" s="56" t="str">
        <f aca="false">Métricas!V41</f>
        <v>N/A</v>
      </c>
      <c r="CT27" s="56" t="str">
        <f aca="false">Métricas!W41</f>
        <v>N/A</v>
      </c>
      <c r="CU27" s="56" t="str">
        <f aca="false">Métricas!X41</f>
        <v>N/A</v>
      </c>
      <c r="CV27" s="56"/>
      <c r="CW27" s="56"/>
      <c r="CX27" s="56"/>
      <c r="CY27" s="56"/>
      <c r="CZ27" s="56"/>
    </row>
    <row r="28" customFormat="false" ht="21.65" hidden="false" customHeight="true" outlineLevel="0" collapsed="false">
      <c r="A28" s="45"/>
      <c r="B28" s="46"/>
      <c r="C28" s="47"/>
      <c r="D28" s="48"/>
      <c r="E28" s="49" t="s">
        <v>38</v>
      </c>
      <c r="F28" s="22" t="n">
        <v>3</v>
      </c>
      <c r="G28" s="23" t="n">
        <v>4</v>
      </c>
      <c r="H28" s="24" t="n">
        <v>5</v>
      </c>
      <c r="I28" s="45"/>
      <c r="J28" s="45"/>
      <c r="K28" s="45"/>
      <c r="L28" s="45"/>
      <c r="M28" s="45"/>
      <c r="N28" s="45"/>
      <c r="O28" s="45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39"/>
      <c r="AO28" s="39"/>
      <c r="AP28" s="39"/>
      <c r="AQ28" s="39"/>
      <c r="AR28" s="39"/>
      <c r="AS28" s="48"/>
      <c r="AT28" s="48"/>
      <c r="AU28" s="48"/>
      <c r="AV28" s="48"/>
      <c r="AW28" s="48"/>
      <c r="AX28" s="48"/>
      <c r="AY28" s="45"/>
      <c r="AZ28" s="45"/>
      <c r="BA28" s="45"/>
      <c r="BB28" s="45"/>
      <c r="BC28" s="39"/>
      <c r="BD28" s="39"/>
      <c r="BE28" s="39"/>
      <c r="BF28" s="39"/>
      <c r="BG28" s="39"/>
      <c r="BH28" s="39"/>
      <c r="BI28" s="39"/>
      <c r="BJ28" s="10"/>
      <c r="BK28" s="10"/>
      <c r="BL28" s="11"/>
      <c r="BM28" s="10"/>
      <c r="BN28" s="10"/>
      <c r="BO28" s="10"/>
      <c r="BP28" s="10"/>
      <c r="BQ28" s="56" t="e">
        <f aca="false">#REF!</f>
        <v>#REF!</v>
      </c>
      <c r="BR28" s="56" t="e">
        <f aca="false">#REF!</f>
        <v>#REF!</v>
      </c>
      <c r="BS28" s="56" t="e">
        <f aca="false">#REF!</f>
        <v>#REF!</v>
      </c>
      <c r="BT28" s="56" t="e">
        <f aca="false">#REF!</f>
        <v>#REF!</v>
      </c>
      <c r="BU28" s="56" t="e">
        <f aca="false">#REF!</f>
        <v>#REF!</v>
      </c>
      <c r="BV28" s="56" t="e">
        <f aca="false">#REF!</f>
        <v>#REF!</v>
      </c>
      <c r="BW28" s="56" t="e">
        <f aca="false">#REF!</f>
        <v>#REF!</v>
      </c>
      <c r="BX28" s="56" t="e">
        <f aca="false">#REF!</f>
        <v>#REF!</v>
      </c>
      <c r="BY28" s="56" t="e">
        <f aca="false">#REF!</f>
        <v>#REF!</v>
      </c>
      <c r="BZ28" s="56" t="e">
        <f aca="false">#REF!</f>
        <v>#REF!</v>
      </c>
      <c r="CA28" s="56" t="e">
        <f aca="false">#REF!</f>
        <v>#REF!</v>
      </c>
      <c r="CB28" s="56" t="e">
        <f aca="false">#REF!</f>
        <v>#REF!</v>
      </c>
      <c r="CC28" s="56" t="str">
        <f aca="false">Métricas!F42</f>
        <v>N/A</v>
      </c>
      <c r="CD28" s="56" t="str">
        <f aca="false">Métricas!G42</f>
        <v>N/A</v>
      </c>
      <c r="CE28" s="56" t="str">
        <f aca="false">Métricas!H42</f>
        <v>N/A</v>
      </c>
      <c r="CF28" s="56" t="str">
        <f aca="false">Métricas!I42</f>
        <v>N/A</v>
      </c>
      <c r="CG28" s="56" t="str">
        <f aca="false">Métricas!J42</f>
        <v>N/A</v>
      </c>
      <c r="CH28" s="56" t="str">
        <f aca="false">Métricas!K42</f>
        <v>N/A</v>
      </c>
      <c r="CI28" s="56" t="str">
        <f aca="false">Métricas!L42</f>
        <v>N/A</v>
      </c>
      <c r="CJ28" s="56" t="str">
        <f aca="false">Métricas!M42</f>
        <v>N/A</v>
      </c>
      <c r="CK28" s="56" t="str">
        <f aca="false">Métricas!N42</f>
        <v>N/A</v>
      </c>
      <c r="CL28" s="56" t="str">
        <f aca="false">Métricas!O42</f>
        <v>N/A</v>
      </c>
      <c r="CM28" s="24" t="str">
        <f aca="false">Métricas!P42</f>
        <v>N/A</v>
      </c>
      <c r="CN28" s="24" t="str">
        <f aca="false">Métricas!Q42</f>
        <v>N/A</v>
      </c>
      <c r="CO28" s="24" t="str">
        <f aca="false">Métricas!R42</f>
        <v>N/A</v>
      </c>
      <c r="CP28" s="24" t="str">
        <f aca="false">Métricas!S42</f>
        <v>N/A</v>
      </c>
      <c r="CQ28" s="24" t="str">
        <f aca="false">Métricas!T42</f>
        <v>N/A</v>
      </c>
      <c r="CR28" s="56" t="str">
        <f aca="false">Métricas!U42</f>
        <v>N/A</v>
      </c>
      <c r="CS28" s="56" t="str">
        <f aca="false">Métricas!V42</f>
        <v>N/A</v>
      </c>
      <c r="CT28" s="56" t="str">
        <f aca="false">Métricas!W42</f>
        <v>N/A</v>
      </c>
      <c r="CU28" s="56" t="str">
        <f aca="false">Métricas!X42</f>
        <v>N/A</v>
      </c>
      <c r="CV28" s="56"/>
      <c r="CW28" s="56"/>
      <c r="CX28" s="56"/>
      <c r="CY28" s="56"/>
      <c r="CZ28" s="56"/>
    </row>
    <row r="29" customFormat="false" ht="21.65" hidden="false" customHeight="true" outlineLevel="0" collapsed="false">
      <c r="A29" s="45" t="n">
        <v>16</v>
      </c>
      <c r="B29" s="46"/>
      <c r="C29" s="47" t="s">
        <v>40</v>
      </c>
      <c r="D29" s="48" t="s">
        <v>14</v>
      </c>
      <c r="E29" s="49" t="s">
        <v>41</v>
      </c>
      <c r="F29" s="26" t="n">
        <v>0.95</v>
      </c>
      <c r="G29" s="27" t="s">
        <v>20</v>
      </c>
      <c r="H29" s="28" t="n">
        <v>1</v>
      </c>
      <c r="I29" s="50" t="e">
        <f aca="false">IF(#REF!=0,"",#REF!/#REF!)</f>
        <v>#REF!</v>
      </c>
      <c r="J29" s="50" t="e">
        <f aca="false">IF(#REF!=0,"",#REF!/#REF!)</f>
        <v>#REF!</v>
      </c>
      <c r="K29" s="50" t="e">
        <f aca="false">IF(#REF!=0,"",#REF!/#REF!)</f>
        <v>#REF!</v>
      </c>
      <c r="L29" s="50" t="e">
        <f aca="false">IF(#REF!=0,"",#REF!/#REF!)</f>
        <v>#REF!</v>
      </c>
      <c r="M29" s="50" t="e">
        <f aca="false">IF(#REF!=0,"",#REF!/#REF!)</f>
        <v>#REF!</v>
      </c>
      <c r="N29" s="50" t="e">
        <f aca="false">IF(#REF!=0,"",#REF!/#REF!)</f>
        <v>#REF!</v>
      </c>
      <c r="O29" s="50" t="e">
        <f aca="false">IF(#REF!=0,"",#REF!/#REF!)</f>
        <v>#REF!</v>
      </c>
      <c r="P29" s="29" t="e">
        <f aca="false">IF(#REF!=0,"",#REF!/#REF!)</f>
        <v>#REF!</v>
      </c>
      <c r="Q29" s="29" t="e">
        <f aca="false">IF(#REF!=0,"",#REF!/#REF!)</f>
        <v>#REF!</v>
      </c>
      <c r="R29" s="50" t="e">
        <f aca="false">IF(#REF!=0,"",#REF!/#REF!)</f>
        <v>#REF!</v>
      </c>
      <c r="S29" s="29" t="e">
        <f aca="false">IF(#REF!=0,"",#REF!/#REF!)</f>
        <v>#REF!</v>
      </c>
      <c r="T29" s="29" t="e">
        <f aca="false">IF(#REF!=0,"",#REF!/#REF!)</f>
        <v>#REF!</v>
      </c>
      <c r="U29" s="29" t="e">
        <f aca="false">IF(#REF!=0,"",#REF!/#REF!)</f>
        <v>#REF!</v>
      </c>
      <c r="V29" s="50" t="e">
        <f aca="false">IF(#REF!=0,"",#REF!/#REF!)</f>
        <v>#REF!</v>
      </c>
      <c r="W29" s="29" t="e">
        <f aca="false">IF(#REF!=0,"",#REF!/#REF!)</f>
        <v>#REF!</v>
      </c>
      <c r="X29" s="50" t="e">
        <f aca="false">IF(#REF!=0,"",#REF!/#REF!)</f>
        <v>#REF!</v>
      </c>
      <c r="Y29" s="50" t="e">
        <f aca="false">IF(#REF!=0,"",#REF!/#REF!)</f>
        <v>#REF!</v>
      </c>
      <c r="Z29" s="50" t="e">
        <f aca="false">IF(#REF!=0,"",#REF!/#REF!)</f>
        <v>#REF!</v>
      </c>
      <c r="AA29" s="50" t="e">
        <f aca="false">IF(#REF!=0,"",#REF!/#REF!)</f>
        <v>#REF!</v>
      </c>
      <c r="AB29" s="50" t="e">
        <f aca="false">IF(#REF!=0,"",#REF!/#REF!)</f>
        <v>#REF!</v>
      </c>
      <c r="AC29" s="50" t="e">
        <f aca="false">IF(#REF!=0,"",#REF!/#REF!)</f>
        <v>#REF!</v>
      </c>
      <c r="AD29" s="50" t="e">
        <f aca="false">IF(#REF!=0,"",#REF!/#REF!)</f>
        <v>#REF!</v>
      </c>
      <c r="AE29" s="50" t="e">
        <f aca="false">IF(#REF!=0,"",#REF!/#REF!)</f>
        <v>#REF!</v>
      </c>
      <c r="AF29" s="50" t="e">
        <f aca="false">IF(#REF!=0,"",#REF!/#REF!)</f>
        <v>#REF!</v>
      </c>
      <c r="AG29" s="50" t="e">
        <f aca="false">IF(#REF!=0,"",#REF!/#REF!)</f>
        <v>#REF!</v>
      </c>
      <c r="AH29" s="50" t="e">
        <f aca="false">IF(#REF!=0,"",#REF!/#REF!)</f>
        <v>#REF!</v>
      </c>
      <c r="AI29" s="50" t="e">
        <f aca="false">IF(#REF!=0,"",#REF!/#REF!)</f>
        <v>#REF!</v>
      </c>
      <c r="AJ29" s="50" t="e">
        <f aca="false">IF(#REF!=0,"",#REF!/#REF!)</f>
        <v>#REF!</v>
      </c>
      <c r="AK29" s="50" t="e">
        <f aca="false">IF(#REF!=0,"",#REF!/#REF!)</f>
        <v>#REF!</v>
      </c>
      <c r="AL29" s="50" t="e">
        <f aca="false">IF(#REF!=0,"",#REF!/#REF!)</f>
        <v>#REF!</v>
      </c>
      <c r="AM29" s="50" t="e">
        <f aca="false">IF(#REF!=0,"",#REF!/#REF!)</f>
        <v>#REF!</v>
      </c>
      <c r="AN29" s="29" t="e">
        <f aca="false">IF(#REF!=0,"",#REF!/#REF!)</f>
        <v>#REF!</v>
      </c>
      <c r="AO29" s="29" t="e">
        <f aca="false">IF(#REF!=0,"",#REF!/#REF!)</f>
        <v>#REF!</v>
      </c>
      <c r="AP29" s="50" t="e">
        <f aca="false">IF(#REF!=0,"",#REF!/#REF!)</f>
        <v>#REF!</v>
      </c>
      <c r="AQ29" s="29" t="e">
        <f aca="false">IF(#REF!=0,"",#REF!/#REF!)</f>
        <v>#REF!</v>
      </c>
      <c r="AR29" s="29" t="e">
        <f aca="false">IF(#REF!=0,"",#REF!/#REF!)</f>
        <v>#REF!</v>
      </c>
      <c r="AS29" s="29" t="e">
        <f aca="false">IF(#REF!=0,"",#REF!/#REF!)</f>
        <v>#REF!</v>
      </c>
      <c r="AT29" s="50" t="e">
        <f aca="false">IF(#REF!=0,"",#REF!/#REF!)</f>
        <v>#REF!</v>
      </c>
      <c r="AU29" s="29" t="e">
        <f aca="false">IF(#REF!=0,"",#REF!/#REF!)</f>
        <v>#REF!</v>
      </c>
      <c r="AV29" s="50" t="e">
        <f aca="false">IF(#REF!=0,"",#REF!/#REF!)</f>
        <v>#REF!</v>
      </c>
      <c r="AW29" s="50" t="e">
        <f aca="false">IF(#REF!=0,"",#REF!/#REF!)</f>
        <v>#REF!</v>
      </c>
      <c r="AX29" s="50" t="e">
        <f aca="false">IF(#REF!=0,"",#REF!/#REF!)</f>
        <v>#REF!</v>
      </c>
      <c r="AY29" s="50" t="e">
        <f aca="false">IF(#REF!=0,"",#REF!/#REF!)</f>
        <v>#REF!</v>
      </c>
      <c r="AZ29" s="50" t="e">
        <f aca="false">IF(#REF!=0,"",#REF!/#REF!)</f>
        <v>#REF!</v>
      </c>
      <c r="BA29" s="50" t="e">
        <f aca="false">IF(#REF!=0,"",#REF!/#REF!)</f>
        <v>#REF!</v>
      </c>
      <c r="BB29" s="50" t="e">
        <f aca="false">IF(#REF!=0,"",#REF!/#REF!)</f>
        <v>#REF!</v>
      </c>
      <c r="BC29" s="50" t="e">
        <f aca="false">IF(#REF!=0,"",#REF!/#REF!)</f>
        <v>#REF!</v>
      </c>
      <c r="BD29" s="50" t="e">
        <f aca="false">IF(#REF!=0,"",#REF!/#REF!)</f>
        <v>#REF!</v>
      </c>
      <c r="BE29" s="50" t="e">
        <f aca="false">IF(#REF!=0,"",#REF!/#REF!)</f>
        <v>#REF!</v>
      </c>
      <c r="BF29" s="50" t="e">
        <f aca="false">IF(#REF!=0,"",#REF!/#REF!)</f>
        <v>#REF!</v>
      </c>
      <c r="BG29" s="50" t="e">
        <f aca="false">IF(#REF!=0,"",#REF!/#REF!)</f>
        <v>#REF!</v>
      </c>
      <c r="BH29" s="50" t="e">
        <f aca="false">IF(#REF!=0,"",#REF!/#REF!)</f>
        <v>#REF!</v>
      </c>
      <c r="BI29" s="50" t="e">
        <f aca="false">IF(#REF!=0,"",#REF!/#REF!)</f>
        <v>#REF!</v>
      </c>
      <c r="BJ29" s="50" t="e">
        <f aca="false">IF(#REF!=0,"",#REF!/#REF!)</f>
        <v>#REF!</v>
      </c>
      <c r="BK29" s="50" t="e">
        <f aca="false">IF(#REF!=0,"",#REF!/#REF!)</f>
        <v>#REF!</v>
      </c>
      <c r="BL29" s="50" t="e">
        <f aca="false">IF(#REF!=0,"",#REF!/#REF!)</f>
        <v>#REF!</v>
      </c>
      <c r="BM29" s="50" t="e">
        <f aca="false">IF(#REF!=0,"",#REF!/#REF!)</f>
        <v>#REF!</v>
      </c>
      <c r="BN29" s="50" t="e">
        <f aca="false">IF(#REF!=0,"",#REF!/#REF!)</f>
        <v>#REF!</v>
      </c>
      <c r="BO29" s="50" t="e">
        <f aca="false">IF(#REF!=0,"",#REF!/#REF!)</f>
        <v>#REF!</v>
      </c>
      <c r="BP29" s="50" t="e">
        <f aca="false">IF(#REF!=0,"",#REF!/#REF!)</f>
        <v>#REF!</v>
      </c>
      <c r="BQ29" s="50" t="e">
        <f aca="false">IF(#REF!=0,"",#REF!/#REF!)</f>
        <v>#REF!</v>
      </c>
      <c r="BR29" s="50" t="e">
        <f aca="false">IF(#REF!=0,"",#REF!/#REF!)</f>
        <v>#REF!</v>
      </c>
      <c r="BS29" s="59" t="e">
        <f aca="false">IF(#REF!=0,"",#REF!/#REF!)</f>
        <v>#REF!</v>
      </c>
      <c r="BT29" s="50" t="e">
        <f aca="false">IF(#REF!=0,"",#REF!/#REF!)</f>
        <v>#REF!</v>
      </c>
      <c r="BU29" s="50" t="e">
        <f aca="false">IF(#REF!=0,"",#REF!/#REF!)</f>
        <v>#REF!</v>
      </c>
      <c r="BV29" s="50" t="e">
        <f aca="false">IF(#REF!=0,"",#REF!/#REF!)</f>
        <v>#REF!</v>
      </c>
      <c r="BW29" s="50" t="e">
        <f aca="false">IF(#REF!=0,"",#REF!/#REF!)</f>
        <v>#REF!</v>
      </c>
      <c r="BX29" s="50" t="e">
        <f aca="false">IF(#REF!=0,"",#REF!/#REF!)</f>
        <v>#REF!</v>
      </c>
      <c r="BY29" s="50" t="e">
        <f aca="false">IF(#REF!=0,"",#REF!/#REF!)</f>
        <v>#REF!</v>
      </c>
      <c r="BZ29" s="50" t="e">
        <f aca="false">IF(#REF!=0,"",#REF!/#REF!)</f>
        <v>#REF!</v>
      </c>
      <c r="CA29" s="50" t="e">
        <f aca="false">IF(#REF!=0,"",#REF!/#REF!)</f>
        <v>#REF!</v>
      </c>
      <c r="CB29" s="50" t="e">
        <f aca="false">IF(#REF!=0,"",#REF!/#REF!)</f>
        <v>#REF!</v>
      </c>
      <c r="CC29" s="50" t="n">
        <f aca="false">IF(Métricas!F43=0,"",Métricas!F26/Métricas!F43)</f>
        <v>1.02150537634409</v>
      </c>
      <c r="CD29" s="50" t="n">
        <f aca="false">IF(Métricas!G43=0,"",Métricas!G26/Métricas!G43)</f>
        <v>1.00251256281407</v>
      </c>
      <c r="CE29" s="50" t="n">
        <f aca="false">IF(Métricas!H43=0,"",Métricas!H26/Métricas!H43)</f>
        <v>1.01098901098901</v>
      </c>
      <c r="CF29" s="50" t="n">
        <f aca="false">IF(Métricas!I43=0,"",Métricas!I26/Métricas!I43)</f>
        <v>1.09782608695652</v>
      </c>
      <c r="CG29" s="50" t="n">
        <f aca="false">IF(Métricas!J43=0,"",Métricas!J26/Métricas!J43)</f>
        <v>1.01146788990826</v>
      </c>
      <c r="CH29" s="50" t="n">
        <f aca="false">IF(Métricas!K43=0,"",Métricas!K26/Métricas!K43)</f>
        <v>1.01256281407035</v>
      </c>
      <c r="CI29" s="50" t="n">
        <f aca="false">IF(Métricas!L43=0,"",Métricas!L26/Métricas!L43)</f>
        <v>1.00816326530612</v>
      </c>
      <c r="CJ29" s="50" t="n">
        <f aca="false">IF(Métricas!M43=0,"",Métricas!M26/Métricas!M43)</f>
        <v>1.12647058823529</v>
      </c>
      <c r="CK29" s="50" t="n">
        <f aca="false">IF(Métricas!N43=0,"",Métricas!N26/Métricas!N43)</f>
        <v>0.910526315789474</v>
      </c>
      <c r="CL29" s="50" t="n">
        <f aca="false">IF(Métricas!O43=0,"",Métricas!O26/Métricas!O43)</f>
        <v>1.19844357976654</v>
      </c>
      <c r="CM29" s="60" t="n">
        <f aca="false">IF(Métricas!P43=0,"",Métricas!P26/Métricas!P43)</f>
        <v>1.15384615384615</v>
      </c>
      <c r="CN29" s="60" t="n">
        <f aca="false">IF(Métricas!Q43=0,"",Métricas!Q26/Métricas!Q43)</f>
        <v>0.876344086021505</v>
      </c>
      <c r="CO29" s="50" t="n">
        <f aca="false">IF(Métricas!R43=0,"",Métricas!R26/Métricas!R43)</f>
        <v>0.973929236499069</v>
      </c>
      <c r="CP29" s="60" t="n">
        <f aca="false">IF(Métricas!S43=0,"",Métricas!S26/Métricas!S43)</f>
        <v>1.08158508158508</v>
      </c>
      <c r="CQ29" s="60" t="n">
        <f aca="false">IF(Métricas!T43=0,"",Métricas!T26/Métricas!T43)</f>
        <v>1.02094240837696</v>
      </c>
      <c r="CR29" s="50" t="n">
        <f aca="false">IF(Métricas!U43=0,"",Métricas!U26/Métricas!U43)</f>
        <v>0.957446808510638</v>
      </c>
      <c r="CS29" s="60" t="n">
        <f aca="false">IF(Métricas!V43=0,"",Métricas!V26/Métricas!V43)</f>
        <v>1.13296398891967</v>
      </c>
      <c r="CT29" s="60" t="n">
        <f aca="false">IF(Métricas!W43=0,"",Métricas!W26/Métricas!W43)</f>
        <v>1.01632653061224</v>
      </c>
      <c r="CU29" s="50" t="n">
        <f aca="false">IF(Métricas!X43=0,"",Métricas!X26/Métricas!X43)</f>
        <v>1.08131868131868</v>
      </c>
      <c r="CV29" s="50" t="str">
        <f aca="false">IF(Métricas!Y43=0,"",Métricas!Y26/Métricas!Y43)</f>
        <v/>
      </c>
      <c r="CW29" s="50" t="str">
        <f aca="false">IF(Métricas!Z43=0,"",Métricas!Z26/Métricas!Z43)</f>
        <v/>
      </c>
      <c r="CX29" s="50" t="str">
        <f aca="false">IF(Métricas!AA43=0,"",Métricas!AA26/Métricas!AA43)</f>
        <v/>
      </c>
      <c r="CY29" s="50" t="str">
        <f aca="false">IF(Métricas!AB43=0,"",Métricas!AB26/Métricas!AB43)</f>
        <v/>
      </c>
      <c r="CZ29" s="50" t="str">
        <f aca="false">IF(Métricas!AC43=0,"",Métricas!AC26/Métricas!AC43)</f>
        <v/>
      </c>
    </row>
    <row r="30" customFormat="false" ht="21.65" hidden="false" customHeight="true" outlineLevel="0" collapsed="false">
      <c r="A30" s="45"/>
      <c r="B30" s="46"/>
      <c r="C30" s="47"/>
      <c r="D30" s="48"/>
      <c r="E30" s="49" t="s">
        <v>42</v>
      </c>
      <c r="F30" s="26" t="n">
        <v>0.95</v>
      </c>
      <c r="G30" s="27" t="s">
        <v>20</v>
      </c>
      <c r="H30" s="28" t="n">
        <v>1</v>
      </c>
      <c r="I30" s="50" t="e">
        <f aca="false">IF(#REF!=0,"",#REF!/#REF!)</f>
        <v>#REF!</v>
      </c>
      <c r="J30" s="50" t="e">
        <f aca="false">IF(#REF!=0,"",#REF!/#REF!)</f>
        <v>#REF!</v>
      </c>
      <c r="K30" s="50" t="e">
        <f aca="false">IF(#REF!=0,"",#REF!/#REF!)</f>
        <v>#REF!</v>
      </c>
      <c r="L30" s="50" t="e">
        <f aca="false">IF(#REF!=0,"",#REF!/#REF!)</f>
        <v>#REF!</v>
      </c>
      <c r="M30" s="50" t="e">
        <f aca="false">IF(#REF!=0,"",#REF!/#REF!)</f>
        <v>#REF!</v>
      </c>
      <c r="N30" s="50" t="e">
        <f aca="false">IF(#REF!=0,"",#REF!/#REF!)</f>
        <v>#REF!</v>
      </c>
      <c r="O30" s="50" t="e">
        <f aca="false">IF(#REF!=0,"",#REF!/#REF!)</f>
        <v>#REF!</v>
      </c>
      <c r="P30" s="29" t="e">
        <f aca="false">IF(#REF!=0,"",#REF!/#REF!)</f>
        <v>#REF!</v>
      </c>
      <c r="Q30" s="29" t="e">
        <f aca="false">IF(#REF!=0,"",#REF!/#REF!)</f>
        <v>#REF!</v>
      </c>
      <c r="R30" s="50" t="e">
        <f aca="false">IF(#REF!=0,"",#REF!/#REF!)</f>
        <v>#REF!</v>
      </c>
      <c r="S30" s="50" t="e">
        <f aca="false">IF(#REF!=0,"",#REF!/#REF!)</f>
        <v>#REF!</v>
      </c>
      <c r="T30" s="29" t="e">
        <f aca="false">IF(#REF!=0,"",#REF!/#REF!)</f>
        <v>#REF!</v>
      </c>
      <c r="U30" s="29" t="e">
        <f aca="false">IF(#REF!=0,"",#REF!/#REF!)</f>
        <v>#REF!</v>
      </c>
      <c r="V30" s="29" t="e">
        <f aca="false">IF(#REF!=0,"",#REF!/#REF!)</f>
        <v>#REF!</v>
      </c>
      <c r="W30" s="29" t="e">
        <f aca="false">IF(#REF!=0,"",#REF!/#REF!)</f>
        <v>#REF!</v>
      </c>
      <c r="X30" s="29" t="e">
        <f aca="false">IF(#REF!=0,"",#REF!/#REF!)</f>
        <v>#REF!</v>
      </c>
      <c r="Y30" s="29" t="e">
        <f aca="false">IF(#REF!=0,"",#REF!/#REF!)</f>
        <v>#REF!</v>
      </c>
      <c r="Z30" s="29" t="e">
        <f aca="false">IF(#REF!=0,"",#REF!/#REF!)</f>
        <v>#REF!</v>
      </c>
      <c r="AA30" s="50" t="e">
        <f aca="false">IF(#REF!=0,"",#REF!/#REF!)</f>
        <v>#REF!</v>
      </c>
      <c r="AB30" s="50" t="e">
        <f aca="false">IF(#REF!=0,"",#REF!/#REF!)</f>
        <v>#REF!</v>
      </c>
      <c r="AC30" s="50" t="e">
        <f aca="false">IF(#REF!=0,"",#REF!/#REF!)</f>
        <v>#REF!</v>
      </c>
      <c r="AD30" s="50" t="e">
        <f aca="false">IF(#REF!=0,"",#REF!/#REF!)</f>
        <v>#REF!</v>
      </c>
      <c r="AE30" s="50" t="e">
        <f aca="false">IF(#REF!=0,"",#REF!/#REF!)</f>
        <v>#REF!</v>
      </c>
      <c r="AF30" s="50" t="e">
        <f aca="false">IF(#REF!=0,"",#REF!/#REF!)</f>
        <v>#REF!</v>
      </c>
      <c r="AG30" s="50" t="e">
        <f aca="false">IF(#REF!=0,"",#REF!/#REF!)</f>
        <v>#REF!</v>
      </c>
      <c r="AH30" s="50" t="e">
        <f aca="false">IF(#REF!=0,"",#REF!/#REF!)</f>
        <v>#REF!</v>
      </c>
      <c r="AI30" s="50" t="e">
        <f aca="false">IF(#REF!=0,"",#REF!/#REF!)</f>
        <v>#REF!</v>
      </c>
      <c r="AJ30" s="50" t="e">
        <f aca="false">IF(#REF!=0,"",#REF!/#REF!)</f>
        <v>#REF!</v>
      </c>
      <c r="AK30" s="50" t="e">
        <f aca="false">IF(#REF!=0,"",#REF!/#REF!)</f>
        <v>#REF!</v>
      </c>
      <c r="AL30" s="50" t="e">
        <f aca="false">IF(#REF!=0,"",#REF!/#REF!)</f>
        <v>#REF!</v>
      </c>
      <c r="AM30" s="50" t="e">
        <f aca="false">IF(#REF!=0,"",#REF!/#REF!)</f>
        <v>#REF!</v>
      </c>
      <c r="AN30" s="29" t="e">
        <f aca="false">IF(#REF!=0,"",#REF!/#REF!)</f>
        <v>#REF!</v>
      </c>
      <c r="AO30" s="29" t="e">
        <f aca="false">IF(#REF!=0,"",#REF!/#REF!)</f>
        <v>#REF!</v>
      </c>
      <c r="AP30" s="50" t="e">
        <f aca="false">IF(#REF!=0,"",#REF!/#REF!)</f>
        <v>#REF!</v>
      </c>
      <c r="AQ30" s="50" t="e">
        <f aca="false">IF(#REF!=0,"",#REF!/#REF!)</f>
        <v>#REF!</v>
      </c>
      <c r="AR30" s="29" t="e">
        <f aca="false">IF(#REF!=0,"",#REF!/#REF!)</f>
        <v>#REF!</v>
      </c>
      <c r="AS30" s="29" t="e">
        <f aca="false">IF(#REF!=0,"",#REF!/#REF!)</f>
        <v>#REF!</v>
      </c>
      <c r="AT30" s="29" t="e">
        <f aca="false">IF(#REF!=0,"",#REF!/#REF!)</f>
        <v>#REF!</v>
      </c>
      <c r="AU30" s="29" t="e">
        <f aca="false">IF(#REF!=0,"",#REF!/#REF!)</f>
        <v>#REF!</v>
      </c>
      <c r="AV30" s="29" t="e">
        <f aca="false">IF(#REF!=0,"",#REF!/#REF!)</f>
        <v>#REF!</v>
      </c>
      <c r="AW30" s="29" t="e">
        <f aca="false">IF(#REF!=0,"",#REF!/#REF!)</f>
        <v>#REF!</v>
      </c>
      <c r="AX30" s="29" t="e">
        <f aca="false">IF(#REF!=0,"",#REF!/#REF!)</f>
        <v>#REF!</v>
      </c>
      <c r="AY30" s="50" t="e">
        <f aca="false">IF(#REF!=0,"",#REF!/#REF!)</f>
        <v>#REF!</v>
      </c>
      <c r="AZ30" s="50" t="e">
        <f aca="false">IF(#REF!=0,"",#REF!/#REF!)</f>
        <v>#REF!</v>
      </c>
      <c r="BA30" s="50" t="e">
        <f aca="false">IF(#REF!=0,"",#REF!/#REF!)</f>
        <v>#REF!</v>
      </c>
      <c r="BB30" s="50" t="e">
        <f aca="false">IF(#REF!=0,"",#REF!/#REF!)</f>
        <v>#REF!</v>
      </c>
      <c r="BC30" s="50" t="e">
        <f aca="false">IF(#REF!=0,"",#REF!/#REF!)</f>
        <v>#REF!</v>
      </c>
      <c r="BD30" s="50" t="e">
        <f aca="false">IF(#REF!=0,"",#REF!/#REF!)</f>
        <v>#REF!</v>
      </c>
      <c r="BE30" s="50" t="e">
        <f aca="false">IF(#REF!=0,"",#REF!/#REF!)</f>
        <v>#REF!</v>
      </c>
      <c r="BF30" s="50" t="e">
        <f aca="false">IF(#REF!=0,"",#REF!/#REF!)</f>
        <v>#REF!</v>
      </c>
      <c r="BG30" s="50" t="e">
        <f aca="false">IF(#REF!=0,"",#REF!/#REF!)</f>
        <v>#REF!</v>
      </c>
      <c r="BH30" s="50" t="e">
        <f aca="false">IF(#REF!=0,"",#REF!/#REF!)</f>
        <v>#REF!</v>
      </c>
      <c r="BI30" s="50" t="e">
        <f aca="false">IF(#REF!=0,"",#REF!/#REF!)</f>
        <v>#REF!</v>
      </c>
      <c r="BJ30" s="50" t="e">
        <f aca="false">IF(#REF!=0,"",#REF!/#REF!)</f>
        <v>#REF!</v>
      </c>
      <c r="BK30" s="50" t="e">
        <f aca="false">IF(#REF!=0,"",#REF!/#REF!)</f>
        <v>#REF!</v>
      </c>
      <c r="BL30" s="50" t="e">
        <f aca="false">IF(#REF!=0,"",#REF!/#REF!)</f>
        <v>#REF!</v>
      </c>
      <c r="BM30" s="50" t="e">
        <f aca="false">IF(#REF!=0,"",#REF!/#REF!)</f>
        <v>#REF!</v>
      </c>
      <c r="BN30" s="50" t="e">
        <f aca="false">IF(#REF!=0,"",#REF!/#REF!)</f>
        <v>#REF!</v>
      </c>
      <c r="BO30" s="50" t="e">
        <f aca="false">IF(#REF!=0,"",#REF!/#REF!)</f>
        <v>#REF!</v>
      </c>
      <c r="BP30" s="50" t="e">
        <f aca="false">IF(#REF!=0,"",#REF!/#REF!)</f>
        <v>#REF!</v>
      </c>
      <c r="BQ30" s="50" t="e">
        <f aca="false">IF(#REF!=0,"",#REF!/#REF!)</f>
        <v>#REF!</v>
      </c>
      <c r="BR30" s="50" t="e">
        <f aca="false">IF(#REF!=0,"",#REF!/#REF!)</f>
        <v>#REF!</v>
      </c>
      <c r="BS30" s="59" t="e">
        <f aca="false">IF(#REF!=0,"",#REF!/#REF!)</f>
        <v>#REF!</v>
      </c>
      <c r="BT30" s="50" t="e">
        <f aca="false">IF(#REF!=0,"",#REF!/#REF!)</f>
        <v>#REF!</v>
      </c>
      <c r="BU30" s="50" t="e">
        <f aca="false">IF(#REF!=0,"",#REF!/#REF!)</f>
        <v>#REF!</v>
      </c>
      <c r="BV30" s="50" t="e">
        <f aca="false">IF(#REF!=0,"",#REF!/#REF!)</f>
        <v>#REF!</v>
      </c>
      <c r="BW30" s="50" t="e">
        <f aca="false">IF(#REF!=0,"",#REF!/#REF!)</f>
        <v>#REF!</v>
      </c>
      <c r="BX30" s="50" t="e">
        <f aca="false">IF(#REF!=0,"",#REF!/#REF!)</f>
        <v>#REF!</v>
      </c>
      <c r="BY30" s="50" t="e">
        <f aca="false">IF(#REF!=0,"",#REF!/#REF!)</f>
        <v>#REF!</v>
      </c>
      <c r="BZ30" s="50" t="e">
        <f aca="false">IF(#REF!=0,"",#REF!/#REF!)</f>
        <v>#REF!</v>
      </c>
      <c r="CA30" s="50" t="e">
        <f aca="false">IF(#REF!=0,"",#REF!/#REF!)</f>
        <v>#REF!</v>
      </c>
      <c r="CB30" s="50" t="e">
        <f aca="false">IF(#REF!=0,"",#REF!/#REF!)</f>
        <v>#REF!</v>
      </c>
      <c r="CC30" s="50" t="n">
        <f aca="false">IF(Métricas!F44=0,"",Métricas!F27/Métricas!F44)</f>
        <v>1.06578947368421</v>
      </c>
      <c r="CD30" s="50" t="n">
        <f aca="false">IF(Métricas!G44=0,"",Métricas!G27/Métricas!G44)</f>
        <v>1.05645161290323</v>
      </c>
      <c r="CE30" s="50" t="n">
        <f aca="false">IF(Métricas!H44=0,"",Métricas!H27/Métricas!H44)</f>
        <v>1.00558659217877</v>
      </c>
      <c r="CF30" s="50" t="n">
        <f aca="false">IF(Métricas!I44=0,"",Métricas!I27/Métricas!I44)</f>
        <v>0.96875</v>
      </c>
      <c r="CG30" s="50" t="n">
        <f aca="false">IF(Métricas!J44=0,"",Métricas!J27/Métricas!J44)</f>
        <v>1.02752293577982</v>
      </c>
      <c r="CH30" s="50" t="n">
        <f aca="false">IF(Métricas!K44=0,"",Métricas!K27/Métricas!K44)</f>
        <v>1.01005025125628</v>
      </c>
      <c r="CI30" s="50" t="n">
        <f aca="false">IF(Métricas!L44=0,"",Métricas!L27/Métricas!L44)</f>
        <v>1.11688311688312</v>
      </c>
      <c r="CJ30" s="50" t="n">
        <f aca="false">IF(Métricas!M44=0,"",Métricas!M27/Métricas!M44)</f>
        <v>1.31764705882353</v>
      </c>
      <c r="CK30" s="50" t="n">
        <f aca="false">IF(Métricas!N44=0,"",Métricas!N27/Métricas!N44)</f>
        <v>1.09210526315789</v>
      </c>
      <c r="CL30" s="50" t="n">
        <f aca="false">IF(Métricas!O44=0,"",Métricas!O27/Métricas!O44)</f>
        <v>1.05037783375315</v>
      </c>
      <c r="CM30" s="60" t="n">
        <f aca="false">IF(Métricas!P44=0,"",Métricas!P27/Métricas!P44)</f>
        <v>1.03157894736842</v>
      </c>
      <c r="CN30" s="60" t="n">
        <f aca="false">IF(Métricas!Q44=0,"",Métricas!Q27/Métricas!Q44)</f>
        <v>1.47552447552448</v>
      </c>
      <c r="CO30" s="60" t="n">
        <f aca="false">IF(Métricas!R44=0,"",Métricas!R27/Métricas!R44)</f>
        <v>1.0835734870317</v>
      </c>
      <c r="CP30" s="60" t="n">
        <f aca="false">IF(Métricas!S44=0,"",Métricas!S27/Métricas!S44)</f>
        <v>1.09615384615385</v>
      </c>
      <c r="CQ30" s="60" t="n">
        <f aca="false">IF(Métricas!T44=0,"",Métricas!T27/Métricas!T44)</f>
        <v>1.01020408163265</v>
      </c>
      <c r="CR30" s="50" t="n">
        <f aca="false">IF(Métricas!U44=0,"",Métricas!U27/Métricas!U44)</f>
        <v>1.17687074829932</v>
      </c>
      <c r="CS30" s="50" t="n">
        <f aca="false">IF(Métricas!V44=0,"",Métricas!V27/Métricas!V44)</f>
        <v>1.12173913043478</v>
      </c>
      <c r="CT30" s="50" t="n">
        <f aca="false">IF(Métricas!W44=0,"",Métricas!W27/Métricas!W44)</f>
        <v>1.21936758893281</v>
      </c>
      <c r="CU30" s="50" t="n">
        <f aca="false">IF(Métricas!X44=0,"",Métricas!X27/Métricas!X44)</f>
        <v>1.1501976284585</v>
      </c>
      <c r="CV30" s="50" t="str">
        <f aca="false">IF(Métricas!Y44=0,"",Métricas!Y27/Métricas!Y44)</f>
        <v/>
      </c>
      <c r="CW30" s="50" t="str">
        <f aca="false">IF(Métricas!Z44=0,"",Métricas!Z27/Métricas!Z44)</f>
        <v/>
      </c>
      <c r="CX30" s="50" t="str">
        <f aca="false">IF(Métricas!AA44=0,"",Métricas!AA27/Métricas!AA44)</f>
        <v/>
      </c>
      <c r="CY30" s="50" t="str">
        <f aca="false">IF(Métricas!AB44=0,"",Métricas!AB27/Métricas!AB44)</f>
        <v/>
      </c>
      <c r="CZ30" s="50" t="str">
        <f aca="false">IF(Métricas!AC44=0,"",Métricas!AC27/Métricas!AC44)</f>
        <v/>
      </c>
    </row>
    <row r="31" customFormat="false" ht="21.65" hidden="false" customHeight="true" outlineLevel="0" collapsed="false">
      <c r="A31" s="45"/>
      <c r="B31" s="46"/>
      <c r="C31" s="47"/>
      <c r="D31" s="48"/>
      <c r="E31" s="49" t="s">
        <v>43</v>
      </c>
      <c r="F31" s="26" t="n">
        <v>0.95</v>
      </c>
      <c r="G31" s="27" t="s">
        <v>20</v>
      </c>
      <c r="H31" s="28" t="n">
        <v>1</v>
      </c>
      <c r="I31" s="50"/>
      <c r="J31" s="50"/>
      <c r="K31" s="50"/>
      <c r="L31" s="50"/>
      <c r="M31" s="50"/>
      <c r="N31" s="50"/>
      <c r="O31" s="50"/>
      <c r="P31" s="29"/>
      <c r="Q31" s="29"/>
      <c r="R31" s="50"/>
      <c r="S31" s="50"/>
      <c r="T31" s="29"/>
      <c r="U31" s="29"/>
      <c r="V31" s="29"/>
      <c r="W31" s="29"/>
      <c r="X31" s="29"/>
      <c r="Y31" s="29"/>
      <c r="Z31" s="29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29"/>
      <c r="AO31" s="29"/>
      <c r="AP31" s="50"/>
      <c r="AQ31" s="50"/>
      <c r="AR31" s="29"/>
      <c r="AS31" s="29"/>
      <c r="AT31" s="29"/>
      <c r="AU31" s="29"/>
      <c r="AV31" s="29"/>
      <c r="AW31" s="29"/>
      <c r="AX31" s="29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 t="e">
        <f aca="false">IF(#REF!=0,"",#REF!/#REF!)</f>
        <v>#REF!</v>
      </c>
      <c r="BS31" s="59" t="e">
        <f aca="false">IF(#REF!=0,"",#REF!/#REF!)</f>
        <v>#REF!</v>
      </c>
      <c r="BT31" s="50" t="e">
        <f aca="false">IF(#REF!=0,"",#REF!/#REF!)</f>
        <v>#REF!</v>
      </c>
      <c r="BU31" s="50" t="e">
        <f aca="false">IF(#REF!=0,"",#REF!/#REF!)</f>
        <v>#REF!</v>
      </c>
      <c r="BV31" s="50" t="e">
        <f aca="false">IF(#REF!=0,"",#REF!/#REF!)</f>
        <v>#REF!</v>
      </c>
      <c r="BW31" s="50" t="e">
        <f aca="false">IF(#REF!=0,"",#REF!/#REF!)</f>
        <v>#REF!</v>
      </c>
      <c r="BX31" s="50" t="e">
        <f aca="false">IF(#REF!=0,"",#REF!/#REF!)</f>
        <v>#REF!</v>
      </c>
      <c r="BY31" s="50" t="e">
        <f aca="false">IF(#REF!=0,"",#REF!/#REF!)</f>
        <v>#REF!</v>
      </c>
      <c r="BZ31" s="50" t="e">
        <f aca="false">IF(#REF!=0,"",#REF!/#REF!)</f>
        <v>#REF!</v>
      </c>
      <c r="CA31" s="50" t="e">
        <f aca="false">IF(#REF!=0,"",#REF!/#REF!)</f>
        <v>#REF!</v>
      </c>
      <c r="CB31" s="50" t="e">
        <f aca="false">IF(#REF!=0,"",#REF!/#REF!)</f>
        <v>#REF!</v>
      </c>
      <c r="CC31" s="50" t="n">
        <f aca="false">IF(Métricas!F45=0,"",Métricas!F28/Métricas!F45)</f>
        <v>1.23397435897436</v>
      </c>
      <c r="CD31" s="50" t="n">
        <f aca="false">IF(Métricas!G45=0,"",Métricas!G28/Métricas!G45)</f>
        <v>1.06030150753769</v>
      </c>
      <c r="CE31" s="50" t="n">
        <f aca="false">IF(Métricas!H45=0,"",Métricas!H28/Métricas!H45)</f>
        <v>1.10497237569061</v>
      </c>
      <c r="CF31" s="50" t="n">
        <f aca="false">IF(Métricas!I45=0,"",Métricas!I28/Métricas!I45)</f>
        <v>1.31071428571429</v>
      </c>
      <c r="CG31" s="50" t="n">
        <f aca="false">IF(Métricas!J45=0,"",Métricas!J28/Métricas!J45)</f>
        <v>1.01030927835052</v>
      </c>
      <c r="CH31" s="50" t="n">
        <f aca="false">IF(Métricas!K45=0,"",Métricas!K28/Métricas!K45)</f>
        <v>1.22110552763819</v>
      </c>
      <c r="CI31" s="50" t="n">
        <f aca="false">IF(Métricas!L45=0,"",Métricas!L28/Métricas!L45)</f>
        <v>1.23673469387755</v>
      </c>
      <c r="CJ31" s="50" t="n">
        <f aca="false">IF(Métricas!M45=0,"",Métricas!M28/Métricas!M45)</f>
        <v>1.23823529411765</v>
      </c>
      <c r="CK31" s="50" t="n">
        <f aca="false">IF(Métricas!N45=0,"",Métricas!N28/Métricas!N45)</f>
        <v>1.21052631578947</v>
      </c>
      <c r="CL31" s="50" t="n">
        <f aca="false">IF(Métricas!O45=0,"",Métricas!O28/Métricas!O45)</f>
        <v>1.20403022670025</v>
      </c>
      <c r="CM31" s="60" t="n">
        <f aca="false">IF(Métricas!P45=0,"",Métricas!P28/Métricas!P45)</f>
        <v>1.02302631578947</v>
      </c>
      <c r="CN31" s="60" t="n">
        <f aca="false">IF(Métricas!Q45=0,"",Métricas!Q28/Métricas!Q45)</f>
        <v>1.54437869822485</v>
      </c>
      <c r="CO31" s="60" t="n">
        <f aca="false">IF(Métricas!R45=0,"",Métricas!R28/Métricas!R45)</f>
        <v>1.05314960629921</v>
      </c>
      <c r="CP31" s="60" t="n">
        <f aca="false">IF(Métricas!S45=0,"",Métricas!S28/Métricas!S45)</f>
        <v>0.998039215686275</v>
      </c>
      <c r="CQ31" s="60" t="n">
        <f aca="false">IF(Métricas!T45=0,"",Métricas!T28/Métricas!T45)</f>
        <v>0.997354497354497</v>
      </c>
      <c r="CR31" s="50" t="n">
        <f aca="false">IF(Métricas!U45=0,"",Métricas!U28/Métricas!U45)</f>
        <v>1</v>
      </c>
      <c r="CS31" s="50" t="n">
        <f aca="false">IF(Métricas!V45=0,"",Métricas!V28/Métricas!V45)</f>
        <v>0.953229398663697</v>
      </c>
      <c r="CT31" s="60" t="n">
        <f aca="false">IF(Métricas!W45=0,"",Métricas!W28/Métricas!W45)</f>
        <v>1.04175824175824</v>
      </c>
      <c r="CU31" s="50" t="n">
        <f aca="false">IF(Métricas!X45=0,"",Métricas!X28/Métricas!X45)</f>
        <v>1.02242152466368</v>
      </c>
      <c r="CV31" s="50" t="str">
        <f aca="false">IF(Métricas!Y45=0,"",Métricas!Y28/Métricas!Y45)</f>
        <v/>
      </c>
      <c r="CW31" s="50" t="str">
        <f aca="false">IF(Métricas!Z45=0,"",Métricas!Z28/Métricas!Z45)</f>
        <v/>
      </c>
      <c r="CX31" s="50" t="str">
        <f aca="false">IF(Métricas!AA45=0,"",Métricas!AA28/Métricas!AA45)</f>
        <v/>
      </c>
      <c r="CY31" s="50" t="str">
        <f aca="false">IF(Métricas!AB45=0,"",Métricas!AB28/Métricas!AB45)</f>
        <v/>
      </c>
      <c r="CZ31" s="50" t="str">
        <f aca="false">IF(Métricas!AC45=0,"",Métricas!AC28/Métricas!AC45)</f>
        <v/>
      </c>
    </row>
    <row r="32" customFormat="false" ht="21.65" hidden="false" customHeight="true" outlineLevel="0" collapsed="false">
      <c r="A32" s="45"/>
      <c r="B32" s="46"/>
      <c r="C32" s="47"/>
      <c r="D32" s="48"/>
      <c r="E32" s="49" t="s">
        <v>44</v>
      </c>
      <c r="F32" s="26" t="n">
        <v>0.95</v>
      </c>
      <c r="G32" s="27" t="s">
        <v>20</v>
      </c>
      <c r="H32" s="28" t="n">
        <v>1</v>
      </c>
      <c r="I32" s="50" t="e">
        <f aca="false">IF(#REF!=0,"",#REF!/#REF!)</f>
        <v>#REF!</v>
      </c>
      <c r="J32" s="50" t="e">
        <f aca="false">IF(#REF!=0,"",#REF!/#REF!)</f>
        <v>#REF!</v>
      </c>
      <c r="K32" s="50" t="e">
        <f aca="false">IF(#REF!=0,"",#REF!/#REF!)</f>
        <v>#REF!</v>
      </c>
      <c r="L32" s="50" t="e">
        <f aca="false">IF(#REF!=0,"",#REF!/#REF!)</f>
        <v>#REF!</v>
      </c>
      <c r="M32" s="50" t="e">
        <f aca="false">IF(#REF!=0,"",#REF!/#REF!)</f>
        <v>#REF!</v>
      </c>
      <c r="N32" s="50" t="e">
        <f aca="false">IF(#REF!=0,"",#REF!/#REF!)</f>
        <v>#REF!</v>
      </c>
      <c r="O32" s="50" t="e">
        <f aca="false">IF(#REF!=0,"",#REF!/#REF!)</f>
        <v>#REF!</v>
      </c>
      <c r="P32" s="29" t="e">
        <f aca="false">IF(#REF!=0,"",#REF!/#REF!)</f>
        <v>#REF!</v>
      </c>
      <c r="Q32" s="29" t="e">
        <f aca="false">IF(#REF!=0,"",#REF!/#REF!)</f>
        <v>#REF!</v>
      </c>
      <c r="R32" s="29" t="e">
        <f aca="false">IF(#REF!=0,"",#REF!/#REF!)</f>
        <v>#REF!</v>
      </c>
      <c r="S32" s="29" t="e">
        <f aca="false">IF(#REF!=0,"",#REF!/#REF!)</f>
        <v>#REF!</v>
      </c>
      <c r="T32" s="29" t="e">
        <f aca="false">IF(#REF!=0,"",#REF!/#REF!)</f>
        <v>#REF!</v>
      </c>
      <c r="U32" s="29" t="e">
        <f aca="false">IF(#REF!=0,"",#REF!/#REF!)</f>
        <v>#REF!</v>
      </c>
      <c r="V32" s="29" t="e">
        <f aca="false">IF(#REF!=0,"",#REF!/#REF!)</f>
        <v>#REF!</v>
      </c>
      <c r="W32" s="29" t="e">
        <f aca="false">IF(#REF!=0,"",#REF!/#REF!)</f>
        <v>#REF!</v>
      </c>
      <c r="X32" s="50" t="e">
        <f aca="false">IF(#REF!=0,"",#REF!/#REF!)</f>
        <v>#REF!</v>
      </c>
      <c r="Y32" s="29" t="e">
        <f aca="false">IF(#REF!=0,"",#REF!/#REF!)</f>
        <v>#REF!</v>
      </c>
      <c r="Z32" s="29" t="e">
        <f aca="false">IF(#REF!=0,"",#REF!/#REF!)</f>
        <v>#REF!</v>
      </c>
      <c r="AA32" s="50" t="e">
        <f aca="false">IF(#REF!=0,"",#REF!/#REF!)</f>
        <v>#REF!</v>
      </c>
      <c r="AB32" s="50" t="e">
        <f aca="false">IF(#REF!=0,"",#REF!/#REF!)</f>
        <v>#REF!</v>
      </c>
      <c r="AC32" s="50" t="e">
        <f aca="false">IF(#REF!=0,"",#REF!/#REF!)</f>
        <v>#REF!</v>
      </c>
      <c r="AD32" s="50" t="e">
        <f aca="false">IF(#REF!=0,"",#REF!/#REF!)</f>
        <v>#REF!</v>
      </c>
      <c r="AE32" s="50" t="e">
        <f aca="false">IF(#REF!=0,"",#REF!/#REF!)</f>
        <v>#REF!</v>
      </c>
      <c r="AF32" s="50" t="e">
        <f aca="false">IF(#REF!=0,"",#REF!/#REF!)</f>
        <v>#REF!</v>
      </c>
      <c r="AG32" s="50" t="e">
        <f aca="false">IF(#REF!=0,"",#REF!/#REF!)</f>
        <v>#REF!</v>
      </c>
      <c r="AH32" s="50" t="e">
        <f aca="false">IF(#REF!=0,"",#REF!/#REF!)</f>
        <v>#REF!</v>
      </c>
      <c r="AI32" s="50" t="e">
        <f aca="false">IF(#REF!=0,"",#REF!/#REF!)</f>
        <v>#REF!</v>
      </c>
      <c r="AJ32" s="50" t="e">
        <f aca="false">IF(#REF!=0,"",#REF!/#REF!)</f>
        <v>#REF!</v>
      </c>
      <c r="AK32" s="50" t="e">
        <f aca="false">IF(#REF!=0,"",#REF!/#REF!)</f>
        <v>#REF!</v>
      </c>
      <c r="AL32" s="50" t="e">
        <f aca="false">IF(#REF!=0,"",#REF!/#REF!)</f>
        <v>#REF!</v>
      </c>
      <c r="AM32" s="50" t="e">
        <f aca="false">IF(#REF!=0,"",#REF!/#REF!)</f>
        <v>#REF!</v>
      </c>
      <c r="AN32" s="29" t="e">
        <f aca="false">IF(#REF!=0,"",#REF!/#REF!)</f>
        <v>#REF!</v>
      </c>
      <c r="AO32" s="29" t="e">
        <f aca="false">IF(#REF!=0,"",#REF!/#REF!)</f>
        <v>#REF!</v>
      </c>
      <c r="AP32" s="29" t="e">
        <f aca="false">IF(#REF!=0,"",#REF!/#REF!)</f>
        <v>#REF!</v>
      </c>
      <c r="AQ32" s="29" t="e">
        <f aca="false">IF(#REF!=0,"",#REF!/#REF!)</f>
        <v>#REF!</v>
      </c>
      <c r="AR32" s="29" t="e">
        <f aca="false">IF(#REF!=0,"",#REF!/#REF!)</f>
        <v>#REF!</v>
      </c>
      <c r="AS32" s="29" t="e">
        <f aca="false">IF(#REF!=0,"",#REF!/#REF!)</f>
        <v>#REF!</v>
      </c>
      <c r="AT32" s="29" t="e">
        <f aca="false">IF(#REF!=0,"",#REF!/#REF!)</f>
        <v>#REF!</v>
      </c>
      <c r="AU32" s="29" t="e">
        <f aca="false">IF(#REF!=0,"",#REF!/#REF!)</f>
        <v>#REF!</v>
      </c>
      <c r="AV32" s="50" t="e">
        <f aca="false">IF(#REF!=0,"",#REF!/#REF!)</f>
        <v>#REF!</v>
      </c>
      <c r="AW32" s="29" t="e">
        <f aca="false">IF(#REF!=0,"",#REF!/#REF!)</f>
        <v>#REF!</v>
      </c>
      <c r="AX32" s="29" t="e">
        <f aca="false">IF(#REF!=0,"",#REF!/#REF!)</f>
        <v>#REF!</v>
      </c>
      <c r="AY32" s="50" t="e">
        <f aca="false">IF(#REF!=0,"",#REF!/#REF!)</f>
        <v>#REF!</v>
      </c>
      <c r="AZ32" s="50" t="e">
        <f aca="false">IF(#REF!=0,"",#REF!/#REF!)</f>
        <v>#REF!</v>
      </c>
      <c r="BA32" s="50" t="e">
        <f aca="false">IF(#REF!=0,"",#REF!/#REF!)</f>
        <v>#REF!</v>
      </c>
      <c r="BB32" s="50" t="e">
        <f aca="false">IF(#REF!=0,"",#REF!/#REF!)</f>
        <v>#REF!</v>
      </c>
      <c r="BC32" s="50" t="e">
        <f aca="false">IF(#REF!=0,"",#REF!/#REF!)</f>
        <v>#REF!</v>
      </c>
      <c r="BD32" s="50" t="e">
        <f aca="false">IF(#REF!=0,"",#REF!/#REF!)</f>
        <v>#REF!</v>
      </c>
      <c r="BE32" s="50" t="e">
        <f aca="false">IF(#REF!=0,"",#REF!/#REF!)</f>
        <v>#REF!</v>
      </c>
      <c r="BF32" s="50" t="e">
        <f aca="false">IF(#REF!=0,"",#REF!/#REF!)</f>
        <v>#REF!</v>
      </c>
      <c r="BG32" s="50" t="e">
        <f aca="false">IF(#REF!=0,"",#REF!/#REF!)</f>
        <v>#REF!</v>
      </c>
      <c r="BH32" s="50" t="e">
        <f aca="false">IF(#REF!=0,"",#REF!/#REF!)</f>
        <v>#REF!</v>
      </c>
      <c r="BI32" s="50" t="e">
        <f aca="false">IF(#REF!=0,"",#REF!/#REF!)</f>
        <v>#REF!</v>
      </c>
      <c r="BJ32" s="50" t="e">
        <f aca="false">IF(#REF!=0,"",#REF!/#REF!)</f>
        <v>#REF!</v>
      </c>
      <c r="BK32" s="50" t="e">
        <f aca="false">IF(#REF!=0,"",#REF!/#REF!)</f>
        <v>#REF!</v>
      </c>
      <c r="BL32" s="50" t="e">
        <f aca="false">IF(#REF!=0,"",#REF!/#REF!)</f>
        <v>#REF!</v>
      </c>
      <c r="BM32" s="50" t="e">
        <f aca="false">IF(#REF!=0,"",#REF!/#REF!)</f>
        <v>#REF!</v>
      </c>
      <c r="BN32" s="50" t="e">
        <f aca="false">IF(#REF!=0,"",#REF!/#REF!)</f>
        <v>#REF!</v>
      </c>
      <c r="BO32" s="50" t="e">
        <f aca="false">IF(#REF!=0,"",#REF!/#REF!)</f>
        <v>#REF!</v>
      </c>
      <c r="BP32" s="50" t="e">
        <f aca="false">IF(#REF!=0,"",#REF!/#REF!)</f>
        <v>#REF!</v>
      </c>
      <c r="BQ32" s="50" t="e">
        <f aca="false">IF(#REF!=0,"",#REF!/#REF!)</f>
        <v>#REF!</v>
      </c>
      <c r="BR32" s="50" t="e">
        <f aca="false">IF(#REF!=0,"",#REF!/#REF!)</f>
        <v>#REF!</v>
      </c>
      <c r="BS32" s="59" t="e">
        <f aca="false">IF(#REF!=0,"",#REF!/#REF!)</f>
        <v>#REF!</v>
      </c>
      <c r="BT32" s="50" t="e">
        <f aca="false">IF(#REF!=0,"",#REF!/#REF!)</f>
        <v>#REF!</v>
      </c>
      <c r="BU32" s="50" t="e">
        <f aca="false">IF(#REF!=0,"",#REF!/#REF!)</f>
        <v>#REF!</v>
      </c>
      <c r="BV32" s="50" t="e">
        <f aca="false">IF(#REF!=0,"",#REF!/#REF!)</f>
        <v>#REF!</v>
      </c>
      <c r="BW32" s="50" t="e">
        <f aca="false">IF(#REF!=0,"",#REF!/#REF!)</f>
        <v>#REF!</v>
      </c>
      <c r="BX32" s="50" t="e">
        <f aca="false">IF(#REF!=0,"",#REF!/#REF!)</f>
        <v>#REF!</v>
      </c>
      <c r="BY32" s="50" t="e">
        <f aca="false">IF(#REF!=0,"",#REF!/#REF!)</f>
        <v>#REF!</v>
      </c>
      <c r="BZ32" s="50" t="e">
        <f aca="false">IF(#REF!=0,"",#REF!/#REF!)</f>
        <v>#REF!</v>
      </c>
      <c r="CA32" s="50" t="e">
        <f aca="false">IF(#REF!=0,"",#REF!/#REF!)</f>
        <v>#REF!</v>
      </c>
      <c r="CB32" s="50" t="e">
        <f aca="false">IF(#REF!=0,"",#REF!/#REF!)</f>
        <v>#REF!</v>
      </c>
      <c r="CC32" s="50" t="n">
        <f aca="false">IF(Métricas!F46=0,"",Métricas!F29/Métricas!F46)</f>
        <v>1.01587301587302</v>
      </c>
      <c r="CD32" s="50" t="n">
        <f aca="false">IF(Métricas!G46=0,"",Métricas!G29/Métricas!G46)</f>
        <v>1.01526717557252</v>
      </c>
      <c r="CE32" s="50" t="n">
        <f aca="false">IF(Métricas!H46=0,"",Métricas!H29/Métricas!H46)</f>
        <v>1.03246753246753</v>
      </c>
      <c r="CF32" s="50" t="n">
        <f aca="false">IF(Métricas!I46=0,"",Métricas!I29/Métricas!I46)</f>
        <v>0.884146341463415</v>
      </c>
      <c r="CG32" s="50" t="n">
        <f aca="false">IF(Métricas!J46=0,"",Métricas!J29/Métricas!J46)</f>
        <v>0.886792452830189</v>
      </c>
      <c r="CH32" s="50" t="n">
        <f aca="false">IF(Métricas!K46=0,"",Métricas!K29/Métricas!K46)</f>
        <v>1.17622950819672</v>
      </c>
      <c r="CI32" s="50" t="n">
        <f aca="false">IF(Métricas!L46=0,"",Métricas!L29/Métricas!L46)</f>
        <v>1.02857142857143</v>
      </c>
      <c r="CJ32" s="50" t="n">
        <f aca="false">IF(Métricas!M46=0,"",Métricas!M29/Métricas!M46)</f>
        <v>1.2</v>
      </c>
      <c r="CK32" s="50" t="n">
        <f aca="false">IF(Métricas!N46=0,"",Métricas!N29/Métricas!N46)</f>
        <v>0.99671052631579</v>
      </c>
      <c r="CL32" s="50" t="n">
        <f aca="false">IF(Métricas!O46=0,"",Métricas!O29/Métricas!O46)</f>
        <v>1.08761329305136</v>
      </c>
      <c r="CM32" s="60" t="n">
        <f aca="false">IF(Métricas!P46=0,"",Métricas!P29/Métricas!P46)</f>
        <v>1.08223684210526</v>
      </c>
      <c r="CN32" s="60" t="n">
        <f aca="false">IF(Métricas!Q46=0,"",Métricas!Q29/Métricas!Q46)</f>
        <v>0.844086021505376</v>
      </c>
      <c r="CO32" s="60" t="n">
        <f aca="false">IF(Métricas!R46=0,"",Métricas!R29/Métricas!R46)</f>
        <v>1.11077844311377</v>
      </c>
      <c r="CP32" s="60" t="n">
        <f aca="false">IF(Métricas!S46=0,"",Métricas!S29/Métricas!S46)</f>
        <v>1.12779552715655</v>
      </c>
      <c r="CQ32" s="60" t="n">
        <f aca="false">IF(Métricas!T46=0,"",Métricas!T29/Métricas!T46)</f>
        <v>1.104</v>
      </c>
      <c r="CR32" s="50" t="n">
        <f aca="false">IF(Métricas!U46=0,"",Métricas!U29/Métricas!U46)</f>
        <v>1.09047619047619</v>
      </c>
      <c r="CS32" s="50" t="n">
        <f aca="false">IF(Métricas!V46=0,"",Métricas!V29/Métricas!V46)</f>
        <v>0.908695652173913</v>
      </c>
      <c r="CT32" s="60" t="n">
        <f aca="false">IF(Métricas!W46=0,"",Métricas!W29/Métricas!W46)</f>
        <v>1.0098814229249</v>
      </c>
      <c r="CU32" s="50" t="n">
        <f aca="false">IF(Métricas!X46=0,"",Métricas!X29/Métricas!X46)</f>
        <v>1.02742616033755</v>
      </c>
      <c r="CV32" s="50" t="str">
        <f aca="false">IF(Métricas!Y46=0,"",Métricas!Y29/Métricas!Y46)</f>
        <v/>
      </c>
      <c r="CW32" s="50" t="str">
        <f aca="false">IF(Métricas!Z46=0,"",Métricas!Z29/Métricas!Z46)</f>
        <v/>
      </c>
      <c r="CX32" s="50" t="str">
        <f aca="false">IF(Métricas!AA46=0,"",Métricas!AA29/Métricas!AA46)</f>
        <v/>
      </c>
      <c r="CY32" s="50" t="str">
        <f aca="false">IF(Métricas!AB46=0,"",Métricas!AB29/Métricas!AB46)</f>
        <v/>
      </c>
      <c r="CZ32" s="50" t="str">
        <f aca="false">IF(Métricas!AC46=0,"",Métricas!AC29/Métricas!AC46)</f>
        <v/>
      </c>
    </row>
    <row r="33" customFormat="false" ht="21.65" hidden="false" customHeight="true" outlineLevel="0" collapsed="false">
      <c r="A33" s="45"/>
      <c r="B33" s="46"/>
      <c r="C33" s="47"/>
      <c r="D33" s="48"/>
      <c r="E33" s="49" t="s">
        <v>45</v>
      </c>
      <c r="F33" s="26" t="n">
        <v>0.95</v>
      </c>
      <c r="G33" s="27" t="s">
        <v>20</v>
      </c>
      <c r="H33" s="28" t="n">
        <v>1</v>
      </c>
      <c r="I33" s="50" t="e">
        <f aca="false">IF(#REF!=0,"",#REF!/#REF!)</f>
        <v>#REF!</v>
      </c>
      <c r="J33" s="50" t="e">
        <f aca="false">IF(#REF!=0,"",#REF!/#REF!)</f>
        <v>#REF!</v>
      </c>
      <c r="K33" s="50" t="e">
        <f aca="false">IF(#REF!=0,"",#REF!/#REF!)</f>
        <v>#REF!</v>
      </c>
      <c r="L33" s="50" t="e">
        <f aca="false">IF(#REF!=0,"",#REF!/#REF!)</f>
        <v>#REF!</v>
      </c>
      <c r="M33" s="50" t="e">
        <f aca="false">IF(#REF!=0,"",#REF!/#REF!)</f>
        <v>#REF!</v>
      </c>
      <c r="N33" s="50" t="e">
        <f aca="false">IF(#REF!=0,"",#REF!/#REF!)</f>
        <v>#REF!</v>
      </c>
      <c r="O33" s="50" t="e">
        <f aca="false">IF(#REF!=0,"",#REF!/#REF!)</f>
        <v>#REF!</v>
      </c>
      <c r="P33" s="29" t="e">
        <f aca="false">IF(#REF!=0,"",#REF!/#REF!)</f>
        <v>#REF!</v>
      </c>
      <c r="Q33" s="29" t="e">
        <f aca="false">IF(#REF!=0,"",#REF!/#REF!)</f>
        <v>#REF!</v>
      </c>
      <c r="R33" s="29" t="e">
        <f aca="false">IF(#REF!=0,"",#REF!/#REF!)</f>
        <v>#REF!</v>
      </c>
      <c r="S33" s="29" t="e">
        <f aca="false">IF(#REF!=0,"",#REF!/#REF!)</f>
        <v>#REF!</v>
      </c>
      <c r="T33" s="29" t="e">
        <f aca="false">IF(#REF!=0,"",#REF!/#REF!)</f>
        <v>#REF!</v>
      </c>
      <c r="U33" s="50" t="e">
        <f aca="false">IF(#REF!=0,"",#REF!/#REF!)</f>
        <v>#REF!</v>
      </c>
      <c r="V33" s="29" t="e">
        <f aca="false">IF(#REF!=0,"",#REF!/#REF!)</f>
        <v>#REF!</v>
      </c>
      <c r="W33" s="50" t="e">
        <f aca="false">IF(#REF!=0,"",#REF!/#REF!)</f>
        <v>#REF!</v>
      </c>
      <c r="X33" s="29" t="e">
        <f aca="false">IF(#REF!=0,"",#REF!/#REF!)</f>
        <v>#REF!</v>
      </c>
      <c r="Y33" s="29" t="e">
        <f aca="false">IF(#REF!=0,"",#REF!/#REF!)</f>
        <v>#REF!</v>
      </c>
      <c r="Z33" s="50" t="e">
        <f aca="false">IF(#REF!=0,"",#REF!/#REF!)</f>
        <v>#REF!</v>
      </c>
      <c r="AA33" s="50" t="e">
        <f aca="false">IF(#REF!=0,"",#REF!/#REF!)</f>
        <v>#REF!</v>
      </c>
      <c r="AB33" s="50" t="e">
        <f aca="false">IF(#REF!=0,"",#REF!/#REF!)</f>
        <v>#REF!</v>
      </c>
      <c r="AC33" s="50" t="e">
        <f aca="false">IF(#REF!=0,"",#REF!/#REF!)</f>
        <v>#REF!</v>
      </c>
      <c r="AD33" s="50" t="e">
        <f aca="false">IF(#REF!=0,"",#REF!/#REF!)</f>
        <v>#REF!</v>
      </c>
      <c r="AE33" s="50" t="e">
        <f aca="false">IF(#REF!=0,"",#REF!/#REF!)</f>
        <v>#REF!</v>
      </c>
      <c r="AF33" s="50" t="e">
        <f aca="false">IF(#REF!=0,"",#REF!/#REF!)</f>
        <v>#REF!</v>
      </c>
      <c r="AG33" s="50" t="e">
        <f aca="false">IF(#REF!=0,"",#REF!/#REF!)</f>
        <v>#REF!</v>
      </c>
      <c r="AH33" s="50" t="e">
        <f aca="false">IF(#REF!=0,"",#REF!/#REF!)</f>
        <v>#REF!</v>
      </c>
      <c r="AI33" s="50" t="e">
        <f aca="false">IF(#REF!=0,"",#REF!/#REF!)</f>
        <v>#REF!</v>
      </c>
      <c r="AJ33" s="50" t="e">
        <f aca="false">IF(#REF!=0,"",#REF!/#REF!)</f>
        <v>#REF!</v>
      </c>
      <c r="AK33" s="50" t="e">
        <f aca="false">IF(#REF!=0,"",#REF!/#REF!)</f>
        <v>#REF!</v>
      </c>
      <c r="AL33" s="50" t="e">
        <f aca="false">IF(#REF!=0,"",#REF!/#REF!)</f>
        <v>#REF!</v>
      </c>
      <c r="AM33" s="50" t="e">
        <f aca="false">IF(#REF!=0,"",#REF!/#REF!)</f>
        <v>#REF!</v>
      </c>
      <c r="AN33" s="29" t="e">
        <f aca="false">IF(#REF!=0,"",#REF!/#REF!)</f>
        <v>#REF!</v>
      </c>
      <c r="AO33" s="29" t="e">
        <f aca="false">IF(#REF!=0,"",#REF!/#REF!)</f>
        <v>#REF!</v>
      </c>
      <c r="AP33" s="29" t="e">
        <f aca="false">IF(#REF!=0,"",#REF!/#REF!)</f>
        <v>#REF!</v>
      </c>
      <c r="AQ33" s="29" t="e">
        <f aca="false">IF(#REF!=0,"",#REF!/#REF!)</f>
        <v>#REF!</v>
      </c>
      <c r="AR33" s="29" t="e">
        <f aca="false">IF(#REF!=0,"",#REF!/#REF!)</f>
        <v>#REF!</v>
      </c>
      <c r="AS33" s="50" t="e">
        <f aca="false">IF(#REF!=0,"",#REF!/#REF!)</f>
        <v>#REF!</v>
      </c>
      <c r="AT33" s="29" t="e">
        <f aca="false">IF(#REF!=0,"",#REF!/#REF!)</f>
        <v>#REF!</v>
      </c>
      <c r="AU33" s="50" t="e">
        <f aca="false">IF(#REF!=0,"",#REF!/#REF!)</f>
        <v>#REF!</v>
      </c>
      <c r="AV33" s="29" t="e">
        <f aca="false">IF(#REF!=0,"",#REF!/#REF!)</f>
        <v>#REF!</v>
      </c>
      <c r="AW33" s="29" t="e">
        <f aca="false">IF(#REF!=0,"",#REF!/#REF!)</f>
        <v>#REF!</v>
      </c>
      <c r="AX33" s="50" t="e">
        <f aca="false">IF(#REF!=0,"",#REF!/#REF!)</f>
        <v>#REF!</v>
      </c>
      <c r="AY33" s="50" t="e">
        <f aca="false">IF(#REF!=0,"",#REF!/#REF!)</f>
        <v>#REF!</v>
      </c>
      <c r="AZ33" s="50" t="e">
        <f aca="false">IF(#REF!=0,"",#REF!/#REF!)</f>
        <v>#REF!</v>
      </c>
      <c r="BA33" s="50" t="e">
        <f aca="false">IF(#REF!=0,"",#REF!/#REF!)</f>
        <v>#REF!</v>
      </c>
      <c r="BB33" s="50" t="e">
        <f aca="false">IF(#REF!=0,"",#REF!/#REF!)</f>
        <v>#REF!</v>
      </c>
      <c r="BC33" s="61" t="e">
        <f aca="false">IF(#REF!=0,"",#REF!/#REF!)</f>
        <v>#REF!</v>
      </c>
      <c r="BD33" s="61" t="e">
        <f aca="false">IF(#REF!=0,"",#REF!/#REF!)</f>
        <v>#REF!</v>
      </c>
      <c r="BE33" s="62" t="e">
        <f aca="false">IF(#REF!=0,"",#REF!/#REF!)</f>
        <v>#REF!</v>
      </c>
      <c r="BF33" s="61" t="e">
        <f aca="false">IF(#REF!=0,"",#REF!/#REF!)</f>
        <v>#REF!</v>
      </c>
      <c r="BG33" s="61" t="e">
        <f aca="false">IF(#REF!=0,"",#REF!/#REF!)</f>
        <v>#REF!</v>
      </c>
      <c r="BH33" s="61" t="e">
        <f aca="false">IF(#REF!=0,"",#REF!/#REF!)</f>
        <v>#REF!</v>
      </c>
      <c r="BI33" s="61" t="e">
        <f aca="false">IF(#REF!=0,"",#REF!/#REF!)</f>
        <v>#REF!</v>
      </c>
      <c r="BJ33" s="61" t="e">
        <f aca="false">IF(#REF!=0,"",#REF!/#REF!)</f>
        <v>#REF!</v>
      </c>
      <c r="BK33" s="61" t="e">
        <f aca="false">IF(#REF!=0,"",#REF!/#REF!)</f>
        <v>#REF!</v>
      </c>
      <c r="BL33" s="61" t="e">
        <f aca="false">IF(#REF!=0,"",#REF!/#REF!)</f>
        <v>#REF!</v>
      </c>
      <c r="BM33" s="61" t="e">
        <f aca="false">IF(#REF!=0,"",#REF!/#REF!)</f>
        <v>#REF!</v>
      </c>
      <c r="BN33" s="61" t="e">
        <f aca="false">IF(#REF!=0,"",#REF!/#REF!)</f>
        <v>#REF!</v>
      </c>
      <c r="BO33" s="61" t="e">
        <f aca="false">IF(#REF!=0,"",#REF!/#REF!)</f>
        <v>#REF!</v>
      </c>
      <c r="BP33" s="61" t="e">
        <f aca="false">IF(#REF!=0,"",#REF!/#REF!)</f>
        <v>#REF!</v>
      </c>
      <c r="BQ33" s="61" t="e">
        <f aca="false">IF(#REF!=0,"",#REF!/#REF!)</f>
        <v>#REF!</v>
      </c>
      <c r="BR33" s="61" t="e">
        <f aca="false">IF(#REF!=0,"",#REF!/#REF!)</f>
        <v>#REF!</v>
      </c>
      <c r="BS33" s="62" t="e">
        <f aca="false">IF(#REF!=0,"",#REF!/#REF!)</f>
        <v>#REF!</v>
      </c>
      <c r="BT33" s="61" t="e">
        <f aca="false">IF(#REF!=0,"",#REF!/#REF!)</f>
        <v>#REF!</v>
      </c>
      <c r="BU33" s="61" t="e">
        <f aca="false">IF(#REF!=0,"",#REF!/#REF!)</f>
        <v>#REF!</v>
      </c>
      <c r="BV33" s="61" t="e">
        <f aca="false">IF(#REF!=0,"",#REF!/#REF!)</f>
        <v>#REF!</v>
      </c>
      <c r="BW33" s="61" t="e">
        <f aca="false">IF(#REF!=0,"",#REF!/#REF!)</f>
        <v>#REF!</v>
      </c>
      <c r="BX33" s="61" t="e">
        <f aca="false">IF(#REF!=0,"",#REF!/#REF!)</f>
        <v>#REF!</v>
      </c>
      <c r="BY33" s="61" t="e">
        <f aca="false">IF(#REF!=0,"",#REF!/#REF!)</f>
        <v>#REF!</v>
      </c>
      <c r="BZ33" s="61" t="e">
        <f aca="false">IF(#REF!=0,"",#REF!/#REF!)</f>
        <v>#REF!</v>
      </c>
      <c r="CA33" s="61" t="e">
        <f aca="false">IF(#REF!=0,"",#REF!/#REF!)</f>
        <v>#REF!</v>
      </c>
      <c r="CB33" s="61" t="e">
        <f aca="false">IF(#REF!=0,"",#REF!/#REF!)</f>
        <v>#REF!</v>
      </c>
      <c r="CC33" s="50" t="n">
        <f aca="false">IF(Métricas!F47=0,"",Métricas!F32/Métricas!F47)</f>
        <v>0</v>
      </c>
      <c r="CD33" s="50" t="n">
        <f aca="false">IF(Métricas!G47=0,"",Métricas!G32/Métricas!G47)</f>
        <v>0.00290697674418605</v>
      </c>
      <c r="CE33" s="50" t="n">
        <f aca="false">IF(Métricas!H47=0,"",Métricas!H30/Métricas!H47)</f>
        <v>1.0377358490566</v>
      </c>
      <c r="CF33" s="50" t="n">
        <f aca="false">IF(Métricas!I47=0,"",Métricas!I30/Métricas!I47)</f>
        <v>0.864077669902913</v>
      </c>
      <c r="CG33" s="50" t="n">
        <f aca="false">IF(Métricas!J47=0,"",Métricas!J30/Métricas!J47)</f>
        <v>0.737373737373737</v>
      </c>
      <c r="CH33" s="50" t="n">
        <f aca="false">IF(Métricas!K47=0,"",Métricas!K30/Métricas!K47)</f>
        <v>0.992424242424242</v>
      </c>
      <c r="CI33" s="50" t="n">
        <f aca="false">IF(Métricas!L47=0,"",Métricas!L30/Métricas!L47)</f>
        <v>1.04210526315789</v>
      </c>
      <c r="CJ33" s="50" t="n">
        <f aca="false">IF(Métricas!M47=0,"",Métricas!M30/Métricas!M47)</f>
        <v>1.09705882352941</v>
      </c>
      <c r="CK33" s="50" t="n">
        <f aca="false">IF(Métricas!N47=0,"",Métricas!N30/Métricas!N47)</f>
        <v>1.12935323383085</v>
      </c>
      <c r="CL33" s="50" t="n">
        <f aca="false">IF(Métricas!O47=0,"",Métricas!O30/Métricas!O47)</f>
        <v>1</v>
      </c>
      <c r="CM33" s="50" t="n">
        <f aca="false">IF(Métricas!P47=0,"",Métricas!P30/Métricas!P47)</f>
        <v>0.99671052631579</v>
      </c>
      <c r="CN33" s="60" t="n">
        <f aca="false">IF(Métricas!Q47=0,"",Métricas!Q30/Métricas!Q47)</f>
        <v>1.17567567567568</v>
      </c>
      <c r="CO33" s="60" t="n">
        <f aca="false">IF(Métricas!R47=0,"",Métricas!R30/Métricas!R47)</f>
        <v>1.10479041916168</v>
      </c>
      <c r="CP33" s="60" t="n">
        <f aca="false">IF(Métricas!S47=0,"",Métricas!S30/Métricas!S47)</f>
        <v>1.0169014084507</v>
      </c>
      <c r="CQ33" s="60" t="n">
        <f aca="false">IF(Métricas!T47=0,"",Métricas!T30/Métricas!T47)</f>
        <v>1.14018691588785</v>
      </c>
      <c r="CR33" s="60" t="n">
        <f aca="false">IF(Métricas!U47=0,"",Métricas!U30/Métricas!U47)</f>
        <v>1.05691056910569</v>
      </c>
      <c r="CS33" s="60" t="n">
        <f aca="false">IF(Métricas!V47=0,"",Métricas!V30/Métricas!V47)</f>
        <v>1.01904761904762</v>
      </c>
      <c r="CT33" s="60" t="n">
        <f aca="false">IF(Métricas!W47=0,"",Métricas!W30/Métricas!W47)</f>
        <v>1.03359683794466</v>
      </c>
      <c r="CU33" s="60" t="n">
        <f aca="false">IF(Métricas!X47=0,"",Métricas!X30/Métricas!X47)</f>
        <v>1.01408450704225</v>
      </c>
      <c r="CV33" s="61" t="str">
        <f aca="false">IF(Métricas!Y47=0,"",Métricas!Y32/Métricas!Y47)</f>
        <v/>
      </c>
      <c r="CW33" s="61" t="str">
        <f aca="false">IF(Métricas!Z47=0,"",Métricas!Z32/Métricas!Z47)</f>
        <v/>
      </c>
      <c r="CX33" s="61" t="str">
        <f aca="false">IF(Métricas!AA47=0,"",Métricas!AA32/Métricas!AA47)</f>
        <v/>
      </c>
      <c r="CY33" s="61" t="str">
        <f aca="false">IF(Métricas!AB47=0,"",Métricas!AB32/Métricas!AB47)</f>
        <v/>
      </c>
      <c r="CZ33" s="61" t="str">
        <f aca="false">IF(Métricas!AC47=0,"",Métricas!AC32/Métricas!AC47)</f>
        <v/>
      </c>
    </row>
    <row r="34" customFormat="false" ht="21.65" hidden="false" customHeight="true" outlineLevel="0" collapsed="false">
      <c r="A34" s="45"/>
      <c r="B34" s="46"/>
      <c r="C34" s="47"/>
      <c r="D34" s="48"/>
      <c r="E34" s="49" t="s">
        <v>46</v>
      </c>
      <c r="F34" s="26" t="n">
        <v>0.95</v>
      </c>
      <c r="G34" s="27" t="s">
        <v>20</v>
      </c>
      <c r="H34" s="28" t="n">
        <v>1</v>
      </c>
      <c r="I34" s="50"/>
      <c r="J34" s="50"/>
      <c r="K34" s="50"/>
      <c r="L34" s="50"/>
      <c r="M34" s="50"/>
      <c r="N34" s="50"/>
      <c r="O34" s="50"/>
      <c r="P34" s="29"/>
      <c r="Q34" s="29"/>
      <c r="R34" s="29"/>
      <c r="S34" s="29"/>
      <c r="T34" s="29"/>
      <c r="U34" s="50"/>
      <c r="V34" s="29"/>
      <c r="W34" s="50"/>
      <c r="X34" s="29"/>
      <c r="Y34" s="29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29"/>
      <c r="AO34" s="29"/>
      <c r="AP34" s="29"/>
      <c r="AQ34" s="29"/>
      <c r="AR34" s="29"/>
      <c r="AS34" s="50"/>
      <c r="AT34" s="29"/>
      <c r="AU34" s="50"/>
      <c r="AV34" s="29"/>
      <c r="AW34" s="29"/>
      <c r="AX34" s="50"/>
      <c r="AY34" s="50"/>
      <c r="AZ34" s="50"/>
      <c r="BA34" s="50"/>
      <c r="BB34" s="50"/>
      <c r="BC34" s="61"/>
      <c r="BD34" s="61"/>
      <c r="BE34" s="62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2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50"/>
      <c r="CF34" s="50"/>
      <c r="CG34" s="50" t="str">
        <f aca="false">IF(Métricas!K48=0,"",Métricas!K31/Métricas!K48)</f>
        <v/>
      </c>
      <c r="CH34" s="50" t="str">
        <f aca="false">IF(Métricas!L48=0,"",Métricas!L31/Métricas!L48)</f>
        <v/>
      </c>
      <c r="CI34" s="50" t="n">
        <f aca="false">IF(Métricas!M48=0,"",Métricas!M31/Métricas!M48)</f>
        <v>1.19117647058824</v>
      </c>
      <c r="CJ34" s="50" t="n">
        <f aca="false">IF(Métricas!M48=0,"",Métricas!M31/Métricas!M48)</f>
        <v>1.19117647058824</v>
      </c>
      <c r="CK34" s="50" t="n">
        <f aca="false">IF(Métricas!N48=0,"",Métricas!N31/Métricas!N48)</f>
        <v>1.00328947368421</v>
      </c>
      <c r="CL34" s="50" t="n">
        <f aca="false">IF(Métricas!O48=0,"",Métricas!O31/Métricas!O48)</f>
        <v>1.04282115869018</v>
      </c>
      <c r="CM34" s="50" t="n">
        <f aca="false">IF(Métricas!P48=0,"",Métricas!P31/Métricas!P48)</f>
        <v>1.02654867256637</v>
      </c>
      <c r="CN34" s="61" t="str">
        <f aca="false">IF(Métricas!Q48=0,"",Métricas!Q31/Métricas!Q48)</f>
        <v/>
      </c>
      <c r="CO34" s="60" t="n">
        <f aca="false">IF(Métricas!R48=0,"",Métricas!R31/Métricas!R48)</f>
        <v>1.10774410774411</v>
      </c>
      <c r="CP34" s="60" t="n">
        <f aca="false">IF(Métricas!S48=0,"",Métricas!S31/Métricas!S48)</f>
        <v>1.00265957446809</v>
      </c>
      <c r="CQ34" s="60" t="n">
        <f aca="false">IF(Métricas!T48=0,"",Métricas!T31/Métricas!T48)</f>
        <v>1.03013698630137</v>
      </c>
      <c r="CR34" s="60" t="n">
        <f aca="false">IF(Métricas!U48=0,"",Métricas!U31/Métricas!U48)</f>
        <v>1.02222222222222</v>
      </c>
      <c r="CS34" s="60" t="n">
        <f aca="false">IF(Métricas!V48=0,"",Métricas!V31/Métricas!V48)</f>
        <v>1.8955223880597</v>
      </c>
      <c r="CT34" s="60" t="n">
        <f aca="false">IF(Métricas!W48=0,"",Métricas!W31/Métricas!W48)</f>
        <v>1.32298136645963</v>
      </c>
      <c r="CU34" s="60" t="n">
        <f aca="false">IF(Métricas!X48=0,"",Métricas!X31/Métricas!X48)</f>
        <v>1.07482993197279</v>
      </c>
      <c r="CV34" s="61"/>
      <c r="CW34" s="61"/>
      <c r="CX34" s="61"/>
      <c r="CY34" s="61"/>
      <c r="CZ34" s="61"/>
    </row>
    <row r="35" customFormat="false" ht="21.65" hidden="false" customHeight="true" outlineLevel="0" collapsed="false">
      <c r="A35" s="45"/>
      <c r="B35" s="46"/>
      <c r="C35" s="47"/>
      <c r="D35" s="48"/>
      <c r="E35" s="63" t="s">
        <v>47</v>
      </c>
      <c r="F35" s="26" t="n">
        <v>0.95</v>
      </c>
      <c r="G35" s="27" t="s">
        <v>20</v>
      </c>
      <c r="H35" s="28" t="n">
        <v>1</v>
      </c>
      <c r="I35" s="63"/>
      <c r="J35" s="63"/>
      <c r="K35" s="63"/>
      <c r="L35" s="63"/>
      <c r="M35" s="63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 t="e">
        <f aca="false">IF(#REF!=0,"",#REF!/#REF!)</f>
        <v>#REF!</v>
      </c>
      <c r="BS35" s="63" t="e">
        <f aca="false">IF(#REF!=0,"",#REF!/#REF!)</f>
        <v>#REF!</v>
      </c>
      <c r="BT35" s="63" t="e">
        <f aca="false">IF(#REF!=0,"",#REF!/#REF!)</f>
        <v>#REF!</v>
      </c>
      <c r="BU35" s="63" t="e">
        <f aca="false">IF(#REF!=0,"",#REF!/#REF!)</f>
        <v>#REF!</v>
      </c>
      <c r="BV35" s="63" t="e">
        <f aca="false">IF(#REF!=0,"",#REF!/#REF!)</f>
        <v>#REF!</v>
      </c>
      <c r="BW35" s="63" t="e">
        <f aca="false">IF(#REF!=0,"",#REF!/#REF!)</f>
        <v>#REF!</v>
      </c>
      <c r="BX35" s="63" t="e">
        <f aca="false">IF(#REF!=0,"",#REF!/#REF!)</f>
        <v>#REF!</v>
      </c>
      <c r="BY35" s="61" t="e">
        <f aca="false">IF(#REF!=0,"",#REF!/#REF!)</f>
        <v>#REF!</v>
      </c>
      <c r="BZ35" s="61" t="e">
        <f aca="false">IF(#REF!=0,"",#REF!/#REF!)</f>
        <v>#REF!</v>
      </c>
      <c r="CA35" s="61" t="e">
        <f aca="false">IF(#REF!=0,"",#REF!/#REF!)</f>
        <v>#REF!</v>
      </c>
      <c r="CB35" s="61" t="e">
        <f aca="false">IF(#REF!=0,"",#REF!/#REF!)</f>
        <v>#REF!</v>
      </c>
      <c r="CC35" s="63" t="str">
        <f aca="false">IF(Métricas!F49=0,"",Métricas!F33/Métricas!F49)</f>
        <v/>
      </c>
      <c r="CD35" s="63" t="str">
        <f aca="false">IF(Métricas!G49=0,"",Métricas!G33/Métricas!G49)</f>
        <v/>
      </c>
      <c r="CE35" s="63" t="str">
        <f aca="false">IF(Métricas!H49=0,"",Métricas!H33/Métricas!H49)</f>
        <v/>
      </c>
      <c r="CF35" s="63" t="str">
        <f aca="false">IF(Métricas!I49=0,"",Métricas!I33/Métricas!I49)</f>
        <v/>
      </c>
      <c r="CG35" s="63" t="str">
        <f aca="false">IF(Métricas!J49=0,"",Métricas!J33/Métricas!J49)</f>
        <v/>
      </c>
      <c r="CH35" s="63" t="str">
        <f aca="false">IF(Métricas!K49=0,"",Métricas!K33/Métricas!K49)</f>
        <v/>
      </c>
      <c r="CI35" s="50" t="n">
        <f aca="false">IF(Métricas!L50=0,"",Métricas!L33/Métricas!L50)</f>
        <v>1.06122448979592</v>
      </c>
      <c r="CJ35" s="50" t="n">
        <f aca="false">IF(Métricas!M50=0,"",Métricas!M33/Métricas!M50)</f>
        <v>0.0147058823529412</v>
      </c>
      <c r="CK35" s="61" t="e">
        <f aca="false">IF(Métricas!N50=0,"",Métricas!N33/Métricas!N50)</f>
        <v>#VALUE!</v>
      </c>
      <c r="CL35" s="63" t="e">
        <f aca="false">IF(Métricas!O49=0,"",Métricas!O33/Métricas!O49)</f>
        <v>#VALUE!</v>
      </c>
      <c r="CM35" s="63" t="e">
        <f aca="false">IF(Métricas!P49=0,"",Métricas!P33/Métricas!P49)</f>
        <v>#VALUE!</v>
      </c>
      <c r="CN35" s="63" t="s">
        <v>22</v>
      </c>
      <c r="CO35" s="60" t="n">
        <f aca="false">IF(Métricas!R50=0,"",Métricas!R33/Métricas!R50)</f>
        <v>0.477142857142857</v>
      </c>
      <c r="CP35" s="60" t="n">
        <f aca="false">IF(Métricas!S50=0,"",Métricas!S33/Métricas!S50)</f>
        <v>0.6796875</v>
      </c>
      <c r="CQ35" s="60" t="n">
        <f aca="false">IF(Métricas!T50=0,"",Métricas!T33/Métricas!T50)</f>
        <v>0.732600732600733</v>
      </c>
      <c r="CR35" s="60" t="n">
        <f aca="false">IF(Métricas!U50=0,"",Métricas!U33/Métricas!U50)</f>
        <v>1</v>
      </c>
      <c r="CS35" s="60" t="n">
        <f aca="false">IF(Métricas!V50=0,"",Métricas!V33/Métricas!V50)</f>
        <v>0.8</v>
      </c>
      <c r="CT35" s="65" t="s">
        <v>22</v>
      </c>
      <c r="CU35" s="60" t="n">
        <f aca="false">IF(Métricas!X50=0,"",Métricas!X33/Métricas!X50)</f>
        <v>0.785714285714286</v>
      </c>
      <c r="CV35" s="60" t="str">
        <f aca="false">IF(Métricas!Y50=0,"",Métricas!Y33/Métricas!Y50)</f>
        <v/>
      </c>
      <c r="CW35" s="60" t="str">
        <f aca="false">IF(Métricas!Z50=0,"",Métricas!Z33/Métricas!Z50)</f>
        <v/>
      </c>
      <c r="CX35" s="60" t="str">
        <f aca="false">IF(Métricas!AA50=0,"",Métricas!AA33/Métricas!AA50)</f>
        <v/>
      </c>
      <c r="CY35" s="60" t="str">
        <f aca="false">IF(Métricas!AB50=0,"",Métricas!AB33/Métricas!AB50)</f>
        <v/>
      </c>
      <c r="CZ35" s="60" t="str">
        <f aca="false">IF(Métricas!AC50=0,"",Métricas!AC33/Métricas!AC50)</f>
        <v/>
      </c>
    </row>
    <row r="36" customFormat="false" ht="21.65" hidden="false" customHeight="true" outlineLevel="0" collapsed="false">
      <c r="A36" s="45"/>
      <c r="B36" s="46"/>
      <c r="C36" s="47"/>
      <c r="D36" s="48"/>
      <c r="E36" s="63" t="s">
        <v>48</v>
      </c>
      <c r="F36" s="26" t="n">
        <v>0.95</v>
      </c>
      <c r="G36" s="27" t="s">
        <v>20</v>
      </c>
      <c r="H36" s="28" t="n">
        <v>1</v>
      </c>
      <c r="I36" s="63"/>
      <c r="J36" s="63"/>
      <c r="K36" s="63"/>
      <c r="L36" s="63"/>
      <c r="M36" s="63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1" t="e">
        <f aca="false">IF(#REF!=0,"",#REF!/#REF!)</f>
        <v>#REF!</v>
      </c>
      <c r="BZ36" s="61" t="e">
        <f aca="false">IF(#REF!=0,"",#REF!/#REF!)</f>
        <v>#REF!</v>
      </c>
      <c r="CA36" s="61" t="e">
        <f aca="false">IF(#REF!=0,"",#REF!/#REF!)</f>
        <v>#REF!</v>
      </c>
      <c r="CB36" s="61" t="e">
        <f aca="false">IF(#REF!=0,"",#REF!/#REF!)</f>
        <v>#REF!</v>
      </c>
      <c r="CC36" s="63"/>
      <c r="CD36" s="63" t="str">
        <f aca="false">IF(Métricas!G50=0,"",Métricas!G34/Métricas!G50)</f>
        <v/>
      </c>
      <c r="CE36" s="63" t="str">
        <f aca="false">IF(Métricas!H50=0,"",Métricas!H34/Métricas!H50)</f>
        <v/>
      </c>
      <c r="CF36" s="63" t="str">
        <f aca="false">IF(Métricas!I50=0,"",Métricas!I34/Métricas!I50)</f>
        <v/>
      </c>
      <c r="CG36" s="63" t="str">
        <f aca="false">IF(Métricas!J50=0,"",Métricas!J34/Métricas!J50)</f>
        <v/>
      </c>
      <c r="CH36" s="63" t="str">
        <f aca="false">IF(Métricas!K50=0,"",Métricas!K34/Métricas!K50)</f>
        <v/>
      </c>
      <c r="CI36" s="50" t="n">
        <f aca="false">IF(Métricas!L51=0,"",Métricas!L34/Métricas!L51)</f>
        <v>1.05292479108635</v>
      </c>
      <c r="CJ36" s="50" t="n">
        <f aca="false">IF(Métricas!M51=0,"",Métricas!M34/Métricas!M51)</f>
        <v>1.03703703703704</v>
      </c>
      <c r="CK36" s="50" t="n">
        <f aca="false">IF(Métricas!N51=0,"",Métricas!N34/Métricas!N51)</f>
        <v>0.994094488188977</v>
      </c>
      <c r="CL36" s="63"/>
      <c r="CM36" s="63"/>
      <c r="CN36" s="63" t="s">
        <v>22</v>
      </c>
      <c r="CO36" s="60" t="n">
        <f aca="false">IF(Métricas!R51=0,"",Métricas!R34/Métricas!R51)</f>
        <v>0.746518105849582</v>
      </c>
      <c r="CP36" s="60" t="n">
        <f aca="false">IF(Métricas!S51=0,"",Métricas!S34/Métricas!S51)</f>
        <v>0.855361596009975</v>
      </c>
      <c r="CQ36" s="60" t="s">
        <v>22</v>
      </c>
      <c r="CR36" s="60" t="n">
        <f aca="false">IF(Métricas!U51=0,"",Métricas!U34/Métricas!U51)</f>
        <v>1.41666666666667</v>
      </c>
      <c r="CS36" s="60" t="n">
        <f aca="false">IF(Métricas!V51=0,"",Métricas!V34/Métricas!V51)</f>
        <v>1.00714285714286</v>
      </c>
      <c r="CT36" s="60" t="n">
        <f aca="false">IF(Métricas!W51=0,"",Métricas!W34/Métricas!W51)</f>
        <v>1.53571428571429</v>
      </c>
      <c r="CU36" s="60" t="n">
        <f aca="false">IF(Métricas!X51=0,"",Métricas!X34/Métricas!X51)</f>
        <v>0.428571428571429</v>
      </c>
      <c r="CV36" s="60" t="str">
        <f aca="false">IF(Métricas!Y51=0,"",Métricas!Y34/Métricas!Y51)</f>
        <v/>
      </c>
      <c r="CW36" s="60" t="str">
        <f aca="false">IF(Métricas!Z51=0,"",Métricas!Z34/Métricas!Z51)</f>
        <v/>
      </c>
      <c r="CX36" s="60" t="str">
        <f aca="false">IF(Métricas!AA51=0,"",Métricas!AA34/Métricas!AA51)</f>
        <v/>
      </c>
      <c r="CY36" s="60" t="str">
        <f aca="false">IF(Métricas!AB51=0,"",Métricas!AB34/Métricas!AB51)</f>
        <v/>
      </c>
      <c r="CZ36" s="60" t="str">
        <f aca="false">IF(Métricas!AC51=0,"",Métricas!AC34/Métricas!AC51)</f>
        <v/>
      </c>
    </row>
    <row r="37" customFormat="false" ht="21.65" hidden="false" customHeight="true" outlineLevel="0" collapsed="false">
      <c r="A37" s="45"/>
      <c r="B37" s="46"/>
      <c r="C37" s="47"/>
      <c r="D37" s="48"/>
      <c r="E37" s="63" t="s">
        <v>49</v>
      </c>
      <c r="F37" s="26" t="n">
        <v>0.95</v>
      </c>
      <c r="G37" s="27" t="s">
        <v>20</v>
      </c>
      <c r="H37" s="28" t="n">
        <v>1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0" t="n">
        <f aca="false">IF(Métricas!X52=0,"",Métricas!X35/Métricas!X52)</f>
        <v>1.11904761904762</v>
      </c>
      <c r="CV37" s="60" t="str">
        <f aca="false">IF(Métricas!Y52=0,"",Métricas!Y35/Métricas!Y52)</f>
        <v/>
      </c>
      <c r="CW37" s="60" t="str">
        <f aca="false">IF(Métricas!Z52=0,"",Métricas!Z35/Métricas!Z52)</f>
        <v/>
      </c>
      <c r="CX37" s="60" t="str">
        <f aca="false">IF(Métricas!AA52=0,"",Métricas!AA35/Métricas!AA52)</f>
        <v/>
      </c>
      <c r="CY37" s="60" t="str">
        <f aca="false">IF(Métricas!AB52=0,"",Métricas!AB35/Métricas!AB52)</f>
        <v/>
      </c>
      <c r="CZ37" s="60" t="str">
        <f aca="false">IF(Métricas!AC52=0,"",Métricas!AC35/Métricas!AC52)</f>
        <v/>
      </c>
    </row>
    <row r="38" customFormat="false" ht="21.65" hidden="false" customHeight="true" outlineLevel="0" collapsed="false">
      <c r="A38" s="45"/>
      <c r="B38" s="46"/>
      <c r="C38" s="47"/>
      <c r="D38" s="48"/>
      <c r="E38" s="63" t="s">
        <v>50</v>
      </c>
      <c r="F38" s="26" t="n">
        <v>0.95</v>
      </c>
      <c r="G38" s="27" t="s">
        <v>20</v>
      </c>
      <c r="H38" s="28" t="n">
        <v>1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0" t="n">
        <f aca="false">IF(Métricas!X53=0,"",Métricas!X36/Métricas!X53)</f>
        <v>0.595238095238095</v>
      </c>
      <c r="CV38" s="60" t="str">
        <f aca="false">IF(Métricas!Y53=0,"",Métricas!Y36/Métricas!Y53)</f>
        <v/>
      </c>
      <c r="CW38" s="60" t="str">
        <f aca="false">IF(Métricas!Z53=0,"",Métricas!Z36/Métricas!Z53)</f>
        <v/>
      </c>
      <c r="CX38" s="60" t="str">
        <f aca="false">IF(Métricas!AA53=0,"",Métricas!AA36/Métricas!AA53)</f>
        <v/>
      </c>
      <c r="CY38" s="60" t="str">
        <f aca="false">IF(Métricas!AB53=0,"",Métricas!AB36/Métricas!AB53)</f>
        <v/>
      </c>
      <c r="CZ38" s="60" t="str">
        <f aca="false">IF(Métricas!AC53=0,"",Métricas!AC36/Métricas!AC53)</f>
        <v/>
      </c>
    </row>
    <row r="39" customFormat="false" ht="21.65" hidden="false" customHeight="true" outlineLevel="0" collapsed="false">
      <c r="A39" s="45"/>
      <c r="B39" s="46"/>
      <c r="C39" s="47"/>
      <c r="D39" s="48"/>
      <c r="E39" s="63" t="s">
        <v>51</v>
      </c>
      <c r="F39" s="26" t="n">
        <v>0.95</v>
      </c>
      <c r="G39" s="27" t="s">
        <v>20</v>
      </c>
      <c r="H39" s="28" t="n">
        <v>1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0" t="n">
        <f aca="false">IF(Métricas!X54=0,"",Métricas!X37/Métricas!X54)</f>
        <v>0.9825</v>
      </c>
      <c r="CV39" s="60" t="str">
        <f aca="false">IF(Métricas!Y54=0,"",Métricas!Y37/Métricas!Y54)</f>
        <v/>
      </c>
      <c r="CW39" s="60" t="str">
        <f aca="false">IF(Métricas!Z54=0,"",Métricas!Z37/Métricas!Z54)</f>
        <v/>
      </c>
      <c r="CX39" s="60" t="str">
        <f aca="false">IF(Métricas!AA54=0,"",Métricas!AA37/Métricas!AA54)</f>
        <v/>
      </c>
      <c r="CY39" s="60" t="str">
        <f aca="false">IF(Métricas!AB54=0,"",Métricas!AB37/Métricas!AB54)</f>
        <v/>
      </c>
      <c r="CZ39" s="60" t="str">
        <f aca="false">IF(Métricas!AC54=0,"",Métricas!AC37/Métricas!AC54)</f>
        <v/>
      </c>
    </row>
    <row r="40" customFormat="false" ht="31.1" hidden="false" customHeight="true" outlineLevel="0" collapsed="false">
      <c r="A40" s="45"/>
      <c r="B40" s="46"/>
      <c r="C40" s="47"/>
      <c r="D40" s="48"/>
      <c r="E40" s="67" t="s">
        <v>52</v>
      </c>
      <c r="F40" s="26" t="n">
        <v>0.95</v>
      </c>
      <c r="G40" s="27" t="s">
        <v>20</v>
      </c>
      <c r="H40" s="28" t="n">
        <v>1</v>
      </c>
      <c r="I40" s="63"/>
      <c r="J40" s="63"/>
      <c r="K40" s="63"/>
      <c r="L40" s="63"/>
      <c r="M40" s="63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1" t="e">
        <f aca="false">IF(#REF!=0,"",#REF!/#REF!)</f>
        <v>#REF!</v>
      </c>
      <c r="BZ40" s="61" t="e">
        <f aca="false">IF(#REF!=0,"",#REF!/#REF!)</f>
        <v>#REF!</v>
      </c>
      <c r="CA40" s="61" t="e">
        <f aca="false">IF(#REF!=0,"",#REF!/#REF!)</f>
        <v>#REF!</v>
      </c>
      <c r="CB40" s="61" t="e">
        <f aca="false">IF(#REF!=0,"",#REF!/#REF!)</f>
        <v>#REF!</v>
      </c>
      <c r="CC40" s="61" t="e">
        <f aca="false">IF(Métricas!F51=0,"",Métricas!F34/Métricas!F51)</f>
        <v>#VALUE!</v>
      </c>
      <c r="CD40" s="61" t="e">
        <f aca="false">IF(Métricas!G51=0,"",Métricas!G34/Métricas!G51)</f>
        <v>#VALUE!</v>
      </c>
      <c r="CE40" s="61" t="e">
        <f aca="false">IF(Métricas!H51=0,"",Métricas!H34/Métricas!H51)</f>
        <v>#VALUE!</v>
      </c>
      <c r="CF40" s="61" t="e">
        <f aca="false">IF(Métricas!I51=0,"",Métricas!I34/Métricas!I51)</f>
        <v>#VALUE!</v>
      </c>
      <c r="CG40" s="61" t="e">
        <f aca="false">IF(Métricas!J51=0,"",Métricas!J34/Métricas!J51)</f>
        <v>#VALUE!</v>
      </c>
      <c r="CH40" s="61" t="e">
        <f aca="false">IF(Métricas!K51=0,"",Métricas!K34/Métricas!K51)</f>
        <v>#VALUE!</v>
      </c>
      <c r="CI40" s="61" t="n">
        <f aca="false">IF(Métricas!L52=0,"",Métricas!L35/Métricas!L52)</f>
        <v>1.0225</v>
      </c>
      <c r="CJ40" s="61" t="n">
        <f aca="false">IF(Métricas!M52=0,"",Métricas!M35/Métricas!M52)</f>
        <v>0.997942386831276</v>
      </c>
      <c r="CK40" s="61" t="n">
        <f aca="false">IF(Métricas!N52=0,"",Métricas!N35/Métricas!N52)</f>
        <v>1.00190839694657</v>
      </c>
      <c r="CL40" s="63"/>
      <c r="CM40" s="63"/>
      <c r="CN40" s="63" t="s">
        <v>22</v>
      </c>
      <c r="CO40" s="60" t="n">
        <f aca="false">IF(Métricas!R49=0,"",Métricas!R32/Métricas!R49)</f>
        <v>0.539518900343643</v>
      </c>
      <c r="CP40" s="60" t="n">
        <f aca="false">IF(Métricas!S49=0,"",Métricas!S32/Métricas!S49)</f>
        <v>1.00380228136882</v>
      </c>
      <c r="CQ40" s="60" t="n">
        <f aca="false">IF(Métricas!T49=0,"",Métricas!T32/Métricas!T49)</f>
        <v>1.01117318435754</v>
      </c>
      <c r="CR40" s="60" t="n">
        <f aca="false">IF(Métricas!U49=0,"",Métricas!U32/Métricas!U49)</f>
        <v>1</v>
      </c>
      <c r="CS40" s="60" t="n">
        <f aca="false">IF(Métricas!V49=0,"",Métricas!V32/Métricas!V49)</f>
        <v>0.825396825396825</v>
      </c>
      <c r="CT40" s="60" t="n">
        <f aca="false">IF(Métricas!W49=0,"",Métricas!W32/Métricas!W49)</f>
        <v>1</v>
      </c>
      <c r="CU40" s="60" t="n">
        <f aca="false">IF(Métricas!X49=0,"",Métricas!X32/Métricas!X49)</f>
        <v>0.597701149425287</v>
      </c>
      <c r="CV40" s="60" t="str">
        <f aca="false">IF(Métricas!Y49=0,"",Métricas!Y32/Métricas!Y49)</f>
        <v/>
      </c>
      <c r="CW40" s="60" t="str">
        <f aca="false">IF(Métricas!Z49=0,"",Métricas!Z32/Métricas!Z49)</f>
        <v/>
      </c>
      <c r="CX40" s="60" t="str">
        <f aca="false">IF(Métricas!AA49=0,"",Métricas!AA32/Métricas!AA49)</f>
        <v/>
      </c>
      <c r="CY40" s="60" t="str">
        <f aca="false">IF(Métricas!AB49=0,"",Métricas!AB32/Métricas!AB49)</f>
        <v/>
      </c>
      <c r="CZ40" s="60" t="str">
        <f aca="false">IF(Métricas!AC49=0,"",Métricas!AC32/Métricas!AC49)</f>
        <v/>
      </c>
    </row>
  </sheetData>
  <mergeCells count="22">
    <mergeCell ref="A2:CZ2"/>
    <mergeCell ref="A3:CZ3"/>
    <mergeCell ref="A4:A5"/>
    <mergeCell ref="B4:B5"/>
    <mergeCell ref="C4:C5"/>
    <mergeCell ref="D4:D5"/>
    <mergeCell ref="E4:E5"/>
    <mergeCell ref="F4:H4"/>
    <mergeCell ref="I4:CZ4"/>
    <mergeCell ref="B6:B11"/>
    <mergeCell ref="B12:B18"/>
    <mergeCell ref="A19:A23"/>
    <mergeCell ref="B19:B40"/>
    <mergeCell ref="C19:C23"/>
    <mergeCell ref="D19:D23"/>
    <mergeCell ref="A24:A28"/>
    <mergeCell ref="C24:C28"/>
    <mergeCell ref="D24:D28"/>
    <mergeCell ref="A29:A40"/>
    <mergeCell ref="C29:C40"/>
    <mergeCell ref="D29:D40"/>
    <mergeCell ref="I37:CT39"/>
  </mergeCells>
  <conditionalFormatting sqref="I6:CZ6">
    <cfRule type="cellIs" priority="2" operator="lessThan" aboveAverage="0" equalAverage="0" bottom="0" percent="0" rank="0" text="" dxfId="0">
      <formula>$G$6</formula>
    </cfRule>
    <cfRule type="cellIs" priority="3" operator="between" aboveAverage="0" equalAverage="0" bottom="0" percent="0" rank="0" text="" dxfId="1">
      <formula>$G$6</formula>
      <formula>$F$6</formula>
    </cfRule>
    <cfRule type="cellIs" priority="4" operator="greaterThan" aboveAverage="0" equalAverage="0" bottom="0" percent="0" rank="0" text="" dxfId="2">
      <formula>$F$6</formula>
    </cfRule>
  </conditionalFormatting>
  <conditionalFormatting sqref="I7:CZ7">
    <cfRule type="cellIs" priority="5" operator="greaterThan" aboveAverage="0" equalAverage="0" bottom="0" percent="0" rank="0" text="" dxfId="3">
      <formula>$G$7</formula>
    </cfRule>
    <cfRule type="cellIs" priority="6" operator="between" aboveAverage="0" equalAverage="0" bottom="0" percent="0" rank="0" text="" dxfId="4">
      <formula>$G$7</formula>
      <formula>$F$7</formula>
    </cfRule>
    <cfRule type="cellIs" priority="7" operator="lessThan" aboveAverage="0" equalAverage="0" bottom="0" percent="0" rank="0" text="" dxfId="5">
      <formula>$F$7</formula>
    </cfRule>
  </conditionalFormatting>
  <conditionalFormatting sqref="I8:CZ8">
    <cfRule type="cellIs" priority="8" operator="lessThan" aboveAverage="0" equalAverage="0" bottom="0" percent="0" rank="0" text="" dxfId="6">
      <formula>$H$8</formula>
    </cfRule>
    <cfRule type="cellIs" priority="9" operator="between" aboveAverage="0" equalAverage="0" bottom="0" percent="0" rank="0" text="" dxfId="7">
      <formula>$H$8</formula>
      <formula>$F$8</formula>
    </cfRule>
    <cfRule type="cellIs" priority="10" operator="greaterThan" aboveAverage="0" equalAverage="0" bottom="0" percent="0" rank="0" text="" dxfId="8">
      <formula>$F$8</formula>
    </cfRule>
  </conditionalFormatting>
  <conditionalFormatting sqref="I9:CZ9">
    <cfRule type="cellIs" priority="11" operator="lessThan" aboveAverage="0" equalAverage="0" bottom="0" percent="0" rank="0" text="" dxfId="9">
      <formula>$H$9</formula>
    </cfRule>
    <cfRule type="cellIs" priority="12" operator="between" aboveAverage="0" equalAverage="0" bottom="0" percent="0" rank="0" text="" dxfId="10">
      <formula>$H$9</formula>
      <formula>$F$9</formula>
    </cfRule>
    <cfRule type="cellIs" priority="13" operator="greaterThan" aboveAverage="0" equalAverage="0" bottom="0" percent="0" rank="0" text="" dxfId="11">
      <formula>$F$9</formula>
    </cfRule>
  </conditionalFormatting>
  <conditionalFormatting sqref="I10:CZ10">
    <cfRule type="cellIs" priority="14" operator="greaterThan" aboveAverage="0" equalAverage="0" bottom="0" percent="0" rank="0" text="" dxfId="12">
      <formula>$H$10</formula>
    </cfRule>
    <cfRule type="cellIs" priority="15" operator="between" aboveAverage="0" equalAverage="0" bottom="0" percent="0" rank="0" text="" dxfId="13">
      <formula>$H$10</formula>
      <formula>$F$10</formula>
    </cfRule>
    <cfRule type="cellIs" priority="16" operator="lessThan" aboveAverage="0" equalAverage="0" bottom="0" percent="0" rank="0" text="" dxfId="14">
      <formula>$F$10</formula>
    </cfRule>
  </conditionalFormatting>
  <conditionalFormatting sqref="I11:CZ11">
    <cfRule type="cellIs" priority="17" operator="greaterThan" aboveAverage="0" equalAverage="0" bottom="0" percent="0" rank="0" text="" dxfId="15">
      <formula>$H$11</formula>
    </cfRule>
    <cfRule type="cellIs" priority="18" operator="between" aboveAverage="0" equalAverage="0" bottom="0" percent="0" rank="0" text="" dxfId="16">
      <formula>$H$11</formula>
      <formula>$F$11</formula>
    </cfRule>
    <cfRule type="cellIs" priority="19" operator="lessThan" aboveAverage="0" equalAverage="0" bottom="0" percent="0" rank="0" text="" dxfId="17">
      <formula>$F$11</formula>
    </cfRule>
  </conditionalFormatting>
  <conditionalFormatting sqref="I12:CZ12">
    <cfRule type="cellIs" priority="20" operator="lessThan" aboveAverage="0" equalAverage="0" bottom="0" percent="0" rank="0" text="" dxfId="18">
      <formula>$H$12</formula>
    </cfRule>
    <cfRule type="cellIs" priority="21" operator="between" aboveAverage="0" equalAverage="0" bottom="0" percent="0" rank="0" text="" dxfId="19">
      <formula>$H$12</formula>
      <formula>$F$12</formula>
    </cfRule>
    <cfRule type="cellIs" priority="22" operator="greaterThan" aboveAverage="0" equalAverage="0" bottom="0" percent="0" rank="0" text="" dxfId="20">
      <formula>$F$12</formula>
    </cfRule>
  </conditionalFormatting>
  <conditionalFormatting sqref="L13:CZ13">
    <cfRule type="cellIs" priority="23" operator="greaterThanOrEqual" aboveAverage="0" equalAverage="0" bottom="0" percent="0" rank="0" text="" dxfId="21">
      <formula>$H$13</formula>
    </cfRule>
    <cfRule type="cellIs" priority="24" operator="equal" aboveAverage="0" equalAverage="0" bottom="0" percent="0" rank="0" text="" dxfId="22">
      <formula>$G$13</formula>
    </cfRule>
    <cfRule type="cellIs" priority="25" operator="lessThanOrEqual" aboveAverage="0" equalAverage="0" bottom="0" percent="0" rank="0" text="" dxfId="23">
      <formula>$F$13</formula>
    </cfRule>
  </conditionalFormatting>
  <conditionalFormatting sqref="CT14:CZ14 I14:CR14">
    <cfRule type="cellIs" priority="26" operator="lessThanOrEqual" aboveAverage="0" equalAverage="0" bottom="0" percent="0" rank="0" text="" dxfId="24">
      <formula>$H$14</formula>
    </cfRule>
    <cfRule type="cellIs" priority="27" operator="between" aboveAverage="0" equalAverage="0" bottom="0" percent="0" rank="0" text="" dxfId="25">
      <formula>$H$14</formula>
      <formula>$F$14</formula>
    </cfRule>
    <cfRule type="cellIs" priority="28" operator="greaterThan" aboveAverage="0" equalAverage="0" bottom="0" percent="0" rank="0" text="" dxfId="26">
      <formula>$F$14</formula>
    </cfRule>
  </conditionalFormatting>
  <conditionalFormatting sqref="I13:K13">
    <cfRule type="cellIs" priority="29" operator="greaterThanOrEqual" aboveAverage="0" equalAverage="0" bottom="0" percent="0" rank="0" text="" dxfId="27">
      <formula>$H$13</formula>
    </cfRule>
    <cfRule type="cellIs" priority="30" operator="equal" aboveAverage="0" equalAverage="0" bottom="0" percent="0" rank="0" text="" dxfId="28">
      <formula>$G$13</formula>
    </cfRule>
    <cfRule type="cellIs" priority="31" operator="lessThanOrEqual" aboveAverage="0" equalAverage="0" bottom="0" percent="0" rank="0" text="" dxfId="29">
      <formula>$F$13</formula>
    </cfRule>
  </conditionalFormatting>
  <conditionalFormatting sqref="CV15:CZ15 I15:CR15">
    <cfRule type="cellIs" priority="32" operator="lessThanOrEqual" aboveAverage="0" equalAverage="0" bottom="0" percent="0" rank="0" text="" dxfId="30">
      <formula>$H$15</formula>
    </cfRule>
    <cfRule type="cellIs" priority="33" operator="between" aboveAverage="0" equalAverage="0" bottom="0" percent="0" rank="0" text="" dxfId="31">
      <formula>$H$15</formula>
      <formula>$F$15</formula>
    </cfRule>
    <cfRule type="cellIs" priority="34" operator="greaterThan" aboveAverage="0" equalAverage="0" bottom="0" percent="0" rank="0" text="" dxfId="32">
      <formula>$F$15</formula>
    </cfRule>
  </conditionalFormatting>
  <conditionalFormatting sqref="I16:CZ16">
    <cfRule type="cellIs" priority="35" operator="lessThanOrEqual" aboveAverage="0" equalAverage="0" bottom="0" percent="0" rank="0" text="" dxfId="33">
      <formula>$H$16</formula>
    </cfRule>
    <cfRule type="cellIs" priority="36" operator="between" aboveAverage="0" equalAverage="0" bottom="0" percent="0" rank="0" text="" dxfId="34">
      <formula>$H$16</formula>
      <formula>$F$16</formula>
    </cfRule>
    <cfRule type="cellIs" priority="37" operator="notEqual" aboveAverage="0" equalAverage="0" bottom="0" percent="0" rank="0" text="" dxfId="35">
      <formula>$F$16</formula>
    </cfRule>
  </conditionalFormatting>
  <conditionalFormatting sqref="I17:CZ17">
    <cfRule type="cellIs" priority="38" operator="lessThanOrEqual" aboveAverage="0" equalAverage="0" bottom="0" percent="0" rank="0" text="" dxfId="36">
      <formula>$H$16</formula>
    </cfRule>
    <cfRule type="cellIs" priority="39" operator="between" aboveAverage="0" equalAverage="0" bottom="0" percent="0" rank="0" text="" dxfId="37">
      <formula>$H$16</formula>
      <formula>$F$16</formula>
    </cfRule>
    <cfRule type="cellIs" priority="40" operator="notEqual" aboveAverage="0" equalAverage="0" bottom="0" percent="0" rank="0" text="" dxfId="38">
      <formula>$F$16</formula>
    </cfRule>
  </conditionalFormatting>
  <conditionalFormatting sqref="CV18:CZ18 I18:CP18">
    <cfRule type="cellIs" priority="41" operator="lessThanOrEqual" aboveAverage="0" equalAverage="0" bottom="0" percent="0" rank="0" text="" dxfId="39">
      <formula>$H$18</formula>
    </cfRule>
    <cfRule type="cellIs" priority="42" operator="between" aboveAverage="0" equalAverage="0" bottom="0" percent="0" rank="0" text="" dxfId="40">
      <formula>$H$18</formula>
      <formula>$F$18</formula>
    </cfRule>
    <cfRule type="cellIs" priority="43" operator="greaterThan" aboveAverage="0" equalAverage="0" bottom="0" percent="0" rank="0" text="" dxfId="41">
      <formula>$F$18</formula>
    </cfRule>
  </conditionalFormatting>
  <conditionalFormatting sqref="CO20:CO22 I19:CO19 CP19:CP22 CQ21:CQ22 CR21 CV19:CZ19 CQ19:CR19">
    <cfRule type="cellIs" priority="44" operator="greaterThanOrEqual" aboveAverage="0" equalAverage="0" bottom="0" percent="0" rank="0" text="" dxfId="42">
      <formula>$H$19</formula>
    </cfRule>
    <cfRule type="cellIs" priority="45" operator="between" aboveAverage="0" equalAverage="0" bottom="0" percent="0" rank="0" text="" dxfId="43">
      <formula>$H$19</formula>
      <formula>$F$19</formula>
    </cfRule>
    <cfRule type="cellIs" priority="46" operator="lessThan" aboveAverage="0" equalAverage="0" bottom="0" percent="0" rank="0" text="" dxfId="44">
      <formula>$F$19</formula>
    </cfRule>
  </conditionalFormatting>
  <conditionalFormatting sqref="I20:CN23 CV22:CZ22 CQ20:CR20 CU23:CZ23 CR22 CV21:CZ21 CO23:CR23 CS22:CT23 CV20:CZ20">
    <cfRule type="cellIs" priority="47" operator="greaterThanOrEqual" aboveAverage="0" equalAverage="0" bottom="0" percent="0" rank="0" text="" dxfId="45">
      <formula>$H$19</formula>
    </cfRule>
    <cfRule type="cellIs" priority="48" operator="between" aboveAverage="0" equalAverage="0" bottom="0" percent="0" rank="0" text="" dxfId="46">
      <formula>$H$19</formula>
      <formula>$F$19</formula>
    </cfRule>
    <cfRule type="cellIs" priority="49" operator="lessThan" aboveAverage="0" equalAverage="0" bottom="0" percent="0" rank="0" text="" dxfId="47">
      <formula>$F$19</formula>
    </cfRule>
  </conditionalFormatting>
  <conditionalFormatting sqref="CV24:CZ28 I24:CN24 CP26 I26:CM26 I25:CL28 CP24:CU24">
    <cfRule type="cellIs" priority="50" operator="greaterThanOrEqual" aboveAverage="0" equalAverage="0" bottom="0" percent="0" rank="0" text="" dxfId="48">
      <formula>$H$24</formula>
    </cfRule>
    <cfRule type="cellIs" priority="51" operator="equal" aboveAverage="0" equalAverage="0" bottom="0" percent="0" rank="0" text="" dxfId="49">
      <formula>$G$24</formula>
    </cfRule>
    <cfRule type="cellIs" priority="52" operator="lessThanOrEqual" aboveAverage="0" equalAverage="0" bottom="0" percent="0" rank="0" text="" dxfId="50">
      <formula>$F$24</formula>
    </cfRule>
  </conditionalFormatting>
  <conditionalFormatting sqref="I34:CF34 CV34:CZ34 I37:CN40 CN34 I35:CH36 CK35:CN35 CL36:CN36 I33:CB34 CV33:CZ33">
    <cfRule type="cellIs" priority="53" operator="greaterThanOrEqual" aboveAverage="0" equalAverage="0" bottom="0" percent="0" rank="0" text="" dxfId="51">
      <formula>$H$29</formula>
    </cfRule>
    <cfRule type="cellIs" priority="54" operator="between" aboveAverage="0" equalAverage="0" bottom="0" percent="0" rank="0" text="" dxfId="52">
      <formula>$H$29</formula>
      <formula>$F$29</formula>
    </cfRule>
    <cfRule type="cellIs" priority="55" operator="lessThan" aboveAverage="0" equalAverage="0" bottom="0" percent="0" rank="0" text="" dxfId="53">
      <formula>$F$29</formula>
    </cfRule>
  </conditionalFormatting>
  <conditionalFormatting sqref="I29:CZ40">
    <cfRule type="cellIs" priority="56" operator="lessThan" aboveAverage="0" equalAverage="0" bottom="0" percent="0" rank="0" text="" dxfId="54">
      <formula>95%</formula>
    </cfRule>
    <cfRule type="cellIs" priority="57" operator="between" aboveAverage="0" equalAverage="0" bottom="0" percent="0" rank="0" text="" dxfId="55">
      <formula>95%</formula>
      <formula>100%</formula>
    </cfRule>
    <cfRule type="cellIs" priority="58" operator="greaterThan" aboveAverage="0" equalAverage="0" bottom="0" percent="0" rank="0" text="" dxfId="56">
      <formula>100%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77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5" ySplit="4" topLeftCell="X5" activePane="bottomRight" state="frozen"/>
      <selection pane="topLeft" activeCell="A1" activeCellId="0" sqref="A1"/>
      <selection pane="topRight" activeCell="X1" activeCellId="0" sqref="X1"/>
      <selection pane="bottomLeft" activeCell="A5" activeCellId="0" sqref="A5"/>
      <selection pane="bottomRight" activeCell="D62" activeCellId="0" sqref="D62"/>
    </sheetView>
  </sheetViews>
  <sheetFormatPr defaultRowHeight="13.8" zeroHeight="false" outlineLevelRow="0" outlineLevelCol="0"/>
  <cols>
    <col collapsed="false" customWidth="true" hidden="false" outlineLevel="0" max="1" min="1" style="0" width="6.11"/>
    <col collapsed="false" customWidth="true" hidden="false" outlineLevel="0" max="2" min="2" style="0" width="13.33"/>
    <col collapsed="false" customWidth="true" hidden="false" outlineLevel="0" max="3" min="3" style="0" width="35.35"/>
    <col collapsed="false" customWidth="true" hidden="false" outlineLevel="0" max="4" min="4" style="0" width="20.33"/>
    <col collapsed="false" customWidth="true" hidden="false" outlineLevel="0" max="5" min="5" style="0" width="19.22"/>
    <col collapsed="false" customWidth="true" hidden="false" outlineLevel="0" max="12" min="6" style="0" width="10.68"/>
    <col collapsed="false" customWidth="true" hidden="false" outlineLevel="0" max="13" min="13" style="0" width="14.01"/>
    <col collapsed="false" customWidth="true" hidden="false" outlineLevel="0" max="14" min="14" style="0" width="17.06"/>
    <col collapsed="false" customWidth="true" hidden="false" outlineLevel="0" max="15" min="15" style="0" width="12.78"/>
    <col collapsed="false" customWidth="true" hidden="false" outlineLevel="0" max="16" min="16" style="0" width="10.68"/>
    <col collapsed="false" customWidth="true" hidden="false" outlineLevel="0" max="17" min="17" style="0" width="10.77"/>
    <col collapsed="false" customWidth="true" hidden="false" outlineLevel="0" max="23" min="18" style="0" width="10.68"/>
    <col collapsed="false" customWidth="true" hidden="false" outlineLevel="0" max="24" min="24" style="68" width="10.68"/>
    <col collapsed="false" customWidth="true" hidden="false" outlineLevel="0" max="945" min="25" style="0" width="10.68"/>
    <col collapsed="false" customWidth="true" hidden="false" outlineLevel="0" max="952" min="946" style="0" width="11.57"/>
    <col collapsed="false" customWidth="false" hidden="false" outlineLevel="0" max="1025" min="953" style="0" width="11.52"/>
  </cols>
  <sheetData>
    <row r="1" customFormat="false" ht="26.85" hidden="false" customHeight="true" outlineLevel="0" collapsed="false">
      <c r="A1" s="69" t="s">
        <v>53</v>
      </c>
      <c r="B1" s="69"/>
      <c r="C1" s="69"/>
      <c r="D1" s="69"/>
      <c r="E1" s="69"/>
    </row>
    <row r="2" customFormat="false" ht="26.8" hidden="false" customHeight="false" outlineLevel="0" collapsed="false">
      <c r="A2" s="70"/>
      <c r="B2" s="70"/>
      <c r="C2" s="70"/>
      <c r="D2" s="70"/>
      <c r="E2" s="70"/>
    </row>
    <row r="3" customFormat="false" ht="15" hidden="false" customHeight="false" outlineLevel="0" collapsed="false">
      <c r="A3" s="71"/>
      <c r="B3" s="72"/>
      <c r="C3" s="72"/>
      <c r="D3" s="72"/>
      <c r="E3" s="72"/>
    </row>
    <row r="4" customFormat="false" ht="15" hidden="false" customHeight="false" outlineLevel="0" collapsed="false">
      <c r="A4" s="73" t="s">
        <v>2</v>
      </c>
      <c r="B4" s="74" t="s">
        <v>54</v>
      </c>
      <c r="C4" s="74" t="s">
        <v>55</v>
      </c>
      <c r="D4" s="74" t="s">
        <v>56</v>
      </c>
      <c r="E4" s="74" t="s">
        <v>57</v>
      </c>
      <c r="F4" s="75" t="n">
        <v>43466</v>
      </c>
      <c r="G4" s="75" t="n">
        <v>43497</v>
      </c>
      <c r="H4" s="75" t="n">
        <v>43525</v>
      </c>
      <c r="I4" s="75" t="n">
        <v>43556</v>
      </c>
      <c r="J4" s="75" t="n">
        <v>43586</v>
      </c>
      <c r="K4" s="75" t="n">
        <v>43617</v>
      </c>
      <c r="L4" s="75" t="n">
        <v>43647</v>
      </c>
      <c r="M4" s="75" t="n">
        <v>43678</v>
      </c>
      <c r="N4" s="75" t="n">
        <v>43709</v>
      </c>
      <c r="O4" s="75" t="n">
        <v>43739</v>
      </c>
      <c r="P4" s="75" t="n">
        <v>43770</v>
      </c>
      <c r="Q4" s="75" t="n">
        <v>43800</v>
      </c>
      <c r="R4" s="75" t="n">
        <v>43831</v>
      </c>
      <c r="S4" s="75" t="n">
        <v>43862</v>
      </c>
      <c r="T4" s="75" t="n">
        <v>43891</v>
      </c>
      <c r="U4" s="75" t="n">
        <v>43922</v>
      </c>
      <c r="V4" s="75" t="n">
        <v>43952</v>
      </c>
      <c r="W4" s="75" t="n">
        <v>43983</v>
      </c>
      <c r="X4" s="75" t="n">
        <v>44013</v>
      </c>
      <c r="Y4" s="75" t="n">
        <v>44044</v>
      </c>
      <c r="Z4" s="75" t="n">
        <v>44075</v>
      </c>
      <c r="AA4" s="75" t="n">
        <v>44105</v>
      </c>
      <c r="AB4" s="75" t="n">
        <v>44136</v>
      </c>
      <c r="AC4" s="75" t="n">
        <v>44166</v>
      </c>
    </row>
    <row r="5" customFormat="false" ht="23.2" hidden="false" customHeight="true" outlineLevel="0" collapsed="false">
      <c r="A5" s="76" t="n">
        <v>1</v>
      </c>
      <c r="B5" s="77" t="s">
        <v>12</v>
      </c>
      <c r="C5" s="78" t="s">
        <v>13</v>
      </c>
      <c r="D5" s="79" t="s">
        <v>58</v>
      </c>
      <c r="E5" s="79" t="s">
        <v>15</v>
      </c>
      <c r="F5" s="80" t="n">
        <v>1020</v>
      </c>
      <c r="G5" s="80" t="n">
        <v>1306</v>
      </c>
      <c r="H5" s="80" t="n">
        <v>1244</v>
      </c>
      <c r="I5" s="80" t="n">
        <v>1226</v>
      </c>
      <c r="J5" s="80" t="n">
        <v>1083</v>
      </c>
      <c r="K5" s="80" t="n">
        <v>1130</v>
      </c>
      <c r="L5" s="80" t="n">
        <v>1245</v>
      </c>
      <c r="M5" s="80" t="n">
        <v>1654</v>
      </c>
      <c r="N5" s="80" t="n">
        <v>1384</v>
      </c>
      <c r="O5" s="80" t="n">
        <v>1327</v>
      </c>
      <c r="P5" s="80" t="n">
        <v>831</v>
      </c>
      <c r="Q5" s="80" t="n">
        <v>729</v>
      </c>
      <c r="R5" s="80" t="n">
        <v>781</v>
      </c>
      <c r="S5" s="80" t="n">
        <v>752</v>
      </c>
      <c r="T5" s="80" t="n">
        <v>591</v>
      </c>
      <c r="U5" s="80" t="n">
        <v>476</v>
      </c>
      <c r="V5" s="80" t="n">
        <v>739</v>
      </c>
      <c r="W5" s="80" t="n">
        <v>724</v>
      </c>
      <c r="X5" s="80" t="n">
        <v>681</v>
      </c>
      <c r="Y5" s="80"/>
      <c r="Z5" s="80"/>
      <c r="AA5" s="80"/>
      <c r="AB5" s="80"/>
      <c r="AC5" s="80"/>
    </row>
    <row r="6" customFormat="false" ht="23.2" hidden="false" customHeight="true" outlineLevel="0" collapsed="false">
      <c r="A6" s="76"/>
      <c r="B6" s="77"/>
      <c r="C6" s="78"/>
      <c r="D6" s="79"/>
      <c r="E6" s="79" t="s">
        <v>59</v>
      </c>
      <c r="F6" s="80" t="n">
        <v>11</v>
      </c>
      <c r="G6" s="80" t="n">
        <v>13</v>
      </c>
      <c r="H6" s="80" t="n">
        <v>66</v>
      </c>
      <c r="I6" s="80" t="n">
        <v>10</v>
      </c>
      <c r="J6" s="80" t="n">
        <v>249</v>
      </c>
      <c r="K6" s="80" t="n">
        <v>75</v>
      </c>
      <c r="L6" s="80" t="n">
        <v>318</v>
      </c>
      <c r="M6" s="80" t="n">
        <v>448</v>
      </c>
      <c r="N6" s="80" t="n">
        <v>209</v>
      </c>
      <c r="O6" s="80" t="n">
        <v>231</v>
      </c>
      <c r="P6" s="80" t="n">
        <v>95</v>
      </c>
      <c r="Q6" s="80" t="n">
        <v>6</v>
      </c>
      <c r="R6" s="80" t="n">
        <v>36</v>
      </c>
      <c r="S6" s="80" t="n">
        <v>60</v>
      </c>
      <c r="T6" s="80" t="n">
        <v>144</v>
      </c>
      <c r="U6" s="80" t="n">
        <v>23</v>
      </c>
      <c r="V6" s="80" t="n">
        <v>304</v>
      </c>
      <c r="W6" s="80" t="n">
        <v>32</v>
      </c>
      <c r="X6" s="80" t="n">
        <v>13</v>
      </c>
      <c r="Y6" s="80"/>
      <c r="Z6" s="80"/>
      <c r="AA6" s="80"/>
      <c r="AB6" s="80"/>
      <c r="AC6" s="80"/>
    </row>
    <row r="7" customFormat="false" ht="22.35" hidden="false" customHeight="true" outlineLevel="0" collapsed="false">
      <c r="A7" s="76"/>
      <c r="B7" s="77"/>
      <c r="C7" s="78"/>
      <c r="D7" s="79"/>
      <c r="E7" s="79" t="s">
        <v>60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 t="n">
        <v>18</v>
      </c>
      <c r="T7" s="80" t="n">
        <v>71</v>
      </c>
      <c r="U7" s="80" t="n">
        <v>1</v>
      </c>
      <c r="V7" s="80" t="n">
        <v>40</v>
      </c>
      <c r="W7" s="80" t="n">
        <v>40</v>
      </c>
      <c r="X7" s="80" t="n">
        <v>55</v>
      </c>
      <c r="Y7" s="80"/>
      <c r="Z7" s="80"/>
      <c r="AA7" s="80"/>
      <c r="AB7" s="80"/>
      <c r="AC7" s="80"/>
    </row>
    <row r="8" customFormat="false" ht="22.35" hidden="false" customHeight="true" outlineLevel="0" collapsed="false">
      <c r="A8" s="76" t="n">
        <v>2</v>
      </c>
      <c r="B8" s="77"/>
      <c r="C8" s="78" t="s">
        <v>16</v>
      </c>
      <c r="D8" s="79" t="s">
        <v>58</v>
      </c>
      <c r="E8" s="79" t="s">
        <v>15</v>
      </c>
      <c r="F8" s="80" t="n">
        <v>155</v>
      </c>
      <c r="G8" s="80" t="n">
        <v>308</v>
      </c>
      <c r="H8" s="80" t="n">
        <v>263</v>
      </c>
      <c r="I8" s="80" t="n">
        <v>140</v>
      </c>
      <c r="J8" s="80" t="n">
        <v>333</v>
      </c>
      <c r="K8" s="80" t="n">
        <v>263</v>
      </c>
      <c r="L8" s="80" t="n">
        <v>130</v>
      </c>
      <c r="M8" s="80" t="n">
        <v>461</v>
      </c>
      <c r="N8" s="80" t="n">
        <v>406</v>
      </c>
      <c r="O8" s="80" t="n">
        <v>327</v>
      </c>
      <c r="P8" s="80" t="n">
        <v>263</v>
      </c>
      <c r="Q8" s="80" t="n">
        <v>44</v>
      </c>
      <c r="R8" s="80" t="n">
        <v>354</v>
      </c>
      <c r="S8" s="80" t="n">
        <v>399</v>
      </c>
      <c r="T8" s="80" t="n">
        <v>182</v>
      </c>
      <c r="U8" s="80" t="n">
        <v>313</v>
      </c>
      <c r="V8" s="80" t="n">
        <v>232</v>
      </c>
      <c r="W8" s="80" t="n">
        <v>306</v>
      </c>
      <c r="X8" s="80" t="n">
        <v>219</v>
      </c>
      <c r="Y8" s="80"/>
      <c r="Z8" s="80"/>
      <c r="AA8" s="80"/>
      <c r="AB8" s="80"/>
      <c r="AC8" s="80"/>
    </row>
    <row r="9" customFormat="false" ht="24" hidden="false" customHeight="true" outlineLevel="0" collapsed="false">
      <c r="A9" s="76"/>
      <c r="B9" s="77"/>
      <c r="C9" s="78"/>
      <c r="D9" s="79"/>
      <c r="E9" s="79" t="s">
        <v>61</v>
      </c>
      <c r="F9" s="80" t="n">
        <v>806</v>
      </c>
      <c r="G9" s="80" t="n">
        <v>0</v>
      </c>
      <c r="H9" s="80" t="n">
        <v>788</v>
      </c>
      <c r="I9" s="80" t="n">
        <v>0</v>
      </c>
      <c r="J9" s="80" t="n">
        <v>0</v>
      </c>
      <c r="K9" s="80" t="n">
        <v>0</v>
      </c>
      <c r="L9" s="80" t="n">
        <v>778</v>
      </c>
      <c r="M9" s="80" t="n">
        <v>0</v>
      </c>
      <c r="N9" s="80" t="n">
        <v>0</v>
      </c>
      <c r="O9" s="80" t="n">
        <v>522</v>
      </c>
      <c r="P9" s="80" t="n">
        <v>484</v>
      </c>
      <c r="Q9" s="80" t="n">
        <v>0</v>
      </c>
      <c r="R9" s="80" t="n">
        <v>2</v>
      </c>
      <c r="S9" s="80" t="n">
        <v>19</v>
      </c>
      <c r="T9" s="80" t="n">
        <v>450</v>
      </c>
      <c r="U9" s="80" t="n">
        <v>10</v>
      </c>
      <c r="V9" s="80" t="n">
        <v>199</v>
      </c>
      <c r="W9" s="80" t="n">
        <v>7</v>
      </c>
      <c r="X9" s="80" t="n">
        <v>2</v>
      </c>
      <c r="Y9" s="80"/>
      <c r="Z9" s="80"/>
      <c r="AA9" s="80"/>
      <c r="AB9" s="80"/>
      <c r="AC9" s="80"/>
    </row>
    <row r="10" customFormat="false" ht="30.65" hidden="false" customHeight="true" outlineLevel="0" collapsed="false">
      <c r="A10" s="76" t="n">
        <v>3</v>
      </c>
      <c r="B10" s="77"/>
      <c r="C10" s="78" t="s">
        <v>17</v>
      </c>
      <c r="D10" s="79" t="s">
        <v>58</v>
      </c>
      <c r="E10" s="79" t="s">
        <v>15</v>
      </c>
      <c r="F10" s="80" t="n">
        <v>13619</v>
      </c>
      <c r="G10" s="80" t="n">
        <v>14630</v>
      </c>
      <c r="H10" s="80" t="n">
        <v>15680</v>
      </c>
      <c r="I10" s="80" t="n">
        <v>16774</v>
      </c>
      <c r="J10" s="80" t="n">
        <v>17771</v>
      </c>
      <c r="K10" s="80" t="n">
        <v>18715</v>
      </c>
      <c r="L10" s="80" t="n">
        <v>19372</v>
      </c>
      <c r="M10" s="80" t="n">
        <v>21013</v>
      </c>
      <c r="N10" s="80" t="n">
        <v>22218</v>
      </c>
      <c r="O10" s="80" t="n">
        <v>22927</v>
      </c>
      <c r="P10" s="80" t="n">
        <v>23122</v>
      </c>
      <c r="Q10" s="80" t="n">
        <v>23810</v>
      </c>
      <c r="R10" s="80" t="n">
        <v>24271</v>
      </c>
      <c r="S10" s="80" t="n">
        <v>24683</v>
      </c>
      <c r="T10" s="80" t="n">
        <v>24857</v>
      </c>
      <c r="U10" s="80" t="n">
        <v>25034</v>
      </c>
      <c r="V10" s="80" t="n">
        <v>25686</v>
      </c>
      <c r="W10" s="80" t="n">
        <v>26169</v>
      </c>
      <c r="X10" s="80" t="n">
        <v>26696</v>
      </c>
      <c r="Y10" s="80"/>
      <c r="Z10" s="80"/>
      <c r="AA10" s="80"/>
      <c r="AB10" s="80"/>
      <c r="AC10" s="80"/>
    </row>
    <row r="11" customFormat="false" ht="30.65" hidden="false" customHeight="true" outlineLevel="0" collapsed="false">
      <c r="A11" s="76" t="n">
        <v>4</v>
      </c>
      <c r="B11" s="77"/>
      <c r="C11" s="78" t="s">
        <v>18</v>
      </c>
      <c r="D11" s="79" t="s">
        <v>58</v>
      </c>
      <c r="E11" s="79" t="s">
        <v>15</v>
      </c>
      <c r="F11" s="80" t="n">
        <v>10143</v>
      </c>
      <c r="G11" s="80" t="n">
        <v>11077</v>
      </c>
      <c r="H11" s="80" t="n">
        <v>11888</v>
      </c>
      <c r="I11" s="80" t="n">
        <v>12855</v>
      </c>
      <c r="J11" s="80" t="n">
        <v>13670</v>
      </c>
      <c r="K11" s="80" t="n">
        <v>14485</v>
      </c>
      <c r="L11" s="80" t="n">
        <v>14818</v>
      </c>
      <c r="M11" s="80" t="n">
        <v>16250</v>
      </c>
      <c r="N11" s="80" t="n">
        <v>17042</v>
      </c>
      <c r="O11" s="80" t="n">
        <v>17764</v>
      </c>
      <c r="P11" s="80" t="n">
        <v>17991</v>
      </c>
      <c r="Q11" s="80" t="n">
        <v>18636</v>
      </c>
      <c r="R11" s="80" t="n">
        <v>19022</v>
      </c>
      <c r="S11" s="80" t="n">
        <v>19319</v>
      </c>
      <c r="T11" s="80" t="n">
        <v>19547</v>
      </c>
      <c r="U11" s="80" t="n">
        <v>19752</v>
      </c>
      <c r="V11" s="80" t="n">
        <v>20252</v>
      </c>
      <c r="W11" s="80" t="n">
        <v>20569</v>
      </c>
      <c r="X11" s="80" t="n">
        <v>20955</v>
      </c>
      <c r="Y11" s="80"/>
      <c r="Z11" s="80"/>
      <c r="AA11" s="80"/>
      <c r="AB11" s="80"/>
      <c r="AC11" s="80"/>
    </row>
    <row r="12" customFormat="false" ht="31.5" hidden="false" customHeight="true" outlineLevel="0" collapsed="false">
      <c r="A12" s="76" t="n">
        <v>5</v>
      </c>
      <c r="B12" s="77"/>
      <c r="C12" s="78" t="s">
        <v>62</v>
      </c>
      <c r="D12" s="79" t="s">
        <v>58</v>
      </c>
      <c r="E12" s="79" t="s">
        <v>15</v>
      </c>
      <c r="F12" s="80" t="n">
        <v>0</v>
      </c>
      <c r="G12" s="80" t="n">
        <v>2</v>
      </c>
      <c r="H12" s="80" t="n">
        <v>0</v>
      </c>
      <c r="I12" s="80" t="n">
        <v>3</v>
      </c>
      <c r="J12" s="80" t="n">
        <v>2</v>
      </c>
      <c r="K12" s="80" t="n">
        <v>0</v>
      </c>
      <c r="L12" s="80" t="n">
        <v>1</v>
      </c>
      <c r="M12" s="80" t="n">
        <v>0</v>
      </c>
      <c r="N12" s="80" t="n">
        <v>0</v>
      </c>
      <c r="O12" s="80" t="n">
        <v>2</v>
      </c>
      <c r="P12" s="80" t="n">
        <v>2</v>
      </c>
      <c r="Q12" s="80" t="n">
        <v>0</v>
      </c>
      <c r="R12" s="80" t="n">
        <v>0</v>
      </c>
      <c r="S12" s="80" t="n">
        <v>2</v>
      </c>
      <c r="T12" s="80" t="n">
        <v>1</v>
      </c>
      <c r="U12" s="80" t="n">
        <v>0</v>
      </c>
      <c r="V12" s="80" t="n">
        <v>0</v>
      </c>
      <c r="W12" s="80" t="n">
        <v>0</v>
      </c>
      <c r="X12" s="80" t="n">
        <v>0</v>
      </c>
      <c r="Y12" s="80"/>
      <c r="Z12" s="80"/>
      <c r="AA12" s="80"/>
      <c r="AB12" s="80"/>
      <c r="AC12" s="80"/>
    </row>
    <row r="13" customFormat="false" ht="31.5" hidden="false" customHeight="true" outlineLevel="0" collapsed="false">
      <c r="A13" s="76" t="n">
        <v>6</v>
      </c>
      <c r="B13" s="77"/>
      <c r="C13" s="78" t="s">
        <v>63</v>
      </c>
      <c r="D13" s="79" t="s">
        <v>58</v>
      </c>
      <c r="E13" s="79" t="s">
        <v>15</v>
      </c>
      <c r="F13" s="80" t="n">
        <v>0</v>
      </c>
      <c r="G13" s="80" t="n">
        <v>2</v>
      </c>
      <c r="H13" s="80" t="n">
        <v>1</v>
      </c>
      <c r="I13" s="80" t="n">
        <v>3</v>
      </c>
      <c r="J13" s="80" t="n">
        <v>2</v>
      </c>
      <c r="K13" s="80" t="n">
        <v>0</v>
      </c>
      <c r="L13" s="80" t="n">
        <v>1</v>
      </c>
      <c r="M13" s="80" t="n">
        <v>0</v>
      </c>
      <c r="N13" s="80" t="n">
        <v>0</v>
      </c>
      <c r="O13" s="80" t="n">
        <v>2</v>
      </c>
      <c r="P13" s="80" t="n">
        <v>2</v>
      </c>
      <c r="Q13" s="80" t="n">
        <v>1</v>
      </c>
      <c r="R13" s="80" t="n">
        <v>0</v>
      </c>
      <c r="S13" s="80" t="n">
        <v>4</v>
      </c>
      <c r="T13" s="80" t="n">
        <v>5</v>
      </c>
      <c r="U13" s="80" t="n">
        <v>2</v>
      </c>
      <c r="V13" s="80" t="n">
        <v>1</v>
      </c>
      <c r="W13" s="80" t="n">
        <v>0</v>
      </c>
      <c r="X13" s="80" t="n">
        <v>0</v>
      </c>
      <c r="Y13" s="80"/>
      <c r="Z13" s="80"/>
      <c r="AA13" s="80"/>
      <c r="AB13" s="80"/>
      <c r="AC13" s="80"/>
    </row>
    <row r="14" customFormat="false" ht="35.65" hidden="false" customHeight="true" outlineLevel="0" collapsed="false">
      <c r="A14" s="81" t="n">
        <v>9</v>
      </c>
      <c r="B14" s="77" t="s">
        <v>23</v>
      </c>
      <c r="C14" s="77" t="s">
        <v>64</v>
      </c>
      <c r="D14" s="79" t="s">
        <v>58</v>
      </c>
      <c r="E14" s="79" t="s">
        <v>15</v>
      </c>
      <c r="F14" s="80" t="n">
        <v>1503</v>
      </c>
      <c r="G14" s="80" t="n">
        <v>963</v>
      </c>
      <c r="H14" s="80" t="n">
        <v>785</v>
      </c>
      <c r="I14" s="80" t="n">
        <v>994</v>
      </c>
      <c r="J14" s="80" t="n">
        <v>1078</v>
      </c>
      <c r="K14" s="80" t="n">
        <v>1135</v>
      </c>
      <c r="L14" s="80" t="n">
        <v>964</v>
      </c>
      <c r="M14" s="80" t="n">
        <v>945</v>
      </c>
      <c r="N14" s="80" t="n">
        <v>1431</v>
      </c>
      <c r="O14" s="80" t="n">
        <v>1070</v>
      </c>
      <c r="P14" s="80" t="n">
        <v>1424</v>
      </c>
      <c r="Q14" s="80" t="n">
        <v>997</v>
      </c>
      <c r="R14" s="80" t="n">
        <v>771</v>
      </c>
      <c r="S14" s="80" t="n">
        <v>1043</v>
      </c>
      <c r="T14" s="80" t="n">
        <v>888</v>
      </c>
      <c r="U14" s="80" t="n">
        <v>1058</v>
      </c>
      <c r="V14" s="80" t="n">
        <v>839</v>
      </c>
      <c r="W14" s="80" t="n">
        <v>1564</v>
      </c>
      <c r="X14" s="80" t="n">
        <v>808</v>
      </c>
      <c r="Y14" s="80"/>
      <c r="Z14" s="80"/>
      <c r="AA14" s="80"/>
      <c r="AB14" s="80"/>
      <c r="AC14" s="80"/>
    </row>
    <row r="15" customFormat="false" ht="30.65" hidden="false" customHeight="true" outlineLevel="0" collapsed="false">
      <c r="A15" s="81" t="n">
        <v>10</v>
      </c>
      <c r="B15" s="77"/>
      <c r="C15" s="77" t="s">
        <v>65</v>
      </c>
      <c r="D15" s="79" t="s">
        <v>58</v>
      </c>
      <c r="E15" s="79" t="s">
        <v>15</v>
      </c>
      <c r="F15" s="80" t="n">
        <v>2008</v>
      </c>
      <c r="G15" s="80" t="n">
        <v>2008</v>
      </c>
      <c r="H15" s="80" t="n">
        <v>2008</v>
      </c>
      <c r="I15" s="80" t="n">
        <v>2008</v>
      </c>
      <c r="J15" s="80" t="n">
        <v>2008</v>
      </c>
      <c r="K15" s="80" t="n">
        <v>2008</v>
      </c>
      <c r="L15" s="80" t="n">
        <v>2008</v>
      </c>
      <c r="M15" s="80" t="n">
        <v>2008</v>
      </c>
      <c r="N15" s="80" t="n">
        <v>2008</v>
      </c>
      <c r="O15" s="80" t="n">
        <v>2008</v>
      </c>
      <c r="P15" s="80" t="n">
        <v>2008</v>
      </c>
      <c r="Q15" s="80" t="n">
        <v>2008</v>
      </c>
      <c r="R15" s="80" t="n">
        <v>2008</v>
      </c>
      <c r="S15" s="80" t="n">
        <v>2008</v>
      </c>
      <c r="T15" s="80" t="n">
        <v>2008</v>
      </c>
      <c r="U15" s="80" t="n">
        <v>2008</v>
      </c>
      <c r="V15" s="80" t="n">
        <v>2008</v>
      </c>
      <c r="W15" s="80" t="n">
        <v>2008</v>
      </c>
      <c r="X15" s="80" t="n">
        <v>2008</v>
      </c>
      <c r="Y15" s="80"/>
      <c r="Z15" s="80"/>
      <c r="AA15" s="80"/>
      <c r="AB15" s="80"/>
      <c r="AC15" s="80"/>
    </row>
    <row r="16" customFormat="false" ht="28.15" hidden="false" customHeight="true" outlineLevel="0" collapsed="false">
      <c r="A16" s="81" t="n">
        <v>11</v>
      </c>
      <c r="B16" s="77"/>
      <c r="C16" s="77" t="s">
        <v>26</v>
      </c>
      <c r="D16" s="79" t="s">
        <v>58</v>
      </c>
      <c r="E16" s="79" t="s">
        <v>15</v>
      </c>
      <c r="F16" s="80" t="n">
        <v>33</v>
      </c>
      <c r="G16" s="80" t="n">
        <v>7</v>
      </c>
      <c r="H16" s="80" t="n">
        <v>18</v>
      </c>
      <c r="I16" s="80" t="n">
        <v>16</v>
      </c>
      <c r="J16" s="80" t="n">
        <v>19</v>
      </c>
      <c r="K16" s="80" t="n">
        <v>16</v>
      </c>
      <c r="L16" s="80" t="n">
        <v>15</v>
      </c>
      <c r="M16" s="80" t="n">
        <v>29</v>
      </c>
      <c r="N16" s="80" t="n">
        <v>11</v>
      </c>
      <c r="O16" s="80" t="n">
        <v>5</v>
      </c>
      <c r="P16" s="80" t="n">
        <v>4</v>
      </c>
      <c r="Q16" s="80" t="n">
        <v>8</v>
      </c>
      <c r="R16" s="80" t="n">
        <v>17</v>
      </c>
      <c r="S16" s="80" t="n">
        <v>8</v>
      </c>
      <c r="T16" s="80" t="n">
        <v>3</v>
      </c>
      <c r="U16" s="80" t="n">
        <v>11</v>
      </c>
      <c r="V16" s="80" t="n">
        <v>4</v>
      </c>
      <c r="W16" s="80" t="n">
        <v>5</v>
      </c>
      <c r="X16" s="80" t="n">
        <v>7</v>
      </c>
      <c r="Y16" s="80"/>
      <c r="Z16" s="80"/>
      <c r="AA16" s="80"/>
      <c r="AB16" s="80"/>
      <c r="AC16" s="80"/>
    </row>
    <row r="17" customFormat="false" ht="29" hidden="false" customHeight="true" outlineLevel="0" collapsed="false">
      <c r="A17" s="81" t="n">
        <v>12</v>
      </c>
      <c r="B17" s="77"/>
      <c r="C17" s="77" t="s">
        <v>66</v>
      </c>
      <c r="D17" s="79" t="s">
        <v>58</v>
      </c>
      <c r="E17" s="79" t="s">
        <v>15</v>
      </c>
      <c r="F17" s="80" t="n">
        <v>30</v>
      </c>
      <c r="G17" s="80" t="n">
        <v>30</v>
      </c>
      <c r="H17" s="80" t="n">
        <v>30</v>
      </c>
      <c r="I17" s="80" t="n">
        <v>30</v>
      </c>
      <c r="J17" s="80" t="n">
        <v>30</v>
      </c>
      <c r="K17" s="80" t="n">
        <v>30</v>
      </c>
      <c r="L17" s="80" t="n">
        <v>30</v>
      </c>
      <c r="M17" s="80" t="n">
        <v>30</v>
      </c>
      <c r="N17" s="80" t="n">
        <v>30</v>
      </c>
      <c r="O17" s="80" t="n">
        <v>30</v>
      </c>
      <c r="P17" s="80" t="n">
        <v>30</v>
      </c>
      <c r="Q17" s="80" t="n">
        <v>30</v>
      </c>
      <c r="R17" s="80" t="n">
        <v>30</v>
      </c>
      <c r="S17" s="80" t="n">
        <v>30</v>
      </c>
      <c r="T17" s="80" t="n">
        <v>30</v>
      </c>
      <c r="U17" s="80" t="n">
        <v>30</v>
      </c>
      <c r="V17" s="80" t="n">
        <v>30</v>
      </c>
      <c r="W17" s="80" t="n">
        <v>30</v>
      </c>
      <c r="X17" s="80" t="n">
        <v>30</v>
      </c>
      <c r="Y17" s="80"/>
      <c r="Z17" s="80"/>
      <c r="AA17" s="80"/>
      <c r="AB17" s="80"/>
      <c r="AC17" s="80"/>
    </row>
    <row r="18" customFormat="false" ht="30.65" hidden="false" customHeight="true" outlineLevel="0" collapsed="false">
      <c r="A18" s="81" t="n">
        <v>13</v>
      </c>
      <c r="B18" s="77"/>
      <c r="C18" s="77" t="s">
        <v>67</v>
      </c>
      <c r="D18" s="79" t="s">
        <v>58</v>
      </c>
      <c r="E18" s="79" t="s">
        <v>15</v>
      </c>
      <c r="F18" s="80" t="n">
        <v>8</v>
      </c>
      <c r="G18" s="80" t="n">
        <v>8</v>
      </c>
      <c r="H18" s="80" t="n">
        <v>8</v>
      </c>
      <c r="I18" s="80" t="n">
        <v>7</v>
      </c>
      <c r="J18" s="80" t="n">
        <v>8</v>
      </c>
      <c r="K18" s="80" t="n">
        <v>7</v>
      </c>
      <c r="L18" s="80" t="n">
        <v>8</v>
      </c>
      <c r="M18" s="80" t="n">
        <v>8</v>
      </c>
      <c r="N18" s="80" t="n">
        <v>8</v>
      </c>
      <c r="O18" s="80" t="n">
        <v>8</v>
      </c>
      <c r="P18" s="80" t="n">
        <v>9</v>
      </c>
      <c r="Q18" s="80" t="n">
        <v>9</v>
      </c>
      <c r="R18" s="80" t="n">
        <v>8</v>
      </c>
      <c r="S18" s="80" t="n">
        <v>8</v>
      </c>
      <c r="T18" s="80" t="n">
        <v>9</v>
      </c>
      <c r="U18" s="80" t="n">
        <v>10</v>
      </c>
      <c r="V18" s="80" t="n">
        <v>10</v>
      </c>
      <c r="W18" s="80" t="n">
        <v>11</v>
      </c>
      <c r="X18" s="80" t="n">
        <v>11</v>
      </c>
      <c r="Y18" s="80"/>
      <c r="Z18" s="80"/>
      <c r="AA18" s="80"/>
      <c r="AB18" s="80"/>
      <c r="AC18" s="80"/>
    </row>
    <row r="19" customFormat="false" ht="33.95" hidden="false" customHeight="true" outlineLevel="0" collapsed="false">
      <c r="A19" s="81" t="n">
        <v>14</v>
      </c>
      <c r="B19" s="77"/>
      <c r="C19" s="77" t="s">
        <v>68</v>
      </c>
      <c r="D19" s="79" t="s">
        <v>58</v>
      </c>
      <c r="E19" s="79" t="s">
        <v>15</v>
      </c>
      <c r="F19" s="80" t="n">
        <v>10</v>
      </c>
      <c r="G19" s="80" t="n">
        <v>10</v>
      </c>
      <c r="H19" s="80" t="n">
        <v>9</v>
      </c>
      <c r="I19" s="80" t="n">
        <v>10</v>
      </c>
      <c r="J19" s="80" t="n">
        <v>11</v>
      </c>
      <c r="K19" s="80" t="n">
        <v>12</v>
      </c>
      <c r="L19" s="80" t="n">
        <v>11</v>
      </c>
      <c r="M19" s="80" t="n">
        <v>8</v>
      </c>
      <c r="N19" s="80" t="n">
        <v>8</v>
      </c>
      <c r="O19" s="80" t="n">
        <v>8</v>
      </c>
      <c r="P19" s="80" t="n">
        <v>8</v>
      </c>
      <c r="Q19" s="80" t="n">
        <v>9</v>
      </c>
      <c r="R19" s="80" t="n">
        <v>9</v>
      </c>
      <c r="S19" s="80" t="n">
        <v>8</v>
      </c>
      <c r="T19" s="80" t="n">
        <v>8</v>
      </c>
      <c r="U19" s="80" t="n">
        <v>6</v>
      </c>
      <c r="V19" s="80" t="n">
        <v>7</v>
      </c>
      <c r="W19" s="80" t="n">
        <v>4.5</v>
      </c>
      <c r="X19" s="80" t="n">
        <v>5</v>
      </c>
      <c r="Y19" s="80"/>
      <c r="Z19" s="80"/>
      <c r="AA19" s="80"/>
      <c r="AB19" s="80"/>
      <c r="AC19" s="80"/>
    </row>
    <row r="20" customFormat="false" ht="32.3" hidden="false" customHeight="true" outlineLevel="0" collapsed="false">
      <c r="A20" s="81" t="n">
        <v>15</v>
      </c>
      <c r="B20" s="77"/>
      <c r="C20" s="77" t="s">
        <v>69</v>
      </c>
      <c r="D20" s="79" t="s">
        <v>58</v>
      </c>
      <c r="E20" s="79" t="s">
        <v>15</v>
      </c>
      <c r="F20" s="80" t="n">
        <v>90</v>
      </c>
      <c r="G20" s="80" t="n">
        <v>90</v>
      </c>
      <c r="H20" s="80" t="n">
        <v>90</v>
      </c>
      <c r="I20" s="80" t="n">
        <v>120</v>
      </c>
      <c r="J20" s="80" t="n">
        <v>120</v>
      </c>
      <c r="K20" s="80" t="n">
        <v>120</v>
      </c>
      <c r="L20" s="80" t="n">
        <v>0</v>
      </c>
      <c r="M20" s="80" t="n">
        <v>0</v>
      </c>
      <c r="N20" s="80" t="n">
        <v>0</v>
      </c>
      <c r="O20" s="80" t="n">
        <v>0</v>
      </c>
      <c r="P20" s="80" t="n">
        <v>0</v>
      </c>
      <c r="Q20" s="80" t="n">
        <v>0</v>
      </c>
      <c r="R20" s="80" t="n">
        <v>0</v>
      </c>
      <c r="S20" s="80" t="n">
        <v>0</v>
      </c>
      <c r="T20" s="80" t="n">
        <v>0</v>
      </c>
      <c r="U20" s="80" t="n">
        <v>0</v>
      </c>
      <c r="V20" s="80" t="n">
        <v>0</v>
      </c>
      <c r="W20" s="80" t="n">
        <v>0</v>
      </c>
      <c r="X20" s="80" t="n">
        <v>0</v>
      </c>
      <c r="Y20" s="80"/>
      <c r="Z20" s="80"/>
      <c r="AA20" s="80"/>
      <c r="AB20" s="80"/>
      <c r="AC20" s="80"/>
    </row>
    <row r="21" customFormat="false" ht="23.2" hidden="false" customHeight="true" outlineLevel="0" collapsed="false">
      <c r="A21" s="76" t="n">
        <v>16</v>
      </c>
      <c r="B21" s="78" t="s">
        <v>33</v>
      </c>
      <c r="C21" s="78" t="s">
        <v>70</v>
      </c>
      <c r="D21" s="79" t="s">
        <v>58</v>
      </c>
      <c r="E21" s="79" t="s">
        <v>35</v>
      </c>
      <c r="F21" s="80" t="n">
        <v>739</v>
      </c>
      <c r="G21" s="80" t="n">
        <v>828</v>
      </c>
      <c r="H21" s="80" t="n">
        <v>777</v>
      </c>
      <c r="I21" s="80" t="n">
        <v>478</v>
      </c>
      <c r="J21" s="80" t="n">
        <v>854</v>
      </c>
      <c r="K21" s="80" t="n">
        <v>852</v>
      </c>
      <c r="L21" s="80" t="n">
        <v>449</v>
      </c>
      <c r="M21" s="80" t="n">
        <v>837</v>
      </c>
      <c r="N21" s="80" t="n">
        <v>505</v>
      </c>
      <c r="O21" s="80" t="n">
        <v>751</v>
      </c>
      <c r="P21" s="80" t="n">
        <v>599</v>
      </c>
      <c r="Q21" s="80" t="n">
        <v>268</v>
      </c>
      <c r="R21" s="80" t="n">
        <v>771</v>
      </c>
      <c r="S21" s="80" t="n">
        <v>625</v>
      </c>
      <c r="T21" s="80" t="n">
        <v>763</v>
      </c>
      <c r="U21" s="80" t="n">
        <v>669</v>
      </c>
      <c r="V21" s="80" t="n">
        <v>1104</v>
      </c>
      <c r="W21" s="80" t="n">
        <v>1287</v>
      </c>
      <c r="X21" s="80" t="n">
        <v>1066</v>
      </c>
      <c r="Y21" s="80"/>
      <c r="Z21" s="80"/>
      <c r="AA21" s="80"/>
      <c r="AB21" s="80"/>
      <c r="AC21" s="80"/>
    </row>
    <row r="22" customFormat="false" ht="23.2" hidden="false" customHeight="true" outlineLevel="0" collapsed="false">
      <c r="A22" s="76"/>
      <c r="B22" s="78"/>
      <c r="C22" s="78"/>
      <c r="D22" s="79"/>
      <c r="E22" s="79" t="s">
        <v>36</v>
      </c>
      <c r="F22" s="80" t="n">
        <v>531</v>
      </c>
      <c r="G22" s="80" t="n">
        <v>663</v>
      </c>
      <c r="H22" s="80" t="n">
        <v>697</v>
      </c>
      <c r="I22" s="80" t="n">
        <v>336</v>
      </c>
      <c r="J22" s="80" t="n">
        <v>649</v>
      </c>
      <c r="K22" s="80" t="n">
        <v>635</v>
      </c>
      <c r="L22" s="80" t="n">
        <v>498</v>
      </c>
      <c r="M22" s="80" t="n">
        <v>790</v>
      </c>
      <c r="N22" s="80" t="n">
        <v>541</v>
      </c>
      <c r="O22" s="80" t="n">
        <v>891</v>
      </c>
      <c r="P22" s="80" t="n">
        <v>525</v>
      </c>
      <c r="Q22" s="80" t="n">
        <v>302</v>
      </c>
      <c r="R22" s="80" t="n">
        <v>753</v>
      </c>
      <c r="S22" s="80" t="n">
        <v>697</v>
      </c>
      <c r="T22" s="80" t="n">
        <v>523</v>
      </c>
      <c r="U22" s="80" t="n">
        <v>526</v>
      </c>
      <c r="V22" s="80" t="n">
        <v>1009</v>
      </c>
      <c r="W22" s="80" t="n">
        <v>1278</v>
      </c>
      <c r="X22" s="80" t="n">
        <v>1247</v>
      </c>
      <c r="Y22" s="80"/>
      <c r="Z22" s="80"/>
      <c r="AA22" s="80"/>
      <c r="AB22" s="80"/>
      <c r="AC22" s="80"/>
    </row>
    <row r="23" customFormat="false" ht="23.2" hidden="false" customHeight="true" outlineLevel="0" collapsed="false">
      <c r="A23" s="76"/>
      <c r="B23" s="78"/>
      <c r="C23" s="78"/>
      <c r="D23" s="79"/>
      <c r="E23" s="79" t="s">
        <v>37</v>
      </c>
      <c r="F23" s="80" t="n">
        <v>444</v>
      </c>
      <c r="G23" s="80" t="n">
        <v>509</v>
      </c>
      <c r="H23" s="80" t="n">
        <v>413</v>
      </c>
      <c r="I23" s="80" t="n">
        <v>372</v>
      </c>
      <c r="J23" s="80" t="n">
        <v>456</v>
      </c>
      <c r="K23" s="80" t="n">
        <v>575</v>
      </c>
      <c r="L23" s="80" t="n">
        <v>585</v>
      </c>
      <c r="M23" s="80" t="n">
        <v>791</v>
      </c>
      <c r="N23" s="80" t="n">
        <v>672</v>
      </c>
      <c r="O23" s="80" t="n">
        <v>1081</v>
      </c>
      <c r="P23" s="80" t="n">
        <v>560</v>
      </c>
      <c r="Q23" s="80" t="n">
        <v>440</v>
      </c>
      <c r="R23" s="80" t="n">
        <v>456</v>
      </c>
      <c r="S23" s="80" t="n">
        <v>810</v>
      </c>
      <c r="T23" s="80" t="n">
        <v>437</v>
      </c>
      <c r="U23" s="80" t="n">
        <v>426</v>
      </c>
      <c r="V23" s="80" t="n">
        <v>815</v>
      </c>
      <c r="W23" s="80" t="n">
        <v>980</v>
      </c>
      <c r="X23" s="80" t="n">
        <v>787</v>
      </c>
      <c r="Y23" s="80"/>
      <c r="Z23" s="80"/>
      <c r="AA23" s="80"/>
      <c r="AB23" s="80"/>
      <c r="AC23" s="80"/>
    </row>
    <row r="24" customFormat="false" ht="23.2" hidden="false" customHeight="true" outlineLevel="0" collapsed="false">
      <c r="A24" s="76"/>
      <c r="B24" s="78"/>
      <c r="C24" s="78"/>
      <c r="D24" s="79"/>
      <c r="E24" s="79" t="s">
        <v>71</v>
      </c>
      <c r="F24" s="80" t="s">
        <v>22</v>
      </c>
      <c r="G24" s="80" t="s">
        <v>22</v>
      </c>
      <c r="H24" s="80" t="s">
        <v>22</v>
      </c>
      <c r="I24" s="80" t="s">
        <v>22</v>
      </c>
      <c r="J24" s="80" t="s">
        <v>22</v>
      </c>
      <c r="K24" s="80" t="s">
        <v>22</v>
      </c>
      <c r="L24" s="80" t="n">
        <v>787</v>
      </c>
      <c r="M24" s="80" t="n">
        <v>989</v>
      </c>
      <c r="N24" s="80" t="n">
        <v>1029</v>
      </c>
      <c r="O24" s="80" t="s">
        <v>22</v>
      </c>
      <c r="P24" s="80" t="s">
        <v>22</v>
      </c>
      <c r="Q24" s="80" t="s">
        <v>22</v>
      </c>
      <c r="R24" s="80" t="n">
        <v>966</v>
      </c>
      <c r="S24" s="80" t="n">
        <v>1084</v>
      </c>
      <c r="T24" s="82" t="n">
        <v>579</v>
      </c>
      <c r="U24" s="80" t="s">
        <v>22</v>
      </c>
      <c r="V24" s="80" t="s">
        <v>22</v>
      </c>
      <c r="W24" s="80" t="s">
        <v>22</v>
      </c>
      <c r="X24" s="80" t="n">
        <v>215</v>
      </c>
      <c r="Y24" s="80"/>
      <c r="Z24" s="80"/>
      <c r="AA24" s="80"/>
      <c r="AB24" s="80"/>
      <c r="AC24" s="80"/>
    </row>
    <row r="25" customFormat="false" ht="22.35" hidden="false" customHeight="true" outlineLevel="0" collapsed="false">
      <c r="A25" s="76"/>
      <c r="B25" s="78"/>
      <c r="C25" s="78"/>
      <c r="D25" s="79"/>
      <c r="E25" s="79" t="s">
        <v>71</v>
      </c>
      <c r="F25" s="80" t="s">
        <v>22</v>
      </c>
      <c r="G25" s="80" t="s">
        <v>22</v>
      </c>
      <c r="H25" s="80" t="s">
        <v>22</v>
      </c>
      <c r="I25" s="80" t="s">
        <v>22</v>
      </c>
      <c r="J25" s="80" t="s">
        <v>22</v>
      </c>
      <c r="K25" s="80" t="s">
        <v>22</v>
      </c>
      <c r="L25" s="80" t="s">
        <v>22</v>
      </c>
      <c r="M25" s="80" t="s">
        <v>22</v>
      </c>
      <c r="N25" s="80" t="s">
        <v>22</v>
      </c>
      <c r="O25" s="80" t="s">
        <v>22</v>
      </c>
      <c r="P25" s="80" t="s">
        <v>22</v>
      </c>
      <c r="Q25" s="80" t="s">
        <v>22</v>
      </c>
      <c r="R25" s="80" t="s">
        <v>22</v>
      </c>
      <c r="S25" s="80" t="s">
        <v>22</v>
      </c>
      <c r="T25" s="80" t="s">
        <v>22</v>
      </c>
      <c r="U25" s="80" t="s">
        <v>22</v>
      </c>
      <c r="V25" s="80" t="s">
        <v>22</v>
      </c>
      <c r="W25" s="80" t="s">
        <v>22</v>
      </c>
      <c r="X25" s="80" t="s">
        <v>22</v>
      </c>
      <c r="Y25" s="80"/>
      <c r="Z25" s="80"/>
      <c r="AA25" s="80"/>
      <c r="AB25" s="80"/>
      <c r="AC25" s="80"/>
    </row>
    <row r="26" customFormat="false" ht="25.5" hidden="false" customHeight="true" outlineLevel="0" collapsed="false">
      <c r="A26" s="76" t="n">
        <v>17</v>
      </c>
      <c r="B26" s="78"/>
      <c r="C26" s="78" t="s">
        <v>72</v>
      </c>
      <c r="D26" s="79" t="s">
        <v>58</v>
      </c>
      <c r="E26" s="79" t="s">
        <v>41</v>
      </c>
      <c r="F26" s="80" t="n">
        <v>380</v>
      </c>
      <c r="G26" s="80" t="n">
        <v>399</v>
      </c>
      <c r="H26" s="80" t="n">
        <v>368</v>
      </c>
      <c r="I26" s="80" t="n">
        <v>303</v>
      </c>
      <c r="J26" s="80" t="n">
        <v>441</v>
      </c>
      <c r="K26" s="80" t="n">
        <v>403</v>
      </c>
      <c r="L26" s="80" t="n">
        <v>247</v>
      </c>
      <c r="M26" s="80" t="n">
        <v>383</v>
      </c>
      <c r="N26" s="80" t="n">
        <v>173</v>
      </c>
      <c r="O26" s="80" t="n">
        <v>308</v>
      </c>
      <c r="P26" s="80" t="n">
        <v>285</v>
      </c>
      <c r="Q26" s="80" t="n">
        <v>163</v>
      </c>
      <c r="R26" s="80" t="n">
        <v>523</v>
      </c>
      <c r="S26" s="80" t="n">
        <v>464</v>
      </c>
      <c r="T26" s="80" t="n">
        <v>195</v>
      </c>
      <c r="U26" s="80" t="n">
        <v>225</v>
      </c>
      <c r="V26" s="80" t="n">
        <v>409</v>
      </c>
      <c r="W26" s="80" t="n">
        <v>498</v>
      </c>
      <c r="X26" s="80" t="n">
        <v>492</v>
      </c>
      <c r="Y26" s="83"/>
      <c r="Z26" s="83"/>
      <c r="AA26" s="83"/>
      <c r="AB26" s="83"/>
      <c r="AC26" s="83"/>
      <c r="AD26" s="84"/>
      <c r="AE26" s="84"/>
      <c r="AF26" s="84"/>
      <c r="AG26" s="84"/>
      <c r="AH26" s="84"/>
      <c r="AI26" s="84"/>
      <c r="AJ26" s="84"/>
      <c r="AK26" s="84"/>
      <c r="AL26" s="84"/>
    </row>
    <row r="27" customFormat="false" ht="25.5" hidden="false" customHeight="true" outlineLevel="0" collapsed="false">
      <c r="A27" s="76"/>
      <c r="B27" s="78"/>
      <c r="C27" s="78"/>
      <c r="D27" s="79"/>
      <c r="E27" s="79" t="s">
        <v>42</v>
      </c>
      <c r="F27" s="80" t="n">
        <v>405</v>
      </c>
      <c r="G27" s="80" t="n">
        <v>393</v>
      </c>
      <c r="H27" s="80" t="n">
        <v>360</v>
      </c>
      <c r="I27" s="80" t="n">
        <v>248</v>
      </c>
      <c r="J27" s="80" t="n">
        <v>448</v>
      </c>
      <c r="K27" s="80" t="n">
        <v>402</v>
      </c>
      <c r="L27" s="80" t="n">
        <v>172</v>
      </c>
      <c r="M27" s="80" t="n">
        <v>448</v>
      </c>
      <c r="N27" s="80" t="n">
        <v>332</v>
      </c>
      <c r="O27" s="80" t="n">
        <v>417</v>
      </c>
      <c r="P27" s="80" t="n">
        <v>294</v>
      </c>
      <c r="Q27" s="80" t="n">
        <v>211</v>
      </c>
      <c r="R27" s="80" t="n">
        <v>376</v>
      </c>
      <c r="S27" s="80" t="n">
        <v>228</v>
      </c>
      <c r="T27" s="80" t="n">
        <v>297</v>
      </c>
      <c r="U27" s="80" t="n">
        <v>346</v>
      </c>
      <c r="V27" s="80" t="n">
        <v>516</v>
      </c>
      <c r="W27" s="80" t="n">
        <v>617</v>
      </c>
      <c r="X27" s="80" t="n">
        <v>582</v>
      </c>
      <c r="Y27" s="83"/>
      <c r="Z27" s="83"/>
      <c r="AA27" s="83"/>
      <c r="AB27" s="83"/>
      <c r="AC27" s="83"/>
      <c r="AD27" s="84"/>
      <c r="AE27" s="84"/>
      <c r="AF27" s="84"/>
      <c r="AG27" s="84"/>
      <c r="AH27" s="84"/>
      <c r="AI27" s="84"/>
      <c r="AJ27" s="84"/>
      <c r="AK27" s="84"/>
      <c r="AL27" s="84"/>
    </row>
    <row r="28" customFormat="false" ht="25.5" hidden="false" customHeight="true" outlineLevel="0" collapsed="false">
      <c r="A28" s="76"/>
      <c r="B28" s="78"/>
      <c r="C28" s="78"/>
      <c r="D28" s="79"/>
      <c r="E28" s="79" t="s">
        <v>43</v>
      </c>
      <c r="F28" s="80" t="n">
        <v>385</v>
      </c>
      <c r="G28" s="80" t="n">
        <v>422</v>
      </c>
      <c r="H28" s="80" t="n">
        <v>400</v>
      </c>
      <c r="I28" s="80" t="n">
        <v>367</v>
      </c>
      <c r="J28" s="80" t="n">
        <v>392</v>
      </c>
      <c r="K28" s="80" t="n">
        <v>486</v>
      </c>
      <c r="L28" s="80" t="n">
        <v>303</v>
      </c>
      <c r="M28" s="80" t="n">
        <v>421</v>
      </c>
      <c r="N28" s="80" t="n">
        <v>368</v>
      </c>
      <c r="O28" s="80" t="n">
        <v>478</v>
      </c>
      <c r="P28" s="80" t="n">
        <v>311</v>
      </c>
      <c r="Q28" s="80" t="n">
        <v>261</v>
      </c>
      <c r="R28" s="80" t="n">
        <v>535</v>
      </c>
      <c r="S28" s="80" t="n">
        <v>509</v>
      </c>
      <c r="T28" s="80" t="n">
        <v>377</v>
      </c>
      <c r="U28" s="80" t="n">
        <v>233</v>
      </c>
      <c r="V28" s="80" t="n">
        <v>428</v>
      </c>
      <c r="W28" s="80" t="n">
        <v>474</v>
      </c>
      <c r="X28" s="80" t="n">
        <v>456</v>
      </c>
      <c r="Y28" s="80"/>
      <c r="Z28" s="80"/>
      <c r="AA28" s="80"/>
      <c r="AB28" s="80"/>
      <c r="AC28" s="80"/>
    </row>
    <row r="29" customFormat="false" ht="25.5" hidden="false" customHeight="true" outlineLevel="0" collapsed="false">
      <c r="A29" s="76"/>
      <c r="B29" s="78"/>
      <c r="C29" s="78"/>
      <c r="D29" s="79"/>
      <c r="E29" s="79" t="s">
        <v>44</v>
      </c>
      <c r="F29" s="80" t="n">
        <v>256</v>
      </c>
      <c r="G29" s="80" t="n">
        <v>266</v>
      </c>
      <c r="H29" s="80" t="n">
        <v>318</v>
      </c>
      <c r="I29" s="80" t="n">
        <v>145</v>
      </c>
      <c r="J29" s="80" t="n">
        <v>282</v>
      </c>
      <c r="K29" s="80" t="n">
        <v>287</v>
      </c>
      <c r="L29" s="80" t="n">
        <v>252</v>
      </c>
      <c r="M29" s="80" t="n">
        <v>408</v>
      </c>
      <c r="N29" s="80" t="n">
        <v>303</v>
      </c>
      <c r="O29" s="80" t="n">
        <v>360</v>
      </c>
      <c r="P29" s="80" t="n">
        <v>329</v>
      </c>
      <c r="Q29" s="80" t="n">
        <v>157</v>
      </c>
      <c r="R29" s="80" t="n">
        <v>371</v>
      </c>
      <c r="S29" s="80" t="n">
        <v>353</v>
      </c>
      <c r="T29" s="80" t="n">
        <v>276</v>
      </c>
      <c r="U29" s="80" t="n">
        <v>229</v>
      </c>
      <c r="V29" s="80" t="n">
        <v>418</v>
      </c>
      <c r="W29" s="80" t="n">
        <v>511</v>
      </c>
      <c r="X29" s="80" t="n">
        <v>487</v>
      </c>
      <c r="Y29" s="80"/>
      <c r="Z29" s="80"/>
      <c r="AA29" s="80"/>
      <c r="AB29" s="80"/>
      <c r="AC29" s="80"/>
    </row>
    <row r="30" customFormat="false" ht="25.5" hidden="false" customHeight="true" outlineLevel="0" collapsed="false">
      <c r="A30" s="76"/>
      <c r="B30" s="78"/>
      <c r="C30" s="78"/>
      <c r="D30" s="79"/>
      <c r="E30" s="79" t="s">
        <v>45</v>
      </c>
      <c r="F30" s="80" t="n">
        <v>312</v>
      </c>
      <c r="G30" s="80" t="n">
        <v>345</v>
      </c>
      <c r="H30" s="80" t="n">
        <v>330</v>
      </c>
      <c r="I30" s="80" t="n">
        <v>178</v>
      </c>
      <c r="J30" s="80" t="n">
        <v>292</v>
      </c>
      <c r="K30" s="80" t="n">
        <v>262</v>
      </c>
      <c r="L30" s="80" t="n">
        <v>198</v>
      </c>
      <c r="M30" s="80" t="n">
        <v>373</v>
      </c>
      <c r="N30" s="80" t="n">
        <v>227</v>
      </c>
      <c r="O30" s="80" t="n">
        <v>329</v>
      </c>
      <c r="P30" s="80" t="n">
        <v>303</v>
      </c>
      <c r="Q30" s="80" t="n">
        <v>174</v>
      </c>
      <c r="R30" s="80" t="n">
        <v>369</v>
      </c>
      <c r="S30" s="80" t="n">
        <v>361</v>
      </c>
      <c r="T30" s="80" t="n">
        <v>244</v>
      </c>
      <c r="U30" s="80" t="n">
        <v>260</v>
      </c>
      <c r="V30" s="80" t="n">
        <v>428</v>
      </c>
      <c r="W30" s="80" t="n">
        <v>523</v>
      </c>
      <c r="X30" s="80" t="n">
        <v>504</v>
      </c>
      <c r="Y30" s="80"/>
      <c r="Z30" s="80"/>
      <c r="AA30" s="80"/>
      <c r="AB30" s="80"/>
      <c r="AC30" s="80"/>
    </row>
    <row r="31" customFormat="false" ht="25.5" hidden="false" customHeight="true" outlineLevel="0" collapsed="false">
      <c r="A31" s="76"/>
      <c r="B31" s="78"/>
      <c r="C31" s="78"/>
      <c r="D31" s="79"/>
      <c r="E31" s="79" t="s">
        <v>46</v>
      </c>
      <c r="F31" s="80"/>
      <c r="G31" s="80"/>
      <c r="H31" s="80"/>
      <c r="I31" s="80"/>
      <c r="J31" s="80"/>
      <c r="K31" s="80"/>
      <c r="L31" s="80"/>
      <c r="M31" s="80" t="n">
        <v>405</v>
      </c>
      <c r="N31" s="80" t="n">
        <v>305</v>
      </c>
      <c r="O31" s="80" t="n">
        <v>414</v>
      </c>
      <c r="P31" s="80" t="n">
        <v>232</v>
      </c>
      <c r="Q31" s="80" t="n">
        <v>12</v>
      </c>
      <c r="R31" s="80" t="n">
        <v>329</v>
      </c>
      <c r="S31" s="80" t="n">
        <v>377</v>
      </c>
      <c r="T31" s="80" t="n">
        <v>376</v>
      </c>
      <c r="U31" s="80" t="n">
        <v>92</v>
      </c>
      <c r="V31" s="80" t="n">
        <v>254</v>
      </c>
      <c r="W31" s="80" t="n">
        <v>426</v>
      </c>
      <c r="X31" s="80" t="n">
        <v>316</v>
      </c>
      <c r="Y31" s="83"/>
      <c r="Z31" s="83"/>
      <c r="AA31" s="83"/>
      <c r="AB31" s="83"/>
      <c r="AC31" s="83"/>
      <c r="AD31" s="84"/>
      <c r="AE31" s="84"/>
      <c r="AF31" s="84"/>
      <c r="AG31" s="84"/>
      <c r="AH31" s="84"/>
      <c r="AI31" s="84"/>
      <c r="AJ31" s="84"/>
    </row>
    <row r="32" customFormat="false" ht="30.7" hidden="false" customHeight="true" outlineLevel="0" collapsed="false">
      <c r="A32" s="76"/>
      <c r="B32" s="78"/>
      <c r="C32" s="78"/>
      <c r="D32" s="79"/>
      <c r="E32" s="79" t="s">
        <v>73</v>
      </c>
      <c r="F32" s="80" t="n">
        <v>0</v>
      </c>
      <c r="G32" s="80" t="n">
        <v>1</v>
      </c>
      <c r="H32" s="80" t="n">
        <v>1</v>
      </c>
      <c r="I32" s="80" t="n">
        <v>0</v>
      </c>
      <c r="J32" s="80" t="n">
        <v>43</v>
      </c>
      <c r="K32" s="80" t="n">
        <v>116</v>
      </c>
      <c r="L32" s="80" t="n">
        <v>14</v>
      </c>
      <c r="M32" s="80" t="s">
        <v>22</v>
      </c>
      <c r="N32" s="80" t="s">
        <v>22</v>
      </c>
      <c r="O32" s="80" t="s">
        <v>22</v>
      </c>
      <c r="P32" s="80" t="s">
        <v>22</v>
      </c>
      <c r="Q32" s="80" t="n">
        <v>32</v>
      </c>
      <c r="R32" s="80" t="n">
        <v>157</v>
      </c>
      <c r="S32" s="80" t="n">
        <v>264</v>
      </c>
      <c r="T32" s="80" t="n">
        <v>181</v>
      </c>
      <c r="U32" s="80" t="n">
        <v>137</v>
      </c>
      <c r="V32" s="80" t="n">
        <v>156</v>
      </c>
      <c r="W32" s="80" t="n">
        <v>53</v>
      </c>
      <c r="X32" s="80" t="n">
        <v>52</v>
      </c>
      <c r="Y32" s="80"/>
      <c r="Z32" s="80"/>
      <c r="AA32" s="80"/>
      <c r="AB32" s="80"/>
      <c r="AC32" s="80"/>
    </row>
    <row r="33" customFormat="false" ht="24.85" hidden="false" customHeight="true" outlineLevel="0" collapsed="false">
      <c r="A33" s="76"/>
      <c r="B33" s="78"/>
      <c r="C33" s="78"/>
      <c r="D33" s="79"/>
      <c r="E33" s="79" t="s">
        <v>74</v>
      </c>
      <c r="F33" s="80" t="n">
        <v>3</v>
      </c>
      <c r="G33" s="80" t="n">
        <v>1</v>
      </c>
      <c r="H33" s="80" t="n">
        <v>18</v>
      </c>
      <c r="I33" s="80" t="n">
        <v>40</v>
      </c>
      <c r="J33" s="80" t="n">
        <v>57</v>
      </c>
      <c r="K33" s="80" t="n">
        <v>29</v>
      </c>
      <c r="L33" s="80" t="n">
        <v>260</v>
      </c>
      <c r="M33" s="80" t="n">
        <v>5</v>
      </c>
      <c r="N33" s="80" t="n">
        <v>0</v>
      </c>
      <c r="O33" s="80" t="n">
        <v>326</v>
      </c>
      <c r="P33" s="80" t="s">
        <v>22</v>
      </c>
      <c r="Q33" s="80" t="s">
        <v>22</v>
      </c>
      <c r="R33" s="80" t="n">
        <v>167</v>
      </c>
      <c r="S33" s="80" t="n">
        <v>261</v>
      </c>
      <c r="T33" s="80" t="n">
        <v>200</v>
      </c>
      <c r="U33" s="80" t="n">
        <v>84</v>
      </c>
      <c r="V33" s="80" t="n">
        <v>28</v>
      </c>
      <c r="W33" s="80" t="s">
        <v>22</v>
      </c>
      <c r="X33" s="80" t="n">
        <v>33</v>
      </c>
      <c r="Y33" s="80"/>
      <c r="Z33" s="80"/>
      <c r="AA33" s="80"/>
      <c r="AB33" s="80"/>
      <c r="AC33" s="80"/>
    </row>
    <row r="34" customFormat="false" ht="24" hidden="false" customHeight="true" outlineLevel="0" collapsed="false">
      <c r="A34" s="76"/>
      <c r="B34" s="78"/>
      <c r="C34" s="78"/>
      <c r="D34" s="79"/>
      <c r="E34" s="79" t="s">
        <v>75</v>
      </c>
      <c r="F34" s="80" t="n">
        <v>25</v>
      </c>
      <c r="G34" s="80" t="n">
        <v>237</v>
      </c>
      <c r="H34" s="80" t="n">
        <v>51</v>
      </c>
      <c r="I34" s="80" t="s">
        <v>22</v>
      </c>
      <c r="J34" s="80" t="n">
        <v>48</v>
      </c>
      <c r="K34" s="80" t="n">
        <v>39</v>
      </c>
      <c r="L34" s="80" t="n">
        <v>378</v>
      </c>
      <c r="M34" s="80" t="n">
        <v>504</v>
      </c>
      <c r="N34" s="80" t="n">
        <v>505</v>
      </c>
      <c r="O34" s="80" t="s">
        <v>22</v>
      </c>
      <c r="P34" s="80" t="s">
        <v>22</v>
      </c>
      <c r="Q34" s="80" t="s">
        <v>22</v>
      </c>
      <c r="R34" s="80" t="n">
        <v>268</v>
      </c>
      <c r="S34" s="80" t="n">
        <v>343</v>
      </c>
      <c r="T34" s="80" t="s">
        <v>22</v>
      </c>
      <c r="U34" s="80" t="n">
        <v>51</v>
      </c>
      <c r="V34" s="80" t="n">
        <v>282</v>
      </c>
      <c r="W34" s="80" t="n">
        <v>473</v>
      </c>
      <c r="X34" s="80" t="n">
        <v>18</v>
      </c>
      <c r="Y34" s="80"/>
      <c r="Z34" s="80"/>
      <c r="AA34" s="80"/>
      <c r="AB34" s="80"/>
      <c r="AC34" s="80"/>
    </row>
    <row r="35" customFormat="false" ht="24" hidden="false" customHeight="true" outlineLevel="0" collapsed="false">
      <c r="A35" s="76"/>
      <c r="B35" s="78"/>
      <c r="C35" s="78"/>
      <c r="D35" s="79"/>
      <c r="E35" s="79" t="s">
        <v>76</v>
      </c>
      <c r="F35" s="80" t="s">
        <v>22</v>
      </c>
      <c r="G35" s="80" t="s">
        <v>22</v>
      </c>
      <c r="H35" s="80" t="s">
        <v>22</v>
      </c>
      <c r="I35" s="80" t="s">
        <v>22</v>
      </c>
      <c r="J35" s="80" t="s">
        <v>22</v>
      </c>
      <c r="K35" s="80" t="n">
        <v>44</v>
      </c>
      <c r="L35" s="80" t="n">
        <v>409</v>
      </c>
      <c r="M35" s="80" t="n">
        <v>485</v>
      </c>
      <c r="N35" s="80" t="n">
        <v>525</v>
      </c>
      <c r="O35" s="80" t="s">
        <v>22</v>
      </c>
      <c r="P35" s="80" t="s">
        <v>22</v>
      </c>
      <c r="Q35" s="80" t="s">
        <v>22</v>
      </c>
      <c r="R35" s="80" t="s">
        <v>22</v>
      </c>
      <c r="S35" s="80" t="n">
        <v>3</v>
      </c>
      <c r="T35" s="80" t="n">
        <v>102</v>
      </c>
      <c r="U35" s="80" t="s">
        <v>22</v>
      </c>
      <c r="V35" s="80" t="s">
        <v>22</v>
      </c>
      <c r="W35" s="80" t="s">
        <v>22</v>
      </c>
      <c r="X35" s="80" t="n">
        <v>47</v>
      </c>
      <c r="Y35" s="80"/>
      <c r="Z35" s="80"/>
      <c r="AA35" s="80"/>
      <c r="AB35" s="80"/>
      <c r="AC35" s="80"/>
    </row>
    <row r="36" customFormat="false" ht="24" hidden="false" customHeight="true" outlineLevel="0" collapsed="false">
      <c r="A36" s="76"/>
      <c r="B36" s="78"/>
      <c r="C36" s="78"/>
      <c r="D36" s="79"/>
      <c r="E36" s="79" t="s">
        <v>77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0" t="n">
        <v>25</v>
      </c>
      <c r="Y36" s="80"/>
      <c r="Z36" s="80"/>
      <c r="AA36" s="80"/>
      <c r="AB36" s="80"/>
      <c r="AC36" s="80"/>
    </row>
    <row r="37" customFormat="false" ht="24.85" hidden="false" customHeight="true" outlineLevel="0" collapsed="false">
      <c r="A37" s="76"/>
      <c r="B37" s="78"/>
      <c r="C37" s="78"/>
      <c r="D37" s="79"/>
      <c r="E37" s="79" t="s">
        <v>78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0" t="n">
        <v>393</v>
      </c>
      <c r="Y37" s="80"/>
      <c r="Z37" s="80"/>
      <c r="AA37" s="80"/>
      <c r="AB37" s="80"/>
      <c r="AC37" s="80"/>
    </row>
    <row r="38" customFormat="false" ht="21.55" hidden="false" customHeight="true" outlineLevel="0" collapsed="false">
      <c r="A38" s="76" t="n">
        <v>18</v>
      </c>
      <c r="B38" s="78"/>
      <c r="C38" s="78" t="s">
        <v>79</v>
      </c>
      <c r="D38" s="79" t="s">
        <v>58</v>
      </c>
      <c r="E38" s="79" t="s">
        <v>35</v>
      </c>
      <c r="F38" s="80" t="n">
        <v>1</v>
      </c>
      <c r="G38" s="80" t="n">
        <v>0</v>
      </c>
      <c r="H38" s="80" t="n">
        <v>3</v>
      </c>
      <c r="I38" s="80" t="n">
        <v>4</v>
      </c>
      <c r="J38" s="80" t="n">
        <v>3</v>
      </c>
      <c r="K38" s="80" t="n">
        <v>5</v>
      </c>
      <c r="L38" s="80" t="n">
        <v>4</v>
      </c>
      <c r="M38" s="80" t="n">
        <v>2</v>
      </c>
      <c r="N38" s="80" t="n">
        <v>4</v>
      </c>
      <c r="O38" s="80" t="n">
        <v>2</v>
      </c>
      <c r="P38" s="80" t="n">
        <v>3</v>
      </c>
      <c r="Q38" s="80" t="n">
        <v>2</v>
      </c>
      <c r="R38" s="80" t="n">
        <v>11</v>
      </c>
      <c r="S38" s="80" t="n">
        <v>4</v>
      </c>
      <c r="T38" s="80" t="n">
        <v>2</v>
      </c>
      <c r="U38" s="80" t="n">
        <v>4</v>
      </c>
      <c r="V38" s="80" t="n">
        <v>2</v>
      </c>
      <c r="W38" s="80" t="n">
        <v>3</v>
      </c>
      <c r="X38" s="80" t="n">
        <v>1</v>
      </c>
      <c r="Y38" s="80"/>
      <c r="Z38" s="80"/>
      <c r="AA38" s="80"/>
      <c r="AB38" s="80"/>
      <c r="AC38" s="80"/>
    </row>
    <row r="39" customFormat="false" ht="21.55" hidden="false" customHeight="true" outlineLevel="0" collapsed="false">
      <c r="A39" s="76"/>
      <c r="B39" s="78"/>
      <c r="C39" s="78"/>
      <c r="D39" s="79"/>
      <c r="E39" s="79" t="s">
        <v>36</v>
      </c>
      <c r="F39" s="80" t="n">
        <v>4</v>
      </c>
      <c r="G39" s="80" t="n">
        <v>12</v>
      </c>
      <c r="H39" s="80" t="n">
        <v>8</v>
      </c>
      <c r="I39" s="80" t="n">
        <v>7</v>
      </c>
      <c r="J39" s="80" t="n">
        <v>6</v>
      </c>
      <c r="K39" s="80" t="n">
        <v>11</v>
      </c>
      <c r="L39" s="80" t="n">
        <v>8</v>
      </c>
      <c r="M39" s="80" t="n">
        <v>2</v>
      </c>
      <c r="N39" s="80" t="n">
        <v>12</v>
      </c>
      <c r="O39" s="80" t="n">
        <v>8</v>
      </c>
      <c r="P39" s="80" t="n">
        <v>11</v>
      </c>
      <c r="Q39" s="80" t="n">
        <v>16</v>
      </c>
      <c r="R39" s="80" t="n">
        <v>6</v>
      </c>
      <c r="S39" s="80" t="n">
        <v>21</v>
      </c>
      <c r="T39" s="80" t="n">
        <v>68</v>
      </c>
      <c r="U39" s="80" t="n">
        <v>13</v>
      </c>
      <c r="V39" s="80" t="n">
        <v>5</v>
      </c>
      <c r="W39" s="80" t="n">
        <v>5</v>
      </c>
      <c r="X39" s="80" t="n">
        <v>8</v>
      </c>
      <c r="Y39" s="83"/>
      <c r="Z39" s="80"/>
      <c r="AA39" s="80"/>
      <c r="AB39" s="80"/>
      <c r="AC39" s="80"/>
    </row>
    <row r="40" customFormat="false" ht="21.55" hidden="false" customHeight="true" outlineLevel="0" collapsed="false">
      <c r="A40" s="76"/>
      <c r="B40" s="78"/>
      <c r="C40" s="78"/>
      <c r="D40" s="79"/>
      <c r="E40" s="79" t="s">
        <v>37</v>
      </c>
      <c r="F40" s="80" t="n">
        <v>4</v>
      </c>
      <c r="G40" s="80" t="n">
        <v>4</v>
      </c>
      <c r="H40" s="80" t="n">
        <v>4</v>
      </c>
      <c r="I40" s="80" t="n">
        <v>4</v>
      </c>
      <c r="J40" s="80" t="n">
        <v>5</v>
      </c>
      <c r="K40" s="80" t="n">
        <v>4</v>
      </c>
      <c r="L40" s="80" t="n">
        <v>1</v>
      </c>
      <c r="M40" s="80" t="n">
        <v>2</v>
      </c>
      <c r="N40" s="80" t="n">
        <v>4</v>
      </c>
      <c r="O40" s="80" t="n">
        <v>2</v>
      </c>
      <c r="P40" s="80" t="n">
        <v>3</v>
      </c>
      <c r="Q40" s="80" t="n">
        <v>16</v>
      </c>
      <c r="R40" s="80" t="n">
        <v>5</v>
      </c>
      <c r="S40" s="80" t="n">
        <v>4</v>
      </c>
      <c r="T40" s="80" t="n">
        <v>14</v>
      </c>
      <c r="U40" s="80" t="n">
        <v>6</v>
      </c>
      <c r="V40" s="80" t="n">
        <v>4</v>
      </c>
      <c r="W40" s="80" t="n">
        <v>1</v>
      </c>
      <c r="X40" s="80" t="n">
        <v>2</v>
      </c>
      <c r="Y40" s="83"/>
      <c r="Z40" s="80"/>
      <c r="AA40" s="80"/>
      <c r="AB40" s="80"/>
      <c r="AC40" s="80"/>
    </row>
    <row r="41" customFormat="false" ht="25.5" hidden="false" customHeight="true" outlineLevel="0" collapsed="false">
      <c r="A41" s="76"/>
      <c r="B41" s="78"/>
      <c r="C41" s="78"/>
      <c r="D41" s="79"/>
      <c r="E41" s="79" t="s">
        <v>71</v>
      </c>
      <c r="F41" s="80" t="s">
        <v>22</v>
      </c>
      <c r="G41" s="80" t="s">
        <v>22</v>
      </c>
      <c r="H41" s="80" t="s">
        <v>22</v>
      </c>
      <c r="I41" s="80" t="s">
        <v>22</v>
      </c>
      <c r="J41" s="80" t="s">
        <v>22</v>
      </c>
      <c r="K41" s="80" t="s">
        <v>22</v>
      </c>
      <c r="L41" s="80" t="s">
        <v>22</v>
      </c>
      <c r="M41" s="80" t="s">
        <v>22</v>
      </c>
      <c r="N41" s="80" t="s">
        <v>22</v>
      </c>
      <c r="O41" s="80" t="s">
        <v>22</v>
      </c>
      <c r="P41" s="80" t="s">
        <v>22</v>
      </c>
      <c r="Q41" s="80" t="s">
        <v>22</v>
      </c>
      <c r="R41" s="80" t="s">
        <v>22</v>
      </c>
      <c r="S41" s="80" t="s">
        <v>22</v>
      </c>
      <c r="T41" s="80" t="n">
        <v>13</v>
      </c>
      <c r="U41" s="80" t="s">
        <v>22</v>
      </c>
      <c r="V41" s="80" t="s">
        <v>22</v>
      </c>
      <c r="W41" s="80" t="s">
        <v>22</v>
      </c>
      <c r="X41" s="80" t="s">
        <v>22</v>
      </c>
      <c r="Y41" s="83"/>
      <c r="Z41" s="83"/>
      <c r="AA41" s="83"/>
      <c r="AB41" s="83"/>
      <c r="AC41" s="83"/>
    </row>
    <row r="42" customFormat="false" ht="25.5" hidden="false" customHeight="true" outlineLevel="0" collapsed="false">
      <c r="A42" s="76"/>
      <c r="B42" s="78"/>
      <c r="C42" s="78"/>
      <c r="D42" s="79"/>
      <c r="E42" s="79" t="s">
        <v>71</v>
      </c>
      <c r="F42" s="80" t="s">
        <v>22</v>
      </c>
      <c r="G42" s="80" t="s">
        <v>22</v>
      </c>
      <c r="H42" s="80" t="s">
        <v>22</v>
      </c>
      <c r="I42" s="80" t="s">
        <v>22</v>
      </c>
      <c r="J42" s="80" t="s">
        <v>22</v>
      </c>
      <c r="K42" s="80" t="s">
        <v>22</v>
      </c>
      <c r="L42" s="80" t="s">
        <v>22</v>
      </c>
      <c r="M42" s="80" t="s">
        <v>22</v>
      </c>
      <c r="N42" s="80" t="s">
        <v>22</v>
      </c>
      <c r="O42" s="80" t="s">
        <v>22</v>
      </c>
      <c r="P42" s="80" t="s">
        <v>22</v>
      </c>
      <c r="Q42" s="80" t="s">
        <v>22</v>
      </c>
      <c r="R42" s="80" t="s">
        <v>22</v>
      </c>
      <c r="S42" s="80" t="s">
        <v>22</v>
      </c>
      <c r="T42" s="80" t="s">
        <v>22</v>
      </c>
      <c r="U42" s="80" t="s">
        <v>22</v>
      </c>
      <c r="V42" s="80" t="s">
        <v>22</v>
      </c>
      <c r="W42" s="80" t="s">
        <v>22</v>
      </c>
      <c r="X42" s="80" t="s">
        <v>22</v>
      </c>
      <c r="Y42" s="80"/>
      <c r="Z42" s="80"/>
      <c r="AA42" s="80"/>
      <c r="AB42" s="80"/>
      <c r="AC42" s="80"/>
    </row>
    <row r="43" customFormat="false" ht="25.5" hidden="false" customHeight="true" outlineLevel="0" collapsed="false">
      <c r="A43" s="81" t="n">
        <v>19</v>
      </c>
      <c r="B43" s="78"/>
      <c r="C43" s="78" t="s">
        <v>80</v>
      </c>
      <c r="D43" s="79" t="s">
        <v>58</v>
      </c>
      <c r="E43" s="79" t="s">
        <v>41</v>
      </c>
      <c r="F43" s="86" t="n">
        <v>372</v>
      </c>
      <c r="G43" s="86" t="n">
        <v>398</v>
      </c>
      <c r="H43" s="86" t="n">
        <v>364</v>
      </c>
      <c r="I43" s="86" t="n">
        <v>276</v>
      </c>
      <c r="J43" s="86" t="n">
        <v>436</v>
      </c>
      <c r="K43" s="86" t="n">
        <v>398</v>
      </c>
      <c r="L43" s="80" t="n">
        <v>245</v>
      </c>
      <c r="M43" s="80" t="n">
        <v>340</v>
      </c>
      <c r="N43" s="80" t="n">
        <v>190</v>
      </c>
      <c r="O43" s="80" t="n">
        <v>257</v>
      </c>
      <c r="P43" s="80" t="n">
        <v>247</v>
      </c>
      <c r="Q43" s="80" t="n">
        <v>186</v>
      </c>
      <c r="R43" s="80" t="n">
        <v>537</v>
      </c>
      <c r="S43" s="80" t="n">
        <v>429</v>
      </c>
      <c r="T43" s="80" t="n">
        <v>191</v>
      </c>
      <c r="U43" s="80" t="n">
        <v>235</v>
      </c>
      <c r="V43" s="80" t="n">
        <v>361</v>
      </c>
      <c r="W43" s="80" t="n">
        <v>490</v>
      </c>
      <c r="X43" s="80" t="n">
        <v>455</v>
      </c>
      <c r="Y43" s="80"/>
      <c r="Z43" s="80"/>
      <c r="AA43" s="80"/>
      <c r="AB43" s="80"/>
      <c r="AC43" s="80"/>
    </row>
    <row r="44" customFormat="false" ht="25.5" hidden="false" customHeight="true" outlineLevel="0" collapsed="false">
      <c r="A44" s="81"/>
      <c r="B44" s="78"/>
      <c r="C44" s="78"/>
      <c r="D44" s="79"/>
      <c r="E44" s="79" t="s">
        <v>42</v>
      </c>
      <c r="F44" s="86" t="n">
        <v>380</v>
      </c>
      <c r="G44" s="86" t="n">
        <v>372</v>
      </c>
      <c r="H44" s="86" t="n">
        <v>358</v>
      </c>
      <c r="I44" s="86" t="n">
        <v>256</v>
      </c>
      <c r="J44" s="86" t="n">
        <v>436</v>
      </c>
      <c r="K44" s="86" t="n">
        <v>398</v>
      </c>
      <c r="L44" s="80" t="n">
        <v>154</v>
      </c>
      <c r="M44" s="80" t="n">
        <v>340</v>
      </c>
      <c r="N44" s="80" t="n">
        <v>304</v>
      </c>
      <c r="O44" s="80" t="n">
        <v>397</v>
      </c>
      <c r="P44" s="80" t="n">
        <v>285</v>
      </c>
      <c r="Q44" s="80" t="n">
        <v>143</v>
      </c>
      <c r="R44" s="80" t="n">
        <v>347</v>
      </c>
      <c r="S44" s="80" t="n">
        <v>208</v>
      </c>
      <c r="T44" s="80" t="n">
        <v>294</v>
      </c>
      <c r="U44" s="80" t="n">
        <v>294</v>
      </c>
      <c r="V44" s="80" t="n">
        <v>460</v>
      </c>
      <c r="W44" s="80" t="n">
        <v>506</v>
      </c>
      <c r="X44" s="80" t="n">
        <v>506</v>
      </c>
      <c r="Y44" s="80"/>
      <c r="Z44" s="80"/>
      <c r="AA44" s="80"/>
      <c r="AB44" s="80"/>
      <c r="AC44" s="80"/>
    </row>
    <row r="45" customFormat="false" ht="25.5" hidden="false" customHeight="true" outlineLevel="0" collapsed="false">
      <c r="A45" s="81"/>
      <c r="B45" s="78"/>
      <c r="C45" s="78"/>
      <c r="D45" s="79"/>
      <c r="E45" s="79" t="s">
        <v>43</v>
      </c>
      <c r="F45" s="86" t="n">
        <v>312</v>
      </c>
      <c r="G45" s="86" t="n">
        <v>398</v>
      </c>
      <c r="H45" s="86" t="n">
        <v>362</v>
      </c>
      <c r="I45" s="86" t="n">
        <v>280</v>
      </c>
      <c r="J45" s="86" t="n">
        <v>388</v>
      </c>
      <c r="K45" s="86" t="n">
        <v>398</v>
      </c>
      <c r="L45" s="80" t="n">
        <v>245</v>
      </c>
      <c r="M45" s="80" t="n">
        <v>340</v>
      </c>
      <c r="N45" s="80" t="n">
        <v>304</v>
      </c>
      <c r="O45" s="80" t="n">
        <v>397</v>
      </c>
      <c r="P45" s="80" t="n">
        <v>304</v>
      </c>
      <c r="Q45" s="80" t="n">
        <v>169</v>
      </c>
      <c r="R45" s="80" t="n">
        <v>508</v>
      </c>
      <c r="S45" s="80" t="n">
        <v>510</v>
      </c>
      <c r="T45" s="80" t="n">
        <v>378</v>
      </c>
      <c r="U45" s="80" t="n">
        <v>233</v>
      </c>
      <c r="V45" s="80" t="n">
        <v>449</v>
      </c>
      <c r="W45" s="80" t="n">
        <v>455</v>
      </c>
      <c r="X45" s="80" t="n">
        <v>446</v>
      </c>
      <c r="Y45" s="80"/>
      <c r="Z45" s="80"/>
      <c r="AA45" s="80"/>
      <c r="AB45" s="80"/>
      <c r="AC45" s="80"/>
    </row>
    <row r="46" customFormat="false" ht="25.5" hidden="false" customHeight="true" outlineLevel="0" collapsed="false">
      <c r="A46" s="81"/>
      <c r="B46" s="78"/>
      <c r="C46" s="78"/>
      <c r="D46" s="79"/>
      <c r="E46" s="79" t="s">
        <v>44</v>
      </c>
      <c r="F46" s="86" t="n">
        <v>252</v>
      </c>
      <c r="G46" s="86" t="n">
        <v>262</v>
      </c>
      <c r="H46" s="86" t="n">
        <v>308</v>
      </c>
      <c r="I46" s="86" t="n">
        <v>164</v>
      </c>
      <c r="J46" s="86" t="n">
        <v>318</v>
      </c>
      <c r="K46" s="86" t="n">
        <v>244</v>
      </c>
      <c r="L46" s="80" t="n">
        <v>245</v>
      </c>
      <c r="M46" s="80" t="n">
        <v>340</v>
      </c>
      <c r="N46" s="80" t="n">
        <v>304</v>
      </c>
      <c r="O46" s="80" t="n">
        <v>331</v>
      </c>
      <c r="P46" s="80" t="n">
        <v>304</v>
      </c>
      <c r="Q46" s="80" t="n">
        <v>186</v>
      </c>
      <c r="R46" s="80" t="n">
        <v>334</v>
      </c>
      <c r="S46" s="80" t="n">
        <v>313</v>
      </c>
      <c r="T46" s="80" t="n">
        <v>250</v>
      </c>
      <c r="U46" s="80" t="n">
        <v>210</v>
      </c>
      <c r="V46" s="80" t="n">
        <v>460</v>
      </c>
      <c r="W46" s="80" t="n">
        <v>506</v>
      </c>
      <c r="X46" s="80" t="n">
        <v>474</v>
      </c>
      <c r="Y46" s="80"/>
      <c r="Z46" s="80"/>
      <c r="AA46" s="80"/>
      <c r="AB46" s="80"/>
      <c r="AC46" s="80"/>
    </row>
    <row r="47" customFormat="false" ht="25.5" hidden="false" customHeight="true" outlineLevel="0" collapsed="false">
      <c r="A47" s="81"/>
      <c r="B47" s="78"/>
      <c r="C47" s="78"/>
      <c r="D47" s="79"/>
      <c r="E47" s="79" t="s">
        <v>45</v>
      </c>
      <c r="F47" s="86" t="n">
        <v>380</v>
      </c>
      <c r="G47" s="86" t="n">
        <v>344</v>
      </c>
      <c r="H47" s="86" t="n">
        <v>318</v>
      </c>
      <c r="I47" s="86" t="n">
        <v>206</v>
      </c>
      <c r="J47" s="86" t="n">
        <v>396</v>
      </c>
      <c r="K47" s="86" t="n">
        <v>264</v>
      </c>
      <c r="L47" s="80" t="n">
        <v>190</v>
      </c>
      <c r="M47" s="80" t="n">
        <v>340</v>
      </c>
      <c r="N47" s="80" t="n">
        <v>201</v>
      </c>
      <c r="O47" s="80" t="n">
        <v>329</v>
      </c>
      <c r="P47" s="80" t="n">
        <v>304</v>
      </c>
      <c r="Q47" s="80" t="n">
        <v>148</v>
      </c>
      <c r="R47" s="80" t="n">
        <v>334</v>
      </c>
      <c r="S47" s="80" t="n">
        <v>355</v>
      </c>
      <c r="T47" s="80" t="n">
        <v>214</v>
      </c>
      <c r="U47" s="80" t="n">
        <v>246</v>
      </c>
      <c r="V47" s="80" t="n">
        <v>420</v>
      </c>
      <c r="W47" s="80" t="n">
        <v>506</v>
      </c>
      <c r="X47" s="80" t="n">
        <v>497</v>
      </c>
      <c r="Y47" s="80"/>
      <c r="Z47" s="80"/>
      <c r="AA47" s="80"/>
      <c r="AB47" s="80"/>
      <c r="AC47" s="80"/>
    </row>
    <row r="48" customFormat="false" ht="25.5" hidden="false" customHeight="true" outlineLevel="0" collapsed="false">
      <c r="A48" s="81"/>
      <c r="B48" s="78"/>
      <c r="C48" s="78"/>
      <c r="D48" s="79"/>
      <c r="E48" s="79" t="s">
        <v>46</v>
      </c>
      <c r="F48" s="86"/>
      <c r="G48" s="86"/>
      <c r="H48" s="86"/>
      <c r="I48" s="86"/>
      <c r="J48" s="86"/>
      <c r="K48" s="86"/>
      <c r="L48" s="80"/>
      <c r="M48" s="80" t="n">
        <v>340</v>
      </c>
      <c r="N48" s="80" t="n">
        <v>304</v>
      </c>
      <c r="O48" s="80" t="n">
        <v>397</v>
      </c>
      <c r="P48" s="80" t="n">
        <v>226</v>
      </c>
      <c r="Q48" s="80" t="n">
        <v>0</v>
      </c>
      <c r="R48" s="80" t="n">
        <v>297</v>
      </c>
      <c r="S48" s="80" t="n">
        <v>376</v>
      </c>
      <c r="T48" s="80" t="n">
        <v>365</v>
      </c>
      <c r="U48" s="80" t="n">
        <v>90</v>
      </c>
      <c r="V48" s="80" t="n">
        <v>134</v>
      </c>
      <c r="W48" s="80" t="n">
        <v>322</v>
      </c>
      <c r="X48" s="80" t="n">
        <v>294</v>
      </c>
      <c r="Y48" s="80"/>
      <c r="Z48" s="80"/>
      <c r="AA48" s="80"/>
      <c r="AB48" s="80"/>
      <c r="AC48" s="80"/>
    </row>
    <row r="49" customFormat="false" ht="28.05" hidden="false" customHeight="true" outlineLevel="0" collapsed="false">
      <c r="A49" s="81"/>
      <c r="B49" s="78"/>
      <c r="C49" s="78"/>
      <c r="D49" s="79"/>
      <c r="E49" s="79" t="s">
        <v>73</v>
      </c>
      <c r="F49" s="86" t="n">
        <v>0</v>
      </c>
      <c r="G49" s="86" t="n">
        <v>0</v>
      </c>
      <c r="H49" s="86" t="n">
        <v>0</v>
      </c>
      <c r="I49" s="86" t="n">
        <v>0</v>
      </c>
      <c r="J49" s="86" t="n">
        <v>0</v>
      </c>
      <c r="K49" s="86" t="n">
        <v>0</v>
      </c>
      <c r="L49" s="80" t="s">
        <v>22</v>
      </c>
      <c r="M49" s="80" t="s">
        <v>22</v>
      </c>
      <c r="N49" s="80" t="s">
        <v>22</v>
      </c>
      <c r="O49" s="80" t="s">
        <v>22</v>
      </c>
      <c r="P49" s="80" t="s">
        <v>22</v>
      </c>
      <c r="Q49" s="80" t="s">
        <v>22</v>
      </c>
      <c r="R49" s="80" t="n">
        <v>291</v>
      </c>
      <c r="S49" s="80" t="n">
        <v>263</v>
      </c>
      <c r="T49" s="80" t="n">
        <v>179</v>
      </c>
      <c r="U49" s="80" t="n">
        <v>137</v>
      </c>
      <c r="V49" s="80" t="n">
        <v>189</v>
      </c>
      <c r="W49" s="80" t="n">
        <v>53</v>
      </c>
      <c r="X49" s="80" t="n">
        <v>87</v>
      </c>
      <c r="Y49" s="80"/>
      <c r="Z49" s="80"/>
      <c r="AA49" s="80"/>
      <c r="AB49" s="80"/>
      <c r="AC49" s="80"/>
    </row>
    <row r="50" customFormat="false" ht="25.5" hidden="false" customHeight="true" outlineLevel="0" collapsed="false">
      <c r="A50" s="81"/>
      <c r="B50" s="78"/>
      <c r="C50" s="78"/>
      <c r="D50" s="79"/>
      <c r="E50" s="79" t="s">
        <v>47</v>
      </c>
      <c r="F50" s="86" t="n">
        <v>0</v>
      </c>
      <c r="G50" s="86" t="n">
        <v>0</v>
      </c>
      <c r="H50" s="86" t="n">
        <v>0</v>
      </c>
      <c r="I50" s="86" t="n">
        <v>0</v>
      </c>
      <c r="J50" s="86" t="n">
        <v>0</v>
      </c>
      <c r="K50" s="86" t="n">
        <v>0</v>
      </c>
      <c r="L50" s="80" t="n">
        <v>245</v>
      </c>
      <c r="M50" s="80" t="n">
        <v>340</v>
      </c>
      <c r="N50" s="80" t="s">
        <v>22</v>
      </c>
      <c r="O50" s="80" t="s">
        <v>22</v>
      </c>
      <c r="P50" s="80" t="s">
        <v>22</v>
      </c>
      <c r="Q50" s="80" t="s">
        <v>22</v>
      </c>
      <c r="R50" s="80" t="n">
        <v>350</v>
      </c>
      <c r="S50" s="80" t="n">
        <v>384</v>
      </c>
      <c r="T50" s="80" t="n">
        <v>273</v>
      </c>
      <c r="U50" s="80" t="n">
        <v>84</v>
      </c>
      <c r="V50" s="80" t="n">
        <v>35</v>
      </c>
      <c r="W50" s="80" t="s">
        <v>22</v>
      </c>
      <c r="X50" s="80" t="n">
        <v>42</v>
      </c>
      <c r="Y50" s="80"/>
      <c r="Z50" s="80"/>
      <c r="AA50" s="80"/>
      <c r="AB50" s="80"/>
      <c r="AC50" s="80"/>
    </row>
    <row r="51" customFormat="false" ht="25.5" hidden="false" customHeight="true" outlineLevel="0" collapsed="false">
      <c r="A51" s="81"/>
      <c r="B51" s="78"/>
      <c r="C51" s="78"/>
      <c r="D51" s="79"/>
      <c r="E51" s="79" t="s">
        <v>48</v>
      </c>
      <c r="F51" s="86" t="s">
        <v>22</v>
      </c>
      <c r="G51" s="86" t="s">
        <v>22</v>
      </c>
      <c r="H51" s="86" t="s">
        <v>22</v>
      </c>
      <c r="I51" s="86" t="s">
        <v>22</v>
      </c>
      <c r="J51" s="86" t="s">
        <v>22</v>
      </c>
      <c r="K51" s="86" t="s">
        <v>22</v>
      </c>
      <c r="L51" s="80" t="n">
        <v>359</v>
      </c>
      <c r="M51" s="80" t="n">
        <v>486</v>
      </c>
      <c r="N51" s="80" t="n">
        <v>508</v>
      </c>
      <c r="O51" s="80" t="s">
        <v>22</v>
      </c>
      <c r="P51" s="80" t="s">
        <v>22</v>
      </c>
      <c r="Q51" s="80" t="s">
        <v>22</v>
      </c>
      <c r="R51" s="80" t="n">
        <v>359</v>
      </c>
      <c r="S51" s="80" t="n">
        <v>401</v>
      </c>
      <c r="T51" s="80" t="s">
        <v>22</v>
      </c>
      <c r="U51" s="80" t="n">
        <v>36</v>
      </c>
      <c r="V51" s="80" t="n">
        <v>280</v>
      </c>
      <c r="W51" s="80" t="n">
        <v>308</v>
      </c>
      <c r="X51" s="80" t="n">
        <v>42</v>
      </c>
      <c r="Y51" s="80"/>
      <c r="Z51" s="80"/>
      <c r="AA51" s="80"/>
      <c r="AB51" s="80"/>
      <c r="AC51" s="80"/>
    </row>
    <row r="52" customFormat="false" ht="25.5" hidden="false" customHeight="true" outlineLevel="0" collapsed="false">
      <c r="A52" s="81"/>
      <c r="B52" s="78"/>
      <c r="C52" s="78"/>
      <c r="D52" s="79"/>
      <c r="E52" s="79" t="s">
        <v>49</v>
      </c>
      <c r="F52" s="86" t="s">
        <v>22</v>
      </c>
      <c r="G52" s="86" t="s">
        <v>22</v>
      </c>
      <c r="H52" s="86" t="s">
        <v>22</v>
      </c>
      <c r="I52" s="86" t="s">
        <v>22</v>
      </c>
      <c r="J52" s="86" t="s">
        <v>22</v>
      </c>
      <c r="K52" s="86" t="s">
        <v>22</v>
      </c>
      <c r="L52" s="80" t="n">
        <v>400</v>
      </c>
      <c r="M52" s="80" t="n">
        <v>486</v>
      </c>
      <c r="N52" s="80" t="n">
        <v>524</v>
      </c>
      <c r="O52" s="80" t="s">
        <v>22</v>
      </c>
      <c r="P52" s="80" t="s">
        <v>22</v>
      </c>
      <c r="Q52" s="80" t="s">
        <v>22</v>
      </c>
      <c r="R52" s="80" t="s">
        <v>22</v>
      </c>
      <c r="S52" s="80" t="s">
        <v>22</v>
      </c>
      <c r="T52" s="80" t="s">
        <v>22</v>
      </c>
      <c r="U52" s="80" t="s">
        <v>22</v>
      </c>
      <c r="V52" s="80" t="s">
        <v>22</v>
      </c>
      <c r="W52" s="80" t="s">
        <v>22</v>
      </c>
      <c r="X52" s="80" t="n">
        <v>42</v>
      </c>
      <c r="Y52" s="80"/>
      <c r="Z52" s="80"/>
      <c r="AA52" s="80"/>
      <c r="AB52" s="80"/>
      <c r="AC52" s="80"/>
    </row>
    <row r="53" customFormat="false" ht="25.5" hidden="false" customHeight="true" outlineLevel="0" collapsed="false">
      <c r="A53" s="81"/>
      <c r="B53" s="78"/>
      <c r="C53" s="78"/>
      <c r="D53" s="79"/>
      <c r="E53" s="79" t="s">
        <v>50</v>
      </c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0" t="n">
        <v>42</v>
      </c>
      <c r="Y53" s="80"/>
      <c r="Z53" s="80"/>
      <c r="AA53" s="80"/>
      <c r="AB53" s="80"/>
      <c r="AC53" s="80"/>
    </row>
    <row r="54" customFormat="false" ht="25.5" hidden="false" customHeight="true" outlineLevel="0" collapsed="false">
      <c r="A54" s="81"/>
      <c r="B54" s="78"/>
      <c r="C54" s="78"/>
      <c r="D54" s="79"/>
      <c r="E54" s="79" t="s">
        <v>51</v>
      </c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0" t="n">
        <v>400</v>
      </c>
      <c r="Y54" s="80"/>
      <c r="Z54" s="80"/>
      <c r="AA54" s="80"/>
      <c r="AB54" s="80"/>
      <c r="AC54" s="80"/>
    </row>
    <row r="55" customFormat="false" ht="21.55" hidden="false" customHeight="true" outlineLevel="0" collapsed="false">
      <c r="A55" s="88" t="n">
        <v>20</v>
      </c>
      <c r="B55" s="78"/>
      <c r="C55" s="78" t="s">
        <v>81</v>
      </c>
      <c r="D55" s="79" t="s">
        <v>58</v>
      </c>
      <c r="E55" s="79" t="s">
        <v>35</v>
      </c>
      <c r="F55" s="80" t="n">
        <v>5</v>
      </c>
      <c r="G55" s="80" t="n">
        <v>6</v>
      </c>
      <c r="H55" s="80" t="n">
        <v>5</v>
      </c>
      <c r="I55" s="80" t="n">
        <v>4</v>
      </c>
      <c r="J55" s="80" t="n">
        <v>6</v>
      </c>
      <c r="K55" s="80" t="n">
        <v>5</v>
      </c>
      <c r="L55" s="80" t="n">
        <v>2</v>
      </c>
      <c r="M55" s="80" t="n">
        <v>3</v>
      </c>
      <c r="N55" s="80" t="n">
        <v>4</v>
      </c>
      <c r="O55" s="80" t="n">
        <v>4</v>
      </c>
      <c r="P55" s="80" t="n">
        <v>4</v>
      </c>
      <c r="Q55" s="80" t="n">
        <v>3</v>
      </c>
      <c r="R55" s="80" t="n">
        <v>4</v>
      </c>
      <c r="S55" s="80" t="n">
        <v>4</v>
      </c>
      <c r="T55" s="80" t="n">
        <v>3</v>
      </c>
      <c r="U55" s="80" t="n">
        <v>3</v>
      </c>
      <c r="V55" s="80" t="n">
        <v>4</v>
      </c>
      <c r="W55" s="80" t="n">
        <v>4</v>
      </c>
      <c r="X55" s="80" t="n">
        <v>4</v>
      </c>
      <c r="Y55" s="80"/>
      <c r="Z55" s="80"/>
      <c r="AA55" s="80"/>
      <c r="AB55" s="80"/>
      <c r="AC55" s="80"/>
    </row>
    <row r="56" customFormat="false" ht="22.35" hidden="false" customHeight="true" outlineLevel="0" collapsed="false">
      <c r="A56" s="88"/>
      <c r="B56" s="78"/>
      <c r="C56" s="78"/>
      <c r="D56" s="79"/>
      <c r="E56" s="79" t="s">
        <v>36</v>
      </c>
      <c r="F56" s="80" t="n">
        <v>5</v>
      </c>
      <c r="G56" s="80" t="n">
        <v>6</v>
      </c>
      <c r="H56" s="80" t="n">
        <v>5</v>
      </c>
      <c r="I56" s="80" t="n">
        <v>4</v>
      </c>
      <c r="J56" s="80" t="n">
        <v>6</v>
      </c>
      <c r="K56" s="80" t="n">
        <v>5</v>
      </c>
      <c r="L56" s="80" t="n">
        <v>2</v>
      </c>
      <c r="M56" s="80" t="n">
        <v>3</v>
      </c>
      <c r="N56" s="80" t="n">
        <v>4</v>
      </c>
      <c r="O56" s="80" t="n">
        <v>4</v>
      </c>
      <c r="P56" s="80" t="n">
        <v>4</v>
      </c>
      <c r="Q56" s="80" t="n">
        <v>3</v>
      </c>
      <c r="R56" s="80" t="n">
        <v>4</v>
      </c>
      <c r="S56" s="80" t="n">
        <v>4</v>
      </c>
      <c r="T56" s="80" t="n">
        <v>3</v>
      </c>
      <c r="U56" s="80" t="n">
        <v>3</v>
      </c>
      <c r="V56" s="80" t="n">
        <v>4</v>
      </c>
      <c r="W56" s="80" t="n">
        <v>4</v>
      </c>
      <c r="X56" s="80" t="n">
        <v>4</v>
      </c>
      <c r="Y56" s="80"/>
      <c r="Z56" s="80"/>
      <c r="AA56" s="80"/>
      <c r="AB56" s="80"/>
      <c r="AC56" s="80"/>
    </row>
    <row r="57" customFormat="false" ht="21.55" hidden="false" customHeight="true" outlineLevel="0" collapsed="false">
      <c r="A57" s="88"/>
      <c r="B57" s="78"/>
      <c r="C57" s="78"/>
      <c r="D57" s="79"/>
      <c r="E57" s="79" t="s">
        <v>37</v>
      </c>
      <c r="F57" s="80" t="n">
        <v>5</v>
      </c>
      <c r="G57" s="80" t="n">
        <v>6</v>
      </c>
      <c r="H57" s="80" t="n">
        <v>5</v>
      </c>
      <c r="I57" s="80" t="n">
        <v>4</v>
      </c>
      <c r="J57" s="80" t="n">
        <v>6</v>
      </c>
      <c r="K57" s="80" t="n">
        <v>5</v>
      </c>
      <c r="L57" s="80" t="n">
        <v>2</v>
      </c>
      <c r="M57" s="80" t="n">
        <v>3</v>
      </c>
      <c r="N57" s="80" t="n">
        <v>4</v>
      </c>
      <c r="O57" s="80" t="n">
        <v>4</v>
      </c>
      <c r="P57" s="80" t="n">
        <v>4</v>
      </c>
      <c r="Q57" s="80" t="n">
        <v>3</v>
      </c>
      <c r="R57" s="80" t="n">
        <v>4</v>
      </c>
      <c r="S57" s="80" t="n">
        <v>4</v>
      </c>
      <c r="T57" s="80" t="n">
        <v>3</v>
      </c>
      <c r="U57" s="80" t="n">
        <v>3</v>
      </c>
      <c r="V57" s="80" t="n">
        <v>4</v>
      </c>
      <c r="W57" s="80" t="n">
        <v>4</v>
      </c>
      <c r="X57" s="80" t="n">
        <v>4</v>
      </c>
      <c r="Y57" s="80"/>
      <c r="Z57" s="80"/>
      <c r="AA57" s="80"/>
      <c r="AB57" s="80"/>
      <c r="AC57" s="80"/>
    </row>
    <row r="58" customFormat="false" ht="22.35" hidden="false" customHeight="true" outlineLevel="0" collapsed="false">
      <c r="A58" s="88"/>
      <c r="B58" s="78"/>
      <c r="C58" s="78"/>
      <c r="D58" s="79"/>
      <c r="E58" s="79" t="s">
        <v>71</v>
      </c>
      <c r="F58" s="80" t="s">
        <v>22</v>
      </c>
      <c r="G58" s="80" t="s">
        <v>22</v>
      </c>
      <c r="H58" s="80" t="s">
        <v>22</v>
      </c>
      <c r="I58" s="80" t="s">
        <v>22</v>
      </c>
      <c r="J58" s="80" t="s">
        <v>22</v>
      </c>
      <c r="K58" s="80" t="s">
        <v>22</v>
      </c>
      <c r="L58" s="80" t="s">
        <v>22</v>
      </c>
      <c r="M58" s="80" t="s">
        <v>22</v>
      </c>
      <c r="N58" s="80" t="s">
        <v>22</v>
      </c>
      <c r="O58" s="80" t="s">
        <v>22</v>
      </c>
      <c r="P58" s="80" t="s">
        <v>22</v>
      </c>
      <c r="Q58" s="80" t="s">
        <v>22</v>
      </c>
      <c r="R58" s="80" t="s">
        <v>22</v>
      </c>
      <c r="S58" s="80" t="s">
        <v>22</v>
      </c>
      <c r="T58" s="80" t="s">
        <v>22</v>
      </c>
      <c r="U58" s="80" t="s">
        <v>22</v>
      </c>
      <c r="V58" s="80" t="s">
        <v>22</v>
      </c>
      <c r="W58" s="80" t="s">
        <v>22</v>
      </c>
      <c r="X58" s="80" t="s">
        <v>22</v>
      </c>
      <c r="Y58" s="80"/>
      <c r="Z58" s="80"/>
      <c r="AA58" s="80"/>
      <c r="AB58" s="80"/>
      <c r="AC58" s="80"/>
    </row>
    <row r="59" customFormat="false" ht="23.2" hidden="false" customHeight="true" outlineLevel="0" collapsed="false">
      <c r="A59" s="88"/>
      <c r="B59" s="78"/>
      <c r="C59" s="78"/>
      <c r="D59" s="79"/>
      <c r="E59" s="79" t="s">
        <v>71</v>
      </c>
      <c r="F59" s="80" t="s">
        <v>22</v>
      </c>
      <c r="G59" s="80" t="s">
        <v>22</v>
      </c>
      <c r="H59" s="80" t="s">
        <v>22</v>
      </c>
      <c r="I59" s="80" t="s">
        <v>22</v>
      </c>
      <c r="J59" s="80" t="s">
        <v>22</v>
      </c>
      <c r="K59" s="80" t="s">
        <v>22</v>
      </c>
      <c r="L59" s="80" t="s">
        <v>22</v>
      </c>
      <c r="M59" s="80" t="s">
        <v>22</v>
      </c>
      <c r="N59" s="80" t="s">
        <v>22</v>
      </c>
      <c r="O59" s="80" t="s">
        <v>22</v>
      </c>
      <c r="P59" s="80" t="s">
        <v>22</v>
      </c>
      <c r="Q59" s="80" t="s">
        <v>22</v>
      </c>
      <c r="R59" s="80" t="s">
        <v>22</v>
      </c>
      <c r="S59" s="80" t="s">
        <v>22</v>
      </c>
      <c r="T59" s="80" t="s">
        <v>22</v>
      </c>
      <c r="U59" s="80" t="s">
        <v>22</v>
      </c>
      <c r="V59" s="80" t="s">
        <v>22</v>
      </c>
      <c r="W59" s="80" t="s">
        <v>22</v>
      </c>
      <c r="X59" s="80" t="s">
        <v>22</v>
      </c>
      <c r="Y59" s="80"/>
      <c r="Z59" s="80"/>
      <c r="AA59" s="80"/>
      <c r="AB59" s="80"/>
      <c r="AC59" s="80"/>
    </row>
    <row r="61" customFormat="false" ht="26.85" hidden="false" customHeight="false" outlineLevel="0" collapsed="false">
      <c r="M61" s="89"/>
      <c r="N61" s="90" t="s">
        <v>82</v>
      </c>
      <c r="O61" s="90" t="s">
        <v>83</v>
      </c>
      <c r="P61" s="90" t="s">
        <v>84</v>
      </c>
      <c r="Q61" s="90" t="s">
        <v>85</v>
      </c>
    </row>
    <row r="62" customFormat="false" ht="15" hidden="false" customHeight="false" outlineLevel="0" collapsed="false">
      <c r="M62" s="91" t="s">
        <v>86</v>
      </c>
      <c r="N62" s="92" t="s">
        <v>41</v>
      </c>
      <c r="O62" s="93" t="n">
        <v>19.8</v>
      </c>
      <c r="P62" s="93" t="n">
        <v>23</v>
      </c>
      <c r="Q62" s="94" t="n">
        <f aca="false">+O62*P62</f>
        <v>455.4</v>
      </c>
    </row>
    <row r="63" customFormat="false" ht="15" hidden="false" customHeight="false" outlineLevel="0" collapsed="false">
      <c r="M63" s="91" t="s">
        <v>87</v>
      </c>
      <c r="N63" s="92" t="s">
        <v>42</v>
      </c>
      <c r="O63" s="93" t="n">
        <v>22</v>
      </c>
      <c r="P63" s="93" t="n">
        <v>23</v>
      </c>
      <c r="Q63" s="94" t="n">
        <f aca="false">+O63*P63</f>
        <v>506</v>
      </c>
    </row>
    <row r="64" customFormat="false" ht="15" hidden="false" customHeight="false" outlineLevel="0" collapsed="false">
      <c r="M64" s="91" t="s">
        <v>88</v>
      </c>
      <c r="N64" s="92" t="s">
        <v>43</v>
      </c>
      <c r="O64" s="93" t="n">
        <v>19.4</v>
      </c>
      <c r="P64" s="93" t="n">
        <v>23</v>
      </c>
      <c r="Q64" s="94" t="n">
        <f aca="false">+O64*P64</f>
        <v>446.2</v>
      </c>
    </row>
    <row r="65" customFormat="false" ht="15" hidden="false" customHeight="false" outlineLevel="0" collapsed="false">
      <c r="M65" s="91" t="s">
        <v>89</v>
      </c>
      <c r="N65" s="92" t="s">
        <v>44</v>
      </c>
      <c r="O65" s="93" t="n">
        <v>20.6</v>
      </c>
      <c r="P65" s="93" t="n">
        <v>23</v>
      </c>
      <c r="Q65" s="94" t="n">
        <f aca="false">+O65*P65</f>
        <v>473.8</v>
      </c>
    </row>
    <row r="66" customFormat="false" ht="15" hidden="false" customHeight="false" outlineLevel="0" collapsed="false">
      <c r="M66" s="95" t="s">
        <v>90</v>
      </c>
      <c r="N66" s="92" t="s">
        <v>45</v>
      </c>
      <c r="O66" s="93" t="n">
        <v>21.6</v>
      </c>
      <c r="P66" s="93" t="n">
        <v>23</v>
      </c>
      <c r="Q66" s="94" t="n">
        <f aca="false">+O66*P66</f>
        <v>496.8</v>
      </c>
    </row>
    <row r="67" customFormat="false" ht="16.55" hidden="false" customHeight="true" outlineLevel="0" collapsed="false">
      <c r="M67" s="95" t="s">
        <v>91</v>
      </c>
      <c r="N67" s="92" t="s">
        <v>92</v>
      </c>
      <c r="O67" s="93" t="n">
        <v>12.8</v>
      </c>
      <c r="P67" s="93" t="n">
        <v>23</v>
      </c>
      <c r="Q67" s="94" t="n">
        <f aca="false">+O67*P67</f>
        <v>294.4</v>
      </c>
    </row>
    <row r="68" customFormat="false" ht="18.2" hidden="false" customHeight="true" outlineLevel="0" collapsed="false">
      <c r="M68" s="96" t="s">
        <v>93</v>
      </c>
      <c r="N68" s="92" t="s">
        <v>94</v>
      </c>
      <c r="O68" s="93" t="n">
        <v>6</v>
      </c>
      <c r="P68" s="93" t="n">
        <v>7</v>
      </c>
      <c r="Q68" s="94" t="n">
        <f aca="false">+O68*P68</f>
        <v>42</v>
      </c>
    </row>
    <row r="69" customFormat="false" ht="17.4" hidden="false" customHeight="true" outlineLevel="0" collapsed="false">
      <c r="M69" s="97" t="s">
        <v>95</v>
      </c>
      <c r="N69" s="92" t="s">
        <v>96</v>
      </c>
      <c r="O69" s="93" t="n">
        <v>6</v>
      </c>
      <c r="P69" s="93" t="n">
        <v>7</v>
      </c>
      <c r="Q69" s="94" t="n">
        <f aca="false">+O69*P69</f>
        <v>42</v>
      </c>
    </row>
    <row r="70" customFormat="false" ht="19.9" hidden="false" customHeight="true" outlineLevel="0" collapsed="false">
      <c r="L70" s="98" t="s">
        <v>97</v>
      </c>
      <c r="M70" s="98"/>
      <c r="N70" s="92" t="s">
        <v>98</v>
      </c>
      <c r="O70" s="93" t="n">
        <v>6</v>
      </c>
      <c r="P70" s="93" t="n">
        <v>7</v>
      </c>
      <c r="Q70" s="94" t="n">
        <f aca="false">+O70*P70</f>
        <v>42</v>
      </c>
    </row>
    <row r="71" customFormat="false" ht="19.05" hidden="false" customHeight="true" outlineLevel="0" collapsed="false">
      <c r="K71" s="97"/>
      <c r="L71" s="98" t="s">
        <v>99</v>
      </c>
      <c r="M71" s="98"/>
      <c r="N71" s="92" t="s">
        <v>100</v>
      </c>
      <c r="O71" s="93" t="n">
        <v>6</v>
      </c>
      <c r="P71" s="93" t="n">
        <v>7</v>
      </c>
      <c r="Q71" s="94" t="n">
        <f aca="false">+O71*P71</f>
        <v>42</v>
      </c>
    </row>
    <row r="72" customFormat="false" ht="19.9" hidden="false" customHeight="true" outlineLevel="0" collapsed="false">
      <c r="K72" s="97"/>
      <c r="L72" s="97"/>
      <c r="M72" s="97" t="s">
        <v>101</v>
      </c>
      <c r="N72" s="92" t="s">
        <v>102</v>
      </c>
      <c r="O72" s="93" t="n">
        <v>20</v>
      </c>
      <c r="P72" s="93" t="n">
        <v>20</v>
      </c>
      <c r="Q72" s="94" t="n">
        <f aca="false">+O72*P72</f>
        <v>400</v>
      </c>
    </row>
    <row r="73" customFormat="false" ht="28.95" hidden="false" customHeight="true" outlineLevel="0" collapsed="false">
      <c r="B73" s="99"/>
      <c r="C73" s="99"/>
      <c r="M73" s="97" t="s">
        <v>103</v>
      </c>
      <c r="N73" s="92" t="s">
        <v>73</v>
      </c>
      <c r="O73" s="93" t="n">
        <v>5.8</v>
      </c>
      <c r="P73" s="93" t="n">
        <v>15</v>
      </c>
      <c r="Q73" s="94" t="n">
        <f aca="false">+O73*P73</f>
        <v>87</v>
      </c>
    </row>
    <row r="74" customFormat="false" ht="15" hidden="false" customHeight="false" outlineLevel="0" collapsed="false">
      <c r="M74" s="95"/>
      <c r="N74" s="100" t="s">
        <v>104</v>
      </c>
      <c r="O74" s="101" t="s">
        <v>22</v>
      </c>
      <c r="P74" s="101" t="s">
        <v>22</v>
      </c>
      <c r="Q74" s="102" t="e">
        <f aca="false">+O74*P74</f>
        <v>#VALUE!</v>
      </c>
    </row>
    <row r="75" customFormat="false" ht="15" hidden="false" customHeight="false" outlineLevel="0" collapsed="false">
      <c r="M75" s="91" t="s">
        <v>105</v>
      </c>
      <c r="N75" s="103" t="s">
        <v>35</v>
      </c>
      <c r="O75" s="104" t="n">
        <v>22</v>
      </c>
      <c r="P75" s="105" t="n">
        <f aca="false">4/21</f>
        <v>0.190476190476191</v>
      </c>
      <c r="Q75" s="106" t="n">
        <f aca="false">+O75*P75</f>
        <v>4.1904761904762</v>
      </c>
    </row>
    <row r="76" customFormat="false" ht="15" hidden="false" customHeight="false" outlineLevel="0" collapsed="false">
      <c r="M76" s="91" t="s">
        <v>106</v>
      </c>
      <c r="N76" s="103" t="s">
        <v>36</v>
      </c>
      <c r="O76" s="104" t="n">
        <v>22</v>
      </c>
      <c r="P76" s="105" t="n">
        <f aca="false">4/21</f>
        <v>0.190476190476191</v>
      </c>
      <c r="Q76" s="106" t="n">
        <f aca="false">+O76*P76</f>
        <v>4.1904761904762</v>
      </c>
    </row>
    <row r="77" customFormat="false" ht="15" hidden="false" customHeight="false" outlineLevel="0" collapsed="false">
      <c r="M77" s="91" t="s">
        <v>107</v>
      </c>
      <c r="N77" s="103" t="s">
        <v>37</v>
      </c>
      <c r="O77" s="104" t="n">
        <v>22</v>
      </c>
      <c r="P77" s="105" t="n">
        <f aca="false">4/21</f>
        <v>0.190476190476191</v>
      </c>
      <c r="Q77" s="106" t="n">
        <f aca="false">+O77*P77</f>
        <v>4.1904761904762</v>
      </c>
    </row>
  </sheetData>
  <mergeCells count="29">
    <mergeCell ref="A1:E1"/>
    <mergeCell ref="A5:A7"/>
    <mergeCell ref="B5:B13"/>
    <mergeCell ref="C5:C7"/>
    <mergeCell ref="D5:D7"/>
    <mergeCell ref="A8:A9"/>
    <mergeCell ref="C8:C9"/>
    <mergeCell ref="D8:D9"/>
    <mergeCell ref="B14:B20"/>
    <mergeCell ref="A21:A25"/>
    <mergeCell ref="B21:B59"/>
    <mergeCell ref="C21:C25"/>
    <mergeCell ref="D21:D25"/>
    <mergeCell ref="A26:A37"/>
    <mergeCell ref="C26:C37"/>
    <mergeCell ref="D26:D37"/>
    <mergeCell ref="F36:W37"/>
    <mergeCell ref="A38:A42"/>
    <mergeCell ref="C38:C42"/>
    <mergeCell ref="D38:D42"/>
    <mergeCell ref="A43:A54"/>
    <mergeCell ref="C43:C54"/>
    <mergeCell ref="D43:D54"/>
    <mergeCell ref="F53:W54"/>
    <mergeCell ref="A55:A59"/>
    <mergeCell ref="C55:C59"/>
    <mergeCell ref="D55:D59"/>
    <mergeCell ref="L70:M70"/>
    <mergeCell ref="L71:M7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4"/>
  <sheetViews>
    <sheetView showFormulas="false" showGridLines="true" showRowColHeaders="true" showZeros="true" rightToLeft="false" tabSelected="false" showOutlineSymbols="true" defaultGridColor="true" view="normal" topLeftCell="A15" colorId="64" zoomScale="90" zoomScaleNormal="90" zoomScalePageLayoutView="100" workbookViewId="0">
      <selection pane="topLeft" activeCell="B35" activeCellId="0" sqref="B35"/>
    </sheetView>
  </sheetViews>
  <sheetFormatPr defaultRowHeight="14.4" zeroHeight="false" outlineLevelRow="0" outlineLevelCol="0"/>
  <cols>
    <col collapsed="false" customWidth="false" hidden="false" outlineLevel="0" max="1" min="1" style="107" width="11.45"/>
    <col collapsed="false" customWidth="true" hidden="false" outlineLevel="0" max="2" min="2" style="0" width="58.87"/>
    <col collapsed="false" customWidth="true" hidden="false" outlineLevel="0" max="1022" min="3" style="0" width="10.68"/>
    <col collapsed="false" customWidth="true" hidden="false" outlineLevel="0" max="1025" min="1023" style="0" width="8.89"/>
  </cols>
  <sheetData>
    <row r="1" customFormat="false" ht="14.4" hidden="false" customHeight="false" outlineLevel="0" collapsed="false">
      <c r="A1" s="108" t="s">
        <v>108</v>
      </c>
      <c r="B1" s="108"/>
    </row>
    <row r="2" customFormat="false" ht="14.4" hidden="false" customHeight="false" outlineLevel="0" collapsed="false">
      <c r="A2" s="109" t="s">
        <v>109</v>
      </c>
      <c r="B2" s="110" t="s">
        <v>110</v>
      </c>
    </row>
    <row r="3" customFormat="false" ht="14.4" hidden="false" customHeight="false" outlineLevel="0" collapsed="false">
      <c r="A3" s="109" t="s">
        <v>111</v>
      </c>
      <c r="B3" s="111" t="n">
        <v>43173</v>
      </c>
    </row>
    <row r="4" customFormat="false" ht="81" hidden="false" customHeight="true" outlineLevel="0" collapsed="false">
      <c r="A4" s="112" t="s">
        <v>112</v>
      </c>
      <c r="B4" s="113" t="s">
        <v>113</v>
      </c>
    </row>
    <row r="5" customFormat="false" ht="14.4" hidden="false" customHeight="false" outlineLevel="0" collapsed="false">
      <c r="A5" s="114"/>
      <c r="B5" s="115"/>
    </row>
    <row r="6" customFormat="false" ht="14.4" hidden="false" customHeight="false" outlineLevel="0" collapsed="false">
      <c r="A6" s="108" t="s">
        <v>108</v>
      </c>
      <c r="B6" s="108"/>
    </row>
    <row r="7" customFormat="false" ht="14.4" hidden="false" customHeight="false" outlineLevel="0" collapsed="false">
      <c r="A7" s="109" t="s">
        <v>109</v>
      </c>
      <c r="B7" s="110" t="s">
        <v>110</v>
      </c>
    </row>
    <row r="8" customFormat="false" ht="14.4" hidden="false" customHeight="false" outlineLevel="0" collapsed="false">
      <c r="A8" s="109" t="s">
        <v>111</v>
      </c>
      <c r="B8" s="111" t="n">
        <v>43395</v>
      </c>
    </row>
    <row r="9" customFormat="false" ht="81" hidden="false" customHeight="true" outlineLevel="0" collapsed="false">
      <c r="A9" s="112" t="s">
        <v>112</v>
      </c>
      <c r="B9" s="113" t="s">
        <v>114</v>
      </c>
    </row>
    <row r="11" customFormat="false" ht="14.4" hidden="false" customHeight="false" outlineLevel="0" collapsed="false">
      <c r="A11" s="108" t="s">
        <v>108</v>
      </c>
      <c r="B11" s="108"/>
    </row>
    <row r="12" customFormat="false" ht="14.4" hidden="false" customHeight="false" outlineLevel="0" collapsed="false">
      <c r="A12" s="109" t="s">
        <v>109</v>
      </c>
      <c r="B12" s="110" t="s">
        <v>115</v>
      </c>
    </row>
    <row r="13" customFormat="false" ht="14.4" hidden="false" customHeight="false" outlineLevel="0" collapsed="false">
      <c r="A13" s="109" t="s">
        <v>111</v>
      </c>
      <c r="B13" s="111" t="n">
        <v>43668</v>
      </c>
    </row>
    <row r="14" customFormat="false" ht="91.2" hidden="false" customHeight="true" outlineLevel="0" collapsed="false">
      <c r="A14" s="112" t="s">
        <v>112</v>
      </c>
      <c r="B14" s="113" t="s">
        <v>116</v>
      </c>
    </row>
    <row r="16" customFormat="false" ht="14.4" hidden="false" customHeight="false" outlineLevel="0" collapsed="false">
      <c r="A16" s="108" t="s">
        <v>108</v>
      </c>
      <c r="B16" s="108"/>
    </row>
    <row r="17" customFormat="false" ht="14.4" hidden="false" customHeight="false" outlineLevel="0" collapsed="false">
      <c r="A17" s="109" t="s">
        <v>109</v>
      </c>
      <c r="B17" s="110" t="s">
        <v>117</v>
      </c>
    </row>
    <row r="18" customFormat="false" ht="14.4" hidden="false" customHeight="false" outlineLevel="0" collapsed="false">
      <c r="A18" s="109" t="s">
        <v>111</v>
      </c>
      <c r="B18" s="111" t="n">
        <v>43698</v>
      </c>
    </row>
    <row r="19" customFormat="false" ht="19.8" hidden="false" customHeight="true" outlineLevel="0" collapsed="false">
      <c r="A19" s="112" t="s">
        <v>112</v>
      </c>
      <c r="B19" s="113" t="s">
        <v>118</v>
      </c>
    </row>
    <row r="21" customFormat="false" ht="14.4" hidden="false" customHeight="false" outlineLevel="0" collapsed="false">
      <c r="A21" s="108" t="s">
        <v>108</v>
      </c>
      <c r="B21" s="108"/>
    </row>
    <row r="22" customFormat="false" ht="14.4" hidden="false" customHeight="false" outlineLevel="0" collapsed="false">
      <c r="A22" s="109" t="s">
        <v>109</v>
      </c>
      <c r="B22" s="110" t="s">
        <v>115</v>
      </c>
    </row>
    <row r="23" customFormat="false" ht="14.4" hidden="false" customHeight="false" outlineLevel="0" collapsed="false">
      <c r="A23" s="109" t="s">
        <v>111</v>
      </c>
      <c r="B23" s="111" t="n">
        <v>43760</v>
      </c>
    </row>
    <row r="24" customFormat="false" ht="86.4" hidden="false" customHeight="false" outlineLevel="0" collapsed="false">
      <c r="A24" s="112" t="s">
        <v>112</v>
      </c>
      <c r="B24" s="113" t="s">
        <v>119</v>
      </c>
    </row>
    <row r="26" customFormat="false" ht="14.4" hidden="false" customHeight="false" outlineLevel="0" collapsed="false">
      <c r="A26" s="108" t="s">
        <v>108</v>
      </c>
      <c r="B26" s="108"/>
    </row>
    <row r="27" customFormat="false" ht="14.4" hidden="false" customHeight="false" outlineLevel="0" collapsed="false">
      <c r="A27" s="109" t="s">
        <v>109</v>
      </c>
      <c r="B27" s="110" t="s">
        <v>115</v>
      </c>
    </row>
    <row r="28" customFormat="false" ht="14.4" hidden="false" customHeight="false" outlineLevel="0" collapsed="false">
      <c r="A28" s="109" t="s">
        <v>111</v>
      </c>
      <c r="B28" s="111" t="n">
        <v>43882</v>
      </c>
    </row>
    <row r="29" customFormat="false" ht="57.6" hidden="false" customHeight="false" outlineLevel="0" collapsed="false">
      <c r="A29" s="112" t="s">
        <v>112</v>
      </c>
      <c r="B29" s="113" t="s">
        <v>120</v>
      </c>
    </row>
    <row r="31" customFormat="false" ht="13.8" hidden="false" customHeight="false" outlineLevel="0" collapsed="false">
      <c r="A31" s="108" t="s">
        <v>108</v>
      </c>
      <c r="B31" s="108"/>
    </row>
    <row r="32" customFormat="false" ht="13.8" hidden="false" customHeight="false" outlineLevel="0" collapsed="false">
      <c r="A32" s="109" t="s">
        <v>109</v>
      </c>
      <c r="B32" s="110" t="s">
        <v>117</v>
      </c>
    </row>
    <row r="33" customFormat="false" ht="13.8" hidden="false" customHeight="false" outlineLevel="0" collapsed="false">
      <c r="A33" s="109" t="s">
        <v>111</v>
      </c>
      <c r="B33" s="111" t="n">
        <v>44049</v>
      </c>
    </row>
    <row r="34" customFormat="false" ht="54.4" hidden="false" customHeight="false" outlineLevel="0" collapsed="false">
      <c r="A34" s="112" t="s">
        <v>112</v>
      </c>
      <c r="B34" s="113" t="s">
        <v>121</v>
      </c>
    </row>
  </sheetData>
  <mergeCells count="7">
    <mergeCell ref="A1:B1"/>
    <mergeCell ref="A6:B6"/>
    <mergeCell ref="A11:B11"/>
    <mergeCell ref="A16:B16"/>
    <mergeCell ref="A21:B21"/>
    <mergeCell ref="A26:B26"/>
    <mergeCell ref="A31:B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F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32" activeCellId="0" sqref="F32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>
    <row r="3" customFormat="false" ht="100.8" hidden="false" customHeight="false" outlineLevel="0" collapsed="false">
      <c r="A3" s="116" t="s">
        <v>122</v>
      </c>
      <c r="B3" s="117" t="s">
        <v>123</v>
      </c>
      <c r="C3" s="118" t="s">
        <v>124</v>
      </c>
      <c r="D3" s="119" t="s">
        <v>125</v>
      </c>
      <c r="E3" s="119" t="s">
        <v>126</v>
      </c>
      <c r="F3" s="120" t="s">
        <v>127</v>
      </c>
    </row>
    <row r="4" customFormat="false" ht="14.4" hidden="false" customHeight="false" outlineLevel="0" collapsed="false">
      <c r="A4" s="121" t="s">
        <v>41</v>
      </c>
      <c r="B4" s="122" t="n">
        <v>420</v>
      </c>
      <c r="C4" s="122" t="n">
        <f aca="false">B4/4.33</f>
        <v>96.9976905311778</v>
      </c>
      <c r="D4" s="122" t="n">
        <f aca="false">B4-C4</f>
        <v>323.002309468822</v>
      </c>
      <c r="E4" s="122" t="n">
        <f aca="false">B4-C4*2</f>
        <v>226.004618937644</v>
      </c>
      <c r="F4" s="123" t="n">
        <f aca="false">B4-C4*3</f>
        <v>129.006928406467</v>
      </c>
    </row>
    <row r="5" customFormat="false" ht="14.4" hidden="false" customHeight="false" outlineLevel="0" collapsed="false">
      <c r="A5" s="124" t="s">
        <v>42</v>
      </c>
      <c r="B5" s="122" t="n">
        <v>420</v>
      </c>
      <c r="C5" s="125" t="n">
        <f aca="false">B5/4.33</f>
        <v>96.9976905311778</v>
      </c>
      <c r="D5" s="125" t="n">
        <f aca="false">B5-C5</f>
        <v>323.002309468822</v>
      </c>
      <c r="E5" s="125" t="n">
        <f aca="false">B5-C5*2</f>
        <v>226.004618937644</v>
      </c>
      <c r="F5" s="126" t="n">
        <f aca="false">B5-C5*3</f>
        <v>129.006928406467</v>
      </c>
    </row>
    <row r="6" customFormat="false" ht="14.4" hidden="false" customHeight="false" outlineLevel="0" collapsed="false">
      <c r="A6" s="124" t="s">
        <v>43</v>
      </c>
      <c r="B6" s="122" t="n">
        <v>420</v>
      </c>
      <c r="C6" s="125" t="n">
        <f aca="false">B6/4.33</f>
        <v>96.9976905311778</v>
      </c>
      <c r="D6" s="125" t="n">
        <f aca="false">B6-C6</f>
        <v>323.002309468822</v>
      </c>
      <c r="E6" s="125" t="n">
        <f aca="false">B6-C6*2</f>
        <v>226.004618937644</v>
      </c>
      <c r="F6" s="126" t="n">
        <f aca="false">B6-C6*3</f>
        <v>129.006928406467</v>
      </c>
    </row>
    <row r="7" customFormat="false" ht="14.4" hidden="false" customHeight="false" outlineLevel="0" collapsed="false">
      <c r="A7" s="124" t="s">
        <v>44</v>
      </c>
      <c r="B7" s="122" t="n">
        <v>420</v>
      </c>
      <c r="C7" s="125" t="n">
        <f aca="false">B7/4.33</f>
        <v>96.9976905311778</v>
      </c>
      <c r="D7" s="125" t="n">
        <f aca="false">B7-C7</f>
        <v>323.002309468822</v>
      </c>
      <c r="E7" s="125" t="n">
        <f aca="false">B7-C7*2</f>
        <v>226.004618937644</v>
      </c>
      <c r="F7" s="126" t="n">
        <f aca="false">B7-C7*3</f>
        <v>129.006928406467</v>
      </c>
    </row>
    <row r="8" customFormat="false" ht="14.4" hidden="false" customHeight="false" outlineLevel="0" collapsed="false">
      <c r="A8" s="127" t="s">
        <v>45</v>
      </c>
      <c r="B8" s="128" t="n">
        <v>420</v>
      </c>
      <c r="C8" s="128" t="n">
        <f aca="false">B8/4.33</f>
        <v>96.9976905311778</v>
      </c>
      <c r="D8" s="128" t="n">
        <f aca="false">B8-C8</f>
        <v>323.002309468822</v>
      </c>
      <c r="E8" s="128" t="n">
        <f aca="false">B8-C8*2</f>
        <v>226.004618937644</v>
      </c>
      <c r="F8" s="129" t="n">
        <f aca="false">B8-C8*3</f>
        <v>129.006928406467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10.68"/>
  </cols>
  <sheetData>
    <row r="1" customFormat="false" ht="210.6" hidden="false" customHeight="false" outlineLevel="0" collapsed="false">
      <c r="A1" s="130" t="s">
        <v>128</v>
      </c>
      <c r="B1" s="130"/>
      <c r="C1" s="130"/>
      <c r="D1" s="130"/>
      <c r="E1" s="130"/>
    </row>
    <row r="2" customFormat="false" ht="23.4" hidden="false" customHeight="false" outlineLevel="0" collapsed="false">
      <c r="A2" s="130"/>
      <c r="B2" s="130"/>
      <c r="C2" s="130"/>
      <c r="D2" s="130"/>
      <c r="E2" s="130"/>
    </row>
    <row r="3" customFormat="false" ht="14.4" hidden="false" customHeight="false" outlineLevel="0" collapsed="false">
      <c r="A3" s="131"/>
      <c r="B3" s="132"/>
      <c r="C3" s="132"/>
      <c r="D3" s="132"/>
      <c r="E3" s="133"/>
    </row>
    <row r="4" customFormat="false" ht="126" hidden="false" customHeight="false" outlineLevel="0" collapsed="false">
      <c r="A4" s="134" t="s">
        <v>129</v>
      </c>
      <c r="B4" s="134"/>
      <c r="C4" s="134"/>
      <c r="D4" s="135"/>
      <c r="E4" s="133"/>
      <c r="H4" s="136" t="n">
        <v>40909</v>
      </c>
    </row>
    <row r="5" customFormat="false" ht="18" hidden="false" customHeight="false" outlineLevel="0" collapsed="false">
      <c r="A5" s="134"/>
      <c r="B5" s="134"/>
      <c r="C5" s="134"/>
      <c r="D5" s="135"/>
      <c r="E5" s="133"/>
      <c r="H5" s="136" t="n">
        <v>40940</v>
      </c>
    </row>
    <row r="6" customFormat="false" ht="14.4" hidden="false" customHeight="false" outlineLevel="0" collapsed="false">
      <c r="A6" s="131"/>
      <c r="B6" s="132"/>
      <c r="C6" s="132"/>
      <c r="D6" s="132"/>
      <c r="E6" s="133"/>
      <c r="H6" s="136" t="n">
        <v>40969</v>
      </c>
    </row>
    <row r="7" customFormat="false" ht="17.4" hidden="false" customHeight="false" outlineLevel="0" collapsed="false">
      <c r="A7" s="137" t="s">
        <v>130</v>
      </c>
      <c r="B7" s="137"/>
      <c r="C7" s="138" t="n">
        <v>9</v>
      </c>
      <c r="D7" s="132"/>
      <c r="E7" s="139"/>
      <c r="H7" s="136" t="n">
        <v>41000</v>
      </c>
    </row>
    <row r="8" customFormat="false" ht="14.4" hidden="false" customHeight="false" outlineLevel="0" collapsed="false">
      <c r="A8" s="131"/>
      <c r="B8" s="132"/>
      <c r="C8" s="132"/>
      <c r="D8" s="132"/>
      <c r="E8" s="133"/>
      <c r="H8" s="136" t="n">
        <v>41030</v>
      </c>
    </row>
    <row r="9" customFormat="false" ht="34.8" hidden="false" customHeight="false" outlineLevel="0" collapsed="false">
      <c r="A9" s="140" t="s">
        <v>2</v>
      </c>
      <c r="B9" s="140" t="s">
        <v>131</v>
      </c>
      <c r="C9" s="140" t="s">
        <v>57</v>
      </c>
      <c r="D9" s="140" t="s">
        <v>132</v>
      </c>
      <c r="E9" s="140" t="s">
        <v>133</v>
      </c>
      <c r="H9" s="136" t="n">
        <v>41061</v>
      </c>
    </row>
    <row r="10" customFormat="false" ht="43.2" hidden="false" customHeight="false" outlineLevel="0" collapsed="false">
      <c r="A10" s="141" t="n">
        <v>1</v>
      </c>
      <c r="B10" s="142" t="s">
        <v>13</v>
      </c>
      <c r="C10" s="143" t="s">
        <v>134</v>
      </c>
      <c r="D10" s="141" t="e">
        <f aca="false">+HLOOKUP($C$7,Métricas!$C$3:$E$38,3)</f>
        <v>#N/A</v>
      </c>
      <c r="E10" s="144" t="e">
        <f aca="false">AVERAGE(#REF!)</f>
        <v>#REF!</v>
      </c>
      <c r="F10" s="136"/>
      <c r="H10" s="136" t="n">
        <v>41091</v>
      </c>
    </row>
    <row r="11" customFormat="false" ht="43.2" hidden="false" customHeight="false" outlineLevel="0" collapsed="false">
      <c r="A11" s="141" t="n">
        <v>2</v>
      </c>
      <c r="B11" s="142" t="s">
        <v>135</v>
      </c>
      <c r="C11" s="143" t="s">
        <v>134</v>
      </c>
      <c r="D11" s="141" t="e">
        <f aca="false">+HLOOKUP($C$7,Métricas!$C$3:$E$38,4)</f>
        <v>#N/A</v>
      </c>
      <c r="E11" s="144" t="e">
        <f aca="false">AVERAGE(métricas!#REF!)</f>
        <v>#VALUE!</v>
      </c>
      <c r="H11" s="136" t="n">
        <v>41122</v>
      </c>
    </row>
    <row r="12" customFormat="false" ht="28.8" hidden="false" customHeight="false" outlineLevel="0" collapsed="false">
      <c r="A12" s="141" t="n">
        <v>3</v>
      </c>
      <c r="B12" s="142" t="s">
        <v>16</v>
      </c>
      <c r="C12" s="143" t="s">
        <v>134</v>
      </c>
      <c r="D12" s="141" t="e">
        <f aca="false">+HLOOKUP($C$7,Métricas!$C$3:$E$38,5)</f>
        <v>#N/A</v>
      </c>
      <c r="E12" s="144" t="e">
        <f aca="false">AVERAGE(#REF!)</f>
        <v>#REF!</v>
      </c>
      <c r="H12" s="136" t="n">
        <v>41153</v>
      </c>
    </row>
    <row r="13" customFormat="false" ht="43.2" hidden="false" customHeight="false" outlineLevel="0" collapsed="false">
      <c r="A13" s="141" t="n">
        <v>4</v>
      </c>
      <c r="B13" s="142" t="s">
        <v>136</v>
      </c>
      <c r="C13" s="143" t="s">
        <v>134</v>
      </c>
      <c r="D13" s="145" t="e">
        <f aca="false">+HLOOKUP($C$7,Métricas!$C$3:$E$38,6)</f>
        <v>#N/A</v>
      </c>
      <c r="E13" s="145" t="e">
        <f aca="false">AVERAGE(métricas!#REF!)</f>
        <v>#VALUE!</v>
      </c>
      <c r="H13" s="136" t="n">
        <v>41183</v>
      </c>
    </row>
    <row r="14" customFormat="false" ht="28.8" hidden="false" customHeight="false" outlineLevel="0" collapsed="false">
      <c r="A14" s="141" t="n">
        <v>5</v>
      </c>
      <c r="B14" s="142" t="s">
        <v>18</v>
      </c>
      <c r="C14" s="143" t="s">
        <v>134</v>
      </c>
      <c r="D14" s="141" t="e">
        <f aca="false">+HLOOKUP($C$7,Métricas!$C$3:$E$38,7)</f>
        <v>#N/A</v>
      </c>
      <c r="E14" s="144" t="e">
        <f aca="false">AVERAGE(métricas!#REF!)</f>
        <v>#VALUE!</v>
      </c>
      <c r="H14" s="136" t="n">
        <v>41214</v>
      </c>
    </row>
    <row r="15" customFormat="false" ht="28.8" hidden="false" customHeight="false" outlineLevel="0" collapsed="false">
      <c r="A15" s="141" t="n">
        <v>6</v>
      </c>
      <c r="B15" s="146" t="s">
        <v>137</v>
      </c>
      <c r="C15" s="143" t="s">
        <v>134</v>
      </c>
      <c r="D15" s="141" t="e">
        <f aca="false">+HLOOKUP($C$7,Métricas!$C$3:$E$38,8)</f>
        <v>#N/A</v>
      </c>
      <c r="E15" s="144" t="e">
        <f aca="false">AVERAGE(#REF!)</f>
        <v>#REF!</v>
      </c>
      <c r="H15" s="136" t="n">
        <v>41244</v>
      </c>
    </row>
    <row r="16" customFormat="false" ht="72" hidden="false" customHeight="false" outlineLevel="0" collapsed="false">
      <c r="A16" s="141" t="n">
        <v>7</v>
      </c>
      <c r="B16" s="146" t="s">
        <v>138</v>
      </c>
      <c r="C16" s="143" t="s">
        <v>41</v>
      </c>
      <c r="D16" s="141" t="e">
        <f aca="false">+HLOOKUP($C$7,Métricas!$C$3:$E$38,9)</f>
        <v>#N/A</v>
      </c>
      <c r="E16" s="144" t="e">
        <f aca="false">AVERAGE(métricas!#REF!)</f>
        <v>#VALUE!</v>
      </c>
    </row>
    <row r="17" customFormat="false" ht="14.4" hidden="false" customHeight="false" outlineLevel="0" collapsed="false">
      <c r="A17" s="141"/>
      <c r="B17" s="146"/>
      <c r="C17" s="143" t="s">
        <v>139</v>
      </c>
      <c r="D17" s="141" t="e">
        <f aca="false">+HLOOKUP($C$7,Métricas!$C$3:$E$38,10)</f>
        <v>#N/A</v>
      </c>
      <c r="E17" s="144" t="e">
        <f aca="false">AVERAGE(#REF!)</f>
        <v>#REF!</v>
      </c>
    </row>
    <row r="18" customFormat="false" ht="100.8" hidden="false" customHeight="false" outlineLevel="0" collapsed="false">
      <c r="A18" s="141" t="n">
        <v>8</v>
      </c>
      <c r="B18" s="142" t="s">
        <v>140</v>
      </c>
      <c r="C18" s="143" t="s">
        <v>134</v>
      </c>
      <c r="D18" s="141" t="e">
        <f aca="false">+HLOOKUP($C$7,Métricas!$C$3:$E$38,11)</f>
        <v>#N/A</v>
      </c>
      <c r="E18" s="144" t="e">
        <f aca="false">AVERAGE(métricas!#REF!)</f>
        <v>#VALUE!</v>
      </c>
    </row>
    <row r="19" customFormat="false" ht="86.4" hidden="false" customHeight="false" outlineLevel="0" collapsed="false">
      <c r="A19" s="141" t="n">
        <v>9</v>
      </c>
      <c r="B19" s="142" t="s">
        <v>141</v>
      </c>
      <c r="C19" s="143" t="s">
        <v>134</v>
      </c>
      <c r="D19" s="141" t="e">
        <f aca="false">+HLOOKUP($C$7,Métricas!$C$3:$E$38,12)</f>
        <v>#N/A</v>
      </c>
      <c r="E19" s="144" t="e">
        <f aca="false">AVERAGE(métricas!#REF!)</f>
        <v>#VALUE!</v>
      </c>
    </row>
    <row r="20" customFormat="false" ht="86.4" hidden="false" customHeight="false" outlineLevel="0" collapsed="false">
      <c r="A20" s="141" t="n">
        <v>10</v>
      </c>
      <c r="B20" s="142" t="s">
        <v>142</v>
      </c>
      <c r="C20" s="143" t="s">
        <v>134</v>
      </c>
      <c r="D20" s="141" t="e">
        <f aca="false">+HLOOKUP($C$7,Métricas!$C$3:$E$38,13)</f>
        <v>#N/A</v>
      </c>
      <c r="E20" s="144" t="e">
        <f aca="false">AVERAGE(métricas!#REF!)</f>
        <v>#VALUE!</v>
      </c>
    </row>
    <row r="21" customFormat="false" ht="100.8" hidden="false" customHeight="false" outlineLevel="0" collapsed="false">
      <c r="A21" s="141" t="n">
        <v>11</v>
      </c>
      <c r="B21" s="142" t="s">
        <v>143</v>
      </c>
      <c r="C21" s="143" t="s">
        <v>134</v>
      </c>
      <c r="D21" s="141" t="e">
        <f aca="false">+HLOOKUP($C$7,Métricas!$C$3:$E$38,14)</f>
        <v>#N/A</v>
      </c>
      <c r="E21" s="144" t="e">
        <f aca="false">AVERAGE(#REF!)</f>
        <v>#REF!</v>
      </c>
    </row>
    <row r="22" customFormat="false" ht="86.4" hidden="false" customHeight="false" outlineLevel="0" collapsed="false">
      <c r="A22" s="141" t="n">
        <v>12</v>
      </c>
      <c r="B22" s="142" t="s">
        <v>144</v>
      </c>
      <c r="C22" s="143" t="s">
        <v>134</v>
      </c>
      <c r="D22" s="141" t="e">
        <f aca="false">+HLOOKUP($C$7,Métricas!$C$3:$E$38,15)</f>
        <v>#N/A</v>
      </c>
      <c r="E22" s="144" t="e">
        <f aca="false">AVERAGE(#REF!)</f>
        <v>#REF!</v>
      </c>
    </row>
    <row r="23" customFormat="false" ht="129.6" hidden="false" customHeight="false" outlineLevel="0" collapsed="false">
      <c r="A23" s="141" t="n">
        <v>13</v>
      </c>
      <c r="B23" s="146" t="s">
        <v>145</v>
      </c>
      <c r="C23" s="143" t="s">
        <v>134</v>
      </c>
      <c r="D23" s="145" t="e">
        <f aca="false">+HLOOKUP($C$7,Métricas!$C$3:$E$38,16)</f>
        <v>#N/A</v>
      </c>
      <c r="E23" s="145" t="e">
        <f aca="false">AVERAGE(métricas!#REF!)</f>
        <v>#VALUE!</v>
      </c>
    </row>
    <row r="24" customFormat="false" ht="129.6" hidden="false" customHeight="false" outlineLevel="0" collapsed="false">
      <c r="A24" s="141" t="n">
        <v>14</v>
      </c>
      <c r="B24" s="146" t="s">
        <v>146</v>
      </c>
      <c r="C24" s="143" t="s">
        <v>134</v>
      </c>
      <c r="D24" s="141" t="e">
        <f aca="false">+HLOOKUP($C$7,Métricas!$C$3:$E$38,17)</f>
        <v>#N/A</v>
      </c>
      <c r="E24" s="144" t="e">
        <f aca="false">AVERAGE(#REF!)</f>
        <v>#REF!</v>
      </c>
    </row>
    <row r="25" customFormat="false" ht="43.2" hidden="false" customHeight="false" outlineLevel="0" collapsed="false">
      <c r="A25" s="141" t="n">
        <v>15</v>
      </c>
      <c r="B25" s="142" t="s">
        <v>147</v>
      </c>
      <c r="C25" s="143" t="s">
        <v>134</v>
      </c>
      <c r="D25" s="141" t="e">
        <f aca="false">+HLOOKUP($C$7,Métricas!$C$3:$E$38,18)</f>
        <v>#N/A</v>
      </c>
      <c r="E25" s="144" t="e">
        <f aca="false">AVERAGE(métricas!#REF!)</f>
        <v>#VALUE!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4397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2018-08-08T21:22:45Z</dcterms:created>
  <dc:creator>Kristel Cornejo Esquivel</dc:creator>
  <dc:description/>
  <dc:language>es-CR</dc:language>
  <cp:lastModifiedBy/>
  <dcterms:modified xsi:type="dcterms:W3CDTF">2020-08-25T10:22:54Z</dcterms:modified>
  <cp:revision>230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