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ad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<sst xmlns="http://schemas.openxmlformats.org/spreadsheetml/2006/main" count="226" uniqueCount="145">
  <si>
    <t xml:space="preserve">INDICADORES DE GESTIÓN / DIRECCIÓN DE PLANIFICACIÓN
</t>
  </si>
  <si>
    <t xml:space="preserve">JUZGADO CONTRAVENCIONAL DEL PRIMER CIRCUITO JUDICIAL DE SAN JOSÉ</t>
  </si>
  <si>
    <t xml:space="preserve">Detalle</t>
  </si>
  <si>
    <t xml:space="preserve">Rangos</t>
  </si>
  <si>
    <t xml:space="preserve">OBSERVACIONES</t>
  </si>
  <si>
    <t xml:space="preserve">Categoría</t>
  </si>
  <si>
    <t xml:space="preserve">N°</t>
  </si>
  <si>
    <t xml:space="preserve">Indicadores</t>
  </si>
  <si>
    <t xml:space="preserve">Métricas</t>
  </si>
  <si>
    <t xml:space="preserve">Periodicidad</t>
  </si>
  <si>
    <t xml:space="preserve">Responsable</t>
  </si>
  <si>
    <t xml:space="preserve">Comentarios</t>
  </si>
  <si>
    <t xml:space="preserve">A mejorar</t>
  </si>
  <si>
    <t xml:space="preserve">Estándar</t>
  </si>
  <si>
    <t xml:space="preserve">Muy bueno</t>
  </si>
  <si>
    <t xml:space="preserve">Rendimiento Estadístico</t>
  </si>
  <si>
    <t xml:space="preserve">Entrada</t>
  </si>
  <si>
    <t xml:space="preserve">Cantidad de denuncias ingresadas durante el mes</t>
  </si>
  <si>
    <t xml:space="preserve">Mensual</t>
  </si>
  <si>
    <t xml:space="preserve">Coordinadora o Coordinador Judicial</t>
  </si>
  <si>
    <t xml:space="preserve">Este datos se obtiene del Sigma.</t>
  </si>
  <si>
    <t xml:space="preserve">&gt;382</t>
  </si>
  <si>
    <t xml:space="preserve">&gt;=344;  =&lt;382</t>
  </si>
  <si>
    <t xml:space="preserve">&lt;344</t>
  </si>
  <si>
    <t xml:space="preserve">Salida</t>
  </si>
  <si>
    <t xml:space="preserve">Cantidad de expedientes terminados durante el mes</t>
  </si>
  <si>
    <t xml:space="preserve">&lt;327</t>
  </si>
  <si>
    <t xml:space="preserve">&gt;=327; =&lt;363</t>
  </si>
  <si>
    <t xml:space="preserve">&gt;363</t>
  </si>
  <si>
    <t xml:space="preserve">Circulante total</t>
  </si>
  <si>
    <t xml:space="preserve">(Circulante Inicial + Entradas) - Salidas</t>
  </si>
  <si>
    <t xml:space="preserve">&gt;4722</t>
  </si>
  <si>
    <t xml:space="preserve">&gt;=4451;  =&lt;4722</t>
  </si>
  <si>
    <t xml:space="preserve">&lt;4451</t>
  </si>
  <si>
    <t xml:space="preserve">Circulante en estado "en trámite"</t>
  </si>
  <si>
    <t xml:space="preserve">Dato de cantidad de asuntos en estado "en trámite"</t>
  </si>
  <si>
    <t xml:space="preserve">&gt;1755</t>
  </si>
  <si>
    <t xml:space="preserve">&gt;=1671;  =&lt;1755</t>
  </si>
  <si>
    <t xml:space="preserve">&lt;1671</t>
  </si>
  <si>
    <t xml:space="preserve">Circulante en estado "sobreseimiento provisional"</t>
  </si>
  <si>
    <t xml:space="preserve">Dato de cantidad de asuntos en estado "Sobreseimiento provisional"</t>
  </si>
  <si>
    <t xml:space="preserve">&gt;2867</t>
  </si>
  <si>
    <t xml:space="preserve">&gt;=2730;  =&lt;2867</t>
  </si>
  <si>
    <t xml:space="preserve">&lt;2730</t>
  </si>
  <si>
    <t xml:space="preserve">Circulante en estado "suspendido"</t>
  </si>
  <si>
    <t xml:space="preserve">Dato de cantidad de asuntos en estado "Suspendidol"</t>
  </si>
  <si>
    <t xml:space="preserve">&gt;100</t>
  </si>
  <si>
    <t xml:space="preserve">&gt;=50;  &lt;=100</t>
  </si>
  <si>
    <t xml:space="preserve">&lt;50</t>
  </si>
  <si>
    <t xml:space="preserve">Relación salida / entrada 
(% rendimiento)</t>
  </si>
  <si>
    <t xml:space="preserve">(Salidas/Entradas)*100</t>
  </si>
  <si>
    <t xml:space="preserve">Los datos de entradas y salidas se obtienen del informe de estadística.</t>
  </si>
  <si>
    <t xml:space="preserve">&lt; 90%</t>
  </si>
  <si>
    <t xml:space="preserve">&gt;=90%; =&lt;100%</t>
  </si>
  <si>
    <t xml:space="preserve">&gt; 100%</t>
  </si>
  <si>
    <t xml:space="preserve">Plazos</t>
  </si>
  <si>
    <r>
      <rPr>
        <sz val="10"/>
        <rFont val="Arial"/>
        <family val="2"/>
        <charset val="1"/>
      </rPr>
      <t xml:space="preserve">Plazo espera para realización audiencia  </t>
    </r>
    <r>
      <rPr>
        <b val="true"/>
        <i val="true"/>
        <sz val="10"/>
        <rFont val="Arial"/>
        <family val="2"/>
        <charset val="1"/>
      </rPr>
      <t xml:space="preserve">(meses)</t>
    </r>
  </si>
  <si>
    <t xml:space="preserve">Fecha del ultimo señalamiento - fecha actual</t>
  </si>
  <si>
    <t xml:space="preserve">Este dato se obtiene de la Agenda Cronos</t>
  </si>
  <si>
    <t xml:space="preserve">&gt; 5</t>
  </si>
  <si>
    <t xml:space="preserve">&gt;=4;  =&lt;5</t>
  </si>
  <si>
    <t xml:space="preserve">&lt; 4</t>
  </si>
  <si>
    <t xml:space="preserve">Fecha actual</t>
  </si>
  <si>
    <t xml:space="preserve">Fecha ultimo señalamiento</t>
  </si>
  <si>
    <r>
      <rPr>
        <sz val="10"/>
        <rFont val="Arial"/>
        <family val="2"/>
        <charset val="1"/>
      </rPr>
      <t xml:space="preserve">Plazo para resolver denuncias  nuevas </t>
    </r>
    <r>
      <rPr>
        <b val="true"/>
        <i val="true"/>
        <sz val="10"/>
        <rFont val="Arial"/>
        <family val="2"/>
        <charset val="1"/>
      </rPr>
      <t xml:space="preserve">(días)</t>
    </r>
  </si>
  <si>
    <t xml:space="preserve">Fecha actual - fecha de la  denuncia más antigua pendiente de resolver</t>
  </si>
  <si>
    <t xml:space="preserve">Este dato se obtiene del Escritorio Virtual.</t>
  </si>
  <si>
    <t xml:space="preserve">&gt; 15</t>
  </si>
  <si>
    <t xml:space="preserve">&gt;=7;  =&lt;15</t>
  </si>
  <si>
    <t xml:space="preserve">&lt; 7</t>
  </si>
  <si>
    <t xml:space="preserve">Fecha de recibido de denuncia más antigua pendiente de resolver</t>
  </si>
  <si>
    <r>
      <rPr>
        <sz val="10"/>
        <rFont val="Arial"/>
        <family val="2"/>
        <charset val="1"/>
      </rPr>
      <t xml:space="preserve">Plazo para resolver escritos</t>
    </r>
    <r>
      <rPr>
        <b val="true"/>
        <i val="true"/>
        <sz val="10"/>
        <rFont val="Arial"/>
        <family val="2"/>
        <charset val="1"/>
      </rPr>
      <t xml:space="preserve"> (días)</t>
    </r>
  </si>
  <si>
    <t xml:space="preserve">Fecha actual - fecha del escrito más antiguo pendiente de resolver</t>
  </si>
  <si>
    <t xml:space="preserve">Fecha de recibido de escrito más antiguo pendiente de resolver</t>
  </si>
  <si>
    <t xml:space="preserve">Operacional</t>
  </si>
  <si>
    <t xml:space="preserve">Efectividad de las audiencias señaladas en el mes</t>
  </si>
  <si>
    <t xml:space="preserve">Total Selamientos registrados en el mes</t>
  </si>
  <si>
    <t xml:space="preserve">&lt; 49%</t>
  </si>
  <si>
    <t xml:space="preserve">&gt;=49%; =&lt;52%</t>
  </si>
  <si>
    <t xml:space="preserve">&gt; 52%</t>
  </si>
  <si>
    <t xml:space="preserve">Total de señalamientos a audiencias registrados en el mes</t>
  </si>
  <si>
    <t xml:space="preserve">Total de audiencias realizadas en el mes (incluir las conciliadas)</t>
  </si>
  <si>
    <t xml:space="preserve">Trámite de las personas técnicas judiciales</t>
  </si>
  <si>
    <t xml:space="preserve">Este dato se obtiene del escritorio virtual e informes manuales</t>
  </si>
  <si>
    <t xml:space="preserve">Total General</t>
  </si>
  <si>
    <t xml:space="preserve">Técnico 1</t>
  </si>
  <si>
    <t xml:space="preserve">Cantidad de expedientes pasados a firmar</t>
  </si>
  <si>
    <t xml:space="preserve">Cant. de exp que se tramitaron y se firmó de forma física u holográfica</t>
  </si>
  <si>
    <t xml:space="preserve">Técnico 2</t>
  </si>
  <si>
    <t xml:space="preserve">Cantidad de resoluciones pasadas a firmar</t>
  </si>
  <si>
    <t xml:space="preserve">Técnico 3</t>
  </si>
  <si>
    <t xml:space="preserve">Técnico 4</t>
  </si>
  <si>
    <t xml:space="preserve">Técnico 5</t>
  </si>
  <si>
    <t xml:space="preserve">Técnico 6</t>
  </si>
  <si>
    <t xml:space="preserve">Técnico 7</t>
  </si>
  <si>
    <t xml:space="preserve">Técnico 8</t>
  </si>
  <si>
    <t xml:space="preserve">Cantidad total de expedientes pasados a firmar y tramitados por técnico o técnica</t>
  </si>
  <si>
    <t xml:space="preserve">Este dato se obtiene del escritorio virtual</t>
  </si>
  <si>
    <t xml:space="preserve">Este dato se obtiene del módulo estadístico del Escritorio Virtual</t>
  </si>
  <si>
    <t xml:space="preserve">&lt; 315</t>
  </si>
  <si>
    <t xml:space="preserve">&gt;= 315;  &lt;= 317</t>
  </si>
  <si>
    <t xml:space="preserve">&gt; 317</t>
  </si>
  <si>
    <t xml:space="preserve">Cantidad de sentencias y resoluciones de fondo dictadas por juez o jueza</t>
  </si>
  <si>
    <t xml:space="preserve">Este dato se obtiene del Sigma y Libro de sentencias</t>
  </si>
  <si>
    <t xml:space="preserve">Juez/a 1</t>
  </si>
  <si>
    <t xml:space="preserve">&lt; 163</t>
  </si>
  <si>
    <t xml:space="preserve">&gt;= 163;  &lt;= 165</t>
  </si>
  <si>
    <t xml:space="preserve">&gt; 165</t>
  </si>
  <si>
    <t xml:space="preserve">Con juicio</t>
  </si>
  <si>
    <t xml:space="preserve">Sin juicio</t>
  </si>
  <si>
    <t xml:space="preserve">Sobreseimientos</t>
  </si>
  <si>
    <t xml:space="preserve">Juez/a 2</t>
  </si>
  <si>
    <t xml:space="preserve">Porcentaje de rendimiento por Juez o Jueza</t>
  </si>
  <si>
    <t xml:space="preserve">(Cantidad de sentencias dictadas/ Cantidad de sentencias necesarios)</t>
  </si>
  <si>
    <t xml:space="preserve">&lt;=95%</t>
  </si>
  <si>
    <t xml:space="preserve">&gt;=95%; =&lt;100%</t>
  </si>
  <si>
    <t xml:space="preserve">&gt;=100%</t>
  </si>
  <si>
    <t xml:space="preserve">Cantidad de homologaciones realizadas por el Centro de Conciliaciones. (RAC)</t>
  </si>
  <si>
    <t xml:space="preserve">Porcentaje de rendimiento por Técnico o Técnica</t>
  </si>
  <si>
    <t xml:space="preserve">(Cantidad de resoluciones pasadas a firmar / Cantidad de resoluciones a realizar)</t>
  </si>
  <si>
    <t xml:space="preserve">Técnico/a 1</t>
  </si>
  <si>
    <t xml:space="preserve">Técnico/a 2</t>
  </si>
  <si>
    <t xml:space="preserve">Técnico/a 3</t>
  </si>
  <si>
    <t xml:space="preserve">Técnico/a 4</t>
  </si>
  <si>
    <t xml:space="preserve">Técnico/a 5</t>
  </si>
  <si>
    <t xml:space="preserve">Técnico/a 6</t>
  </si>
  <si>
    <t xml:space="preserve">Técnico/a 7</t>
  </si>
  <si>
    <t xml:space="preserve">Técnico/a 8</t>
  </si>
  <si>
    <t xml:space="preserve">Área de manifestación</t>
  </si>
  <si>
    <t xml:space="preserve">Cantidad de personas atendidas en el mes y carpetas creadas en el sistema (informe mensual)</t>
  </si>
  <si>
    <t xml:space="preserve">Téc. Manifestador/a 1</t>
  </si>
  <si>
    <t xml:space="preserve">Cantidad de personas atendidas</t>
  </si>
  <si>
    <t xml:space="preserve">Cant. de comisiones y denuncias creadas</t>
  </si>
  <si>
    <t xml:space="preserve">Cant. de carpetas pendientes de crear en el sistema</t>
  </si>
  <si>
    <t xml:space="preserve">Téc. Manifestador/a 2</t>
  </si>
  <si>
    <t xml:space="preserve">Gestiones administrativas</t>
  </si>
  <si>
    <t xml:space="preserve">Cantidad de doc. Pendientes de escanear y agregar a los expedientes (al finalizar el mes)</t>
  </si>
  <si>
    <t xml:space="preserve">Aux. de Servicios Generales</t>
  </si>
  <si>
    <t xml:space="preserve">Cant. de doc. pendientes de escanear</t>
  </si>
  <si>
    <t xml:space="preserve">Cant. de doc.digitales pendientes de agregar a los exp.</t>
  </si>
  <si>
    <t xml:space="preserve">Cantidad de días laborales en el mes</t>
  </si>
  <si>
    <t xml:space="preserve">Cantidad de días fuera del Depacho sin sustitución o que no se dedicó al trámite y/o fallo</t>
  </si>
  <si>
    <r>
      <rPr>
        <sz val="8"/>
        <rFont val="Arial"/>
        <family val="2"/>
        <charset val="1"/>
      </rPr>
      <t xml:space="preserve">Indicar cantidad días que la persona técnica o juzgadora no laboró en el Juzgado, estuvo fuera,  o se dedicó a otras funciones </t>
    </r>
    <r>
      <rPr>
        <b val="true"/>
        <sz val="8"/>
        <rFont val="Arial"/>
        <family val="2"/>
        <charset val="1"/>
      </rPr>
      <t xml:space="preserve">y no tuvo sustitución en su puesto</t>
    </r>
    <r>
      <rPr>
        <sz val="8"/>
        <rFont val="Arial"/>
        <family val="2"/>
        <charset val="1"/>
      </rPr>
      <t xml:space="preserve"> (vacaciones, incapacidades, capacitaciones, depuraciones, entre otros)</t>
    </r>
  </si>
  <si>
    <t xml:space="preserve">Control de la Coordinadora Judicial</t>
  </si>
  <si>
    <t xml:space="preserve">Cuota diaria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</si>
</sst>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[$-140A]dd/mm/yyyy"/>
    <numFmt numFmtId="166" formatCode="yyyy\-mm\-dd"/>
    <numFmt numFmtId="167" formatCode="[$-140A]mmm\-yy"/>
    <numFmt numFmtId="168" formatCode="#,##0"/>
    <numFmt numFmtId="169" formatCode="#,##0.00"/>
    <numFmt numFmtId="170" formatCode="0.0%"/>
    <numFmt numFmtId="171" formatCode="0"/>
    <numFmt numFmtId="172" formatCode="0\ %"/>
    <numFmt numFmtId="173" formatCode="0.0"/>
    <numFmt numFmtId="174" formatCode="General"/>
    <numFmt numFmtId="175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Book Antiqua"/>
      <family val="1"/>
      <charset val="1"/>
    </font>
    <font>
      <sz val="11"/>
      <name val="Book Antiqua"/>
      <family val="1"/>
      <charset val="1"/>
    </font>
    <font>
      <b val="true"/>
      <i val="true"/>
      <sz val="10"/>
      <name val="Arial"/>
      <family val="2"/>
      <charset val="1"/>
    </font>
    <font>
      <b val="true"/>
      <sz val="11"/>
      <color rgb="FF000000"/>
      <name val="Book Antiqua"/>
      <family val="1"/>
      <charset val="1"/>
    </font>
    <font>
      <sz val="11"/>
      <color rgb="FF000000"/>
      <name val="Book Antiqua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8080"/>
      </patternFill>
    </fill>
    <fill>
      <patternFill patternType="solid">
        <fgColor rgb="FFA6A6A6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000000"/>
        <bgColor rgb="FF0D0D0D"/>
      </patternFill>
    </fill>
    <fill>
      <patternFill patternType="solid">
        <fgColor rgb="FFBFBFBF"/>
        <bgColor rgb="FFC0C0C0"/>
      </patternFill>
    </fill>
    <fill>
      <patternFill patternType="solid">
        <fgColor rgb="FF0D0D0D"/>
        <bgColor rgb="FF00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8" fillId="9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8" fontId="10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2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2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9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3" fillId="5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6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7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2" fillId="9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2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5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7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2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3" fillId="9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4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9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9" borderId="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70" fontId="17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1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5" fillId="1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2" fillId="1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9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12" fillId="1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9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8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4" fillId="0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3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0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7" fillId="0" borderId="1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17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2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2" fillId="1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13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12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5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9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3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11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7" fillId="1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8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5" fillId="8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8" borderId="1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9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13" fillId="9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2"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ont>
        <name val="Calibri"/>
        <charset val="1"/>
        <family val="0"/>
        <color rgb="FF000000"/>
      </font>
      <fill>
        <patternFill>
          <bgColor rgb="FF00B050"/>
        </patternFill>
      </fill>
    </dxf>
    <dxf>
      <font>
        <name val="Calibri"/>
        <charset val="1"/>
        <family val="0"/>
        <color rgb="FF000000"/>
      </font>
      <fill>
        <patternFill>
          <bgColor rgb="FFFFFF00"/>
        </patternFill>
      </fill>
    </dxf>
    <dxf>
      <font>
        <name val="Calibri"/>
        <charset val="1"/>
        <family val="0"/>
        <color rgb="FF0000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15120</xdr:colOff>
      <xdr:row>0</xdr:row>
      <xdr:rowOff>45000</xdr:rowOff>
    </xdr:from>
    <xdr:to>
      <xdr:col>2</xdr:col>
      <xdr:colOff>946800</xdr:colOff>
      <xdr:row>3</xdr:row>
      <xdr:rowOff>70920</xdr:rowOff>
    </xdr:to>
    <xdr:pic>
      <xdr:nvPicPr>
        <xdr:cNvPr id="0" name="Picture 11274" descr=""/>
        <xdr:cNvPicPr/>
      </xdr:nvPicPr>
      <xdr:blipFill>
        <a:blip r:embed="rId1"/>
        <a:stretch/>
      </xdr:blipFill>
      <xdr:spPr>
        <a:xfrm>
          <a:off x="730440" y="45000"/>
          <a:ext cx="931680" cy="55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432000</xdr:colOff>
      <xdr:row>0</xdr:row>
      <xdr:rowOff>0</xdr:rowOff>
    </xdr:from>
    <xdr:to>
      <xdr:col>7</xdr:col>
      <xdr:colOff>24120</xdr:colOff>
      <xdr:row>24</xdr:row>
      <xdr:rowOff>274680</xdr:rowOff>
    </xdr:to>
    <xdr:sp>
      <xdr:nvSpPr>
        <xdr:cNvPr id="1" name="CustomShape 1" hidden="1"/>
        <xdr:cNvSpPr/>
      </xdr:nvSpPr>
      <xdr:spPr>
        <a:xfrm>
          <a:off x="432000" y="0"/>
          <a:ext cx="6071400" cy="7629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432000</xdr:colOff>
      <xdr:row>0</xdr:row>
      <xdr:rowOff>0</xdr:rowOff>
    </xdr:from>
    <xdr:to>
      <xdr:col>7</xdr:col>
      <xdr:colOff>24120</xdr:colOff>
      <xdr:row>24</xdr:row>
      <xdr:rowOff>274680</xdr:rowOff>
    </xdr:to>
    <xdr:sp>
      <xdr:nvSpPr>
        <xdr:cNvPr id="2" name="CustomShape 1" hidden="1"/>
        <xdr:cNvSpPr/>
      </xdr:nvSpPr>
      <xdr:spPr>
        <a:xfrm>
          <a:off x="432000" y="0"/>
          <a:ext cx="6071400" cy="7629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703800</xdr:colOff>
      <xdr:row>29</xdr:row>
      <xdr:rowOff>74880</xdr:rowOff>
    </xdr:to>
    <xdr:sp>
      <xdr:nvSpPr>
        <xdr:cNvPr id="3" name="CustomShape 1" hidden="1"/>
        <xdr:cNvSpPr/>
      </xdr:nvSpPr>
      <xdr:spPr>
        <a:xfrm>
          <a:off x="0" y="0"/>
          <a:ext cx="9067680" cy="9091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0</xdr:row>
      <xdr:rowOff>0</xdr:rowOff>
    </xdr:from>
    <xdr:to>
      <xdr:col>9</xdr:col>
      <xdr:colOff>703800</xdr:colOff>
      <xdr:row>29</xdr:row>
      <xdr:rowOff>74880</xdr:rowOff>
    </xdr:to>
    <xdr:sp>
      <xdr:nvSpPr>
        <xdr:cNvPr id="4" name="CustomShape 1" hidden="1"/>
        <xdr:cNvSpPr/>
      </xdr:nvSpPr>
      <xdr:spPr>
        <a:xfrm>
          <a:off x="0" y="0"/>
          <a:ext cx="9067680" cy="9091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O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0" ySplit="7" topLeftCell="AC8" activePane="bottomRight" state="frozen"/>
      <selection pane="topLeft" activeCell="A1" activeCellId="0" sqref="A1"/>
      <selection pane="topRight" activeCell="AC1" activeCellId="0" sqref="AC1"/>
      <selection pane="bottomLeft" activeCell="A8" activeCellId="0" sqref="A8"/>
      <selection pane="bottomRight" activeCell="AG27" activeCellId="0" sqref="AG27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1" width="3.57"/>
    <col collapsed="false" customWidth="true" hidden="false" outlineLevel="0" max="3" min="3" style="1" width="33.14"/>
    <col collapsed="false" customWidth="true" hidden="false" outlineLevel="0" max="4" min="4" style="1" width="25.14"/>
    <col collapsed="false" customWidth="true" hidden="true" outlineLevel="0" max="6" min="5" style="1" width="11.52"/>
    <col collapsed="false" customWidth="true" hidden="false" outlineLevel="0" max="7" min="7" style="1" width="23.42"/>
    <col collapsed="false" customWidth="true" hidden="false" outlineLevel="0" max="8" min="8" style="1" width="10"/>
    <col collapsed="false" customWidth="true" hidden="false" outlineLevel="0" max="9" min="9" style="1" width="16.71"/>
    <col collapsed="false" customWidth="true" hidden="false" outlineLevel="0" max="10" min="10" style="1" width="10"/>
    <col collapsed="false" customWidth="true" hidden="false" outlineLevel="0" max="11" min="11" style="1" width="14.28"/>
    <col collapsed="false" customWidth="true" hidden="false" outlineLevel="0" max="12" min="12" style="1" width="14.86"/>
    <col collapsed="false" customWidth="true" hidden="false" outlineLevel="0" max="38" min="13" style="1" width="14.28"/>
    <col collapsed="false" customWidth="false" hidden="false" outlineLevel="0" max="40" min="39" style="1" width="8.29"/>
    <col collapsed="false" customWidth="true" hidden="false" outlineLevel="0" max="41" min="41" style="1" width="14.28"/>
    <col collapsed="false" customWidth="false" hidden="false" outlineLevel="0" max="1017" min="42" style="1" width="8.29"/>
    <col collapsed="false" customWidth="true" hidden="false" outlineLevel="0" max="1024" min="1018" style="2" width="8.86"/>
  </cols>
  <sheetData>
    <row r="1" customFormat="false" ht="13.9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customFormat="false" ht="15" hidden="tru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customFormat="false" ht="27.6" hidden="false" customHeight="true" outlineLevel="0" collapsed="false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6"/>
      <c r="AO3" s="7"/>
    </row>
    <row r="4" customFormat="false" ht="27.6" hidden="false" customHeight="true" outlineLevel="0" collapsed="false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6"/>
      <c r="AO4" s="9"/>
    </row>
    <row r="5" customFormat="false" ht="14.45" hidden="false" customHeight="true" outlineLevel="0" collapsed="false">
      <c r="A5" s="10" t="s">
        <v>2</v>
      </c>
      <c r="B5" s="10"/>
      <c r="C5" s="10"/>
      <c r="D5" s="10"/>
      <c r="E5" s="10"/>
      <c r="F5" s="10"/>
      <c r="G5" s="10"/>
      <c r="H5" s="10" t="s">
        <v>3</v>
      </c>
      <c r="I5" s="10"/>
      <c r="J5" s="10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1" t="s">
        <v>4</v>
      </c>
      <c r="AN5" s="11"/>
      <c r="AO5" s="11"/>
    </row>
    <row r="6" customFormat="false" ht="15" hidden="false" customHeight="false" outlineLevel="0" collapsed="false">
      <c r="A6" s="10"/>
      <c r="B6" s="10"/>
      <c r="C6" s="10"/>
      <c r="D6" s="10"/>
      <c r="E6" s="13"/>
      <c r="F6" s="13"/>
      <c r="G6" s="13"/>
      <c r="H6" s="10"/>
      <c r="I6" s="10"/>
      <c r="J6" s="10"/>
      <c r="K6" s="14"/>
      <c r="L6" s="14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1"/>
      <c r="AN6" s="11"/>
      <c r="AO6" s="11"/>
    </row>
    <row r="7" customFormat="false" ht="31.15" hidden="false" customHeight="true" outlineLevel="0" collapsed="false">
      <c r="A7" s="16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8" t="s">
        <v>13</v>
      </c>
      <c r="J7" s="19" t="s">
        <v>14</v>
      </c>
      <c r="K7" s="20" t="n">
        <v>43344</v>
      </c>
      <c r="L7" s="20" t="n">
        <v>43374</v>
      </c>
      <c r="M7" s="20" t="n">
        <v>43405</v>
      </c>
      <c r="N7" s="20" t="n">
        <v>43435</v>
      </c>
      <c r="O7" s="20" t="n">
        <v>43466</v>
      </c>
      <c r="P7" s="20" t="n">
        <v>43497</v>
      </c>
      <c r="Q7" s="20" t="n">
        <v>43525</v>
      </c>
      <c r="R7" s="20" t="n">
        <v>43556</v>
      </c>
      <c r="S7" s="20" t="n">
        <v>43586</v>
      </c>
      <c r="T7" s="20" t="n">
        <v>43617</v>
      </c>
      <c r="U7" s="20" t="n">
        <v>43647</v>
      </c>
      <c r="V7" s="20" t="n">
        <v>43678</v>
      </c>
      <c r="W7" s="20" t="n">
        <v>43709</v>
      </c>
      <c r="X7" s="20" t="n">
        <v>43739</v>
      </c>
      <c r="Y7" s="20" t="n">
        <v>43770</v>
      </c>
      <c r="Z7" s="20" t="n">
        <v>43800</v>
      </c>
      <c r="AA7" s="20" t="n">
        <v>43831</v>
      </c>
      <c r="AB7" s="20" t="n">
        <v>43862</v>
      </c>
      <c r="AC7" s="20" t="n">
        <v>43891</v>
      </c>
      <c r="AD7" s="20" t="n">
        <v>43922</v>
      </c>
      <c r="AE7" s="20" t="n">
        <v>43952</v>
      </c>
      <c r="AF7" s="20" t="n">
        <v>43983</v>
      </c>
      <c r="AG7" s="20" t="n">
        <v>44013</v>
      </c>
      <c r="AH7" s="20" t="n">
        <v>44044</v>
      </c>
      <c r="AI7" s="20" t="n">
        <v>44075</v>
      </c>
      <c r="AJ7" s="20" t="n">
        <v>44105</v>
      </c>
      <c r="AK7" s="20" t="n">
        <v>44136</v>
      </c>
      <c r="AL7" s="20" t="n">
        <v>44166</v>
      </c>
      <c r="AM7" s="11"/>
      <c r="AN7" s="11"/>
      <c r="AO7" s="11"/>
    </row>
    <row r="8" customFormat="false" ht="31.15" hidden="false" customHeight="true" outlineLevel="0" collapsed="false">
      <c r="A8" s="21" t="s">
        <v>15</v>
      </c>
      <c r="B8" s="22" t="n">
        <v>1</v>
      </c>
      <c r="C8" s="23" t="s">
        <v>16</v>
      </c>
      <c r="D8" s="24" t="s">
        <v>17</v>
      </c>
      <c r="E8" s="24" t="s">
        <v>18</v>
      </c>
      <c r="F8" s="25" t="s">
        <v>19</v>
      </c>
      <c r="G8" s="26" t="s">
        <v>20</v>
      </c>
      <c r="H8" s="27" t="s">
        <v>21</v>
      </c>
      <c r="I8" s="28" t="s">
        <v>22</v>
      </c>
      <c r="J8" s="29" t="s">
        <v>23</v>
      </c>
      <c r="K8" s="30" t="n">
        <v>300</v>
      </c>
      <c r="L8" s="30" t="n">
        <v>315</v>
      </c>
      <c r="M8" s="30" t="n">
        <v>360</v>
      </c>
      <c r="N8" s="30" t="n">
        <v>361</v>
      </c>
      <c r="O8" s="30" t="n">
        <v>443</v>
      </c>
      <c r="P8" s="30" t="n">
        <v>259</v>
      </c>
      <c r="Q8" s="30" t="n">
        <v>436</v>
      </c>
      <c r="R8" s="30" t="n">
        <v>218</v>
      </c>
      <c r="S8" s="30" t="n">
        <v>423</v>
      </c>
      <c r="T8" s="30" t="n">
        <v>355</v>
      </c>
      <c r="U8" s="30" t="n">
        <v>286</v>
      </c>
      <c r="V8" s="30" t="n">
        <v>319</v>
      </c>
      <c r="W8" s="30" t="n">
        <v>302</v>
      </c>
      <c r="X8" s="30" t="n">
        <v>403</v>
      </c>
      <c r="Y8" s="30" t="n">
        <v>325</v>
      </c>
      <c r="Z8" s="30" t="n">
        <v>229</v>
      </c>
      <c r="AA8" s="30" t="n">
        <v>443</v>
      </c>
      <c r="AB8" s="30" t="n">
        <v>380</v>
      </c>
      <c r="AC8" s="30" t="n">
        <v>247</v>
      </c>
      <c r="AD8" s="30" t="n">
        <v>184</v>
      </c>
      <c r="AE8" s="30" t="n">
        <v>316</v>
      </c>
      <c r="AF8" s="30" t="n">
        <v>257</v>
      </c>
      <c r="AG8" s="30" t="n">
        <v>131</v>
      </c>
      <c r="AH8" s="30"/>
      <c r="AI8" s="30"/>
      <c r="AJ8" s="30"/>
      <c r="AK8" s="30"/>
      <c r="AL8" s="30"/>
      <c r="AM8" s="31"/>
      <c r="AN8" s="31"/>
      <c r="AO8" s="31"/>
    </row>
    <row r="9" customFormat="false" ht="31.15" hidden="false" customHeight="true" outlineLevel="0" collapsed="false">
      <c r="A9" s="21"/>
      <c r="B9" s="22" t="n">
        <v>2</v>
      </c>
      <c r="C9" s="23" t="s">
        <v>24</v>
      </c>
      <c r="D9" s="24" t="s">
        <v>25</v>
      </c>
      <c r="E9" s="24" t="s">
        <v>18</v>
      </c>
      <c r="F9" s="25" t="s">
        <v>19</v>
      </c>
      <c r="G9" s="26" t="s">
        <v>20</v>
      </c>
      <c r="H9" s="27" t="s">
        <v>26</v>
      </c>
      <c r="I9" s="28" t="s">
        <v>27</v>
      </c>
      <c r="J9" s="29" t="s">
        <v>28</v>
      </c>
      <c r="K9" s="30" t="n">
        <v>265</v>
      </c>
      <c r="L9" s="30" t="n">
        <v>303</v>
      </c>
      <c r="M9" s="30" t="n">
        <v>417</v>
      </c>
      <c r="N9" s="30" t="n">
        <v>238</v>
      </c>
      <c r="O9" s="30" t="n">
        <v>206</v>
      </c>
      <c r="P9" s="30" t="n">
        <v>328</v>
      </c>
      <c r="Q9" s="30" t="n">
        <v>439</v>
      </c>
      <c r="R9" s="30" t="n">
        <v>373</v>
      </c>
      <c r="S9" s="30" t="n">
        <v>396</v>
      </c>
      <c r="T9" s="30" t="n">
        <v>347</v>
      </c>
      <c r="U9" s="30" t="n">
        <v>390</v>
      </c>
      <c r="V9" s="30" t="n">
        <v>474</v>
      </c>
      <c r="W9" s="30" t="n">
        <v>556</v>
      </c>
      <c r="X9" s="30" t="n">
        <v>422</v>
      </c>
      <c r="Y9" s="30" t="n">
        <v>381</v>
      </c>
      <c r="Z9" s="30" t="n">
        <v>109</v>
      </c>
      <c r="AA9" s="30" t="n">
        <v>206</v>
      </c>
      <c r="AB9" s="30" t="n">
        <v>370</v>
      </c>
      <c r="AC9" s="30" t="n">
        <v>503</v>
      </c>
      <c r="AD9" s="30" t="n">
        <v>438</v>
      </c>
      <c r="AE9" s="30" t="n">
        <v>229</v>
      </c>
      <c r="AF9" s="30" t="n">
        <v>363</v>
      </c>
      <c r="AG9" s="30" t="n">
        <v>218</v>
      </c>
      <c r="AH9" s="30"/>
      <c r="AI9" s="30"/>
      <c r="AJ9" s="30"/>
      <c r="AK9" s="30"/>
      <c r="AL9" s="30"/>
      <c r="AM9" s="31"/>
      <c r="AN9" s="31"/>
      <c r="AO9" s="31"/>
    </row>
    <row r="10" customFormat="false" ht="31.15" hidden="false" customHeight="true" outlineLevel="0" collapsed="false">
      <c r="A10" s="21"/>
      <c r="B10" s="22" t="n">
        <v>3</v>
      </c>
      <c r="C10" s="23" t="s">
        <v>29</v>
      </c>
      <c r="D10" s="24" t="s">
        <v>30</v>
      </c>
      <c r="E10" s="24" t="s">
        <v>18</v>
      </c>
      <c r="F10" s="25" t="s">
        <v>19</v>
      </c>
      <c r="G10" s="26" t="s">
        <v>20</v>
      </c>
      <c r="H10" s="27" t="s">
        <v>31</v>
      </c>
      <c r="I10" s="28" t="s">
        <v>32</v>
      </c>
      <c r="J10" s="29" t="s">
        <v>33</v>
      </c>
      <c r="K10" s="30" t="n">
        <f aca="false">K11+K12+K13</f>
        <v>4443</v>
      </c>
      <c r="L10" s="30" t="n">
        <v>4441</v>
      </c>
      <c r="M10" s="30" t="n">
        <v>4454</v>
      </c>
      <c r="N10" s="30" t="n">
        <v>4529</v>
      </c>
      <c r="O10" s="30" t="n">
        <v>4769</v>
      </c>
      <c r="P10" s="30" t="n">
        <v>4709</v>
      </c>
      <c r="Q10" s="30" t="n">
        <f aca="false">Q11+Q12+Q13</f>
        <v>4650</v>
      </c>
      <c r="R10" s="30" t="n">
        <v>4712</v>
      </c>
      <c r="S10" s="30" t="n">
        <v>4559</v>
      </c>
      <c r="T10" s="30" t="n">
        <v>4590</v>
      </c>
      <c r="U10" s="30" t="n">
        <v>4613</v>
      </c>
      <c r="V10" s="30" t="n">
        <v>4373</v>
      </c>
      <c r="W10" s="30" t="n">
        <v>4373</v>
      </c>
      <c r="X10" s="30" t="n">
        <v>4129</v>
      </c>
      <c r="Y10" s="30" t="n">
        <v>4119</v>
      </c>
      <c r="Z10" s="30" t="n">
        <v>4188</v>
      </c>
      <c r="AA10" s="30" t="n">
        <v>4529</v>
      </c>
      <c r="AB10" s="30" t="n">
        <v>4279</v>
      </c>
      <c r="AC10" s="30" t="n">
        <v>4027</v>
      </c>
      <c r="AD10" s="30" t="n">
        <v>3773</v>
      </c>
      <c r="AE10" s="30" t="n">
        <v>3773</v>
      </c>
      <c r="AF10" s="30" t="n">
        <v>3757</v>
      </c>
      <c r="AG10" s="30" t="n">
        <v>3670</v>
      </c>
      <c r="AH10" s="30" t="n">
        <f aca="false">AH11+AH12+AH13</f>
        <v>0</v>
      </c>
      <c r="AI10" s="30" t="n">
        <f aca="false">AI11+AI12+AI13</f>
        <v>0</v>
      </c>
      <c r="AJ10" s="30" t="n">
        <f aca="false">AJ11+AJ12+AJ13</f>
        <v>0</v>
      </c>
      <c r="AK10" s="30" t="n">
        <f aca="false">AK11+AK12+AK13</f>
        <v>0</v>
      </c>
      <c r="AL10" s="30" t="n">
        <f aca="false">AL11+AL12+AL13</f>
        <v>0</v>
      </c>
      <c r="AM10" s="32"/>
      <c r="AN10" s="32"/>
      <c r="AO10" s="32"/>
    </row>
    <row r="11" customFormat="false" ht="31.15" hidden="false" customHeight="true" outlineLevel="0" collapsed="false">
      <c r="A11" s="21"/>
      <c r="B11" s="22" t="n">
        <v>4</v>
      </c>
      <c r="C11" s="23" t="s">
        <v>34</v>
      </c>
      <c r="D11" s="24" t="s">
        <v>35</v>
      </c>
      <c r="E11" s="24"/>
      <c r="F11" s="25"/>
      <c r="G11" s="26" t="s">
        <v>20</v>
      </c>
      <c r="H11" s="27" t="s">
        <v>36</v>
      </c>
      <c r="I11" s="28" t="s">
        <v>37</v>
      </c>
      <c r="J11" s="29" t="s">
        <v>38</v>
      </c>
      <c r="K11" s="33" t="n">
        <v>1730</v>
      </c>
      <c r="L11" s="33" t="n">
        <v>1651</v>
      </c>
      <c r="M11" s="33" t="n">
        <v>1677</v>
      </c>
      <c r="N11" s="33" t="n">
        <v>1860</v>
      </c>
      <c r="O11" s="33" t="n">
        <v>2104</v>
      </c>
      <c r="P11" s="33" t="n">
        <v>2067</v>
      </c>
      <c r="Q11" s="33" t="n">
        <v>2107</v>
      </c>
      <c r="R11" s="33" t="n">
        <v>1910</v>
      </c>
      <c r="S11" s="33" t="n">
        <v>1668</v>
      </c>
      <c r="T11" s="33" t="n">
        <v>1727</v>
      </c>
      <c r="U11" s="33" t="n">
        <v>1708</v>
      </c>
      <c r="V11" s="33" t="n">
        <v>1783</v>
      </c>
      <c r="W11" s="33" t="n">
        <v>1839</v>
      </c>
      <c r="X11" s="33" t="n">
        <v>1889</v>
      </c>
      <c r="Y11" s="33" t="n">
        <v>1887</v>
      </c>
      <c r="Z11" s="33" t="n">
        <v>1940</v>
      </c>
      <c r="AA11" s="33" t="n">
        <v>2014</v>
      </c>
      <c r="AB11" s="33" t="n">
        <v>2082</v>
      </c>
      <c r="AC11" s="33" t="n">
        <v>2052</v>
      </c>
      <c r="AD11" s="33" t="n">
        <v>2037</v>
      </c>
      <c r="AE11" s="33" t="n">
        <v>2069</v>
      </c>
      <c r="AF11" s="33" t="n">
        <v>1898</v>
      </c>
      <c r="AG11" s="33" t="n">
        <v>1768</v>
      </c>
      <c r="AH11" s="33"/>
      <c r="AI11" s="33"/>
      <c r="AJ11" s="33"/>
      <c r="AK11" s="33"/>
      <c r="AL11" s="33"/>
      <c r="AM11" s="32"/>
      <c r="AN11" s="32"/>
      <c r="AO11" s="32"/>
    </row>
    <row r="12" customFormat="false" ht="31.15" hidden="false" customHeight="true" outlineLevel="0" collapsed="false">
      <c r="A12" s="21"/>
      <c r="B12" s="22" t="n">
        <v>5</v>
      </c>
      <c r="C12" s="23" t="s">
        <v>39</v>
      </c>
      <c r="D12" s="24" t="s">
        <v>40</v>
      </c>
      <c r="E12" s="24"/>
      <c r="F12" s="25"/>
      <c r="G12" s="26" t="s">
        <v>20</v>
      </c>
      <c r="H12" s="27" t="s">
        <v>41</v>
      </c>
      <c r="I12" s="28" t="s">
        <v>42</v>
      </c>
      <c r="J12" s="29" t="s">
        <v>43</v>
      </c>
      <c r="K12" s="33" t="n">
        <v>2591</v>
      </c>
      <c r="L12" s="33" t="n">
        <v>2793</v>
      </c>
      <c r="M12" s="33" t="n">
        <v>2713</v>
      </c>
      <c r="N12" s="33" t="n">
        <v>2659</v>
      </c>
      <c r="O12" s="33" t="n">
        <v>2655</v>
      </c>
      <c r="P12" s="33" t="n">
        <v>2632</v>
      </c>
      <c r="Q12" s="33" t="n">
        <v>2534</v>
      </c>
      <c r="R12" s="33" t="n">
        <v>2646</v>
      </c>
      <c r="S12" s="33" t="n">
        <v>2919</v>
      </c>
      <c r="T12" s="33" t="n">
        <v>2872</v>
      </c>
      <c r="U12" s="33" t="n">
        <v>2810</v>
      </c>
      <c r="V12" s="33" t="n">
        <v>2588</v>
      </c>
      <c r="W12" s="33" t="n">
        <v>2291</v>
      </c>
      <c r="X12" s="33" t="n">
        <v>2225</v>
      </c>
      <c r="Y12" s="33" t="n">
        <v>2178</v>
      </c>
      <c r="Z12" s="33" t="n">
        <v>2248</v>
      </c>
      <c r="AA12" s="33" t="n">
        <v>2655</v>
      </c>
      <c r="AB12" s="33" t="n">
        <v>2197</v>
      </c>
      <c r="AC12" s="33" t="n">
        <v>1975</v>
      </c>
      <c r="AD12" s="33" t="n">
        <v>1736</v>
      </c>
      <c r="AE12" s="33" t="n">
        <v>1792</v>
      </c>
      <c r="AF12" s="33" t="n">
        <v>1859</v>
      </c>
      <c r="AG12" s="33" t="n">
        <v>1904</v>
      </c>
      <c r="AH12" s="33"/>
      <c r="AI12" s="33"/>
      <c r="AJ12" s="33"/>
      <c r="AK12" s="33"/>
      <c r="AL12" s="33"/>
      <c r="AM12" s="32"/>
      <c r="AN12" s="32"/>
      <c r="AO12" s="32"/>
    </row>
    <row r="13" customFormat="false" ht="31.15" hidden="false" customHeight="true" outlineLevel="0" collapsed="false">
      <c r="A13" s="21"/>
      <c r="B13" s="22" t="n">
        <v>6</v>
      </c>
      <c r="C13" s="23" t="s">
        <v>44</v>
      </c>
      <c r="D13" s="24" t="s">
        <v>45</v>
      </c>
      <c r="E13" s="24"/>
      <c r="F13" s="25"/>
      <c r="G13" s="26" t="s">
        <v>20</v>
      </c>
      <c r="H13" s="27" t="s">
        <v>46</v>
      </c>
      <c r="I13" s="28" t="s">
        <v>47</v>
      </c>
      <c r="J13" s="29" t="s">
        <v>48</v>
      </c>
      <c r="K13" s="33" t="n">
        <v>122</v>
      </c>
      <c r="L13" s="33" t="n">
        <v>10</v>
      </c>
      <c r="M13" s="33" t="n">
        <v>10</v>
      </c>
      <c r="N13" s="33" t="n">
        <v>10</v>
      </c>
      <c r="O13" s="33" t="n">
        <v>10</v>
      </c>
      <c r="P13" s="33" t="n">
        <v>10</v>
      </c>
      <c r="Q13" s="33" t="n">
        <v>9</v>
      </c>
      <c r="R13" s="33" t="n">
        <v>3</v>
      </c>
      <c r="S13" s="33" t="n">
        <v>3</v>
      </c>
      <c r="T13" s="33" t="n">
        <v>3</v>
      </c>
      <c r="U13" s="33" t="n">
        <v>2</v>
      </c>
      <c r="V13" s="33" t="n">
        <v>2</v>
      </c>
      <c r="W13" s="33" t="n">
        <v>0</v>
      </c>
      <c r="X13" s="33" t="n">
        <v>0</v>
      </c>
      <c r="Y13" s="33" t="n">
        <v>0</v>
      </c>
      <c r="Z13" s="33" t="n">
        <v>0</v>
      </c>
      <c r="AA13" s="33" t="n">
        <v>10</v>
      </c>
      <c r="AB13" s="33" t="n">
        <v>0</v>
      </c>
      <c r="AC13" s="33" t="n">
        <v>0</v>
      </c>
      <c r="AD13" s="33" t="n">
        <v>0</v>
      </c>
      <c r="AE13" s="33" t="n">
        <v>0</v>
      </c>
      <c r="AF13" s="33" t="n">
        <v>0</v>
      </c>
      <c r="AG13" s="33" t="n">
        <v>0</v>
      </c>
      <c r="AH13" s="33"/>
      <c r="AI13" s="33"/>
      <c r="AJ13" s="33"/>
      <c r="AK13" s="33"/>
      <c r="AL13" s="33"/>
      <c r="AM13" s="32"/>
      <c r="AN13" s="32"/>
      <c r="AO13" s="32"/>
    </row>
    <row r="14" customFormat="false" ht="31.15" hidden="false" customHeight="true" outlineLevel="0" collapsed="false">
      <c r="A14" s="21"/>
      <c r="B14" s="22" t="n">
        <v>7</v>
      </c>
      <c r="C14" s="23" t="s">
        <v>49</v>
      </c>
      <c r="D14" s="24" t="s">
        <v>50</v>
      </c>
      <c r="E14" s="24" t="s">
        <v>18</v>
      </c>
      <c r="F14" s="25" t="s">
        <v>19</v>
      </c>
      <c r="G14" s="26" t="s">
        <v>51</v>
      </c>
      <c r="H14" s="34" t="s">
        <v>52</v>
      </c>
      <c r="I14" s="35" t="s">
        <v>53</v>
      </c>
      <c r="J14" s="36" t="s">
        <v>54</v>
      </c>
      <c r="K14" s="37" t="n">
        <f aca="false">K9/K8</f>
        <v>0.883333333333333</v>
      </c>
      <c r="L14" s="37" t="n">
        <f aca="false">L9/L8</f>
        <v>0.961904761904762</v>
      </c>
      <c r="M14" s="37" t="n">
        <f aca="false">M9/M8</f>
        <v>1.15833333333333</v>
      </c>
      <c r="N14" s="37" t="n">
        <f aca="false">N9/N8</f>
        <v>0.659279778393352</v>
      </c>
      <c r="O14" s="37" t="n">
        <f aca="false">O9/O8</f>
        <v>0.465011286681716</v>
      </c>
      <c r="P14" s="37" t="n">
        <f aca="false">P9/P8</f>
        <v>1.26640926640927</v>
      </c>
      <c r="Q14" s="37" t="n">
        <f aca="false">Q9/Q8</f>
        <v>1.00688073394495</v>
      </c>
      <c r="R14" s="37" t="n">
        <f aca="false">R9/R8</f>
        <v>1.71100917431193</v>
      </c>
      <c r="S14" s="37" t="n">
        <f aca="false">S9/S8</f>
        <v>0.936170212765957</v>
      </c>
      <c r="T14" s="37" t="n">
        <f aca="false">T9/T8</f>
        <v>0.977464788732394</v>
      </c>
      <c r="U14" s="37" t="n">
        <f aca="false">U9/U8</f>
        <v>1.36363636363636</v>
      </c>
      <c r="V14" s="37" t="n">
        <f aca="false">V9/V8</f>
        <v>1.4858934169279</v>
      </c>
      <c r="W14" s="37" t="n">
        <f aca="false">W9/W8</f>
        <v>1.84105960264901</v>
      </c>
      <c r="X14" s="37" t="n">
        <f aca="false">X9/X8</f>
        <v>1.04714640198511</v>
      </c>
      <c r="Y14" s="37" t="n">
        <f aca="false">Y9/Y8</f>
        <v>1.17230769230769</v>
      </c>
      <c r="Z14" s="37" t="n">
        <f aca="false">Z9/Z8</f>
        <v>0.475982532751092</v>
      </c>
      <c r="AA14" s="37" t="n">
        <f aca="false">AA9/AA8</f>
        <v>0.465011286681716</v>
      </c>
      <c r="AB14" s="37" t="n">
        <f aca="false">AB9/AB8</f>
        <v>0.973684210526316</v>
      </c>
      <c r="AC14" s="37" t="n">
        <f aca="false">AC9/AC8</f>
        <v>2.03643724696356</v>
      </c>
      <c r="AD14" s="37" t="n">
        <f aca="false">AD9/AD8</f>
        <v>2.3804347826087</v>
      </c>
      <c r="AE14" s="37" t="n">
        <f aca="false">AE9/AE8</f>
        <v>0.724683544303797</v>
      </c>
      <c r="AF14" s="37" t="n">
        <f aca="false">AF9/AF8</f>
        <v>1.4124513618677</v>
      </c>
      <c r="AG14" s="37" t="n">
        <f aca="false">AG9/AG8</f>
        <v>1.66412213740458</v>
      </c>
      <c r="AH14" s="37" t="e">
        <f aca="false">AH9/AH8</f>
        <v>#DIV/0!</v>
      </c>
      <c r="AI14" s="37" t="e">
        <f aca="false">AI9/AI8</f>
        <v>#DIV/0!</v>
      </c>
      <c r="AJ14" s="37" t="e">
        <f aca="false">AJ9/AJ8</f>
        <v>#DIV/0!</v>
      </c>
      <c r="AK14" s="37" t="e">
        <f aca="false">AK9/AK8</f>
        <v>#DIV/0!</v>
      </c>
      <c r="AL14" s="37" t="e">
        <f aca="false">AL9/AL8</f>
        <v>#DIV/0!</v>
      </c>
      <c r="AM14" s="38"/>
      <c r="AN14" s="38"/>
      <c r="AO14" s="38"/>
    </row>
    <row r="15" customFormat="false" ht="31.15" hidden="false" customHeight="true" outlineLevel="0" collapsed="false">
      <c r="A15" s="21" t="s">
        <v>55</v>
      </c>
      <c r="B15" s="22" t="n">
        <v>8</v>
      </c>
      <c r="C15" s="23" t="s">
        <v>56</v>
      </c>
      <c r="D15" s="25" t="s">
        <v>57</v>
      </c>
      <c r="E15" s="24" t="s">
        <v>18</v>
      </c>
      <c r="F15" s="25" t="s">
        <v>19</v>
      </c>
      <c r="G15" s="39" t="s">
        <v>58</v>
      </c>
      <c r="H15" s="40" t="s">
        <v>59</v>
      </c>
      <c r="I15" s="28" t="s">
        <v>60</v>
      </c>
      <c r="J15" s="41" t="s">
        <v>61</v>
      </c>
      <c r="K15" s="42" t="n">
        <f aca="false">(K17-K16)/30</f>
        <v>6.03333333333333</v>
      </c>
      <c r="L15" s="42" t="n">
        <f aca="false">(L17-L16)/30</f>
        <v>6.33333333333333</v>
      </c>
      <c r="M15" s="42" t="n">
        <f aca="false">(M17-M16)/30</f>
        <v>6.53333333333333</v>
      </c>
      <c r="N15" s="42" t="n">
        <f aca="false">(N17-N16)/30</f>
        <v>6.3</v>
      </c>
      <c r="O15" s="42" t="n">
        <f aca="false">(O17-O16)/30</f>
        <v>5.86666666666667</v>
      </c>
      <c r="P15" s="42" t="n">
        <f aca="false">(P17-P16)/30</f>
        <v>5.8</v>
      </c>
      <c r="Q15" s="42" t="n">
        <f aca="false">(Q17-Q16)/30</f>
        <v>6.33333333333333</v>
      </c>
      <c r="R15" s="42" t="n">
        <f aca="false">(R17-R16)/30</f>
        <v>5.9</v>
      </c>
      <c r="S15" s="42" t="n">
        <f aca="false">(S17-S16)/30</f>
        <v>5.8</v>
      </c>
      <c r="T15" s="42" t="n">
        <f aca="false">(T17-T16)/30</f>
        <v>4.96666666666667</v>
      </c>
      <c r="U15" s="42" t="n">
        <f aca="false">(U17-U16)/30</f>
        <v>4.13333333333333</v>
      </c>
      <c r="V15" s="42" t="n">
        <f aca="false">(V17-V16)/30</f>
        <v>3.46666666666667</v>
      </c>
      <c r="W15" s="42" t="n">
        <f aca="false">(W17-W16)/30</f>
        <v>2.16666666666667</v>
      </c>
      <c r="X15" s="42" t="n">
        <f aca="false">(X17-X16)/30</f>
        <v>1</v>
      </c>
      <c r="Y15" s="42" t="n">
        <f aca="false">(Y17-Y16)/30</f>
        <v>4.46666666666667</v>
      </c>
      <c r="Z15" s="42" t="n">
        <f aca="false">(Z17-Z16)/30</f>
        <v>4.26666666666667</v>
      </c>
      <c r="AA15" s="42" t="n">
        <f aca="false">(AA17-AA16)/30</f>
        <v>3.3</v>
      </c>
      <c r="AB15" s="42" t="n">
        <f aca="false">(AB17-AB16)/30</f>
        <v>0.1</v>
      </c>
      <c r="AC15" s="42" t="n">
        <f aca="false">(AC17-AC16)/30</f>
        <v>5.6</v>
      </c>
      <c r="AD15" s="42" t="n">
        <f aca="false">(AD17-AD16)/30</f>
        <v>5.86666666666667</v>
      </c>
      <c r="AE15" s="42" t="n">
        <f aca="false">(AE17-AE16)/30</f>
        <v>-0.366666666666667</v>
      </c>
      <c r="AF15" s="42" t="n">
        <f aca="false">(AF17-AF16)/30</f>
        <v>-0.8</v>
      </c>
      <c r="AG15" s="42" t="n">
        <f aca="false">(AG17-AG16)/30</f>
        <v>0</v>
      </c>
      <c r="AH15" s="42" t="n">
        <f aca="false">(AH17-AH16)/30</f>
        <v>0</v>
      </c>
      <c r="AI15" s="42" t="n">
        <f aca="false">(AI17-AI16)/30</f>
        <v>0</v>
      </c>
      <c r="AJ15" s="42" t="n">
        <f aca="false">(AJ17-AJ16)/30</f>
        <v>0</v>
      </c>
      <c r="AK15" s="42" t="n">
        <f aca="false">(AK17-AK16)/30</f>
        <v>0</v>
      </c>
      <c r="AL15" s="42" t="n">
        <f aca="false">(AL17-AL16)/30</f>
        <v>0</v>
      </c>
      <c r="AM15" s="43"/>
      <c r="AN15" s="43"/>
      <c r="AO15" s="43"/>
    </row>
    <row r="16" customFormat="false" ht="18" hidden="false" customHeight="true" outlineLevel="0" collapsed="false">
      <c r="A16" s="21"/>
      <c r="B16" s="22"/>
      <c r="C16" s="23"/>
      <c r="D16" s="25"/>
      <c r="E16" s="24"/>
      <c r="F16" s="25"/>
      <c r="G16" s="39"/>
      <c r="H16" s="44" t="s">
        <v>62</v>
      </c>
      <c r="I16" s="44"/>
      <c r="J16" s="44"/>
      <c r="K16" s="45" t="n">
        <v>43399</v>
      </c>
      <c r="L16" s="45" t="n">
        <v>43426</v>
      </c>
      <c r="M16" s="45" t="n">
        <v>43440</v>
      </c>
      <c r="N16" s="46" t="n">
        <v>43487</v>
      </c>
      <c r="O16" s="46" t="n">
        <v>43514</v>
      </c>
      <c r="P16" s="46" t="n">
        <v>43538</v>
      </c>
      <c r="Q16" s="46" t="n">
        <v>43556</v>
      </c>
      <c r="R16" s="46" t="n">
        <v>43598</v>
      </c>
      <c r="S16" s="46" t="n">
        <v>43622</v>
      </c>
      <c r="T16" s="46" t="n">
        <v>43648</v>
      </c>
      <c r="U16" s="46" t="n">
        <v>43685</v>
      </c>
      <c r="V16" s="46" t="n">
        <v>43711</v>
      </c>
      <c r="W16" s="46" t="n">
        <v>43752</v>
      </c>
      <c r="X16" s="46" t="n">
        <v>43787</v>
      </c>
      <c r="Y16" s="46" t="n">
        <v>43803</v>
      </c>
      <c r="Z16" s="46" t="n">
        <v>43851</v>
      </c>
      <c r="AA16" s="46" t="n">
        <v>43886</v>
      </c>
      <c r="AB16" s="46" t="n">
        <v>43917</v>
      </c>
      <c r="AC16" s="46" t="n">
        <v>43936</v>
      </c>
      <c r="AD16" s="46" t="n">
        <v>43958</v>
      </c>
      <c r="AE16" s="46" t="n">
        <v>43993</v>
      </c>
      <c r="AF16" s="46" t="n">
        <v>44036</v>
      </c>
      <c r="AG16" s="46" t="n">
        <v>44048</v>
      </c>
      <c r="AH16" s="46"/>
      <c r="AI16" s="46"/>
      <c r="AJ16" s="46"/>
      <c r="AK16" s="46"/>
      <c r="AL16" s="46"/>
      <c r="AM16" s="43"/>
      <c r="AN16" s="43"/>
      <c r="AO16" s="43"/>
    </row>
    <row r="17" customFormat="false" ht="18" hidden="false" customHeight="true" outlineLevel="0" collapsed="false">
      <c r="A17" s="21"/>
      <c r="B17" s="22"/>
      <c r="C17" s="23"/>
      <c r="D17" s="25"/>
      <c r="E17" s="24"/>
      <c r="F17" s="25"/>
      <c r="G17" s="39"/>
      <c r="H17" s="44" t="s">
        <v>63</v>
      </c>
      <c r="I17" s="44"/>
      <c r="J17" s="44"/>
      <c r="K17" s="45" t="n">
        <v>43580</v>
      </c>
      <c r="L17" s="45" t="n">
        <v>43616</v>
      </c>
      <c r="M17" s="45" t="n">
        <v>43636</v>
      </c>
      <c r="N17" s="46" t="n">
        <v>43676</v>
      </c>
      <c r="O17" s="46" t="n">
        <v>43690</v>
      </c>
      <c r="P17" s="46" t="n">
        <v>43712</v>
      </c>
      <c r="Q17" s="46" t="n">
        <v>43746</v>
      </c>
      <c r="R17" s="46" t="n">
        <v>43775</v>
      </c>
      <c r="S17" s="46" t="n">
        <v>43796</v>
      </c>
      <c r="T17" s="46" t="n">
        <v>43797</v>
      </c>
      <c r="U17" s="46" t="n">
        <v>43809</v>
      </c>
      <c r="V17" s="46" t="n">
        <v>43815</v>
      </c>
      <c r="W17" s="46" t="n">
        <v>43817</v>
      </c>
      <c r="X17" s="46" t="n">
        <v>43817</v>
      </c>
      <c r="Y17" s="46" t="n">
        <v>43937</v>
      </c>
      <c r="Z17" s="46" t="n">
        <v>43979</v>
      </c>
      <c r="AA17" s="46" t="n">
        <v>43985</v>
      </c>
      <c r="AB17" s="46" t="n">
        <v>43920</v>
      </c>
      <c r="AC17" s="46" t="n">
        <v>44104</v>
      </c>
      <c r="AD17" s="46" t="n">
        <v>44134</v>
      </c>
      <c r="AE17" s="46" t="n">
        <v>43982</v>
      </c>
      <c r="AF17" s="46" t="n">
        <v>44012</v>
      </c>
      <c r="AG17" s="46" t="n">
        <v>44048</v>
      </c>
      <c r="AH17" s="46"/>
      <c r="AI17" s="46"/>
      <c r="AJ17" s="46"/>
      <c r="AK17" s="46"/>
      <c r="AL17" s="46"/>
      <c r="AM17" s="43"/>
      <c r="AN17" s="43"/>
      <c r="AO17" s="43"/>
    </row>
    <row r="18" customFormat="false" ht="22.15" hidden="false" customHeight="true" outlineLevel="0" collapsed="false">
      <c r="A18" s="21"/>
      <c r="B18" s="22" t="n">
        <v>9</v>
      </c>
      <c r="C18" s="23" t="s">
        <v>64</v>
      </c>
      <c r="D18" s="25" t="s">
        <v>65</v>
      </c>
      <c r="E18" s="24" t="s">
        <v>18</v>
      </c>
      <c r="F18" s="25" t="s">
        <v>19</v>
      </c>
      <c r="G18" s="39" t="s">
        <v>66</v>
      </c>
      <c r="H18" s="40" t="s">
        <v>67</v>
      </c>
      <c r="I18" s="28" t="s">
        <v>68</v>
      </c>
      <c r="J18" s="41" t="s">
        <v>69</v>
      </c>
      <c r="K18" s="47" t="n">
        <f aca="false">K19-K20</f>
        <v>24</v>
      </c>
      <c r="L18" s="47" t="n">
        <f aca="false">L19-L20</f>
        <v>7</v>
      </c>
      <c r="M18" s="47" t="n">
        <f aca="false">M19-M20</f>
        <v>10</v>
      </c>
      <c r="N18" s="47" t="n">
        <f aca="false">N19-N20</f>
        <v>13</v>
      </c>
      <c r="O18" s="47" t="n">
        <f aca="false">O19-O20</f>
        <v>40</v>
      </c>
      <c r="P18" s="47" t="n">
        <f aca="false">P19-P20</f>
        <v>2</v>
      </c>
      <c r="Q18" s="47" t="n">
        <f aca="false">Q19-Q20</f>
        <v>0</v>
      </c>
      <c r="R18" s="47" t="n">
        <f aca="false">R19-R20</f>
        <v>0</v>
      </c>
      <c r="S18" s="47" t="n">
        <f aca="false">S19-S20</f>
        <v>0</v>
      </c>
      <c r="T18" s="47" t="n">
        <f aca="false">T19-T20</f>
        <v>0</v>
      </c>
      <c r="U18" s="47" t="n">
        <f aca="false">U19-U20</f>
        <v>0</v>
      </c>
      <c r="V18" s="47" t="n">
        <f aca="false">V19-V20</f>
        <v>0</v>
      </c>
      <c r="W18" s="47" t="n">
        <f aca="false">W19-W20</f>
        <v>0</v>
      </c>
      <c r="X18" s="47" t="n">
        <f aca="false">X19-X20</f>
        <v>0</v>
      </c>
      <c r="Y18" s="47" t="n">
        <f aca="false">Y19-Y20</f>
        <v>0</v>
      </c>
      <c r="Z18" s="47" t="n">
        <f aca="false">Z19-Z20</f>
        <v>0</v>
      </c>
      <c r="AA18" s="47" t="n">
        <f aca="false">AA19-AA20</f>
        <v>0</v>
      </c>
      <c r="AB18" s="47" t="n">
        <f aca="false">AB19-AB20</f>
        <v>0</v>
      </c>
      <c r="AC18" s="47" t="n">
        <f aca="false">AC19-AC20</f>
        <v>0</v>
      </c>
      <c r="AD18" s="47" t="n">
        <f aca="false">AD19-AD20</f>
        <v>0</v>
      </c>
      <c r="AE18" s="47" t="n">
        <f aca="false">AE19-AE20</f>
        <v>0</v>
      </c>
      <c r="AF18" s="47" t="n">
        <f aca="false">AF19-AF20</f>
        <v>0</v>
      </c>
      <c r="AG18" s="47" t="n">
        <f aca="false">AG19-AG20</f>
        <v>0</v>
      </c>
      <c r="AH18" s="47" t="n">
        <f aca="false">AH19-AH20</f>
        <v>0</v>
      </c>
      <c r="AI18" s="47" t="n">
        <f aca="false">AI19-AI20</f>
        <v>0</v>
      </c>
      <c r="AJ18" s="47" t="n">
        <f aca="false">AJ19-AJ20</f>
        <v>0</v>
      </c>
      <c r="AK18" s="47" t="n">
        <f aca="false">AK19-AK20</f>
        <v>0</v>
      </c>
      <c r="AL18" s="47" t="n">
        <f aca="false">AL19-AL20</f>
        <v>0</v>
      </c>
      <c r="AM18" s="48"/>
      <c r="AN18" s="48"/>
      <c r="AO18" s="48"/>
    </row>
    <row r="19" customFormat="false" ht="21.6" hidden="false" customHeight="true" outlineLevel="0" collapsed="false">
      <c r="A19" s="21"/>
      <c r="B19" s="22"/>
      <c r="C19" s="23"/>
      <c r="D19" s="25"/>
      <c r="E19" s="24"/>
      <c r="F19" s="25"/>
      <c r="G19" s="39"/>
      <c r="H19" s="44" t="s">
        <v>62</v>
      </c>
      <c r="I19" s="44"/>
      <c r="J19" s="44"/>
      <c r="K19" s="45" t="n">
        <v>43399</v>
      </c>
      <c r="L19" s="45" t="n">
        <v>43426</v>
      </c>
      <c r="M19" s="45" t="n">
        <v>43440</v>
      </c>
      <c r="N19" s="46" t="n">
        <v>43487</v>
      </c>
      <c r="O19" s="46" t="n">
        <v>43514</v>
      </c>
      <c r="P19" s="46" t="n">
        <v>43538</v>
      </c>
      <c r="Q19" s="46" t="n">
        <v>43556</v>
      </c>
      <c r="R19" s="46" t="n">
        <v>43598</v>
      </c>
      <c r="S19" s="46" t="n">
        <v>43622</v>
      </c>
      <c r="T19" s="46" t="n">
        <v>43648</v>
      </c>
      <c r="U19" s="46" t="n">
        <v>43685</v>
      </c>
      <c r="V19" s="46" t="n">
        <v>43711</v>
      </c>
      <c r="W19" s="46" t="n">
        <v>43752</v>
      </c>
      <c r="X19" s="46" t="n">
        <v>43787</v>
      </c>
      <c r="Y19" s="46" t="n">
        <v>43803</v>
      </c>
      <c r="Z19" s="46" t="n">
        <v>43851</v>
      </c>
      <c r="AA19" s="46" t="n">
        <v>43886</v>
      </c>
      <c r="AB19" s="46" t="n">
        <v>43917</v>
      </c>
      <c r="AC19" s="46" t="n">
        <v>43936</v>
      </c>
      <c r="AD19" s="46" t="n">
        <v>43958</v>
      </c>
      <c r="AE19" s="46" t="n">
        <v>43993</v>
      </c>
      <c r="AF19" s="46" t="n">
        <v>44036</v>
      </c>
      <c r="AG19" s="46" t="n">
        <v>44048</v>
      </c>
      <c r="AH19" s="46"/>
      <c r="AI19" s="46"/>
      <c r="AJ19" s="46"/>
      <c r="AK19" s="46"/>
      <c r="AL19" s="46"/>
      <c r="AM19" s="48"/>
      <c r="AN19" s="48"/>
      <c r="AO19" s="48"/>
    </row>
    <row r="20" customFormat="false" ht="25.15" hidden="false" customHeight="true" outlineLevel="0" collapsed="false">
      <c r="A20" s="21"/>
      <c r="B20" s="22"/>
      <c r="C20" s="23"/>
      <c r="D20" s="25"/>
      <c r="E20" s="24"/>
      <c r="F20" s="25"/>
      <c r="G20" s="39"/>
      <c r="H20" s="44" t="s">
        <v>70</v>
      </c>
      <c r="I20" s="44"/>
      <c r="J20" s="44"/>
      <c r="K20" s="45" t="n">
        <v>43375</v>
      </c>
      <c r="L20" s="45" t="n">
        <v>43419</v>
      </c>
      <c r="M20" s="45" t="n">
        <v>43430</v>
      </c>
      <c r="N20" s="46" t="n">
        <v>43474</v>
      </c>
      <c r="O20" s="46" t="n">
        <v>43474</v>
      </c>
      <c r="P20" s="46" t="n">
        <v>43536</v>
      </c>
      <c r="Q20" s="46" t="n">
        <v>43556</v>
      </c>
      <c r="R20" s="46" t="n">
        <v>43598</v>
      </c>
      <c r="S20" s="46" t="n">
        <v>43622</v>
      </c>
      <c r="T20" s="46" t="n">
        <v>43648</v>
      </c>
      <c r="U20" s="46" t="n">
        <v>43685</v>
      </c>
      <c r="V20" s="46" t="n">
        <v>43711</v>
      </c>
      <c r="W20" s="46" t="n">
        <v>43752</v>
      </c>
      <c r="X20" s="46" t="n">
        <v>43787</v>
      </c>
      <c r="Y20" s="46" t="n">
        <v>43803</v>
      </c>
      <c r="Z20" s="46" t="n">
        <v>43851</v>
      </c>
      <c r="AA20" s="46" t="n">
        <v>43886</v>
      </c>
      <c r="AB20" s="46" t="n">
        <v>43917</v>
      </c>
      <c r="AC20" s="46" t="n">
        <v>43936</v>
      </c>
      <c r="AD20" s="46" t="n">
        <v>43958</v>
      </c>
      <c r="AE20" s="46" t="n">
        <v>43993</v>
      </c>
      <c r="AF20" s="46" t="n">
        <v>44036</v>
      </c>
      <c r="AG20" s="46" t="n">
        <v>44048</v>
      </c>
      <c r="AH20" s="46"/>
      <c r="AI20" s="46"/>
      <c r="AJ20" s="46"/>
      <c r="AK20" s="46"/>
      <c r="AL20" s="46"/>
      <c r="AM20" s="48"/>
      <c r="AN20" s="48"/>
      <c r="AO20" s="48"/>
    </row>
    <row r="21" customFormat="false" ht="25.15" hidden="false" customHeight="true" outlineLevel="0" collapsed="false">
      <c r="A21" s="21"/>
      <c r="B21" s="22" t="n">
        <v>10</v>
      </c>
      <c r="C21" s="23" t="s">
        <v>71</v>
      </c>
      <c r="D21" s="24" t="s">
        <v>72</v>
      </c>
      <c r="E21" s="24" t="s">
        <v>18</v>
      </c>
      <c r="F21" s="25" t="s">
        <v>19</v>
      </c>
      <c r="G21" s="39" t="s">
        <v>66</v>
      </c>
      <c r="H21" s="40" t="s">
        <v>67</v>
      </c>
      <c r="I21" s="28" t="s">
        <v>68</v>
      </c>
      <c r="J21" s="41" t="s">
        <v>69</v>
      </c>
      <c r="K21" s="47" t="n">
        <f aca="false">K22-K23</f>
        <v>84</v>
      </c>
      <c r="L21" s="47" t="n">
        <f aca="false">L22-L23</f>
        <v>31</v>
      </c>
      <c r="M21" s="47" t="n">
        <f aca="false">M22-M23</f>
        <v>31</v>
      </c>
      <c r="N21" s="47" t="n">
        <f aca="false">N22-N23</f>
        <v>0</v>
      </c>
      <c r="O21" s="47" t="n">
        <f aca="false">O22-O23</f>
        <v>13</v>
      </c>
      <c r="P21" s="47" t="n">
        <f aca="false">P22-P23</f>
        <v>2</v>
      </c>
      <c r="Q21" s="47" t="n">
        <f aca="false">Q22-Q23</f>
        <v>0</v>
      </c>
      <c r="R21" s="47" t="n">
        <f aca="false">R22-R23</f>
        <v>0</v>
      </c>
      <c r="S21" s="47" t="n">
        <f aca="false">S22-S23</f>
        <v>0</v>
      </c>
      <c r="T21" s="47" t="n">
        <f aca="false">T22-T23</f>
        <v>0</v>
      </c>
      <c r="U21" s="47" t="n">
        <f aca="false">U22-U23</f>
        <v>0</v>
      </c>
      <c r="V21" s="47" t="n">
        <f aca="false">V22-V23</f>
        <v>0</v>
      </c>
      <c r="W21" s="47" t="n">
        <f aca="false">W22-W23</f>
        <v>0</v>
      </c>
      <c r="X21" s="47" t="n">
        <f aca="false">X22-X23</f>
        <v>0</v>
      </c>
      <c r="Y21" s="47" t="n">
        <f aca="false">Y22-Y23</f>
        <v>0</v>
      </c>
      <c r="Z21" s="47" t="n">
        <f aca="false">Z22-Z23</f>
        <v>0</v>
      </c>
      <c r="AA21" s="47" t="n">
        <f aca="false">AA22-AA23</f>
        <v>0</v>
      </c>
      <c r="AB21" s="47" t="n">
        <f aca="false">AB22-AB23</f>
        <v>0</v>
      </c>
      <c r="AC21" s="47" t="n">
        <f aca="false">AC22-AC23</f>
        <v>0</v>
      </c>
      <c r="AD21" s="47" t="n">
        <f aca="false">AD22-AD23</f>
        <v>0</v>
      </c>
      <c r="AE21" s="47" t="n">
        <f aca="false">AE22-AE23</f>
        <v>0</v>
      </c>
      <c r="AF21" s="47" t="n">
        <f aca="false">AF22-AF23</f>
        <v>0</v>
      </c>
      <c r="AG21" s="47" t="n">
        <f aca="false">AG22-AG23</f>
        <v>0</v>
      </c>
      <c r="AH21" s="47" t="n">
        <f aca="false">AH22-AH23</f>
        <v>0</v>
      </c>
      <c r="AI21" s="47" t="n">
        <f aca="false">AI22-AI23</f>
        <v>0</v>
      </c>
      <c r="AJ21" s="47" t="n">
        <f aca="false">AJ22-AJ23</f>
        <v>0</v>
      </c>
      <c r="AK21" s="47" t="n">
        <f aca="false">AK22-AK23</f>
        <v>0</v>
      </c>
      <c r="AL21" s="47" t="n">
        <f aca="false">AL22-AL23</f>
        <v>0</v>
      </c>
      <c r="AM21" s="49"/>
      <c r="AN21" s="49"/>
      <c r="AO21" s="49"/>
    </row>
    <row r="22" customFormat="false" ht="22.15" hidden="false" customHeight="true" outlineLevel="0" collapsed="false">
      <c r="A22" s="21"/>
      <c r="B22" s="22"/>
      <c r="C22" s="23"/>
      <c r="D22" s="24"/>
      <c r="E22" s="24"/>
      <c r="F22" s="25"/>
      <c r="G22" s="39"/>
      <c r="H22" s="44" t="s">
        <v>62</v>
      </c>
      <c r="I22" s="44"/>
      <c r="J22" s="44"/>
      <c r="K22" s="45" t="n">
        <v>43399</v>
      </c>
      <c r="L22" s="45" t="n">
        <v>43426</v>
      </c>
      <c r="M22" s="45" t="n">
        <v>43440</v>
      </c>
      <c r="N22" s="46" t="n">
        <v>43487</v>
      </c>
      <c r="O22" s="46" t="n">
        <v>43514</v>
      </c>
      <c r="P22" s="46" t="n">
        <v>43538</v>
      </c>
      <c r="Q22" s="46" t="n">
        <v>43556</v>
      </c>
      <c r="R22" s="46" t="n">
        <v>43598</v>
      </c>
      <c r="S22" s="46" t="n">
        <v>43622</v>
      </c>
      <c r="T22" s="46" t="n">
        <v>43648</v>
      </c>
      <c r="U22" s="46" t="n">
        <v>43685</v>
      </c>
      <c r="V22" s="46" t="n">
        <v>43711</v>
      </c>
      <c r="W22" s="46" t="n">
        <v>43752</v>
      </c>
      <c r="X22" s="46" t="n">
        <v>43787</v>
      </c>
      <c r="Y22" s="46" t="n">
        <v>43803</v>
      </c>
      <c r="Z22" s="46" t="n">
        <v>43851</v>
      </c>
      <c r="AA22" s="46" t="n">
        <v>43886</v>
      </c>
      <c r="AB22" s="46" t="n">
        <v>43917</v>
      </c>
      <c r="AC22" s="46" t="n">
        <v>43936</v>
      </c>
      <c r="AD22" s="46" t="n">
        <v>43958</v>
      </c>
      <c r="AE22" s="46" t="n">
        <v>43993</v>
      </c>
      <c r="AF22" s="46" t="n">
        <v>44036</v>
      </c>
      <c r="AG22" s="46" t="n">
        <v>44048</v>
      </c>
      <c r="AH22" s="46"/>
      <c r="AI22" s="46"/>
      <c r="AJ22" s="46"/>
      <c r="AK22" s="46"/>
      <c r="AL22" s="46"/>
      <c r="AM22" s="49"/>
      <c r="AN22" s="49"/>
      <c r="AO22" s="49"/>
    </row>
    <row r="23" customFormat="false" ht="25.9" hidden="false" customHeight="true" outlineLevel="0" collapsed="false">
      <c r="A23" s="21"/>
      <c r="B23" s="22"/>
      <c r="C23" s="23"/>
      <c r="D23" s="24"/>
      <c r="E23" s="24"/>
      <c r="F23" s="25"/>
      <c r="G23" s="39"/>
      <c r="H23" s="44" t="s">
        <v>73</v>
      </c>
      <c r="I23" s="44"/>
      <c r="J23" s="44"/>
      <c r="K23" s="45" t="n">
        <v>43315</v>
      </c>
      <c r="L23" s="45" t="n">
        <v>43395</v>
      </c>
      <c r="M23" s="45" t="n">
        <v>43409</v>
      </c>
      <c r="N23" s="46" t="n">
        <v>43487</v>
      </c>
      <c r="O23" s="46" t="n">
        <v>43501</v>
      </c>
      <c r="P23" s="46" t="n">
        <v>43536</v>
      </c>
      <c r="Q23" s="46" t="n">
        <v>43556</v>
      </c>
      <c r="R23" s="46" t="n">
        <v>43598</v>
      </c>
      <c r="S23" s="46" t="n">
        <v>43622</v>
      </c>
      <c r="T23" s="46" t="n">
        <v>43648</v>
      </c>
      <c r="U23" s="46" t="n">
        <v>43685</v>
      </c>
      <c r="V23" s="46" t="n">
        <v>43711</v>
      </c>
      <c r="W23" s="46" t="n">
        <v>43752</v>
      </c>
      <c r="X23" s="46" t="n">
        <v>43787</v>
      </c>
      <c r="Y23" s="46" t="n">
        <v>43803</v>
      </c>
      <c r="Z23" s="46" t="n">
        <v>43851</v>
      </c>
      <c r="AA23" s="46" t="n">
        <v>43886</v>
      </c>
      <c r="AB23" s="46" t="n">
        <v>43917</v>
      </c>
      <c r="AC23" s="46" t="n">
        <v>43936</v>
      </c>
      <c r="AD23" s="46" t="n">
        <v>43958</v>
      </c>
      <c r="AE23" s="46" t="n">
        <v>43993</v>
      </c>
      <c r="AF23" s="46" t="n">
        <v>44036</v>
      </c>
      <c r="AG23" s="46" t="n">
        <v>44048</v>
      </c>
      <c r="AH23" s="46"/>
      <c r="AI23" s="46"/>
      <c r="AJ23" s="46"/>
      <c r="AK23" s="46"/>
      <c r="AL23" s="46"/>
      <c r="AM23" s="49"/>
      <c r="AN23" s="49"/>
      <c r="AO23" s="49"/>
    </row>
    <row r="24" customFormat="false" ht="22.15" hidden="false" customHeight="true" outlineLevel="0" collapsed="false">
      <c r="A24" s="50" t="s">
        <v>74</v>
      </c>
      <c r="B24" s="22" t="n">
        <v>11</v>
      </c>
      <c r="C24" s="23" t="s">
        <v>75</v>
      </c>
      <c r="D24" s="24" t="s">
        <v>76</v>
      </c>
      <c r="E24" s="24"/>
      <c r="F24" s="25"/>
      <c r="G24" s="39" t="s">
        <v>58</v>
      </c>
      <c r="H24" s="40" t="s">
        <v>77</v>
      </c>
      <c r="I24" s="28" t="s">
        <v>78</v>
      </c>
      <c r="J24" s="41" t="s">
        <v>79</v>
      </c>
      <c r="K24" s="51" t="n">
        <f aca="false">K26/K25</f>
        <v>0.477124183006536</v>
      </c>
      <c r="L24" s="51" t="n">
        <f aca="false">L26/L25</f>
        <v>0.437125748502994</v>
      </c>
      <c r="M24" s="51" t="n">
        <f aca="false">M26/M25</f>
        <v>0.580459770114943</v>
      </c>
      <c r="N24" s="51" t="n">
        <f aca="false">N26/N25</f>
        <v>0.528735632183908</v>
      </c>
      <c r="O24" s="51" t="n">
        <f aca="false">O26/O25</f>
        <v>0.467289719626168</v>
      </c>
      <c r="P24" s="51" t="n">
        <f aca="false">P26/P25</f>
        <v>0.60958904109589</v>
      </c>
      <c r="Q24" s="51" t="n">
        <f aca="false">Q26/Q25</f>
        <v>0.680272108843537</v>
      </c>
      <c r="R24" s="51" t="n">
        <f aca="false">R26/R25</f>
        <v>0.681034482758621</v>
      </c>
      <c r="S24" s="51" t="n">
        <f aca="false">S26/S25</f>
        <v>0.615384615384615</v>
      </c>
      <c r="T24" s="51" t="n">
        <f aca="false">T26/T25</f>
        <v>0.644067796610169</v>
      </c>
      <c r="U24" s="51" t="n">
        <f aca="false">U26/U25</f>
        <v>0.50354609929078</v>
      </c>
      <c r="V24" s="51" t="n">
        <f aca="false">V26/V25</f>
        <v>0.854014598540146</v>
      </c>
      <c r="W24" s="51" t="n">
        <f aca="false">W26/W25</f>
        <v>0.509554140127389</v>
      </c>
      <c r="X24" s="51" t="n">
        <f aca="false">X26/X25</f>
        <v>0.554744525547445</v>
      </c>
      <c r="Y24" s="51" t="n">
        <f aca="false">Y26/Y25</f>
        <v>0.794701986754967</v>
      </c>
      <c r="Z24" s="51" t="n">
        <f aca="false">Z26/Z25</f>
        <v>0.54320987654321</v>
      </c>
      <c r="AA24" s="51" t="n">
        <f aca="false">AA26/AA25</f>
        <v>0.694117647058823</v>
      </c>
      <c r="AB24" s="51" t="n">
        <f aca="false">AB26/AB25</f>
        <v>0.567796610169492</v>
      </c>
      <c r="AC24" s="51" t="n">
        <f aca="false">AC26/AC25</f>
        <v>0.337579617834395</v>
      </c>
      <c r="AD24" s="51" t="n">
        <f aca="false">AD26/AD25</f>
        <v>0</v>
      </c>
      <c r="AE24" s="51" t="n">
        <f aca="false">AE26/AE25</f>
        <v>0</v>
      </c>
      <c r="AF24" s="51" t="n">
        <f aca="false">AF26/AF25</f>
        <v>0.294117647058823</v>
      </c>
      <c r="AG24" s="51" t="n">
        <f aca="false">AG26/AG25</f>
        <v>0.0604026845637584</v>
      </c>
      <c r="AH24" s="51" t="e">
        <f aca="false">AH26/AH25</f>
        <v>#DIV/0!</v>
      </c>
      <c r="AI24" s="51" t="e">
        <f aca="false">AI26/AI25</f>
        <v>#DIV/0!</v>
      </c>
      <c r="AJ24" s="51" t="e">
        <f aca="false">AJ26/AJ25</f>
        <v>#DIV/0!</v>
      </c>
      <c r="AK24" s="51" t="e">
        <f aca="false">AK26/AK25</f>
        <v>#DIV/0!</v>
      </c>
      <c r="AL24" s="51" t="e">
        <f aca="false">AL26/AL25</f>
        <v>#DIV/0!</v>
      </c>
      <c r="AM24" s="49"/>
      <c r="AN24" s="49"/>
      <c r="AO24" s="49"/>
    </row>
    <row r="25" customFormat="false" ht="28.15" hidden="false" customHeight="true" outlineLevel="0" collapsed="false">
      <c r="A25" s="50"/>
      <c r="B25" s="22"/>
      <c r="C25" s="23"/>
      <c r="D25" s="24"/>
      <c r="E25" s="24"/>
      <c r="F25" s="25"/>
      <c r="G25" s="39"/>
      <c r="H25" s="44" t="s">
        <v>80</v>
      </c>
      <c r="I25" s="44"/>
      <c r="J25" s="44"/>
      <c r="K25" s="52" t="n">
        <v>153</v>
      </c>
      <c r="L25" s="52" t="n">
        <v>167</v>
      </c>
      <c r="M25" s="52" t="n">
        <v>174</v>
      </c>
      <c r="N25" s="53" t="n">
        <v>87</v>
      </c>
      <c r="O25" s="53" t="n">
        <v>107</v>
      </c>
      <c r="P25" s="53" t="n">
        <v>146</v>
      </c>
      <c r="Q25" s="53" t="n">
        <v>147</v>
      </c>
      <c r="R25" s="53" t="n">
        <v>116</v>
      </c>
      <c r="S25" s="53" t="n">
        <v>143</v>
      </c>
      <c r="T25" s="53" t="n">
        <v>118</v>
      </c>
      <c r="U25" s="53" t="n">
        <v>141</v>
      </c>
      <c r="V25" s="53" t="n">
        <v>137</v>
      </c>
      <c r="W25" s="53" t="n">
        <v>157</v>
      </c>
      <c r="X25" s="53" t="n">
        <v>137</v>
      </c>
      <c r="Y25" s="53" t="n">
        <v>151</v>
      </c>
      <c r="Z25" s="53" t="n">
        <v>81</v>
      </c>
      <c r="AA25" s="53" t="n">
        <v>85</v>
      </c>
      <c r="AB25" s="53" t="n">
        <v>118</v>
      </c>
      <c r="AC25" s="53" t="n">
        <v>157</v>
      </c>
      <c r="AD25" s="53" t="n">
        <v>117</v>
      </c>
      <c r="AE25" s="53" t="n">
        <v>75</v>
      </c>
      <c r="AF25" s="53" t="n">
        <v>136</v>
      </c>
      <c r="AG25" s="53" t="n">
        <v>149</v>
      </c>
      <c r="AH25" s="53"/>
      <c r="AI25" s="53"/>
      <c r="AJ25" s="53"/>
      <c r="AK25" s="53"/>
      <c r="AL25" s="53"/>
      <c r="AM25" s="49"/>
      <c r="AN25" s="49"/>
      <c r="AO25" s="49"/>
    </row>
    <row r="26" customFormat="false" ht="26.45" hidden="false" customHeight="true" outlineLevel="0" collapsed="false">
      <c r="A26" s="50"/>
      <c r="B26" s="22"/>
      <c r="C26" s="23"/>
      <c r="D26" s="24"/>
      <c r="E26" s="24"/>
      <c r="F26" s="25"/>
      <c r="G26" s="39"/>
      <c r="H26" s="44" t="s">
        <v>81</v>
      </c>
      <c r="I26" s="44"/>
      <c r="J26" s="44"/>
      <c r="K26" s="52" t="n">
        <v>73</v>
      </c>
      <c r="L26" s="52" t="n">
        <v>73</v>
      </c>
      <c r="M26" s="52" t="n">
        <v>101</v>
      </c>
      <c r="N26" s="53" t="n">
        <v>46</v>
      </c>
      <c r="O26" s="53" t="n">
        <v>50</v>
      </c>
      <c r="P26" s="53" t="n">
        <v>89</v>
      </c>
      <c r="Q26" s="53" t="n">
        <v>100</v>
      </c>
      <c r="R26" s="53" t="n">
        <v>79</v>
      </c>
      <c r="S26" s="53" t="n">
        <v>88</v>
      </c>
      <c r="T26" s="53" t="n">
        <v>76</v>
      </c>
      <c r="U26" s="53" t="n">
        <v>71</v>
      </c>
      <c r="V26" s="53" t="n">
        <v>117</v>
      </c>
      <c r="W26" s="53" t="n">
        <v>80</v>
      </c>
      <c r="X26" s="53" t="n">
        <v>76</v>
      </c>
      <c r="Y26" s="53" t="n">
        <v>120</v>
      </c>
      <c r="Z26" s="53" t="n">
        <v>44</v>
      </c>
      <c r="AA26" s="53" t="n">
        <v>59</v>
      </c>
      <c r="AB26" s="53" t="n">
        <v>67</v>
      </c>
      <c r="AC26" s="53" t="n">
        <v>53</v>
      </c>
      <c r="AD26" s="53" t="n">
        <v>0</v>
      </c>
      <c r="AE26" s="53" t="n">
        <v>0</v>
      </c>
      <c r="AF26" s="53" t="n">
        <v>40</v>
      </c>
      <c r="AG26" s="53" t="n">
        <v>9</v>
      </c>
      <c r="AH26" s="53"/>
      <c r="AI26" s="53"/>
      <c r="AJ26" s="53"/>
      <c r="AK26" s="53"/>
      <c r="AL26" s="53"/>
      <c r="AM26" s="49"/>
      <c r="AN26" s="49"/>
      <c r="AO26" s="49"/>
    </row>
    <row r="27" customFormat="false" ht="29.45" hidden="false" customHeight="true" outlineLevel="0" collapsed="false">
      <c r="A27" s="50"/>
      <c r="B27" s="22" t="n">
        <v>12</v>
      </c>
      <c r="C27" s="54" t="s">
        <v>82</v>
      </c>
      <c r="D27" s="55" t="s">
        <v>83</v>
      </c>
      <c r="E27" s="56" t="s">
        <v>18</v>
      </c>
      <c r="F27" s="55" t="s">
        <v>19</v>
      </c>
      <c r="G27" s="57" t="s">
        <v>84</v>
      </c>
      <c r="H27" s="57"/>
      <c r="I27" s="57"/>
      <c r="J27" s="57"/>
      <c r="K27" s="58" t="n">
        <f aca="false">SUM(K28:K43)</f>
        <v>1567</v>
      </c>
      <c r="L27" s="58" t="n">
        <f aca="false">SUM(L28:L43)</f>
        <v>2344</v>
      </c>
      <c r="M27" s="58" t="n">
        <f aca="false">SUM(M28:M43)</f>
        <v>2564</v>
      </c>
      <c r="N27" s="58" t="n">
        <f aca="false">SUM(N28:N43)</f>
        <v>1650</v>
      </c>
      <c r="O27" s="58" t="n">
        <f aca="false">SUM(O28:O43)</f>
        <v>2086</v>
      </c>
      <c r="P27" s="58" t="n">
        <f aca="false">SUM(P28:P43)</f>
        <v>2348</v>
      </c>
      <c r="Q27" s="58" t="n">
        <f aca="false">SUM(Q28:Q43)</f>
        <v>2580</v>
      </c>
      <c r="R27" s="58" t="n">
        <f aca="false">SUM(R28:R43)</f>
        <v>1851</v>
      </c>
      <c r="S27" s="58" t="n">
        <f aca="false">SUM(S28:S43)</f>
        <v>2664</v>
      </c>
      <c r="T27" s="58"/>
      <c r="U27" s="58" t="n">
        <f aca="false">SUM(U28:U43)</f>
        <v>2590</v>
      </c>
      <c r="V27" s="58" t="n">
        <f aca="false">SUM(V28:V43)</f>
        <v>2435</v>
      </c>
      <c r="W27" s="58" t="n">
        <f aca="false">SUM(W28:W43)</f>
        <v>2493</v>
      </c>
      <c r="X27" s="58" t="n">
        <f aca="false">SUM(X28:X43)</f>
        <v>2803</v>
      </c>
      <c r="Y27" s="58" t="n">
        <f aca="false">SUM(Y28:Y43)</f>
        <v>2783</v>
      </c>
      <c r="Z27" s="58" t="n">
        <f aca="false">SUM(Z28:Z43)</f>
        <v>1568</v>
      </c>
      <c r="AA27" s="58" t="n">
        <f aca="false">SUM(AA28:AA43)</f>
        <v>2537</v>
      </c>
      <c r="AB27" s="58" t="n">
        <f aca="false">SUM(AB28:AB43)</f>
        <v>2438</v>
      </c>
      <c r="AC27" s="58" t="n">
        <f aca="false">SUM(AC28:AC43)</f>
        <v>2095</v>
      </c>
      <c r="AD27" s="58" t="n">
        <f aca="false">SUM(AD28:AD43)</f>
        <v>1396</v>
      </c>
      <c r="AE27" s="58" t="n">
        <f aca="false">SUM(AE28:AE43)</f>
        <v>2190</v>
      </c>
      <c r="AF27" s="58" t="n">
        <f aca="false">SUM(AF28:AF43)</f>
        <v>2259</v>
      </c>
      <c r="AG27" s="58" t="n">
        <f aca="false">SUM(AG28:AG43)</f>
        <v>2366</v>
      </c>
      <c r="AH27" s="58" t="n">
        <f aca="false">SUM(AH28:AH43)</f>
        <v>0</v>
      </c>
      <c r="AI27" s="58" t="n">
        <f aca="false">SUM(AI28:AI43)</f>
        <v>0</v>
      </c>
      <c r="AJ27" s="58" t="n">
        <f aca="false">SUM(AJ28:AJ43)</f>
        <v>0</v>
      </c>
      <c r="AK27" s="58" t="n">
        <f aca="false">SUM(AK28:AK43)</f>
        <v>0</v>
      </c>
      <c r="AL27" s="58" t="n">
        <f aca="false">SUM(AL28:AL43)</f>
        <v>0</v>
      </c>
      <c r="AM27" s="49"/>
      <c r="AN27" s="49"/>
      <c r="AO27" s="49"/>
    </row>
    <row r="28" customFormat="false" ht="24.6" hidden="false" customHeight="true" outlineLevel="0" collapsed="false">
      <c r="A28" s="50"/>
      <c r="B28" s="22"/>
      <c r="C28" s="54"/>
      <c r="D28" s="55"/>
      <c r="E28" s="56"/>
      <c r="F28" s="55"/>
      <c r="G28" s="59" t="s">
        <v>85</v>
      </c>
      <c r="H28" s="60" t="s">
        <v>86</v>
      </c>
      <c r="I28" s="60"/>
      <c r="J28" s="60"/>
      <c r="K28" s="61" t="n">
        <v>153</v>
      </c>
      <c r="L28" s="61" t="n">
        <v>307</v>
      </c>
      <c r="M28" s="61" t="n">
        <v>330</v>
      </c>
      <c r="N28" s="62" t="n">
        <v>206</v>
      </c>
      <c r="O28" s="62" t="n">
        <v>210</v>
      </c>
      <c r="P28" s="62" t="n">
        <v>273</v>
      </c>
      <c r="Q28" s="62" t="n">
        <v>300</v>
      </c>
      <c r="R28" s="62" t="n">
        <v>222</v>
      </c>
      <c r="S28" s="62" t="n">
        <v>350</v>
      </c>
      <c r="T28" s="62" t="n">
        <v>261</v>
      </c>
      <c r="U28" s="62" t="n">
        <v>300</v>
      </c>
      <c r="V28" s="62" t="n">
        <v>305</v>
      </c>
      <c r="W28" s="62" t="n">
        <v>325</v>
      </c>
      <c r="X28" s="62" t="n">
        <v>347</v>
      </c>
      <c r="Y28" s="62" t="n">
        <v>320</v>
      </c>
      <c r="Z28" s="62" t="n">
        <v>177</v>
      </c>
      <c r="AA28" s="62" t="n">
        <v>286</v>
      </c>
      <c r="AB28" s="62" t="n">
        <v>120</v>
      </c>
      <c r="AC28" s="62" t="n">
        <v>252</v>
      </c>
      <c r="AD28" s="62" t="n">
        <v>163</v>
      </c>
      <c r="AE28" s="62" t="n">
        <v>291</v>
      </c>
      <c r="AF28" s="62" t="n">
        <v>233</v>
      </c>
      <c r="AG28" s="62" t="n">
        <v>285</v>
      </c>
      <c r="AH28" s="62"/>
      <c r="AI28" s="62"/>
      <c r="AJ28" s="62"/>
      <c r="AK28" s="62"/>
      <c r="AL28" s="62"/>
      <c r="AM28" s="49"/>
      <c r="AN28" s="49"/>
      <c r="AO28" s="49"/>
    </row>
    <row r="29" customFormat="false" ht="22.15" hidden="false" customHeight="true" outlineLevel="0" collapsed="false">
      <c r="A29" s="50"/>
      <c r="B29" s="22"/>
      <c r="C29" s="54"/>
      <c r="D29" s="55"/>
      <c r="E29" s="56"/>
      <c r="F29" s="55"/>
      <c r="G29" s="59"/>
      <c r="H29" s="63" t="s">
        <v>87</v>
      </c>
      <c r="I29" s="63"/>
      <c r="J29" s="63"/>
      <c r="K29" s="61"/>
      <c r="L29" s="61"/>
      <c r="M29" s="61" t="n">
        <v>25</v>
      </c>
      <c r="N29" s="62" t="n">
        <v>9</v>
      </c>
      <c r="O29" s="62" t="n">
        <v>15</v>
      </c>
      <c r="P29" s="62" t="n">
        <v>12</v>
      </c>
      <c r="Q29" s="62" t="n">
        <v>18</v>
      </c>
      <c r="R29" s="62" t="n">
        <v>12</v>
      </c>
      <c r="S29" s="62" t="n">
        <v>12</v>
      </c>
      <c r="T29" s="62" t="n">
        <v>13</v>
      </c>
      <c r="U29" s="62" t="n">
        <v>23</v>
      </c>
      <c r="V29" s="62" t="n">
        <v>8</v>
      </c>
      <c r="W29" s="62" t="n">
        <v>10</v>
      </c>
      <c r="X29" s="62" t="n">
        <v>9</v>
      </c>
      <c r="Y29" s="62" t="n">
        <v>25</v>
      </c>
      <c r="Z29" s="62" t="n">
        <v>25</v>
      </c>
      <c r="AA29" s="62" t="n">
        <v>13</v>
      </c>
      <c r="AB29" s="62" t="n">
        <v>7</v>
      </c>
      <c r="AC29" s="62" t="n">
        <v>0</v>
      </c>
      <c r="AD29" s="62" t="n">
        <v>0</v>
      </c>
      <c r="AE29" s="62" t="n">
        <v>8</v>
      </c>
      <c r="AF29" s="62" t="n">
        <v>10</v>
      </c>
      <c r="AG29" s="62" t="n">
        <v>2</v>
      </c>
      <c r="AH29" s="62"/>
      <c r="AI29" s="62"/>
      <c r="AJ29" s="62"/>
      <c r="AK29" s="62"/>
      <c r="AL29" s="62"/>
      <c r="AM29" s="49"/>
      <c r="AN29" s="49"/>
      <c r="AO29" s="49"/>
    </row>
    <row r="30" customFormat="false" ht="22.15" hidden="false" customHeight="true" outlineLevel="0" collapsed="false">
      <c r="A30" s="50"/>
      <c r="B30" s="22"/>
      <c r="C30" s="54"/>
      <c r="D30" s="55"/>
      <c r="E30" s="56"/>
      <c r="F30" s="55"/>
      <c r="G30" s="59" t="s">
        <v>88</v>
      </c>
      <c r="H30" s="60" t="s">
        <v>89</v>
      </c>
      <c r="I30" s="60"/>
      <c r="J30" s="60"/>
      <c r="K30" s="61" t="n">
        <v>337</v>
      </c>
      <c r="L30" s="61" t="n">
        <v>322</v>
      </c>
      <c r="M30" s="61" t="n">
        <v>335</v>
      </c>
      <c r="N30" s="62" t="n">
        <v>193</v>
      </c>
      <c r="O30" s="62" t="n">
        <v>275</v>
      </c>
      <c r="P30" s="62" t="n">
        <v>270</v>
      </c>
      <c r="Q30" s="62" t="n">
        <v>337</v>
      </c>
      <c r="R30" s="62" t="n">
        <v>246</v>
      </c>
      <c r="S30" s="62" t="n">
        <v>335</v>
      </c>
      <c r="T30" s="62" t="n">
        <v>308</v>
      </c>
      <c r="U30" s="62" t="n">
        <v>329</v>
      </c>
      <c r="V30" s="62" t="n">
        <v>319</v>
      </c>
      <c r="W30" s="62" t="n">
        <v>327</v>
      </c>
      <c r="X30" s="62" t="n">
        <v>379</v>
      </c>
      <c r="Y30" s="62" t="n">
        <v>352</v>
      </c>
      <c r="Z30" s="62" t="n">
        <v>227</v>
      </c>
      <c r="AA30" s="62" t="n">
        <v>349</v>
      </c>
      <c r="AB30" s="62" t="n">
        <v>332</v>
      </c>
      <c r="AC30" s="62" t="n">
        <v>279</v>
      </c>
      <c r="AD30" s="62" t="n">
        <v>171</v>
      </c>
      <c r="AE30" s="62" t="n">
        <v>285</v>
      </c>
      <c r="AF30" s="62" t="n">
        <v>321</v>
      </c>
      <c r="AG30" s="62" t="n">
        <v>287</v>
      </c>
      <c r="AH30" s="62"/>
      <c r="AI30" s="62"/>
      <c r="AJ30" s="62"/>
      <c r="AK30" s="62"/>
      <c r="AL30" s="62"/>
      <c r="AM30" s="49"/>
      <c r="AN30" s="49"/>
      <c r="AO30" s="49"/>
    </row>
    <row r="31" customFormat="false" ht="22.15" hidden="false" customHeight="true" outlineLevel="0" collapsed="false">
      <c r="A31" s="50"/>
      <c r="B31" s="22"/>
      <c r="C31" s="54"/>
      <c r="D31" s="55"/>
      <c r="E31" s="56"/>
      <c r="F31" s="55"/>
      <c r="G31" s="59"/>
      <c r="H31" s="63" t="s">
        <v>87</v>
      </c>
      <c r="I31" s="63"/>
      <c r="J31" s="63"/>
      <c r="K31" s="61"/>
      <c r="L31" s="61"/>
      <c r="M31" s="61" t="n">
        <v>28</v>
      </c>
      <c r="N31" s="62" t="n">
        <v>17</v>
      </c>
      <c r="O31" s="62" t="n">
        <v>21</v>
      </c>
      <c r="P31" s="62" t="n">
        <v>13</v>
      </c>
      <c r="Q31" s="62" t="n">
        <v>4</v>
      </c>
      <c r="R31" s="62" t="n">
        <v>8</v>
      </c>
      <c r="S31" s="62" t="n">
        <v>9</v>
      </c>
      <c r="T31" s="62" t="n">
        <v>12</v>
      </c>
      <c r="U31" s="62" t="n">
        <v>18</v>
      </c>
      <c r="V31" s="62" t="n">
        <v>8</v>
      </c>
      <c r="W31" s="62" t="n">
        <v>3</v>
      </c>
      <c r="X31" s="62" t="n">
        <v>1</v>
      </c>
      <c r="Y31" s="62" t="n">
        <v>10</v>
      </c>
      <c r="Z31" s="62" t="n">
        <v>7</v>
      </c>
      <c r="AA31" s="62" t="n">
        <v>5</v>
      </c>
      <c r="AB31" s="62" t="n">
        <v>5</v>
      </c>
      <c r="AC31" s="62" t="n">
        <v>7</v>
      </c>
      <c r="AD31" s="62" t="n">
        <v>0</v>
      </c>
      <c r="AE31" s="62" t="n">
        <v>12</v>
      </c>
      <c r="AF31" s="62" t="n">
        <v>6</v>
      </c>
      <c r="AG31" s="62" t="n">
        <v>0</v>
      </c>
      <c r="AH31" s="62"/>
      <c r="AI31" s="62"/>
      <c r="AJ31" s="62"/>
      <c r="AK31" s="62"/>
      <c r="AL31" s="62"/>
      <c r="AM31" s="49"/>
      <c r="AN31" s="49"/>
      <c r="AO31" s="49"/>
    </row>
    <row r="32" customFormat="false" ht="22.15" hidden="false" customHeight="true" outlineLevel="0" collapsed="false">
      <c r="A32" s="50"/>
      <c r="B32" s="22"/>
      <c r="C32" s="54"/>
      <c r="D32" s="55"/>
      <c r="E32" s="56"/>
      <c r="F32" s="55"/>
      <c r="G32" s="59" t="s">
        <v>90</v>
      </c>
      <c r="H32" s="60" t="s">
        <v>89</v>
      </c>
      <c r="I32" s="60"/>
      <c r="J32" s="60"/>
      <c r="K32" s="61" t="n">
        <v>146</v>
      </c>
      <c r="L32" s="61" t="n">
        <v>328</v>
      </c>
      <c r="M32" s="61" t="n">
        <v>330</v>
      </c>
      <c r="N32" s="62" t="n">
        <v>196</v>
      </c>
      <c r="O32" s="62" t="n">
        <v>283</v>
      </c>
      <c r="P32" s="62" t="n">
        <v>290</v>
      </c>
      <c r="Q32" s="62" t="n">
        <v>308</v>
      </c>
      <c r="R32" s="62" t="n">
        <v>239</v>
      </c>
      <c r="S32" s="62" t="n">
        <v>337</v>
      </c>
      <c r="T32" s="62" t="n">
        <v>306</v>
      </c>
      <c r="U32" s="62" t="n">
        <v>334</v>
      </c>
      <c r="V32" s="62" t="n">
        <v>302</v>
      </c>
      <c r="W32" s="62" t="n">
        <v>324</v>
      </c>
      <c r="X32" s="62" t="n">
        <v>356</v>
      </c>
      <c r="Y32" s="62" t="n">
        <v>355</v>
      </c>
      <c r="Z32" s="62" t="n">
        <v>234</v>
      </c>
      <c r="AA32" s="62" t="n">
        <v>303</v>
      </c>
      <c r="AB32" s="62" t="n">
        <v>310</v>
      </c>
      <c r="AC32" s="62" t="n">
        <v>265</v>
      </c>
      <c r="AD32" s="62" t="n">
        <v>121</v>
      </c>
      <c r="AE32" s="62" t="n">
        <v>148</v>
      </c>
      <c r="AF32" s="62" t="n">
        <v>244</v>
      </c>
      <c r="AG32" s="62" t="n">
        <v>248</v>
      </c>
      <c r="AH32" s="62"/>
      <c r="AI32" s="62"/>
      <c r="AJ32" s="62"/>
      <c r="AK32" s="62"/>
      <c r="AL32" s="62"/>
      <c r="AM32" s="49"/>
      <c r="AN32" s="49"/>
      <c r="AO32" s="49"/>
    </row>
    <row r="33" customFormat="false" ht="22.15" hidden="false" customHeight="true" outlineLevel="0" collapsed="false">
      <c r="A33" s="50"/>
      <c r="B33" s="22"/>
      <c r="C33" s="54"/>
      <c r="D33" s="55"/>
      <c r="E33" s="56"/>
      <c r="F33" s="55"/>
      <c r="G33" s="59"/>
      <c r="H33" s="63" t="s">
        <v>87</v>
      </c>
      <c r="I33" s="63"/>
      <c r="J33" s="63"/>
      <c r="K33" s="61"/>
      <c r="L33" s="61"/>
      <c r="M33" s="61" t="n">
        <v>31</v>
      </c>
      <c r="N33" s="62" t="n">
        <v>18</v>
      </c>
      <c r="O33" s="62" t="n">
        <v>32</v>
      </c>
      <c r="P33" s="62" t="n">
        <v>15</v>
      </c>
      <c r="Q33" s="62" t="n">
        <v>20</v>
      </c>
      <c r="R33" s="62" t="n">
        <v>21</v>
      </c>
      <c r="S33" s="62" t="n">
        <v>19</v>
      </c>
      <c r="T33" s="62" t="n">
        <v>20</v>
      </c>
      <c r="U33" s="62" t="n">
        <v>22</v>
      </c>
      <c r="V33" s="62" t="n">
        <v>10</v>
      </c>
      <c r="W33" s="62" t="n">
        <v>9</v>
      </c>
      <c r="X33" s="62" t="n">
        <v>11</v>
      </c>
      <c r="Y33" s="62" t="n">
        <v>25</v>
      </c>
      <c r="Z33" s="62" t="n">
        <v>15</v>
      </c>
      <c r="AA33" s="62" t="n">
        <v>9</v>
      </c>
      <c r="AB33" s="62" t="n">
        <v>19</v>
      </c>
      <c r="AC33" s="62" t="n">
        <v>9</v>
      </c>
      <c r="AD33" s="62" t="n">
        <v>0</v>
      </c>
      <c r="AE33" s="62" t="n">
        <v>4</v>
      </c>
      <c r="AF33" s="62" t="n">
        <v>2</v>
      </c>
      <c r="AG33" s="62" t="n">
        <v>2</v>
      </c>
      <c r="AH33" s="62"/>
      <c r="AI33" s="62"/>
      <c r="AJ33" s="62"/>
      <c r="AK33" s="62"/>
      <c r="AL33" s="62"/>
      <c r="AM33" s="49"/>
      <c r="AN33" s="49"/>
      <c r="AO33" s="49"/>
    </row>
    <row r="34" customFormat="false" ht="22.15" hidden="false" customHeight="true" outlineLevel="0" collapsed="false">
      <c r="A34" s="50"/>
      <c r="B34" s="22"/>
      <c r="C34" s="54"/>
      <c r="D34" s="55"/>
      <c r="E34" s="56"/>
      <c r="F34" s="55"/>
      <c r="G34" s="59" t="s">
        <v>91</v>
      </c>
      <c r="H34" s="60" t="s">
        <v>89</v>
      </c>
      <c r="I34" s="60"/>
      <c r="J34" s="60"/>
      <c r="K34" s="61" t="n">
        <v>82</v>
      </c>
      <c r="L34" s="61" t="n">
        <v>310</v>
      </c>
      <c r="M34" s="61" t="n">
        <v>271</v>
      </c>
      <c r="N34" s="62" t="n">
        <v>178</v>
      </c>
      <c r="O34" s="62" t="n">
        <v>130</v>
      </c>
      <c r="P34" s="62" t="n">
        <v>278</v>
      </c>
      <c r="Q34" s="62" t="n">
        <v>303</v>
      </c>
      <c r="R34" s="62" t="n">
        <v>245</v>
      </c>
      <c r="S34" s="62" t="n">
        <v>341</v>
      </c>
      <c r="T34" s="62" t="n">
        <v>308</v>
      </c>
      <c r="U34" s="62" t="n">
        <v>264</v>
      </c>
      <c r="V34" s="62" t="n">
        <v>267</v>
      </c>
      <c r="W34" s="62" t="n">
        <v>306</v>
      </c>
      <c r="X34" s="62" t="n">
        <v>304</v>
      </c>
      <c r="Y34" s="62" t="n">
        <v>342</v>
      </c>
      <c r="Z34" s="62" t="n">
        <v>190</v>
      </c>
      <c r="AA34" s="62" t="n">
        <v>281</v>
      </c>
      <c r="AB34" s="62" t="n">
        <v>332</v>
      </c>
      <c r="AC34" s="62" t="n">
        <v>313</v>
      </c>
      <c r="AD34" s="62" t="n">
        <v>250</v>
      </c>
      <c r="AE34" s="62" t="n">
        <v>265</v>
      </c>
      <c r="AF34" s="62" t="n">
        <v>228</v>
      </c>
      <c r="AG34" s="62" t="n">
        <v>268</v>
      </c>
      <c r="AH34" s="62"/>
      <c r="AI34" s="62"/>
      <c r="AJ34" s="62"/>
      <c r="AK34" s="62"/>
      <c r="AL34" s="62"/>
      <c r="AM34" s="49"/>
      <c r="AN34" s="49"/>
      <c r="AO34" s="49"/>
    </row>
    <row r="35" customFormat="false" ht="22.15" hidden="false" customHeight="true" outlineLevel="0" collapsed="false">
      <c r="A35" s="50"/>
      <c r="B35" s="22"/>
      <c r="C35" s="54"/>
      <c r="D35" s="55"/>
      <c r="E35" s="56"/>
      <c r="F35" s="55"/>
      <c r="G35" s="59"/>
      <c r="H35" s="63" t="s">
        <v>87</v>
      </c>
      <c r="I35" s="63"/>
      <c r="J35" s="63"/>
      <c r="K35" s="61"/>
      <c r="L35" s="61"/>
      <c r="M35" s="61" t="n">
        <v>24</v>
      </c>
      <c r="N35" s="62" t="n">
        <v>7</v>
      </c>
      <c r="O35" s="62" t="n">
        <v>16</v>
      </c>
      <c r="P35" s="62" t="n">
        <v>16</v>
      </c>
      <c r="Q35" s="62" t="n">
        <v>23</v>
      </c>
      <c r="R35" s="62" t="n">
        <v>15</v>
      </c>
      <c r="S35" s="62" t="n">
        <v>12</v>
      </c>
      <c r="T35" s="62" t="n">
        <v>15</v>
      </c>
      <c r="U35" s="62" t="n">
        <v>16</v>
      </c>
      <c r="V35" s="62" t="n">
        <v>4</v>
      </c>
      <c r="W35" s="62" t="n">
        <v>16</v>
      </c>
      <c r="X35" s="62" t="n">
        <v>16</v>
      </c>
      <c r="Y35" s="62" t="n">
        <v>43</v>
      </c>
      <c r="Z35" s="62" t="n">
        <v>12</v>
      </c>
      <c r="AA35" s="62" t="n">
        <v>19</v>
      </c>
      <c r="AB35" s="62" t="n">
        <v>10</v>
      </c>
      <c r="AC35" s="62" t="n">
        <v>8</v>
      </c>
      <c r="AD35" s="62" t="n">
        <v>8</v>
      </c>
      <c r="AE35" s="62" t="n">
        <v>10</v>
      </c>
      <c r="AF35" s="62" t="n">
        <v>10</v>
      </c>
      <c r="AG35" s="62" t="n">
        <v>5</v>
      </c>
      <c r="AH35" s="62"/>
      <c r="AI35" s="62"/>
      <c r="AJ35" s="62"/>
      <c r="AK35" s="62"/>
      <c r="AL35" s="62"/>
      <c r="AM35" s="49"/>
      <c r="AN35" s="49"/>
      <c r="AO35" s="49"/>
    </row>
    <row r="36" customFormat="false" ht="22.15" hidden="false" customHeight="true" outlineLevel="0" collapsed="false">
      <c r="A36" s="50"/>
      <c r="B36" s="22"/>
      <c r="C36" s="54"/>
      <c r="D36" s="55"/>
      <c r="E36" s="56"/>
      <c r="F36" s="55"/>
      <c r="G36" s="59" t="s">
        <v>92</v>
      </c>
      <c r="H36" s="60" t="s">
        <v>89</v>
      </c>
      <c r="I36" s="60"/>
      <c r="J36" s="60"/>
      <c r="K36" s="61" t="n">
        <v>341</v>
      </c>
      <c r="L36" s="61" t="n">
        <v>310</v>
      </c>
      <c r="M36" s="61" t="n">
        <v>286</v>
      </c>
      <c r="N36" s="62" t="n">
        <v>207</v>
      </c>
      <c r="O36" s="62" t="n">
        <v>279</v>
      </c>
      <c r="P36" s="62" t="n">
        <v>287</v>
      </c>
      <c r="Q36" s="62" t="n">
        <v>316</v>
      </c>
      <c r="R36" s="62" t="n">
        <v>197</v>
      </c>
      <c r="S36" s="62" t="n">
        <v>282</v>
      </c>
      <c r="T36" s="62" t="n">
        <v>304</v>
      </c>
      <c r="U36" s="62" t="n">
        <v>231</v>
      </c>
      <c r="V36" s="62" t="n">
        <v>308</v>
      </c>
      <c r="W36" s="62" t="n">
        <v>305</v>
      </c>
      <c r="X36" s="62" t="n">
        <v>332</v>
      </c>
      <c r="Y36" s="62" t="n">
        <v>326</v>
      </c>
      <c r="Z36" s="62" t="n">
        <v>101</v>
      </c>
      <c r="AA36" s="62" t="n">
        <v>300</v>
      </c>
      <c r="AB36" s="62" t="n">
        <v>301</v>
      </c>
      <c r="AC36" s="62" t="n">
        <v>188</v>
      </c>
      <c r="AD36" s="62" t="n">
        <v>144</v>
      </c>
      <c r="AE36" s="62" t="n">
        <v>234</v>
      </c>
      <c r="AF36" s="62" t="n">
        <v>329</v>
      </c>
      <c r="AG36" s="62" t="n">
        <v>373</v>
      </c>
      <c r="AH36" s="62"/>
      <c r="AI36" s="62"/>
      <c r="AJ36" s="62"/>
      <c r="AK36" s="62"/>
      <c r="AL36" s="62"/>
      <c r="AM36" s="49"/>
      <c r="AN36" s="49"/>
      <c r="AO36" s="49"/>
    </row>
    <row r="37" customFormat="false" ht="22.15" hidden="false" customHeight="true" outlineLevel="0" collapsed="false">
      <c r="A37" s="50"/>
      <c r="B37" s="22"/>
      <c r="C37" s="54"/>
      <c r="D37" s="55"/>
      <c r="E37" s="56"/>
      <c r="F37" s="55"/>
      <c r="G37" s="59"/>
      <c r="H37" s="63" t="s">
        <v>87</v>
      </c>
      <c r="I37" s="63"/>
      <c r="J37" s="63"/>
      <c r="K37" s="61"/>
      <c r="L37" s="61"/>
      <c r="M37" s="61" t="n">
        <v>9</v>
      </c>
      <c r="N37" s="62" t="n">
        <v>8</v>
      </c>
      <c r="O37" s="62" t="n">
        <v>6</v>
      </c>
      <c r="P37" s="62" t="n">
        <v>15</v>
      </c>
      <c r="Q37" s="62" t="n">
        <v>33</v>
      </c>
      <c r="R37" s="62" t="n">
        <v>15</v>
      </c>
      <c r="S37" s="62" t="n">
        <v>4</v>
      </c>
      <c r="T37" s="62" t="n">
        <v>8</v>
      </c>
      <c r="U37" s="62" t="n">
        <v>11</v>
      </c>
      <c r="V37" s="62" t="n">
        <v>15</v>
      </c>
      <c r="W37" s="62" t="n">
        <v>8</v>
      </c>
      <c r="X37" s="62" t="n">
        <v>11</v>
      </c>
      <c r="Y37" s="62" t="n">
        <v>22</v>
      </c>
      <c r="Z37" s="62" t="n">
        <v>3</v>
      </c>
      <c r="AA37" s="62" t="n">
        <v>13</v>
      </c>
      <c r="AB37" s="62" t="n">
        <v>9</v>
      </c>
      <c r="AC37" s="62" t="n">
        <v>7</v>
      </c>
      <c r="AD37" s="62" t="n">
        <v>0</v>
      </c>
      <c r="AE37" s="62" t="n">
        <v>0</v>
      </c>
      <c r="AF37" s="62" t="n">
        <v>5</v>
      </c>
      <c r="AG37" s="62" t="n">
        <v>1</v>
      </c>
      <c r="AH37" s="62"/>
      <c r="AI37" s="62"/>
      <c r="AJ37" s="62"/>
      <c r="AK37" s="62"/>
      <c r="AL37" s="62"/>
      <c r="AM37" s="49"/>
      <c r="AN37" s="49"/>
      <c r="AO37" s="49"/>
    </row>
    <row r="38" customFormat="false" ht="22.15" hidden="false" customHeight="true" outlineLevel="0" collapsed="false">
      <c r="A38" s="50"/>
      <c r="B38" s="22"/>
      <c r="C38" s="54"/>
      <c r="D38" s="55"/>
      <c r="E38" s="56"/>
      <c r="F38" s="55"/>
      <c r="G38" s="59" t="s">
        <v>93</v>
      </c>
      <c r="H38" s="60" t="s">
        <v>89</v>
      </c>
      <c r="I38" s="60"/>
      <c r="J38" s="60"/>
      <c r="K38" s="61" t="n">
        <v>15</v>
      </c>
      <c r="L38" s="61" t="n">
        <v>146</v>
      </c>
      <c r="M38" s="61" t="n">
        <v>289</v>
      </c>
      <c r="N38" s="62" t="n">
        <v>219</v>
      </c>
      <c r="O38" s="62" t="n">
        <v>259</v>
      </c>
      <c r="P38" s="62" t="n">
        <v>284</v>
      </c>
      <c r="Q38" s="62" t="n">
        <v>285</v>
      </c>
      <c r="R38" s="62" t="n">
        <v>191</v>
      </c>
      <c r="S38" s="62" t="n">
        <v>336</v>
      </c>
      <c r="T38" s="62" t="n">
        <v>301</v>
      </c>
      <c r="U38" s="62" t="n">
        <v>330</v>
      </c>
      <c r="V38" s="62" t="n">
        <v>298</v>
      </c>
      <c r="W38" s="62" t="n">
        <v>302</v>
      </c>
      <c r="X38" s="62" t="n">
        <v>331</v>
      </c>
      <c r="Y38" s="62" t="n">
        <v>337</v>
      </c>
      <c r="Z38" s="62" t="n">
        <v>184</v>
      </c>
      <c r="AA38" s="62" t="n">
        <v>255</v>
      </c>
      <c r="AB38" s="62" t="n">
        <v>308</v>
      </c>
      <c r="AC38" s="62" t="n">
        <v>296</v>
      </c>
      <c r="AD38" s="62" t="n">
        <v>166</v>
      </c>
      <c r="AE38" s="62" t="n">
        <v>300</v>
      </c>
      <c r="AF38" s="62" t="n">
        <v>282</v>
      </c>
      <c r="AG38" s="62" t="n">
        <v>268</v>
      </c>
      <c r="AH38" s="62"/>
      <c r="AI38" s="62"/>
      <c r="AJ38" s="62"/>
      <c r="AK38" s="62"/>
      <c r="AL38" s="62"/>
      <c r="AM38" s="49"/>
      <c r="AN38" s="49"/>
      <c r="AO38" s="49"/>
    </row>
    <row r="39" customFormat="false" ht="22.15" hidden="false" customHeight="true" outlineLevel="0" collapsed="false">
      <c r="A39" s="50"/>
      <c r="B39" s="22"/>
      <c r="C39" s="54"/>
      <c r="D39" s="55"/>
      <c r="E39" s="56"/>
      <c r="F39" s="55"/>
      <c r="G39" s="59"/>
      <c r="H39" s="63" t="s">
        <v>87</v>
      </c>
      <c r="I39" s="63"/>
      <c r="J39" s="63"/>
      <c r="K39" s="61"/>
      <c r="L39" s="61"/>
      <c r="M39" s="61" t="n">
        <v>16</v>
      </c>
      <c r="N39" s="62" t="n">
        <v>7</v>
      </c>
      <c r="O39" s="62" t="n">
        <v>8</v>
      </c>
      <c r="P39" s="62" t="n">
        <v>8</v>
      </c>
      <c r="Q39" s="62" t="n">
        <v>16</v>
      </c>
      <c r="R39" s="62" t="n">
        <v>10</v>
      </c>
      <c r="S39" s="62" t="n">
        <v>8</v>
      </c>
      <c r="T39" s="62" t="n">
        <v>15</v>
      </c>
      <c r="U39" s="62" t="n">
        <v>15</v>
      </c>
      <c r="V39" s="62" t="n">
        <v>6</v>
      </c>
      <c r="W39" s="62" t="n">
        <v>3</v>
      </c>
      <c r="X39" s="62" t="n">
        <v>2</v>
      </c>
      <c r="Y39" s="62" t="n">
        <v>18</v>
      </c>
      <c r="Z39" s="62" t="n">
        <v>27</v>
      </c>
      <c r="AA39" s="62" t="n">
        <v>12</v>
      </c>
      <c r="AB39" s="62" t="n">
        <v>20</v>
      </c>
      <c r="AC39" s="62" t="n">
        <v>8</v>
      </c>
      <c r="AD39" s="62" t="n">
        <v>12</v>
      </c>
      <c r="AE39" s="62" t="n">
        <v>11</v>
      </c>
      <c r="AF39" s="62" t="n">
        <v>10</v>
      </c>
      <c r="AG39" s="62" t="n">
        <v>0</v>
      </c>
      <c r="AH39" s="62"/>
      <c r="AI39" s="62"/>
      <c r="AJ39" s="62"/>
      <c r="AK39" s="62"/>
      <c r="AL39" s="62"/>
      <c r="AM39" s="49"/>
      <c r="AN39" s="49"/>
      <c r="AO39" s="49"/>
    </row>
    <row r="40" customFormat="false" ht="22.15" hidden="false" customHeight="true" outlineLevel="0" collapsed="false">
      <c r="A40" s="50"/>
      <c r="B40" s="22"/>
      <c r="C40" s="54"/>
      <c r="D40" s="55"/>
      <c r="E40" s="56"/>
      <c r="F40" s="55"/>
      <c r="G40" s="59" t="s">
        <v>94</v>
      </c>
      <c r="H40" s="60" t="s">
        <v>89</v>
      </c>
      <c r="I40" s="60"/>
      <c r="J40" s="60"/>
      <c r="K40" s="61" t="n">
        <v>322</v>
      </c>
      <c r="L40" s="61" t="n">
        <v>326</v>
      </c>
      <c r="M40" s="61" t="n">
        <v>240</v>
      </c>
      <c r="N40" s="62" t="n">
        <v>186</v>
      </c>
      <c r="O40" s="62" t="n">
        <v>268</v>
      </c>
      <c r="P40" s="62" t="n">
        <v>270</v>
      </c>
      <c r="Q40" s="62" t="n">
        <v>306</v>
      </c>
      <c r="R40" s="62" t="n">
        <v>230</v>
      </c>
      <c r="S40" s="62" t="n">
        <v>275</v>
      </c>
      <c r="T40" s="62" t="n">
        <v>307</v>
      </c>
      <c r="U40" s="62" t="n">
        <v>337</v>
      </c>
      <c r="V40" s="62" t="n">
        <v>285</v>
      </c>
      <c r="W40" s="62" t="n">
        <v>247</v>
      </c>
      <c r="X40" s="62" t="n">
        <v>347</v>
      </c>
      <c r="Y40" s="62" t="n">
        <v>293</v>
      </c>
      <c r="Z40" s="62" t="n">
        <v>172</v>
      </c>
      <c r="AA40" s="62" t="n">
        <v>329</v>
      </c>
      <c r="AB40" s="62" t="n">
        <v>306</v>
      </c>
      <c r="AC40" s="62" t="n">
        <v>190</v>
      </c>
      <c r="AD40" s="62" t="n">
        <v>172</v>
      </c>
      <c r="AE40" s="62" t="n">
        <v>301</v>
      </c>
      <c r="AF40" s="62" t="n">
        <v>259</v>
      </c>
      <c r="AG40" s="62" t="n">
        <v>319</v>
      </c>
      <c r="AH40" s="62"/>
      <c r="AI40" s="62"/>
      <c r="AJ40" s="62"/>
      <c r="AK40" s="62"/>
      <c r="AL40" s="62"/>
      <c r="AM40" s="49"/>
      <c r="AN40" s="49"/>
      <c r="AO40" s="49"/>
    </row>
    <row r="41" customFormat="false" ht="22.15" hidden="false" customHeight="true" outlineLevel="0" collapsed="false">
      <c r="A41" s="50"/>
      <c r="B41" s="22"/>
      <c r="C41" s="54"/>
      <c r="D41" s="55"/>
      <c r="E41" s="56"/>
      <c r="F41" s="55"/>
      <c r="G41" s="59"/>
      <c r="H41" s="63" t="s">
        <v>87</v>
      </c>
      <c r="I41" s="63"/>
      <c r="J41" s="63"/>
      <c r="K41" s="61"/>
      <c r="L41" s="61"/>
      <c r="M41" s="61" t="n">
        <v>19</v>
      </c>
      <c r="N41" s="62" t="n">
        <v>8</v>
      </c>
      <c r="O41" s="62" t="n">
        <v>25</v>
      </c>
      <c r="P41" s="62" t="n">
        <v>29</v>
      </c>
      <c r="Q41" s="62" t="n">
        <v>20</v>
      </c>
      <c r="R41" s="62" t="n">
        <v>9</v>
      </c>
      <c r="S41" s="62" t="n">
        <v>3</v>
      </c>
      <c r="T41" s="62" t="n">
        <v>22</v>
      </c>
      <c r="U41" s="62" t="n">
        <v>17</v>
      </c>
      <c r="V41" s="62" t="n">
        <v>12</v>
      </c>
      <c r="W41" s="62" t="n">
        <v>4</v>
      </c>
      <c r="X41" s="62" t="n">
        <v>7</v>
      </c>
      <c r="Y41" s="62" t="n">
        <v>30</v>
      </c>
      <c r="Z41" s="62" t="n">
        <v>35</v>
      </c>
      <c r="AA41" s="62" t="n">
        <v>13</v>
      </c>
      <c r="AB41" s="62" t="n">
        <v>14</v>
      </c>
      <c r="AC41" s="62" t="n">
        <v>9</v>
      </c>
      <c r="AD41" s="62" t="n">
        <v>0</v>
      </c>
      <c r="AE41" s="62" t="n">
        <v>10</v>
      </c>
      <c r="AF41" s="62" t="n">
        <v>4</v>
      </c>
      <c r="AG41" s="62" t="n">
        <v>3</v>
      </c>
      <c r="AH41" s="62"/>
      <c r="AI41" s="62"/>
      <c r="AJ41" s="62"/>
      <c r="AK41" s="62"/>
      <c r="AL41" s="62"/>
      <c r="AM41" s="49"/>
      <c r="AN41" s="49"/>
      <c r="AO41" s="49"/>
    </row>
    <row r="42" customFormat="false" ht="22.15" hidden="false" customHeight="true" outlineLevel="0" collapsed="false">
      <c r="A42" s="50"/>
      <c r="B42" s="22"/>
      <c r="C42" s="54"/>
      <c r="D42" s="55"/>
      <c r="E42" s="56"/>
      <c r="F42" s="55"/>
      <c r="G42" s="59" t="s">
        <v>95</v>
      </c>
      <c r="H42" s="60" t="s">
        <v>89</v>
      </c>
      <c r="I42" s="60"/>
      <c r="J42" s="60"/>
      <c r="K42" s="61" t="n">
        <v>171</v>
      </c>
      <c r="L42" s="61" t="n">
        <v>295</v>
      </c>
      <c r="M42" s="61" t="n">
        <v>305</v>
      </c>
      <c r="N42" s="62" t="n">
        <v>186</v>
      </c>
      <c r="O42" s="62" t="n">
        <v>244</v>
      </c>
      <c r="P42" s="62" t="n">
        <v>273</v>
      </c>
      <c r="Q42" s="62" t="n">
        <v>270</v>
      </c>
      <c r="R42" s="62" t="n">
        <v>178</v>
      </c>
      <c r="S42" s="62" t="n">
        <v>331</v>
      </c>
      <c r="T42" s="62" t="n">
        <v>302</v>
      </c>
      <c r="U42" s="62" t="n">
        <v>330</v>
      </c>
      <c r="V42" s="62" t="n">
        <v>276</v>
      </c>
      <c r="W42" s="62" t="n">
        <v>296</v>
      </c>
      <c r="X42" s="62" t="n">
        <v>345</v>
      </c>
      <c r="Y42" s="62" t="n">
        <v>262</v>
      </c>
      <c r="Z42" s="62" t="n">
        <v>127</v>
      </c>
      <c r="AA42" s="62" t="n">
        <v>344</v>
      </c>
      <c r="AB42" s="62" t="n">
        <v>342</v>
      </c>
      <c r="AC42" s="62" t="n">
        <v>258</v>
      </c>
      <c r="AD42" s="62" t="n">
        <v>185</v>
      </c>
      <c r="AE42" s="62" t="n">
        <v>305</v>
      </c>
      <c r="AF42" s="62" t="n">
        <v>315</v>
      </c>
      <c r="AG42" s="62" t="n">
        <v>305</v>
      </c>
      <c r="AH42" s="62"/>
      <c r="AI42" s="62"/>
      <c r="AJ42" s="62"/>
      <c r="AK42" s="62"/>
      <c r="AL42" s="62"/>
      <c r="AM42" s="49"/>
      <c r="AN42" s="49"/>
      <c r="AO42" s="49"/>
    </row>
    <row r="43" customFormat="false" ht="22.15" hidden="false" customHeight="true" outlineLevel="0" collapsed="false">
      <c r="A43" s="50"/>
      <c r="B43" s="22"/>
      <c r="C43" s="54"/>
      <c r="D43" s="55"/>
      <c r="E43" s="56"/>
      <c r="F43" s="55"/>
      <c r="G43" s="59"/>
      <c r="H43" s="63" t="s">
        <v>87</v>
      </c>
      <c r="I43" s="63"/>
      <c r="J43" s="63"/>
      <c r="K43" s="61"/>
      <c r="L43" s="61"/>
      <c r="M43" s="61" t="n">
        <v>26</v>
      </c>
      <c r="N43" s="62" t="n">
        <v>5</v>
      </c>
      <c r="O43" s="62" t="n">
        <v>15</v>
      </c>
      <c r="P43" s="62" t="n">
        <v>15</v>
      </c>
      <c r="Q43" s="62" t="n">
        <v>21</v>
      </c>
      <c r="R43" s="62" t="n">
        <v>13</v>
      </c>
      <c r="S43" s="62" t="n">
        <v>10</v>
      </c>
      <c r="T43" s="62" t="n">
        <v>11</v>
      </c>
      <c r="U43" s="62" t="n">
        <v>13</v>
      </c>
      <c r="V43" s="62" t="n">
        <v>12</v>
      </c>
      <c r="W43" s="62" t="n">
        <v>8</v>
      </c>
      <c r="X43" s="62" t="n">
        <v>5</v>
      </c>
      <c r="Y43" s="62" t="n">
        <v>23</v>
      </c>
      <c r="Z43" s="62" t="n">
        <v>32</v>
      </c>
      <c r="AA43" s="62" t="n">
        <v>6</v>
      </c>
      <c r="AB43" s="62" t="n">
        <v>3</v>
      </c>
      <c r="AC43" s="62" t="n">
        <v>6</v>
      </c>
      <c r="AD43" s="62" t="n">
        <v>4</v>
      </c>
      <c r="AE43" s="62" t="n">
        <v>6</v>
      </c>
      <c r="AF43" s="62" t="n">
        <v>1</v>
      </c>
      <c r="AG43" s="62" t="n">
        <v>0</v>
      </c>
      <c r="AH43" s="62"/>
      <c r="AI43" s="62"/>
      <c r="AJ43" s="62"/>
      <c r="AK43" s="62"/>
      <c r="AL43" s="62"/>
      <c r="AM43" s="49"/>
      <c r="AN43" s="49"/>
      <c r="AO43" s="49"/>
    </row>
    <row r="44" customFormat="false" ht="30.6" hidden="false" customHeight="true" outlineLevel="0" collapsed="false">
      <c r="A44" s="50"/>
      <c r="B44" s="22" t="n">
        <v>13</v>
      </c>
      <c r="C44" s="23" t="s">
        <v>96</v>
      </c>
      <c r="D44" s="25" t="s">
        <v>97</v>
      </c>
      <c r="E44" s="24" t="s">
        <v>18</v>
      </c>
      <c r="F44" s="25" t="s">
        <v>19</v>
      </c>
      <c r="G44" s="39" t="s">
        <v>98</v>
      </c>
      <c r="H44" s="27" t="s">
        <v>99</v>
      </c>
      <c r="I44" s="28" t="s">
        <v>100</v>
      </c>
      <c r="J44" s="29" t="s">
        <v>101</v>
      </c>
      <c r="K44" s="47" t="n">
        <f aca="false">AVERAGE(K45:K48)</f>
        <v>179.5</v>
      </c>
      <c r="L44" s="47" t="n">
        <f aca="false">AVERAGE(L45:L48)</f>
        <v>316.75</v>
      </c>
      <c r="M44" s="47" t="n">
        <f aca="false">AVERAGE(M45:M48)</f>
        <v>343.5</v>
      </c>
      <c r="N44" s="47" t="n">
        <f aca="false">AVERAGE(N45:N48)</f>
        <v>193.25</v>
      </c>
      <c r="O44" s="47" t="n">
        <f aca="false">AVERAGE(O45:O48)</f>
        <v>245.5</v>
      </c>
      <c r="P44" s="47" t="n">
        <f aca="false">AVERAGE(P45:P48)</f>
        <v>291.75</v>
      </c>
      <c r="Q44" s="47" t="n">
        <f aca="false">AVERAGE(Q45:Q48)</f>
        <v>328.25</v>
      </c>
      <c r="R44" s="47" t="n">
        <f aca="false">AVERAGE(R45:R48)</f>
        <v>252</v>
      </c>
      <c r="S44" s="47" t="n">
        <f aca="false">AVERAGE(S45:S48)</f>
        <v>353.75</v>
      </c>
      <c r="T44" s="47" t="n">
        <f aca="false">AVERAGE(T45:T48)</f>
        <v>310.75</v>
      </c>
      <c r="U44" s="47" t="n">
        <f aca="false">AVERAGE(U45:U48)</f>
        <v>326.5</v>
      </c>
      <c r="V44" s="47" t="n">
        <f aca="false">AVERAGE(V45:V48)</f>
        <v>305.75</v>
      </c>
      <c r="W44" s="47" t="n">
        <f aca="false">AVERAGE(W45:W48)</f>
        <v>330</v>
      </c>
      <c r="X44" s="47" t="n">
        <f aca="false">AVERAGE(X45:X48)</f>
        <v>355.75</v>
      </c>
      <c r="Y44" s="47" t="n">
        <f aca="false">AVERAGE(Y45:Y48)</f>
        <v>368</v>
      </c>
      <c r="Z44" s="47" t="n">
        <f aca="false">AVERAGE(Z45:Z48)</f>
        <v>221.75</v>
      </c>
      <c r="AA44" s="47" t="n">
        <f aca="false">AVERAGE(AA45:AA48)</f>
        <v>316.25</v>
      </c>
      <c r="AB44" s="47" t="n">
        <f aca="false">AVERAGE(AB45:AB48)</f>
        <v>283.75</v>
      </c>
      <c r="AC44" s="47" t="n">
        <f aca="false">AVERAGE(AC45:AC48)</f>
        <v>283.25</v>
      </c>
      <c r="AD44" s="47" t="n">
        <f aca="false">AVERAGE(AD45:AD48)</f>
        <v>178.25</v>
      </c>
      <c r="AE44" s="47" t="n">
        <f aca="false">AVERAGE(AE45:AE48)</f>
        <v>255.75</v>
      </c>
      <c r="AF44" s="47" t="n">
        <f aca="false">AVERAGE(AF45:AF48)</f>
        <v>263.5</v>
      </c>
      <c r="AG44" s="47" t="n">
        <f aca="false">AVERAGE(AG45:AG48)</f>
        <v>274.25</v>
      </c>
      <c r="AH44" s="47" t="n">
        <f aca="false">AVERAGE(AH45:AH48)</f>
        <v>0</v>
      </c>
      <c r="AI44" s="47" t="n">
        <f aca="false">AVERAGE(AI45:AI48)</f>
        <v>0</v>
      </c>
      <c r="AJ44" s="47" t="n">
        <f aca="false">AVERAGE(AJ45:AJ48)</f>
        <v>0</v>
      </c>
      <c r="AK44" s="47" t="n">
        <f aca="false">AVERAGE(AK45:AK48)</f>
        <v>0</v>
      </c>
      <c r="AL44" s="47" t="n">
        <f aca="false">AVERAGE(AL45:AL48)</f>
        <v>0</v>
      </c>
      <c r="AM44" s="43"/>
      <c r="AN44" s="43"/>
      <c r="AO44" s="43"/>
    </row>
    <row r="45" customFormat="false" ht="14.45" hidden="false" customHeight="true" outlineLevel="0" collapsed="false">
      <c r="A45" s="50"/>
      <c r="B45" s="22"/>
      <c r="C45" s="23"/>
      <c r="D45" s="25"/>
      <c r="E45" s="24"/>
      <c r="F45" s="25"/>
      <c r="G45" s="39"/>
      <c r="H45" s="64" t="s">
        <v>85</v>
      </c>
      <c r="I45" s="64"/>
      <c r="J45" s="64"/>
      <c r="K45" s="47" t="n">
        <f aca="false">K28+K29</f>
        <v>153</v>
      </c>
      <c r="L45" s="47" t="n">
        <f aca="false">L28+L29</f>
        <v>307</v>
      </c>
      <c r="M45" s="47" t="n">
        <f aca="false">M28+M29</f>
        <v>355</v>
      </c>
      <c r="N45" s="47" t="n">
        <v>206</v>
      </c>
      <c r="O45" s="47" t="n">
        <f aca="false">O28+O29</f>
        <v>225</v>
      </c>
      <c r="P45" s="47" t="n">
        <f aca="false">P28+P29</f>
        <v>285</v>
      </c>
      <c r="Q45" s="47" t="n">
        <f aca="false">Q28+Q29</f>
        <v>318</v>
      </c>
      <c r="R45" s="47" t="n">
        <f aca="false">R28+R29</f>
        <v>234</v>
      </c>
      <c r="S45" s="47" t="n">
        <f aca="false">S28+S29</f>
        <v>362</v>
      </c>
      <c r="T45" s="47" t="n">
        <f aca="false">T28+T29</f>
        <v>274</v>
      </c>
      <c r="U45" s="47" t="n">
        <f aca="false">U28+U29</f>
        <v>323</v>
      </c>
      <c r="V45" s="47" t="n">
        <f aca="false">V28+V29</f>
        <v>313</v>
      </c>
      <c r="W45" s="47" t="n">
        <f aca="false">W28+W29</f>
        <v>335</v>
      </c>
      <c r="X45" s="47" t="n">
        <f aca="false">X28+X29</f>
        <v>356</v>
      </c>
      <c r="Y45" s="47" t="n">
        <f aca="false">Y28+Y29</f>
        <v>345</v>
      </c>
      <c r="Z45" s="47" t="n">
        <f aca="false">Z28+Z29</f>
        <v>202</v>
      </c>
      <c r="AA45" s="47" t="n">
        <f aca="false">AA28+AA29</f>
        <v>299</v>
      </c>
      <c r="AB45" s="47" t="n">
        <f aca="false">AB28+AB29</f>
        <v>127</v>
      </c>
      <c r="AC45" s="47" t="n">
        <f aca="false">AC28+AC29</f>
        <v>252</v>
      </c>
      <c r="AD45" s="47" t="n">
        <f aca="false">AD28+AD29</f>
        <v>163</v>
      </c>
      <c r="AE45" s="47" t="n">
        <f aca="false">AE28+AE29</f>
        <v>299</v>
      </c>
      <c r="AF45" s="47" t="n">
        <f aca="false">AF28+AF29</f>
        <v>243</v>
      </c>
      <c r="AG45" s="47" t="n">
        <f aca="false">AG28+AG29</f>
        <v>287</v>
      </c>
      <c r="AH45" s="47" t="n">
        <f aca="false">AH28+AH29</f>
        <v>0</v>
      </c>
      <c r="AI45" s="47" t="n">
        <f aca="false">AI28+AI29</f>
        <v>0</v>
      </c>
      <c r="AJ45" s="47" t="n">
        <f aca="false">AJ28+AJ29</f>
        <v>0</v>
      </c>
      <c r="AK45" s="47" t="n">
        <f aca="false">AK28+AK29</f>
        <v>0</v>
      </c>
      <c r="AL45" s="47" t="n">
        <f aca="false">AL28+AL29</f>
        <v>0</v>
      </c>
      <c r="AM45" s="43"/>
      <c r="AN45" s="43"/>
      <c r="AO45" s="43"/>
    </row>
    <row r="46" customFormat="false" ht="14.45" hidden="false" customHeight="true" outlineLevel="0" collapsed="false">
      <c r="A46" s="50"/>
      <c r="B46" s="22"/>
      <c r="C46" s="23"/>
      <c r="D46" s="25"/>
      <c r="E46" s="24"/>
      <c r="F46" s="25"/>
      <c r="G46" s="39"/>
      <c r="H46" s="64" t="s">
        <v>88</v>
      </c>
      <c r="I46" s="64"/>
      <c r="J46" s="64"/>
      <c r="K46" s="47" t="n">
        <f aca="false">K30+K31</f>
        <v>337</v>
      </c>
      <c r="L46" s="47" t="n">
        <f aca="false">L30+L31</f>
        <v>322</v>
      </c>
      <c r="M46" s="47" t="n">
        <f aca="false">M30+M31</f>
        <v>363</v>
      </c>
      <c r="N46" s="47" t="n">
        <v>193</v>
      </c>
      <c r="O46" s="47" t="n">
        <f aca="false">O30+O31</f>
        <v>296</v>
      </c>
      <c r="P46" s="47" t="n">
        <f aca="false">P30+P31</f>
        <v>283</v>
      </c>
      <c r="Q46" s="47" t="n">
        <f aca="false">Q30+Q31</f>
        <v>341</v>
      </c>
      <c r="R46" s="47" t="n">
        <f aca="false">R30+R31</f>
        <v>254</v>
      </c>
      <c r="S46" s="47" t="n">
        <f aca="false">S30+S31</f>
        <v>344</v>
      </c>
      <c r="T46" s="47" t="n">
        <f aca="false">T30+T31</f>
        <v>320</v>
      </c>
      <c r="U46" s="47" t="n">
        <f aca="false">U30+U31</f>
        <v>347</v>
      </c>
      <c r="V46" s="47" t="n">
        <f aca="false">V30+V31</f>
        <v>327</v>
      </c>
      <c r="W46" s="47" t="n">
        <f aca="false">W30+W31</f>
        <v>330</v>
      </c>
      <c r="X46" s="47" t="n">
        <f aca="false">X30+X31</f>
        <v>380</v>
      </c>
      <c r="Y46" s="47" t="n">
        <f aca="false">Y30+Y31</f>
        <v>362</v>
      </c>
      <c r="Z46" s="47" t="n">
        <f aca="false">Z30+Z31</f>
        <v>234</v>
      </c>
      <c r="AA46" s="47" t="n">
        <f aca="false">AA30+AA31</f>
        <v>354</v>
      </c>
      <c r="AB46" s="47" t="n">
        <f aca="false">AB30+AB31</f>
        <v>337</v>
      </c>
      <c r="AC46" s="47" t="n">
        <f aca="false">AC30+AC31</f>
        <v>286</v>
      </c>
      <c r="AD46" s="47" t="n">
        <f aca="false">AD30+AD31</f>
        <v>171</v>
      </c>
      <c r="AE46" s="47" t="n">
        <f aca="false">AE30+AE31</f>
        <v>297</v>
      </c>
      <c r="AF46" s="47" t="n">
        <f aca="false">AF30+AF31</f>
        <v>327</v>
      </c>
      <c r="AG46" s="47" t="n">
        <f aca="false">AG30+AG31</f>
        <v>287</v>
      </c>
      <c r="AH46" s="47" t="n">
        <f aca="false">AH30+AH31</f>
        <v>0</v>
      </c>
      <c r="AI46" s="47" t="n">
        <f aca="false">AI30+AI31</f>
        <v>0</v>
      </c>
      <c r="AJ46" s="47" t="n">
        <f aca="false">AJ30+AJ31</f>
        <v>0</v>
      </c>
      <c r="AK46" s="47" t="n">
        <f aca="false">AK30+AK31</f>
        <v>0</v>
      </c>
      <c r="AL46" s="47" t="n">
        <f aca="false">AL30+AL31</f>
        <v>0</v>
      </c>
      <c r="AM46" s="43"/>
      <c r="AN46" s="43"/>
      <c r="AO46" s="43"/>
    </row>
    <row r="47" customFormat="false" ht="14.45" hidden="false" customHeight="true" outlineLevel="0" collapsed="false">
      <c r="A47" s="50"/>
      <c r="B47" s="22"/>
      <c r="C47" s="23"/>
      <c r="D47" s="25"/>
      <c r="E47" s="24"/>
      <c r="F47" s="25"/>
      <c r="G47" s="39"/>
      <c r="H47" s="64" t="s">
        <v>90</v>
      </c>
      <c r="I47" s="64"/>
      <c r="J47" s="64"/>
      <c r="K47" s="47" t="n">
        <f aca="false">K32+K33</f>
        <v>146</v>
      </c>
      <c r="L47" s="47" t="n">
        <f aca="false">L32+L33</f>
        <v>328</v>
      </c>
      <c r="M47" s="47" t="n">
        <f aca="false">M32+M33</f>
        <v>361</v>
      </c>
      <c r="N47" s="47" t="n">
        <v>196</v>
      </c>
      <c r="O47" s="47" t="n">
        <f aca="false">O32+O33</f>
        <v>315</v>
      </c>
      <c r="P47" s="47" t="n">
        <f aca="false">P32+P33</f>
        <v>305</v>
      </c>
      <c r="Q47" s="47" t="n">
        <f aca="false">Q32+Q33</f>
        <v>328</v>
      </c>
      <c r="R47" s="47" t="n">
        <f aca="false">R32+R33</f>
        <v>260</v>
      </c>
      <c r="S47" s="47" t="n">
        <f aca="false">S32+S33</f>
        <v>356</v>
      </c>
      <c r="T47" s="47" t="n">
        <f aca="false">T32+T33</f>
        <v>326</v>
      </c>
      <c r="U47" s="47" t="n">
        <f aca="false">U32+U33</f>
        <v>356</v>
      </c>
      <c r="V47" s="47" t="n">
        <f aca="false">V32+V33</f>
        <v>312</v>
      </c>
      <c r="W47" s="47" t="n">
        <f aca="false">W32+W33</f>
        <v>333</v>
      </c>
      <c r="X47" s="47" t="n">
        <f aca="false">X32+X33</f>
        <v>367</v>
      </c>
      <c r="Y47" s="47" t="n">
        <f aca="false">Y32+Y33</f>
        <v>380</v>
      </c>
      <c r="Z47" s="47" t="n">
        <f aca="false">Z32+Z33</f>
        <v>249</v>
      </c>
      <c r="AA47" s="47" t="n">
        <f aca="false">AA32+AA33</f>
        <v>312</v>
      </c>
      <c r="AB47" s="47" t="n">
        <f aca="false">AB32+AB33</f>
        <v>329</v>
      </c>
      <c r="AC47" s="47" t="n">
        <f aca="false">AC32+AC33</f>
        <v>274</v>
      </c>
      <c r="AD47" s="47" t="n">
        <f aca="false">AD32+AD33</f>
        <v>121</v>
      </c>
      <c r="AE47" s="47" t="n">
        <f aca="false">AE32+AE33</f>
        <v>152</v>
      </c>
      <c r="AF47" s="47" t="n">
        <f aca="false">AF32+AF33</f>
        <v>246</v>
      </c>
      <c r="AG47" s="47" t="n">
        <f aca="false">AG32+AG33</f>
        <v>250</v>
      </c>
      <c r="AH47" s="47" t="n">
        <f aca="false">AH32+AH33</f>
        <v>0</v>
      </c>
      <c r="AI47" s="47" t="n">
        <f aca="false">AI32+AI33</f>
        <v>0</v>
      </c>
      <c r="AJ47" s="47" t="n">
        <f aca="false">AJ32+AJ33</f>
        <v>0</v>
      </c>
      <c r="AK47" s="47" t="n">
        <f aca="false">AK32+AK33</f>
        <v>0</v>
      </c>
      <c r="AL47" s="47" t="n">
        <f aca="false">AL32+AL33</f>
        <v>0</v>
      </c>
      <c r="AM47" s="43"/>
      <c r="AN47" s="43"/>
      <c r="AO47" s="43"/>
    </row>
    <row r="48" customFormat="false" ht="13.9" hidden="false" customHeight="true" outlineLevel="0" collapsed="false">
      <c r="A48" s="50"/>
      <c r="B48" s="22"/>
      <c r="C48" s="23"/>
      <c r="D48" s="25"/>
      <c r="E48" s="24"/>
      <c r="F48" s="25"/>
      <c r="G48" s="39"/>
      <c r="H48" s="64" t="s">
        <v>91</v>
      </c>
      <c r="I48" s="64"/>
      <c r="J48" s="64"/>
      <c r="K48" s="47" t="n">
        <f aca="false">K34+K35</f>
        <v>82</v>
      </c>
      <c r="L48" s="47" t="n">
        <f aca="false">L34+L35</f>
        <v>310</v>
      </c>
      <c r="M48" s="47" t="n">
        <f aca="false">M34+M35</f>
        <v>295</v>
      </c>
      <c r="N48" s="47" t="n">
        <v>178</v>
      </c>
      <c r="O48" s="47" t="n">
        <f aca="false">O34+O35</f>
        <v>146</v>
      </c>
      <c r="P48" s="47" t="n">
        <f aca="false">P34+P35</f>
        <v>294</v>
      </c>
      <c r="Q48" s="47" t="n">
        <f aca="false">Q34+Q35</f>
        <v>326</v>
      </c>
      <c r="R48" s="47" t="n">
        <f aca="false">R34+R35</f>
        <v>260</v>
      </c>
      <c r="S48" s="47" t="n">
        <f aca="false">S34+S35</f>
        <v>353</v>
      </c>
      <c r="T48" s="47" t="n">
        <f aca="false">T34+T35</f>
        <v>323</v>
      </c>
      <c r="U48" s="47" t="n">
        <f aca="false">U34+U35</f>
        <v>280</v>
      </c>
      <c r="V48" s="47" t="n">
        <f aca="false">V34+V35</f>
        <v>271</v>
      </c>
      <c r="W48" s="47" t="n">
        <f aca="false">W34+W35</f>
        <v>322</v>
      </c>
      <c r="X48" s="47" t="n">
        <f aca="false">X34+X35</f>
        <v>320</v>
      </c>
      <c r="Y48" s="47" t="n">
        <f aca="false">Y34+Y35</f>
        <v>385</v>
      </c>
      <c r="Z48" s="47" t="n">
        <f aca="false">Z34+Z35</f>
        <v>202</v>
      </c>
      <c r="AA48" s="47" t="n">
        <f aca="false">AA34+AA35</f>
        <v>300</v>
      </c>
      <c r="AB48" s="47" t="n">
        <f aca="false">AB34+AB35</f>
        <v>342</v>
      </c>
      <c r="AC48" s="47" t="n">
        <f aca="false">AC34+AC35</f>
        <v>321</v>
      </c>
      <c r="AD48" s="47" t="n">
        <f aca="false">AD34+AD35</f>
        <v>258</v>
      </c>
      <c r="AE48" s="47" t="n">
        <f aca="false">AE34+AE35</f>
        <v>275</v>
      </c>
      <c r="AF48" s="47" t="n">
        <f aca="false">AF34+AF35</f>
        <v>238</v>
      </c>
      <c r="AG48" s="47" t="n">
        <f aca="false">AG34+AG35</f>
        <v>273</v>
      </c>
      <c r="AH48" s="47" t="n">
        <f aca="false">AH34+AH35</f>
        <v>0</v>
      </c>
      <c r="AI48" s="47" t="n">
        <f aca="false">AI34+AI35</f>
        <v>0</v>
      </c>
      <c r="AJ48" s="47" t="n">
        <f aca="false">AJ34+AJ35</f>
        <v>0</v>
      </c>
      <c r="AK48" s="47" t="n">
        <f aca="false">AK34+AK35</f>
        <v>0</v>
      </c>
      <c r="AL48" s="47" t="n">
        <f aca="false">AL34+AL35</f>
        <v>0</v>
      </c>
      <c r="AM48" s="43"/>
      <c r="AN48" s="43"/>
      <c r="AO48" s="43"/>
    </row>
    <row r="49" customFormat="false" ht="13.9" hidden="false" customHeight="true" outlineLevel="0" collapsed="false">
      <c r="A49" s="50"/>
      <c r="B49" s="22"/>
      <c r="C49" s="23"/>
      <c r="D49" s="25"/>
      <c r="E49" s="24"/>
      <c r="F49" s="25"/>
      <c r="G49" s="39"/>
      <c r="H49" s="64" t="s">
        <v>92</v>
      </c>
      <c r="I49" s="64"/>
      <c r="J49" s="64"/>
      <c r="K49" s="47" t="n">
        <f aca="false">K36+K37</f>
        <v>341</v>
      </c>
      <c r="L49" s="47" t="n">
        <f aca="false">L36+L37</f>
        <v>310</v>
      </c>
      <c r="M49" s="47" t="n">
        <f aca="false">M36+M37</f>
        <v>295</v>
      </c>
      <c r="N49" s="47" t="n">
        <v>207</v>
      </c>
      <c r="O49" s="47" t="n">
        <f aca="false">O36+O37</f>
        <v>285</v>
      </c>
      <c r="P49" s="47" t="n">
        <f aca="false">P36+P37</f>
        <v>302</v>
      </c>
      <c r="Q49" s="47" t="n">
        <f aca="false">Q36+Q37</f>
        <v>349</v>
      </c>
      <c r="R49" s="47" t="n">
        <f aca="false">R36+R37</f>
        <v>212</v>
      </c>
      <c r="S49" s="47" t="n">
        <f aca="false">S36+S37</f>
        <v>286</v>
      </c>
      <c r="T49" s="47" t="n">
        <f aca="false">T36+T37</f>
        <v>312</v>
      </c>
      <c r="U49" s="47" t="n">
        <f aca="false">U36+U37</f>
        <v>242</v>
      </c>
      <c r="V49" s="47" t="n">
        <f aca="false">V36+V37</f>
        <v>323</v>
      </c>
      <c r="W49" s="47" t="n">
        <f aca="false">W36+W37</f>
        <v>313</v>
      </c>
      <c r="X49" s="47" t="n">
        <f aca="false">X36+X37</f>
        <v>343</v>
      </c>
      <c r="Y49" s="47" t="n">
        <f aca="false">Y36+Y37</f>
        <v>348</v>
      </c>
      <c r="Z49" s="47" t="n">
        <f aca="false">Z36+Z37</f>
        <v>104</v>
      </c>
      <c r="AA49" s="47" t="n">
        <f aca="false">AA36+AA37</f>
        <v>313</v>
      </c>
      <c r="AB49" s="47" t="n">
        <f aca="false">AB36+AB37</f>
        <v>310</v>
      </c>
      <c r="AC49" s="47" t="n">
        <f aca="false">AC36+AC37</f>
        <v>195</v>
      </c>
      <c r="AD49" s="47" t="n">
        <f aca="false">AD36+AD37</f>
        <v>144</v>
      </c>
      <c r="AE49" s="47" t="n">
        <f aca="false">AE36+AE37</f>
        <v>234</v>
      </c>
      <c r="AF49" s="47" t="n">
        <f aca="false">AF36+AF37</f>
        <v>334</v>
      </c>
      <c r="AG49" s="47" t="n">
        <f aca="false">AG36+AG37</f>
        <v>374</v>
      </c>
      <c r="AH49" s="47" t="n">
        <f aca="false">AH36+AH37</f>
        <v>0</v>
      </c>
      <c r="AI49" s="47" t="n">
        <f aca="false">AI36+AI37</f>
        <v>0</v>
      </c>
      <c r="AJ49" s="47" t="n">
        <f aca="false">AJ36+AJ37</f>
        <v>0</v>
      </c>
      <c r="AK49" s="47" t="n">
        <f aca="false">AK36+AK37</f>
        <v>0</v>
      </c>
      <c r="AL49" s="47" t="n">
        <f aca="false">AL36+AL37</f>
        <v>0</v>
      </c>
      <c r="AM49" s="43"/>
      <c r="AN49" s="43"/>
      <c r="AO49" s="43"/>
    </row>
    <row r="50" customFormat="false" ht="13.9" hidden="false" customHeight="true" outlineLevel="0" collapsed="false">
      <c r="A50" s="50"/>
      <c r="B50" s="22"/>
      <c r="C50" s="23"/>
      <c r="D50" s="25"/>
      <c r="E50" s="24"/>
      <c r="F50" s="25"/>
      <c r="G50" s="39"/>
      <c r="H50" s="64" t="s">
        <v>93</v>
      </c>
      <c r="I50" s="64"/>
      <c r="J50" s="64"/>
      <c r="K50" s="47" t="n">
        <f aca="false">K38+K39</f>
        <v>15</v>
      </c>
      <c r="L50" s="47" t="n">
        <f aca="false">L38+L39</f>
        <v>146</v>
      </c>
      <c r="M50" s="47" t="n">
        <f aca="false">M38+M39</f>
        <v>305</v>
      </c>
      <c r="N50" s="47" t="n">
        <v>219</v>
      </c>
      <c r="O50" s="47" t="n">
        <f aca="false">O38+O39</f>
        <v>267</v>
      </c>
      <c r="P50" s="47" t="n">
        <f aca="false">P38+P39</f>
        <v>292</v>
      </c>
      <c r="Q50" s="47" t="n">
        <f aca="false">Q38+Q39</f>
        <v>301</v>
      </c>
      <c r="R50" s="47" t="n">
        <f aca="false">R38+R39</f>
        <v>201</v>
      </c>
      <c r="S50" s="47" t="n">
        <f aca="false">S38+S39</f>
        <v>344</v>
      </c>
      <c r="T50" s="47" t="n">
        <f aca="false">T38+T39</f>
        <v>316</v>
      </c>
      <c r="U50" s="47" t="n">
        <f aca="false">U38+U39</f>
        <v>345</v>
      </c>
      <c r="V50" s="47" t="n">
        <f aca="false">V38+V39</f>
        <v>304</v>
      </c>
      <c r="W50" s="47" t="n">
        <f aca="false">W38+W39</f>
        <v>305</v>
      </c>
      <c r="X50" s="47" t="n">
        <f aca="false">X38+X39</f>
        <v>333</v>
      </c>
      <c r="Y50" s="47" t="n">
        <f aca="false">Y38+Y39</f>
        <v>355</v>
      </c>
      <c r="Z50" s="47" t="n">
        <f aca="false">Z38+Z39</f>
        <v>211</v>
      </c>
      <c r="AA50" s="47" t="n">
        <f aca="false">AA38+AA39</f>
        <v>267</v>
      </c>
      <c r="AB50" s="47" t="n">
        <f aca="false">AB38+AB39</f>
        <v>328</v>
      </c>
      <c r="AC50" s="47" t="n">
        <f aca="false">AC38+AC39</f>
        <v>304</v>
      </c>
      <c r="AD50" s="47" t="n">
        <f aca="false">AD38+AD39</f>
        <v>178</v>
      </c>
      <c r="AE50" s="47" t="n">
        <f aca="false">AE38+AE39</f>
        <v>311</v>
      </c>
      <c r="AF50" s="47" t="n">
        <f aca="false">AF38+AF39</f>
        <v>292</v>
      </c>
      <c r="AG50" s="47" t="n">
        <f aca="false">AG38+AG39</f>
        <v>268</v>
      </c>
      <c r="AH50" s="47" t="n">
        <f aca="false">AH38+AH39</f>
        <v>0</v>
      </c>
      <c r="AI50" s="47" t="n">
        <f aca="false">AI38+AI39</f>
        <v>0</v>
      </c>
      <c r="AJ50" s="47" t="n">
        <f aca="false">AJ38+AJ39</f>
        <v>0</v>
      </c>
      <c r="AK50" s="47" t="n">
        <f aca="false">AK38+AK39</f>
        <v>0</v>
      </c>
      <c r="AL50" s="47" t="n">
        <f aca="false">AL38+AL39</f>
        <v>0</v>
      </c>
      <c r="AM50" s="43"/>
      <c r="AN50" s="43"/>
      <c r="AO50" s="43"/>
    </row>
    <row r="51" customFormat="false" ht="14.45" hidden="false" customHeight="true" outlineLevel="0" collapsed="false">
      <c r="A51" s="50"/>
      <c r="B51" s="22"/>
      <c r="C51" s="23"/>
      <c r="D51" s="25"/>
      <c r="E51" s="24"/>
      <c r="F51" s="25"/>
      <c r="G51" s="39"/>
      <c r="H51" s="64" t="s">
        <v>94</v>
      </c>
      <c r="I51" s="64"/>
      <c r="J51" s="64"/>
      <c r="K51" s="47" t="n">
        <f aca="false">K40+K41</f>
        <v>322</v>
      </c>
      <c r="L51" s="47" t="n">
        <f aca="false">L40+L41</f>
        <v>326</v>
      </c>
      <c r="M51" s="47" t="n">
        <f aca="false">M40+M41</f>
        <v>259</v>
      </c>
      <c r="N51" s="47" t="n">
        <v>186</v>
      </c>
      <c r="O51" s="47" t="n">
        <f aca="false">O40+O41</f>
        <v>293</v>
      </c>
      <c r="P51" s="47" t="n">
        <f aca="false">P40+P41</f>
        <v>299</v>
      </c>
      <c r="Q51" s="47" t="n">
        <f aca="false">Q40+Q41</f>
        <v>326</v>
      </c>
      <c r="R51" s="47" t="n">
        <f aca="false">R40+R41</f>
        <v>239</v>
      </c>
      <c r="S51" s="47" t="n">
        <f aca="false">S40+S41</f>
        <v>278</v>
      </c>
      <c r="T51" s="47" t="n">
        <f aca="false">T40+T41</f>
        <v>329</v>
      </c>
      <c r="U51" s="47" t="n">
        <f aca="false">U40+U41</f>
        <v>354</v>
      </c>
      <c r="V51" s="47" t="n">
        <f aca="false">V40+V41</f>
        <v>297</v>
      </c>
      <c r="W51" s="47" t="n">
        <f aca="false">W40+W41</f>
        <v>251</v>
      </c>
      <c r="X51" s="47" t="n">
        <f aca="false">X40+X41</f>
        <v>354</v>
      </c>
      <c r="Y51" s="47" t="n">
        <f aca="false">Y40+Y41</f>
        <v>323</v>
      </c>
      <c r="Z51" s="47" t="n">
        <f aca="false">Z40+Z41</f>
        <v>207</v>
      </c>
      <c r="AA51" s="47" t="n">
        <f aca="false">AA40+AA41</f>
        <v>342</v>
      </c>
      <c r="AB51" s="47" t="n">
        <f aca="false">AB40+AB41</f>
        <v>320</v>
      </c>
      <c r="AC51" s="47" t="n">
        <f aca="false">AC40+AC41</f>
        <v>199</v>
      </c>
      <c r="AD51" s="47" t="n">
        <f aca="false">AD40+AD41</f>
        <v>172</v>
      </c>
      <c r="AE51" s="47" t="n">
        <f aca="false">AE40+AE41</f>
        <v>311</v>
      </c>
      <c r="AF51" s="47" t="n">
        <f aca="false">AF40+AF41</f>
        <v>263</v>
      </c>
      <c r="AG51" s="47" t="n">
        <f aca="false">AG40+AG41</f>
        <v>322</v>
      </c>
      <c r="AH51" s="47" t="n">
        <f aca="false">AH40+AH41</f>
        <v>0</v>
      </c>
      <c r="AI51" s="47" t="n">
        <f aca="false">AI40+AI41</f>
        <v>0</v>
      </c>
      <c r="AJ51" s="47" t="n">
        <f aca="false">AJ40+AJ41</f>
        <v>0</v>
      </c>
      <c r="AK51" s="47" t="n">
        <f aca="false">AK40+AK41</f>
        <v>0</v>
      </c>
      <c r="AL51" s="47" t="n">
        <f aca="false">AL40+AL41</f>
        <v>0</v>
      </c>
      <c r="AM51" s="43"/>
      <c r="AN51" s="43"/>
      <c r="AO51" s="43"/>
    </row>
    <row r="52" customFormat="false" ht="14.45" hidden="false" customHeight="true" outlineLevel="0" collapsed="false">
      <c r="A52" s="50"/>
      <c r="B52" s="22"/>
      <c r="C52" s="23"/>
      <c r="D52" s="25"/>
      <c r="E52" s="24"/>
      <c r="F52" s="25"/>
      <c r="G52" s="39"/>
      <c r="H52" s="64" t="s">
        <v>95</v>
      </c>
      <c r="I52" s="64"/>
      <c r="J52" s="64"/>
      <c r="K52" s="47" t="n">
        <f aca="false">K42+K43</f>
        <v>171</v>
      </c>
      <c r="L52" s="47" t="n">
        <f aca="false">L42+L43</f>
        <v>295</v>
      </c>
      <c r="M52" s="47" t="n">
        <f aca="false">M42+M43</f>
        <v>331</v>
      </c>
      <c r="N52" s="47" t="n">
        <v>186</v>
      </c>
      <c r="O52" s="47" t="n">
        <f aca="false">O42+O43</f>
        <v>259</v>
      </c>
      <c r="P52" s="47" t="n">
        <f aca="false">P42+P43</f>
        <v>288</v>
      </c>
      <c r="Q52" s="47" t="n">
        <f aca="false">Q42+Q43</f>
        <v>291</v>
      </c>
      <c r="R52" s="47" t="n">
        <f aca="false">R42+R43</f>
        <v>191</v>
      </c>
      <c r="S52" s="47" t="n">
        <f aca="false">S42+S43</f>
        <v>341</v>
      </c>
      <c r="T52" s="47" t="n">
        <f aca="false">T42+T43</f>
        <v>313</v>
      </c>
      <c r="U52" s="47" t="n">
        <f aca="false">U42+U43</f>
        <v>343</v>
      </c>
      <c r="V52" s="47" t="n">
        <f aca="false">V42+V43</f>
        <v>288</v>
      </c>
      <c r="W52" s="47" t="n">
        <f aca="false">W42+W43</f>
        <v>304</v>
      </c>
      <c r="X52" s="47" t="n">
        <f aca="false">X42+X43</f>
        <v>350</v>
      </c>
      <c r="Y52" s="47" t="n">
        <f aca="false">Y42+Y43</f>
        <v>285</v>
      </c>
      <c r="Z52" s="47" t="n">
        <f aca="false">Z42+Z43</f>
        <v>159</v>
      </c>
      <c r="AA52" s="47" t="n">
        <f aca="false">AA42+AA43</f>
        <v>350</v>
      </c>
      <c r="AB52" s="47" t="n">
        <f aca="false">AB42+AB43</f>
        <v>345</v>
      </c>
      <c r="AC52" s="47" t="n">
        <f aca="false">AC42+AC43</f>
        <v>264</v>
      </c>
      <c r="AD52" s="47" t="n">
        <f aca="false">AD42+AD43</f>
        <v>189</v>
      </c>
      <c r="AE52" s="47" t="n">
        <f aca="false">AE42+AE43</f>
        <v>311</v>
      </c>
      <c r="AF52" s="47" t="n">
        <f aca="false">AF42+AF43</f>
        <v>316</v>
      </c>
      <c r="AG52" s="47" t="n">
        <f aca="false">AG42+AG43</f>
        <v>305</v>
      </c>
      <c r="AH52" s="47" t="n">
        <f aca="false">AH42+AH43</f>
        <v>0</v>
      </c>
      <c r="AI52" s="47" t="n">
        <f aca="false">AI42+AI43</f>
        <v>0</v>
      </c>
      <c r="AJ52" s="47" t="n">
        <f aca="false">AJ42+AJ43</f>
        <v>0</v>
      </c>
      <c r="AK52" s="47" t="n">
        <f aca="false">AK42+AK43</f>
        <v>0</v>
      </c>
      <c r="AL52" s="47" t="n">
        <f aca="false">AL42+AL43</f>
        <v>0</v>
      </c>
      <c r="AM52" s="43"/>
      <c r="AN52" s="43"/>
      <c r="AO52" s="43"/>
    </row>
    <row r="53" customFormat="false" ht="33" hidden="false" customHeight="true" outlineLevel="0" collapsed="false">
      <c r="A53" s="50"/>
      <c r="B53" s="22" t="n">
        <v>14</v>
      </c>
      <c r="C53" s="23" t="s">
        <v>102</v>
      </c>
      <c r="D53" s="25" t="s">
        <v>103</v>
      </c>
      <c r="E53" s="24"/>
      <c r="F53" s="25"/>
      <c r="G53" s="65" t="s">
        <v>104</v>
      </c>
      <c r="H53" s="27" t="s">
        <v>105</v>
      </c>
      <c r="I53" s="28" t="s">
        <v>106</v>
      </c>
      <c r="J53" s="29" t="s">
        <v>107</v>
      </c>
      <c r="K53" s="66" t="n">
        <f aca="false">K54+K55+K56</f>
        <v>126</v>
      </c>
      <c r="L53" s="66" t="n">
        <f aca="false">L54+L55+L56</f>
        <v>159</v>
      </c>
      <c r="M53" s="66" t="n">
        <f aca="false">M54+M55+M56</f>
        <v>316</v>
      </c>
      <c r="N53" s="66" t="n">
        <f aca="false">N54+N55+N56</f>
        <v>76</v>
      </c>
      <c r="O53" s="66" t="n">
        <f aca="false">O54+O55+O56</f>
        <v>82</v>
      </c>
      <c r="P53" s="66" t="n">
        <f aca="false">P54+P55+P56</f>
        <v>203</v>
      </c>
      <c r="Q53" s="66" t="n">
        <f aca="false">Q54+Q55+Q56</f>
        <v>228</v>
      </c>
      <c r="R53" s="66" t="n">
        <f aca="false">R54+R55+R56</f>
        <v>166</v>
      </c>
      <c r="S53" s="66" t="n">
        <f aca="false">S54+S55+S56</f>
        <v>191</v>
      </c>
      <c r="T53" s="66" t="n">
        <f aca="false">T54+T55+T56</f>
        <v>142</v>
      </c>
      <c r="U53" s="66" t="n">
        <f aca="false">U54+U55+U56</f>
        <v>196</v>
      </c>
      <c r="V53" s="66" t="n">
        <f aca="false">V54+V55+V56</f>
        <v>251</v>
      </c>
      <c r="W53" s="66" t="n">
        <f aca="false">W54+W55+W56</f>
        <v>292</v>
      </c>
      <c r="X53" s="66" t="n">
        <f aca="false">X54+X55+X56</f>
        <v>215</v>
      </c>
      <c r="Y53" s="66" t="n">
        <f aca="false">Y54+Y55+Y56</f>
        <v>113</v>
      </c>
      <c r="Z53" s="66" t="n">
        <f aca="false">Z54+Z55+Z56</f>
        <v>52</v>
      </c>
      <c r="AA53" s="66" t="n">
        <f aca="false">AA54+AA55+AA56</f>
        <v>186</v>
      </c>
      <c r="AB53" s="66" t="n">
        <f aca="false">AB54+AB55+AB56</f>
        <v>174</v>
      </c>
      <c r="AC53" s="66" t="n">
        <f aca="false">AC54+AC55+AC56</f>
        <v>247</v>
      </c>
      <c r="AD53" s="66" t="n">
        <f aca="false">AD54+AD55+AD56</f>
        <v>198</v>
      </c>
      <c r="AE53" s="66" t="n">
        <f aca="false">AE54+AE55+AE56</f>
        <v>204</v>
      </c>
      <c r="AF53" s="66" t="n">
        <f aca="false">AF54+AF55+AF56</f>
        <v>253</v>
      </c>
      <c r="AG53" s="66" t="n">
        <f aca="false">AG54+AG55+AG56</f>
        <v>204</v>
      </c>
      <c r="AH53" s="66" t="n">
        <f aca="false">AH54+AH55+AH56</f>
        <v>0</v>
      </c>
      <c r="AI53" s="66" t="n">
        <f aca="false">AI54+AI55+AI56</f>
        <v>0</v>
      </c>
      <c r="AJ53" s="66" t="n">
        <f aca="false">AJ54+AJ55+AJ56</f>
        <v>0</v>
      </c>
      <c r="AK53" s="66" t="n">
        <f aca="false">AK54+AK55+AK56</f>
        <v>0</v>
      </c>
      <c r="AL53" s="66" t="n">
        <f aca="false">AL54+AL55+AL56</f>
        <v>0</v>
      </c>
      <c r="AM53" s="31"/>
      <c r="AN53" s="31"/>
      <c r="AO53" s="31"/>
    </row>
    <row r="54" customFormat="false" ht="14.9" hidden="false" customHeight="false" outlineLevel="0" collapsed="false">
      <c r="A54" s="50"/>
      <c r="B54" s="22"/>
      <c r="C54" s="23"/>
      <c r="D54" s="25"/>
      <c r="E54" s="24"/>
      <c r="F54" s="25"/>
      <c r="G54" s="39" t="s">
        <v>108</v>
      </c>
      <c r="H54" s="67"/>
      <c r="I54" s="67"/>
      <c r="J54" s="67"/>
      <c r="K54" s="68" t="n">
        <v>38</v>
      </c>
      <c r="L54" s="68" t="n">
        <v>44</v>
      </c>
      <c r="M54" s="68" t="n">
        <v>71</v>
      </c>
      <c r="N54" s="68" t="n">
        <v>15</v>
      </c>
      <c r="O54" s="68" t="n">
        <v>23</v>
      </c>
      <c r="P54" s="68" t="n">
        <v>55</v>
      </c>
      <c r="Q54" s="68" t="n">
        <v>45</v>
      </c>
      <c r="R54" s="68" t="n">
        <v>38</v>
      </c>
      <c r="S54" s="68" t="n">
        <v>48</v>
      </c>
      <c r="T54" s="68" t="n">
        <v>30</v>
      </c>
      <c r="U54" s="68" t="n">
        <v>22</v>
      </c>
      <c r="V54" s="68" t="n">
        <v>39</v>
      </c>
      <c r="W54" s="68" t="n">
        <v>41</v>
      </c>
      <c r="X54" s="68" t="n">
        <v>34</v>
      </c>
      <c r="Y54" s="68" t="n">
        <v>8</v>
      </c>
      <c r="Z54" s="68" t="n">
        <v>19</v>
      </c>
      <c r="AA54" s="68" t="n">
        <v>29</v>
      </c>
      <c r="AB54" s="68" t="n">
        <v>41</v>
      </c>
      <c r="AC54" s="68" t="n">
        <v>25</v>
      </c>
      <c r="AD54" s="68" t="n">
        <v>0</v>
      </c>
      <c r="AE54" s="68" t="n">
        <v>0</v>
      </c>
      <c r="AF54" s="68" t="n">
        <v>17</v>
      </c>
      <c r="AG54" s="68" t="n">
        <v>4</v>
      </c>
      <c r="AH54" s="68"/>
      <c r="AI54" s="68"/>
      <c r="AJ54" s="68"/>
      <c r="AK54" s="68"/>
      <c r="AL54" s="68"/>
      <c r="AM54" s="31"/>
      <c r="AN54" s="31"/>
      <c r="AO54" s="31"/>
    </row>
    <row r="55" customFormat="false" ht="14.9" hidden="false" customHeight="false" outlineLevel="0" collapsed="false">
      <c r="A55" s="50"/>
      <c r="B55" s="22"/>
      <c r="C55" s="23"/>
      <c r="D55" s="25"/>
      <c r="E55" s="24"/>
      <c r="F55" s="25"/>
      <c r="G55" s="39" t="s">
        <v>109</v>
      </c>
      <c r="H55" s="67"/>
      <c r="I55" s="67"/>
      <c r="J55" s="67"/>
      <c r="K55" s="68" t="n">
        <v>13</v>
      </c>
      <c r="L55" s="68" t="n">
        <v>23</v>
      </c>
      <c r="M55" s="68" t="n">
        <v>7</v>
      </c>
      <c r="N55" s="68" t="n">
        <v>11</v>
      </c>
      <c r="O55" s="68" t="n">
        <v>24</v>
      </c>
      <c r="P55" s="68" t="n">
        <v>18</v>
      </c>
      <c r="Q55" s="68" t="n">
        <v>63</v>
      </c>
      <c r="R55" s="68" t="n">
        <v>26</v>
      </c>
      <c r="S55" s="68" t="n">
        <v>28</v>
      </c>
      <c r="T55" s="68" t="n">
        <v>17</v>
      </c>
      <c r="U55" s="68" t="n">
        <v>3</v>
      </c>
      <c r="V55" s="68" t="n">
        <v>26</v>
      </c>
      <c r="W55" s="68" t="n">
        <v>4</v>
      </c>
      <c r="X55" s="68" t="n">
        <v>2</v>
      </c>
      <c r="Y55" s="68" t="n">
        <v>11</v>
      </c>
      <c r="Z55" s="68" t="n">
        <v>10</v>
      </c>
      <c r="AA55" s="68" t="n">
        <v>58</v>
      </c>
      <c r="AB55" s="68" t="n">
        <v>21</v>
      </c>
      <c r="AC55" s="68" t="n">
        <v>17</v>
      </c>
      <c r="AD55" s="68" t="n">
        <v>0</v>
      </c>
      <c r="AE55" s="68" t="n">
        <v>10</v>
      </c>
      <c r="AF55" s="68" t="n">
        <v>53</v>
      </c>
      <c r="AG55" s="68" t="n">
        <v>52</v>
      </c>
      <c r="AH55" s="68"/>
      <c r="AI55" s="68"/>
      <c r="AJ55" s="68"/>
      <c r="AK55" s="68"/>
      <c r="AL55" s="68"/>
      <c r="AM55" s="31"/>
      <c r="AN55" s="31"/>
      <c r="AO55" s="31"/>
    </row>
    <row r="56" customFormat="false" ht="14.9" hidden="false" customHeight="false" outlineLevel="0" collapsed="false">
      <c r="A56" s="50"/>
      <c r="B56" s="22"/>
      <c r="C56" s="23"/>
      <c r="D56" s="25"/>
      <c r="E56" s="24"/>
      <c r="F56" s="25"/>
      <c r="G56" s="39" t="s">
        <v>110</v>
      </c>
      <c r="H56" s="67"/>
      <c r="I56" s="67"/>
      <c r="J56" s="67"/>
      <c r="K56" s="68" t="n">
        <v>75</v>
      </c>
      <c r="L56" s="68" t="n">
        <v>92</v>
      </c>
      <c r="M56" s="68" t="n">
        <v>238</v>
      </c>
      <c r="N56" s="68" t="n">
        <v>50</v>
      </c>
      <c r="O56" s="68" t="n">
        <v>35</v>
      </c>
      <c r="P56" s="68" t="n">
        <v>130</v>
      </c>
      <c r="Q56" s="68" t="n">
        <v>120</v>
      </c>
      <c r="R56" s="68" t="n">
        <v>102</v>
      </c>
      <c r="S56" s="68" t="n">
        <v>115</v>
      </c>
      <c r="T56" s="68" t="n">
        <v>95</v>
      </c>
      <c r="U56" s="68" t="n">
        <v>171</v>
      </c>
      <c r="V56" s="68" t="n">
        <v>186</v>
      </c>
      <c r="W56" s="68" t="n">
        <v>247</v>
      </c>
      <c r="X56" s="68" t="n">
        <v>179</v>
      </c>
      <c r="Y56" s="68" t="n">
        <v>94</v>
      </c>
      <c r="Z56" s="68" t="n">
        <v>23</v>
      </c>
      <c r="AA56" s="68" t="n">
        <v>99</v>
      </c>
      <c r="AB56" s="68" t="n">
        <v>112</v>
      </c>
      <c r="AC56" s="68" t="n">
        <v>205</v>
      </c>
      <c r="AD56" s="68" t="n">
        <v>198</v>
      </c>
      <c r="AE56" s="68" t="n">
        <v>194</v>
      </c>
      <c r="AF56" s="68" t="n">
        <v>183</v>
      </c>
      <c r="AG56" s="68" t="n">
        <v>148</v>
      </c>
      <c r="AH56" s="68"/>
      <c r="AI56" s="68"/>
      <c r="AJ56" s="68"/>
      <c r="AK56" s="68"/>
      <c r="AL56" s="68"/>
      <c r="AM56" s="31"/>
      <c r="AN56" s="31"/>
      <c r="AO56" s="31"/>
    </row>
    <row r="57" customFormat="false" ht="27" hidden="false" customHeight="true" outlineLevel="0" collapsed="false">
      <c r="A57" s="50"/>
      <c r="B57" s="22"/>
      <c r="C57" s="23"/>
      <c r="D57" s="25"/>
      <c r="E57" s="24"/>
      <c r="F57" s="25"/>
      <c r="G57" s="65" t="s">
        <v>111</v>
      </c>
      <c r="H57" s="27" t="s">
        <v>105</v>
      </c>
      <c r="I57" s="28" t="s">
        <v>106</v>
      </c>
      <c r="J57" s="29" t="s">
        <v>107</v>
      </c>
      <c r="K57" s="66" t="n">
        <f aca="false">K58+K59+K60</f>
        <v>124</v>
      </c>
      <c r="L57" s="66" t="n">
        <f aca="false">L58+L59+L60</f>
        <v>88</v>
      </c>
      <c r="M57" s="66" t="n">
        <f aca="false">M58+M59+M60</f>
        <v>138</v>
      </c>
      <c r="N57" s="66" t="n">
        <f aca="false">N58+N59+N60</f>
        <v>136</v>
      </c>
      <c r="O57" s="66" t="n">
        <f aca="false">O58+O59+O60</f>
        <v>106</v>
      </c>
      <c r="P57" s="66" t="n">
        <f aca="false">P58+P59+P60</f>
        <v>101</v>
      </c>
      <c r="Q57" s="66" t="n">
        <f aca="false">Q58+Q59+Q60</f>
        <v>191</v>
      </c>
      <c r="R57" s="66" t="n">
        <f aca="false">R58+R59+R60</f>
        <v>174</v>
      </c>
      <c r="S57" s="66" t="n">
        <f aca="false">S58+S59+S60</f>
        <v>153</v>
      </c>
      <c r="T57" s="66" t="n">
        <f aca="false">T58+T59+T60</f>
        <v>190</v>
      </c>
      <c r="U57" s="66" t="n">
        <f aca="false">U58+U59+U60</f>
        <v>174</v>
      </c>
      <c r="V57" s="66" t="n">
        <f aca="false">V58+V59+V60</f>
        <v>214</v>
      </c>
      <c r="W57" s="66" t="n">
        <f aca="false">W58+W59+W60</f>
        <v>238</v>
      </c>
      <c r="X57" s="66" t="n">
        <f aca="false">X58+X59+X60</f>
        <v>176</v>
      </c>
      <c r="Y57" s="66" t="n">
        <f aca="false">Y58+Y59+Y60</f>
        <v>164</v>
      </c>
      <c r="Z57" s="66" t="n">
        <f aca="false">Z58+Z59+Z60</f>
        <v>50</v>
      </c>
      <c r="AA57" s="66" t="n">
        <f aca="false">AA58+AA59+AA60</f>
        <v>173</v>
      </c>
      <c r="AB57" s="66" t="n">
        <f aca="false">AB58+AB59+AB60</f>
        <v>174</v>
      </c>
      <c r="AC57" s="66" t="n">
        <f aca="false">AC58+AC59+AC60</f>
        <v>179</v>
      </c>
      <c r="AD57" s="66" t="n">
        <f aca="false">AD58+AD59+AD60</f>
        <v>121</v>
      </c>
      <c r="AE57" s="66" t="n">
        <f aca="false">AE58+AE59+AE60</f>
        <v>57</v>
      </c>
      <c r="AF57" s="66" t="n">
        <f aca="false">AF58+AF59+AF60</f>
        <v>112</v>
      </c>
      <c r="AG57" s="66" t="n">
        <f aca="false">AG58+AG59+AG60</f>
        <v>56</v>
      </c>
      <c r="AH57" s="66" t="n">
        <f aca="false">AH58+AH59+AH60</f>
        <v>0</v>
      </c>
      <c r="AI57" s="66" t="n">
        <f aca="false">AI58+AI59+AI60</f>
        <v>0</v>
      </c>
      <c r="AJ57" s="66" t="n">
        <f aca="false">AJ58+AJ59+AJ60</f>
        <v>0</v>
      </c>
      <c r="AK57" s="66" t="n">
        <f aca="false">AK58+AK59+AK60</f>
        <v>0</v>
      </c>
      <c r="AL57" s="66" t="n">
        <f aca="false">AL58+AL59+AL60</f>
        <v>0</v>
      </c>
      <c r="AM57" s="31"/>
      <c r="AN57" s="31"/>
      <c r="AO57" s="31"/>
    </row>
    <row r="58" customFormat="false" ht="14.9" hidden="false" customHeight="false" outlineLevel="0" collapsed="false">
      <c r="A58" s="50"/>
      <c r="B58" s="22"/>
      <c r="C58" s="23"/>
      <c r="D58" s="25"/>
      <c r="E58" s="24"/>
      <c r="F58" s="25"/>
      <c r="G58" s="39" t="s">
        <v>108</v>
      </c>
      <c r="H58" s="67"/>
      <c r="I58" s="67"/>
      <c r="J58" s="67"/>
      <c r="K58" s="68" t="n">
        <v>31</v>
      </c>
      <c r="L58" s="68" t="n">
        <v>23</v>
      </c>
      <c r="M58" s="68" t="n">
        <v>35</v>
      </c>
      <c r="N58" s="68" t="n">
        <v>16</v>
      </c>
      <c r="O58" s="68" t="n">
        <v>17</v>
      </c>
      <c r="P58" s="68" t="n">
        <v>24</v>
      </c>
      <c r="Q58" s="68" t="n">
        <v>35</v>
      </c>
      <c r="R58" s="68" t="n">
        <v>34</v>
      </c>
      <c r="S58" s="68" t="n">
        <v>34</v>
      </c>
      <c r="T58" s="68" t="n">
        <v>31</v>
      </c>
      <c r="U58" s="68" t="n">
        <v>35</v>
      </c>
      <c r="V58" s="68" t="n">
        <v>30</v>
      </c>
      <c r="W58" s="68" t="n">
        <v>23</v>
      </c>
      <c r="X58" s="68" t="n">
        <v>42</v>
      </c>
      <c r="Y58" s="68" t="n">
        <v>16</v>
      </c>
      <c r="Z58" s="68" t="n">
        <v>22</v>
      </c>
      <c r="AA58" s="68" t="n">
        <v>33</v>
      </c>
      <c r="AB58" s="68" t="n">
        <v>25</v>
      </c>
      <c r="AC58" s="68" t="n">
        <v>25</v>
      </c>
      <c r="AD58" s="68" t="n">
        <v>0</v>
      </c>
      <c r="AE58" s="68" t="n">
        <v>0</v>
      </c>
      <c r="AF58" s="68" t="n">
        <v>23</v>
      </c>
      <c r="AG58" s="68" t="n">
        <v>5</v>
      </c>
      <c r="AH58" s="68"/>
      <c r="AI58" s="68"/>
      <c r="AJ58" s="68"/>
      <c r="AK58" s="68"/>
      <c r="AL58" s="68"/>
      <c r="AM58" s="31"/>
      <c r="AN58" s="31"/>
      <c r="AO58" s="31"/>
    </row>
    <row r="59" customFormat="false" ht="14.9" hidden="false" customHeight="false" outlineLevel="0" collapsed="false">
      <c r="A59" s="50"/>
      <c r="B59" s="22"/>
      <c r="C59" s="23"/>
      <c r="D59" s="25"/>
      <c r="E59" s="24"/>
      <c r="F59" s="25"/>
      <c r="G59" s="39" t="s">
        <v>109</v>
      </c>
      <c r="H59" s="67"/>
      <c r="I59" s="67"/>
      <c r="J59" s="67"/>
      <c r="K59" s="68" t="n">
        <v>16</v>
      </c>
      <c r="L59" s="68" t="n">
        <v>12</v>
      </c>
      <c r="M59" s="68" t="n">
        <v>10</v>
      </c>
      <c r="N59" s="68" t="n">
        <v>14</v>
      </c>
      <c r="O59" s="68" t="n">
        <v>33</v>
      </c>
      <c r="P59" s="68" t="n">
        <v>17</v>
      </c>
      <c r="Q59" s="68" t="n">
        <v>63</v>
      </c>
      <c r="R59" s="68" t="n">
        <v>25</v>
      </c>
      <c r="S59" s="68" t="n">
        <v>24</v>
      </c>
      <c r="T59" s="68" t="n">
        <v>21</v>
      </c>
      <c r="U59" s="68" t="n">
        <v>14</v>
      </c>
      <c r="V59" s="68" t="n">
        <v>19</v>
      </c>
      <c r="W59" s="68" t="n">
        <v>4</v>
      </c>
      <c r="X59" s="68" t="n">
        <v>5</v>
      </c>
      <c r="Y59" s="68" t="n">
        <v>13</v>
      </c>
      <c r="Z59" s="68" t="n">
        <v>3</v>
      </c>
      <c r="AA59" s="68" t="n">
        <v>50</v>
      </c>
      <c r="AB59" s="68" t="n">
        <v>15</v>
      </c>
      <c r="AC59" s="68" t="n">
        <v>7</v>
      </c>
      <c r="AD59" s="68" t="n">
        <v>1</v>
      </c>
      <c r="AE59" s="68" t="n">
        <v>7</v>
      </c>
      <c r="AF59" s="68" t="n">
        <v>28</v>
      </c>
      <c r="AG59" s="68" t="n">
        <v>22</v>
      </c>
      <c r="AH59" s="68"/>
      <c r="AI59" s="68"/>
      <c r="AJ59" s="68"/>
      <c r="AK59" s="68"/>
      <c r="AL59" s="68"/>
      <c r="AM59" s="31"/>
      <c r="AN59" s="31"/>
      <c r="AO59" s="31"/>
    </row>
    <row r="60" customFormat="false" ht="14.9" hidden="false" customHeight="false" outlineLevel="0" collapsed="false">
      <c r="A60" s="50"/>
      <c r="B60" s="22"/>
      <c r="C60" s="23"/>
      <c r="D60" s="25"/>
      <c r="E60" s="24"/>
      <c r="F60" s="25"/>
      <c r="G60" s="39" t="s">
        <v>110</v>
      </c>
      <c r="H60" s="67"/>
      <c r="I60" s="67"/>
      <c r="J60" s="67"/>
      <c r="K60" s="68" t="n">
        <v>77</v>
      </c>
      <c r="L60" s="68" t="n">
        <v>53</v>
      </c>
      <c r="M60" s="68" t="n">
        <v>93</v>
      </c>
      <c r="N60" s="68" t="n">
        <v>106</v>
      </c>
      <c r="O60" s="68" t="n">
        <v>56</v>
      </c>
      <c r="P60" s="68" t="n">
        <v>60</v>
      </c>
      <c r="Q60" s="68" t="n">
        <v>93</v>
      </c>
      <c r="R60" s="68" t="n">
        <v>115</v>
      </c>
      <c r="S60" s="68" t="n">
        <v>95</v>
      </c>
      <c r="T60" s="68" t="n">
        <v>138</v>
      </c>
      <c r="U60" s="68" t="n">
        <v>125</v>
      </c>
      <c r="V60" s="68" t="n">
        <v>165</v>
      </c>
      <c r="W60" s="68" t="n">
        <v>211</v>
      </c>
      <c r="X60" s="68" t="n">
        <v>129</v>
      </c>
      <c r="Y60" s="68" t="n">
        <v>135</v>
      </c>
      <c r="Z60" s="68" t="n">
        <v>25</v>
      </c>
      <c r="AA60" s="68" t="n">
        <v>90</v>
      </c>
      <c r="AB60" s="68" t="n">
        <v>134</v>
      </c>
      <c r="AC60" s="68" t="n">
        <v>147</v>
      </c>
      <c r="AD60" s="68" t="n">
        <v>120</v>
      </c>
      <c r="AE60" s="68" t="n">
        <v>50</v>
      </c>
      <c r="AF60" s="68" t="n">
        <v>61</v>
      </c>
      <c r="AG60" s="68" t="n">
        <v>29</v>
      </c>
      <c r="AH60" s="68"/>
      <c r="AI60" s="68"/>
      <c r="AJ60" s="68"/>
      <c r="AK60" s="68"/>
      <c r="AL60" s="68"/>
      <c r="AM60" s="31"/>
      <c r="AN60" s="31"/>
      <c r="AO60" s="31"/>
    </row>
    <row r="61" customFormat="false" ht="24.6" hidden="false" customHeight="true" outlineLevel="0" collapsed="false">
      <c r="A61" s="50"/>
      <c r="B61" s="22" t="n">
        <v>15</v>
      </c>
      <c r="C61" s="23" t="s">
        <v>112</v>
      </c>
      <c r="D61" s="25" t="s">
        <v>113</v>
      </c>
      <c r="E61" s="24"/>
      <c r="F61" s="25"/>
      <c r="G61" s="65" t="s">
        <v>104</v>
      </c>
      <c r="H61" s="34" t="s">
        <v>114</v>
      </c>
      <c r="I61" s="35" t="s">
        <v>115</v>
      </c>
      <c r="J61" s="36" t="s">
        <v>116</v>
      </c>
      <c r="K61" s="69" t="n">
        <f aca="false">(K53/($J$94*(K84-K94)))</f>
        <v>0.811855670103093</v>
      </c>
      <c r="L61" s="69" t="n">
        <f aca="false">(L53/($J$94*(L84-L94)))</f>
        <v>0.931349578256795</v>
      </c>
      <c r="M61" s="69" t="n">
        <f aca="false">(M53/($J$94*(M84-M94)))</f>
        <v>1.85098406747891</v>
      </c>
      <c r="N61" s="69" t="n">
        <f aca="false">(N53/($J$94*(N84-N94)))</f>
        <v>0.652920962199313</v>
      </c>
      <c r="O61" s="69" t="n">
        <f aca="false">(O53/($J$94*(O84-O94)))</f>
        <v>0.556158437330439</v>
      </c>
      <c r="P61" s="69" t="n">
        <f aca="false">(P53/($J$94*(P84-P94)))</f>
        <v>1.30798969072165</v>
      </c>
      <c r="Q61" s="69" t="n">
        <f aca="false">(Q53/($J$94*(Q84-Q94)))</f>
        <v>1.39911634756996</v>
      </c>
      <c r="R61" s="69" t="n">
        <f aca="false">(R53/($J$94*(R84-R94)))</f>
        <v>1.33698453608247</v>
      </c>
      <c r="S61" s="69" t="n">
        <f aca="false">(S53/($J$94*(S84-S94)))</f>
        <v>1.11879100281162</v>
      </c>
      <c r="T61" s="69" t="n">
        <f aca="false">(T53/($J$94*(T84-T94)))</f>
        <v>0.914948453608247</v>
      </c>
      <c r="U61" s="69" t="n">
        <f aca="false">(U53/($J$94*(U84-U94)))</f>
        <v>1.68384879725086</v>
      </c>
      <c r="V61" s="69" t="n">
        <f aca="false">(V53/($J$94*(V84-V94)))</f>
        <v>1.61726804123711</v>
      </c>
      <c r="W61" s="69" t="n">
        <f aca="false">(W53/($J$94*(W84-W94)))</f>
        <v>1.79185076092293</v>
      </c>
      <c r="X61" s="69" t="n">
        <f aca="false">(X53/($J$94*(X84-X94)))</f>
        <v>1.20461676378306</v>
      </c>
      <c r="Y61" s="69" t="n">
        <f aca="false">(Y53/($J$94*(Y84-Y94)))</f>
        <v>0.693421698576338</v>
      </c>
      <c r="Z61" s="69" t="n">
        <f aca="false">(Z53/($J$94*(Z84-Z94)))</f>
        <v>0.446735395189003</v>
      </c>
      <c r="AA61" s="69" t="n">
        <f aca="false">(AA53/($J$94*(AA84-AA94)))</f>
        <v>1.19845360824742</v>
      </c>
      <c r="AB61" s="69" t="n">
        <f aca="false">(AB53/($J$94*(AB84-AB94)))</f>
        <v>1.12113402061856</v>
      </c>
      <c r="AC61" s="69" t="n">
        <f aca="false">(AC53/($J$94*(AC84-AC94)))</f>
        <v>1.44681349578257</v>
      </c>
      <c r="AD61" s="69" t="n">
        <f aca="false">(AD53/($J$94*(AD84-AD94)))</f>
        <v>1.5009096422074</v>
      </c>
      <c r="AE61" s="69" t="n">
        <f aca="false">(AE53/($J$94*(AE84-AE94)))</f>
        <v>1.31443298969072</v>
      </c>
      <c r="AF61" s="69" t="n">
        <f aca="false">(AF53/($J$94*(AF84-AF94)))</f>
        <v>1.4819587628866</v>
      </c>
      <c r="AG61" s="69" t="n">
        <f aca="false">(AG53/($J$94*(AG84-AG94)))</f>
        <v>1.19493908153702</v>
      </c>
      <c r="AH61" s="69" t="e">
        <f aca="false">(AH53/($J$94*(AH84-AH94)))</f>
        <v>#DIV/0!</v>
      </c>
      <c r="AI61" s="69" t="e">
        <f aca="false">(AI53/($J$94*(AI84-AI94)))</f>
        <v>#DIV/0!</v>
      </c>
      <c r="AJ61" s="69" t="e">
        <f aca="false">(AJ53/($J$94*(AJ84-AJ94)))</f>
        <v>#DIV/0!</v>
      </c>
      <c r="AK61" s="69" t="e">
        <f aca="false">(AK53/($J$94*(AK84-AK94)))</f>
        <v>#DIV/0!</v>
      </c>
      <c r="AL61" s="69" t="e">
        <f aca="false">(AL53/($J$94*(AL84-AL94)))</f>
        <v>#DIV/0!</v>
      </c>
      <c r="AM61" s="31"/>
      <c r="AN61" s="31"/>
      <c r="AO61" s="31"/>
    </row>
    <row r="62" customFormat="false" ht="24.6" hidden="false" customHeight="true" outlineLevel="0" collapsed="false">
      <c r="A62" s="50"/>
      <c r="B62" s="22"/>
      <c r="C62" s="23"/>
      <c r="D62" s="25"/>
      <c r="E62" s="24" t="s">
        <v>18</v>
      </c>
      <c r="F62" s="25" t="s">
        <v>19</v>
      </c>
      <c r="G62" s="65" t="s">
        <v>111</v>
      </c>
      <c r="H62" s="34" t="s">
        <v>114</v>
      </c>
      <c r="I62" s="35" t="s">
        <v>115</v>
      </c>
      <c r="J62" s="36" t="s">
        <v>116</v>
      </c>
      <c r="K62" s="70" t="n">
        <f aca="false">(K57/($J$95*(K84-K95)))</f>
        <v>0.798969072164948</v>
      </c>
      <c r="L62" s="70" t="n">
        <f aca="false">(L57/($J$95*(L84-L95)))</f>
        <v>0.515463917525773</v>
      </c>
      <c r="M62" s="70" t="n">
        <f aca="false">(M57/($J$95*(M84-M95)))</f>
        <v>0.80834114339269</v>
      </c>
      <c r="N62" s="70" t="n">
        <f aca="false">(N57/($J$95*(N84-N95)))</f>
        <v>1.16838487972509</v>
      </c>
      <c r="O62" s="70" t="n">
        <f aca="false">(O57/($J$95*(O84-O95)))</f>
        <v>0.853737113402062</v>
      </c>
      <c r="P62" s="70" t="n">
        <f aca="false">(P57/($J$95*(P84-P95)))</f>
        <v>0.813466494845361</v>
      </c>
      <c r="Q62" s="70" t="n">
        <f aca="false">(Q57/($J$95*(Q84-Q95)))</f>
        <v>1.17206676485027</v>
      </c>
      <c r="R62" s="70" t="n">
        <f aca="false">(R57/($J$95*(R84-R95)))</f>
        <v>1.4014175257732</v>
      </c>
      <c r="S62" s="70" t="n">
        <f aca="false">(S57/($J$95*(S84-S95)))</f>
        <v>0.896204311152765</v>
      </c>
      <c r="T62" s="70" t="n">
        <f aca="false">(T57/($J$95*(T84-T95)))</f>
        <v>1.22422680412371</v>
      </c>
      <c r="U62" s="70" t="n">
        <f aca="false">(U57/($J$95*(U84-U95)))</f>
        <v>1.01921274601687</v>
      </c>
      <c r="V62" s="70" t="n">
        <f aca="false">(V57/($J$95*(V84-V95)))</f>
        <v>1.37886597938144</v>
      </c>
      <c r="W62" s="70" t="n">
        <f aca="false">(W57/($J$95*(W84-W95)))</f>
        <v>1.46048109965636</v>
      </c>
      <c r="X62" s="70" t="n">
        <f aca="false">(X57/($J$95*(X84-X95)))</f>
        <v>0.986104885701479</v>
      </c>
      <c r="Y62" s="70" t="n">
        <f aca="false">(Y57/($J$95*(Y84-Y95)))</f>
        <v>1.00638193421699</v>
      </c>
      <c r="Z62" s="70" t="n">
        <f aca="false">(Z57/($J$95*(Z84-Z95)))</f>
        <v>0.429553264604811</v>
      </c>
      <c r="AA62" s="70" t="n">
        <f aca="false">(AA57/($J$95*(AA84-AA95)))</f>
        <v>1.11469072164948</v>
      </c>
      <c r="AB62" s="70" t="n">
        <f aca="false">(AB57/($J$95*(AB84-AB95)))</f>
        <v>1.12113402061856</v>
      </c>
      <c r="AC62" s="70" t="n">
        <f aca="false">(AC57/($J$95*(AC84-AC95)))</f>
        <v>1.04850046860356</v>
      </c>
      <c r="AD62" s="70" t="n">
        <f aca="false">(AD57/($J$95*(AD84-AD95)))</f>
        <v>0.917222559126743</v>
      </c>
      <c r="AE62" s="70" t="n">
        <f aca="false">(AE57/($J$95*(AE84-AE95)))</f>
        <v>0.367268041237113</v>
      </c>
      <c r="AF62" s="70" t="n">
        <f aca="false">(AF57/($J$95*(AF84-AF95)))</f>
        <v>0.656044985941893</v>
      </c>
      <c r="AG62" s="70" t="n">
        <f aca="false">(AG57/($J$95*(AG84-AG95)))</f>
        <v>0.328022492970947</v>
      </c>
      <c r="AH62" s="70" t="e">
        <f aca="false">(AH57/($J$95*(AH84-AH95)))</f>
        <v>#DIV/0!</v>
      </c>
      <c r="AI62" s="70" t="e">
        <f aca="false">(AI57/($J$95*(AI84-AI95)))</f>
        <v>#DIV/0!</v>
      </c>
      <c r="AJ62" s="70" t="e">
        <f aca="false">(AJ57/($J$95*(AJ84-AJ95)))</f>
        <v>#DIV/0!</v>
      </c>
      <c r="AK62" s="70" t="e">
        <f aca="false">(AK57/($J$95*(AK84-AK95)))</f>
        <v>#DIV/0!</v>
      </c>
      <c r="AL62" s="70" t="e">
        <f aca="false">(AL57/($J$95*(AL84-AL95)))</f>
        <v>#DIV/0!</v>
      </c>
      <c r="AM62" s="32"/>
      <c r="AN62" s="32"/>
      <c r="AO62" s="32"/>
    </row>
    <row r="63" customFormat="false" ht="42" hidden="false" customHeight="true" outlineLevel="0" collapsed="false">
      <c r="A63" s="50"/>
      <c r="B63" s="71" t="n">
        <v>16</v>
      </c>
      <c r="C63" s="72" t="s">
        <v>117</v>
      </c>
      <c r="D63" s="73"/>
      <c r="E63" s="74"/>
      <c r="F63" s="73"/>
      <c r="G63" s="75"/>
      <c r="H63" s="76"/>
      <c r="I63" s="76"/>
      <c r="J63" s="76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32"/>
      <c r="AN63" s="32"/>
      <c r="AO63" s="32"/>
    </row>
    <row r="64" customFormat="false" ht="33.6" hidden="false" customHeight="true" outlineLevel="0" collapsed="false">
      <c r="A64" s="50"/>
      <c r="B64" s="22" t="n">
        <v>17</v>
      </c>
      <c r="C64" s="23" t="s">
        <v>118</v>
      </c>
      <c r="D64" s="25" t="s">
        <v>119</v>
      </c>
      <c r="E64" s="24" t="s">
        <v>18</v>
      </c>
      <c r="F64" s="25" t="s">
        <v>19</v>
      </c>
      <c r="G64" s="39" t="s">
        <v>66</v>
      </c>
      <c r="H64" s="34" t="s">
        <v>114</v>
      </c>
      <c r="I64" s="35" t="s">
        <v>115</v>
      </c>
      <c r="J64" s="36" t="s">
        <v>116</v>
      </c>
      <c r="K64" s="78" t="n">
        <f aca="false">AVERAGE(K65:K67)</f>
        <v>0.814814814814815</v>
      </c>
      <c r="L64" s="78" t="n">
        <f aca="false">AVERAGE(L65:L67)</f>
        <v>0.966666666666667</v>
      </c>
      <c r="M64" s="78" t="n">
        <f aca="false">AVERAGE(M65:M67)</f>
        <v>1.08989898989899</v>
      </c>
      <c r="N64" s="78" t="n">
        <f aca="false">AVERAGE(N65:N67)</f>
        <v>0.922645502645503</v>
      </c>
      <c r="O64" s="78" t="n">
        <f aca="false">AVERAGE(O65:O67)</f>
        <v>1.09923526765632</v>
      </c>
      <c r="P64" s="78" t="n">
        <f aca="false">AVERAGE(P65:P67)</f>
        <v>1.15848881462917</v>
      </c>
      <c r="Q64" s="78" t="n">
        <f aca="false">AVERAGE(Q65:Q67)</f>
        <v>1.22549382716049</v>
      </c>
      <c r="R64" s="78" t="n">
        <f aca="false">AVERAGE(R65:R67)</f>
        <v>1.08531746031746</v>
      </c>
      <c r="S64" s="78" t="n">
        <f aca="false">AVERAGE(S65:S67)</f>
        <v>1.07272727272727</v>
      </c>
      <c r="T64" s="78" t="n">
        <f aca="false">AVERAGE(T65:T67)</f>
        <v>1.0759477124183</v>
      </c>
      <c r="U64" s="78" t="n">
        <f aca="false">AVERAGE(U65:U67)</f>
        <v>1.1045695045695</v>
      </c>
      <c r="V64" s="78" t="n">
        <f aca="false">AVERAGE(V65:V67)</f>
        <v>1.07608187134503</v>
      </c>
      <c r="W64" s="78" t="n">
        <f aca="false">AVERAGE(W65:W67)</f>
        <v>1.07354497354497</v>
      </c>
      <c r="X64" s="78" t="n">
        <f aca="false">AVERAGE(X65:X67)</f>
        <v>1.08181818181818</v>
      </c>
      <c r="Y64" s="78" t="n">
        <f aca="false">AVERAGE(Y65:Y67)</f>
        <v>1.18869395711501</v>
      </c>
      <c r="Z64" s="78" t="n">
        <f aca="false">AVERAGE(Z65:Z67)</f>
        <v>1.0608547008547</v>
      </c>
      <c r="AA64" s="78" t="n">
        <f aca="false">AVERAGE(AA65:AA67)</f>
        <v>1.13084967320261</v>
      </c>
      <c r="AB64" s="78" t="n">
        <f aca="false">AVERAGE(AB65:AB67)</f>
        <v>0.881111111111111</v>
      </c>
      <c r="AC64" s="78" t="n">
        <f aca="false">AVERAGE(AC65:AC67)</f>
        <v>0.833958633958634</v>
      </c>
      <c r="AD64" s="78" t="n">
        <f aca="false">AVERAGE(AD65:AD67)</f>
        <v>0.594771241830065</v>
      </c>
      <c r="AE64" s="78" t="n">
        <f aca="false">AVERAGE(AE65:AE67)</f>
        <v>0.865964912280702</v>
      </c>
      <c r="AF64" s="78" t="n">
        <f aca="false">AVERAGE(AF65:AF67)</f>
        <v>0.836075036075036</v>
      </c>
      <c r="AG64" s="78" t="n">
        <f aca="false">AVERAGE(AG65:AG67)</f>
        <v>0.844348244348244</v>
      </c>
      <c r="AH64" s="78" t="e">
        <f aca="false">AVERAGE(AH65:AH67)</f>
        <v>#DIV/0!</v>
      </c>
      <c r="AI64" s="78" t="e">
        <f aca="false">AVERAGE(AI65:AI67)</f>
        <v>#DIV/0!</v>
      </c>
      <c r="AJ64" s="78" t="e">
        <f aca="false">AVERAGE(AJ65:AJ67)</f>
        <v>#DIV/0!</v>
      </c>
      <c r="AK64" s="78" t="e">
        <f aca="false">AVERAGE(AK65:AK67)</f>
        <v>#DIV/0!</v>
      </c>
      <c r="AL64" s="78" t="e">
        <f aca="false">AVERAGE(AL65:AL67)</f>
        <v>#DIV/0!</v>
      </c>
      <c r="AM64" s="32"/>
      <c r="AN64" s="32"/>
      <c r="AO64" s="32"/>
    </row>
    <row r="65" customFormat="false" ht="14.45" hidden="false" customHeight="true" outlineLevel="0" collapsed="false">
      <c r="A65" s="50"/>
      <c r="B65" s="22"/>
      <c r="C65" s="23"/>
      <c r="D65" s="25"/>
      <c r="E65" s="79"/>
      <c r="F65" s="79"/>
      <c r="G65" s="39"/>
      <c r="H65" s="64" t="s">
        <v>120</v>
      </c>
      <c r="I65" s="64"/>
      <c r="J65" s="64"/>
      <c r="K65" s="78" t="n">
        <f aca="false">(K45/($J$86*(K84-K86)))</f>
        <v>0.51</v>
      </c>
      <c r="L65" s="78" t="n">
        <f aca="false">(L45/($J$86*(L84-L86)))</f>
        <v>0.93030303030303</v>
      </c>
      <c r="M65" s="78" t="n">
        <f aca="false">(M45/($J$86*(M84-M86)))</f>
        <v>1.07575757575758</v>
      </c>
      <c r="N65" s="78" t="n">
        <f aca="false">(N45/($J$86*(N84-N86)))</f>
        <v>0.915555555555556</v>
      </c>
      <c r="O65" s="78" t="n">
        <f aca="false">(O45/($J$86*(O84-O86)))</f>
        <v>1.15384615384615</v>
      </c>
      <c r="P65" s="78" t="n">
        <f aca="false">(P45/($J$86*(P84-P86)))</f>
        <v>1.35714285714286</v>
      </c>
      <c r="Q65" s="78" t="n">
        <f aca="false">(Q45/($J$86*(Q84-Q86)))</f>
        <v>1.325</v>
      </c>
      <c r="R65" s="78" t="n">
        <f aca="false">(R45/($J$86*(R84-R86)))</f>
        <v>1.11428571428571</v>
      </c>
      <c r="S65" s="78" t="n">
        <f aca="false">(S45/($J$86*(S84-S86)))</f>
        <v>1.0969696969697</v>
      </c>
      <c r="T65" s="78" t="n">
        <f aca="false">(T45/($J$86*(T84-T86)))</f>
        <v>1.07450980392157</v>
      </c>
      <c r="U65" s="78" t="n">
        <f aca="false">(U45/($J$86*(U84-U86)))</f>
        <v>1.13333333333333</v>
      </c>
      <c r="V65" s="78" t="n">
        <f aca="false">(V45/($J$86*(V84-V86)))</f>
        <v>1.09824561403509</v>
      </c>
      <c r="W65" s="78" t="n">
        <f aca="false">(W45/($J$86*(W84-W86)))</f>
        <v>1.06349206349206</v>
      </c>
      <c r="X65" s="78" t="n">
        <f aca="false">(X45/($J$86*(X84-X86)))</f>
        <v>1.03188405797101</v>
      </c>
      <c r="Y65" s="78" t="n">
        <f aca="false">(Y45/($J$86*(Y84-Y86)))</f>
        <v>1.21052631578947</v>
      </c>
      <c r="Z65" s="78" t="n">
        <f aca="false">(Z45/($J$86*(Z84-Z86)))</f>
        <v>1.03589743589744</v>
      </c>
      <c r="AA65" s="78" t="n">
        <f aca="false">(AA45/($J$86*(AA84-AA86)))</f>
        <v>1.17254901960784</v>
      </c>
      <c r="AB65" s="78" t="n">
        <f aca="false">(AB45/($J$86*(AB84-AB86)))</f>
        <v>0.423333333333333</v>
      </c>
      <c r="AC65" s="78" t="n">
        <f aca="false">(AC45/($J$86*(AC84-AC86)))</f>
        <v>0.763636363636364</v>
      </c>
      <c r="AD65" s="78" t="n">
        <f aca="false">(AD45/($J$86*(AD84-AD86)))</f>
        <v>0.63921568627451</v>
      </c>
      <c r="AE65" s="78" t="n">
        <f aca="false">(AE45/($J$86*(AE84-AE86)))</f>
        <v>1.04912280701754</v>
      </c>
      <c r="AF65" s="78" t="n">
        <f aca="false">(AF45/($J$86*(AF84-AF86)))</f>
        <v>0.736363636363636</v>
      </c>
      <c r="AG65" s="78" t="n">
        <f aca="false">(AG45/($J$86*(AG84-AG86)))</f>
        <v>0.86969696969697</v>
      </c>
      <c r="AH65" s="78" t="e">
        <f aca="false">(AH45/($J$86*(AH84-AH86)))</f>
        <v>#DIV/0!</v>
      </c>
      <c r="AI65" s="78" t="e">
        <f aca="false">(AI45/($J$86*(AI84-AI86)))</f>
        <v>#DIV/0!</v>
      </c>
      <c r="AJ65" s="78" t="e">
        <f aca="false">(AJ45/($J$86*(AJ84-AJ86)))</f>
        <v>#DIV/0!</v>
      </c>
      <c r="AK65" s="78" t="e">
        <f aca="false">(AK45/($J$86*(AK84-AK86)))</f>
        <v>#DIV/0!</v>
      </c>
      <c r="AL65" s="78" t="e">
        <f aca="false">(AL45/($J$86*(AL84-AL86)))</f>
        <v>#DIV/0!</v>
      </c>
      <c r="AM65" s="32"/>
      <c r="AN65" s="32"/>
      <c r="AO65" s="32"/>
    </row>
    <row r="66" customFormat="false" ht="14.45" hidden="false" customHeight="true" outlineLevel="0" collapsed="false">
      <c r="A66" s="50"/>
      <c r="B66" s="22"/>
      <c r="C66" s="23"/>
      <c r="D66" s="25"/>
      <c r="E66" s="79"/>
      <c r="F66" s="79"/>
      <c r="G66" s="39"/>
      <c r="H66" s="64" t="s">
        <v>121</v>
      </c>
      <c r="I66" s="64"/>
      <c r="J66" s="64"/>
      <c r="K66" s="78" t="n">
        <f aca="false">(K46/($J$87*(K84-K87)))</f>
        <v>1.12333333333333</v>
      </c>
      <c r="L66" s="78" t="n">
        <f aca="false">(L46/($J$87*(L84-L87)))</f>
        <v>0.975757575757576</v>
      </c>
      <c r="M66" s="78" t="n">
        <f aca="false">(M46/($J$87*(M84-M87)))</f>
        <v>1.1</v>
      </c>
      <c r="N66" s="78" t="n">
        <f aca="false">(N46/($J$87*(N84-N87)))</f>
        <v>0.919047619047619</v>
      </c>
      <c r="O66" s="78" t="n">
        <f aca="false">(O46/($J$87*(O84-O87)))</f>
        <v>1.03859649122807</v>
      </c>
      <c r="P66" s="78" t="n">
        <f aca="false">(P46/($J$87*(P84-P87)))</f>
        <v>1.04814814814815</v>
      </c>
      <c r="Q66" s="78" t="n">
        <f aca="false">(Q46/($J$87*(Q84-Q87)))</f>
        <v>1.13666666666667</v>
      </c>
      <c r="R66" s="78" t="n">
        <f aca="false">(R46/($J$87*(R84-R87)))</f>
        <v>1.05833333333333</v>
      </c>
      <c r="S66" s="78" t="n">
        <f aca="false">(S46/($J$87*(S84-S87)))</f>
        <v>1.04242424242424</v>
      </c>
      <c r="T66" s="78" t="n">
        <f aca="false">(T46/($J$87*(T84-T87)))</f>
        <v>1.06666666666667</v>
      </c>
      <c r="U66" s="78" t="n">
        <f aca="false">(U46/($J$87*(U84-U87)))</f>
        <v>1.1015873015873</v>
      </c>
      <c r="V66" s="78" t="n">
        <f aca="false">(V46/($J$87*(V84-V87)))</f>
        <v>1.09</v>
      </c>
      <c r="W66" s="78" t="n">
        <f aca="false">(W46/($J$87*(W84-W87)))</f>
        <v>1.1</v>
      </c>
      <c r="X66" s="78" t="n">
        <f aca="false">(X46/($J$87*(X84-X87)))</f>
        <v>1.10144927536232</v>
      </c>
      <c r="Y66" s="78" t="n">
        <f aca="false">(Y46/($J$87*(Y84-Y87)))</f>
        <v>1.14920634920635</v>
      </c>
      <c r="Z66" s="78" t="n">
        <f aca="false">(Z46/($J$87*(Z84-Z87)))</f>
        <v>1.04</v>
      </c>
      <c r="AA66" s="78" t="n">
        <f aca="false">(AA46/($J$87*(AA84-AA87)))</f>
        <v>1.18</v>
      </c>
      <c r="AB66" s="78" t="n">
        <f aca="false">(AB46/($J$87*(AB84-AB87)))</f>
        <v>1.12333333333333</v>
      </c>
      <c r="AC66" s="78" t="n">
        <f aca="false">(AC46/($J$87*(AC84-AC87)))</f>
        <v>0.907936507936508</v>
      </c>
      <c r="AD66" s="78" t="n">
        <f aca="false">(AD46/($J$87*(AD84-AD87)))</f>
        <v>0.670588235294118</v>
      </c>
      <c r="AE66" s="78" t="n">
        <f aca="false">(AE46/($J$87*(AE84-AE87)))</f>
        <v>1.04210526315789</v>
      </c>
      <c r="AF66" s="78" t="n">
        <f aca="false">(AF46/($J$87*(AF84-AF87)))</f>
        <v>0.990909090909091</v>
      </c>
      <c r="AG66" s="78" t="n">
        <f aca="false">(AG46/($J$87*(AG84-AG87)))</f>
        <v>0.86969696969697</v>
      </c>
      <c r="AH66" s="78" t="e">
        <f aca="false">(AH46/($J$87*(AH84-AH87)))</f>
        <v>#DIV/0!</v>
      </c>
      <c r="AI66" s="78" t="e">
        <f aca="false">(AI46/($J$87*(AI84-AI87)))</f>
        <v>#DIV/0!</v>
      </c>
      <c r="AJ66" s="78" t="e">
        <f aca="false">(AJ46/($J$87*(AJ84-AJ87)))</f>
        <v>#DIV/0!</v>
      </c>
      <c r="AK66" s="78" t="e">
        <f aca="false">(AK46/($J$87*(AK84-AK87)))</f>
        <v>#DIV/0!</v>
      </c>
      <c r="AL66" s="78" t="e">
        <f aca="false">(AL46/($J$87*(AL84-AL87)))</f>
        <v>#DIV/0!</v>
      </c>
      <c r="AM66" s="32"/>
      <c r="AN66" s="32"/>
      <c r="AO66" s="32"/>
    </row>
    <row r="67" customFormat="false" ht="14.45" hidden="false" customHeight="true" outlineLevel="0" collapsed="false">
      <c r="A67" s="50"/>
      <c r="B67" s="22"/>
      <c r="C67" s="23"/>
      <c r="D67" s="25"/>
      <c r="E67" s="79"/>
      <c r="F67" s="79"/>
      <c r="G67" s="39"/>
      <c r="H67" s="64" t="s">
        <v>122</v>
      </c>
      <c r="I67" s="64"/>
      <c r="J67" s="64"/>
      <c r="K67" s="78" t="n">
        <f aca="false">(K47/($J$88*(K84-K88)))</f>
        <v>0.811111111111111</v>
      </c>
      <c r="L67" s="78" t="n">
        <f aca="false">(L47/($J$88*(L84-L88)))</f>
        <v>0.993939393939394</v>
      </c>
      <c r="M67" s="78" t="n">
        <f aca="false">(M47/($J$88*(M84-M88)))</f>
        <v>1.09393939393939</v>
      </c>
      <c r="N67" s="78" t="n">
        <f aca="false">(N47/($J$88*(N84-N88)))</f>
        <v>0.933333333333333</v>
      </c>
      <c r="O67" s="78" t="n">
        <f aca="false">(O47/($J$88*(O84-O88)))</f>
        <v>1.10526315789474</v>
      </c>
      <c r="P67" s="78" t="n">
        <f aca="false">(P47/($J$88*(P84-P88)))</f>
        <v>1.07017543859649</v>
      </c>
      <c r="Q67" s="78" t="n">
        <f aca="false">(Q47/($J$88*(Q84-Q88)))</f>
        <v>1.21481481481481</v>
      </c>
      <c r="R67" s="78" t="n">
        <f aca="false">(R47/($J$88*(R84-R88)))</f>
        <v>1.08333333333333</v>
      </c>
      <c r="S67" s="78" t="n">
        <f aca="false">(S47/($J$88*(S84-S88)))</f>
        <v>1.07878787878788</v>
      </c>
      <c r="T67" s="78" t="n">
        <f aca="false">(T47/($J$88*(T84-T88)))</f>
        <v>1.08666666666667</v>
      </c>
      <c r="U67" s="78" t="n">
        <f aca="false">(U47/($J$88*(U84-U88)))</f>
        <v>1.07878787878788</v>
      </c>
      <c r="V67" s="78" t="n">
        <f aca="false">(V47/($J$88*(V84-V88)))</f>
        <v>1.04</v>
      </c>
      <c r="W67" s="78" t="n">
        <f aca="false">(W47/($J$88*(W84-W88)))</f>
        <v>1.05714285714286</v>
      </c>
      <c r="X67" s="78" t="n">
        <f aca="false">(X47/($J$88*(X84-X88)))</f>
        <v>1.11212121212121</v>
      </c>
      <c r="Y67" s="78" t="n">
        <f aca="false">(Y47/($J$88*(Y84-Y88)))</f>
        <v>1.20634920634921</v>
      </c>
      <c r="Z67" s="78" t="n">
        <f aca="false">(Z47/($J$88*(Z84-Z88)))</f>
        <v>1.10666666666667</v>
      </c>
      <c r="AA67" s="78" t="n">
        <f aca="false">(AA47/($J$88*(AA84-AA88)))</f>
        <v>1.04</v>
      </c>
      <c r="AB67" s="78" t="n">
        <f aca="false">(AB47/($J$88*(AB84-AB88)))</f>
        <v>1.09666666666667</v>
      </c>
      <c r="AC67" s="78" t="n">
        <f aca="false">(AC47/($J$88*(AC84-AC88)))</f>
        <v>0.83030303030303</v>
      </c>
      <c r="AD67" s="78" t="n">
        <f aca="false">(AD47/($J$88*(AD84-AD88)))</f>
        <v>0.474509803921569</v>
      </c>
      <c r="AE67" s="78" t="n">
        <f aca="false">(AE47/($J$88*(AE84-AE88)))</f>
        <v>0.506666666666667</v>
      </c>
      <c r="AF67" s="78" t="n">
        <f aca="false">(AF47/($J$88*(AF84-AF88)))</f>
        <v>0.780952380952381</v>
      </c>
      <c r="AG67" s="78" t="n">
        <f aca="false">(AG47/($J$88*(AG84-AG88)))</f>
        <v>0.793650793650794</v>
      </c>
      <c r="AH67" s="78" t="e">
        <f aca="false">(AH47/($J$88*(AH84-AH88)))</f>
        <v>#DIV/0!</v>
      </c>
      <c r="AI67" s="78" t="e">
        <f aca="false">(AI47/($J$88*(AI84-AI88)))</f>
        <v>#DIV/0!</v>
      </c>
      <c r="AJ67" s="78" t="e">
        <f aca="false">(AJ47/($J$88*(AJ84-AJ88)))</f>
        <v>#DIV/0!</v>
      </c>
      <c r="AK67" s="78" t="e">
        <f aca="false">(AK47/($J$88*(AK84-AK88)))</f>
        <v>#DIV/0!</v>
      </c>
      <c r="AL67" s="78" t="e">
        <f aca="false">(AL47/($J$88*(AL84-AL88)))</f>
        <v>#DIV/0!</v>
      </c>
      <c r="AM67" s="32"/>
      <c r="AN67" s="32"/>
      <c r="AO67" s="32"/>
    </row>
    <row r="68" customFormat="false" ht="14.45" hidden="false" customHeight="true" outlineLevel="0" collapsed="false">
      <c r="A68" s="50"/>
      <c r="B68" s="22"/>
      <c r="C68" s="23"/>
      <c r="D68" s="25"/>
      <c r="E68" s="79"/>
      <c r="F68" s="79"/>
      <c r="G68" s="39"/>
      <c r="H68" s="64" t="s">
        <v>123</v>
      </c>
      <c r="I68" s="64"/>
      <c r="J68" s="64"/>
      <c r="K68" s="78" t="n">
        <f aca="false">(K48/($J$89*(K84-K89)))</f>
        <v>0.287719298245614</v>
      </c>
      <c r="L68" s="78" t="n">
        <f aca="false">(L48/($J$89*(L84-L89)))</f>
        <v>0.939393939393939</v>
      </c>
      <c r="M68" s="78" t="n">
        <f aca="false">(M48/($J$89*(M84-M89)))</f>
        <v>1.09259259259259</v>
      </c>
      <c r="N68" s="78" t="n">
        <f aca="false">(N48/($J$89*(N84-N89)))</f>
        <v>0.988888888888889</v>
      </c>
      <c r="O68" s="78" t="n">
        <f aca="false">(O48/($J$89*(O84-O89)))</f>
        <v>1.21666666666667</v>
      </c>
      <c r="P68" s="78" t="n">
        <f aca="false">(P48/($J$89*(P84-P89)))</f>
        <v>1.08888888888889</v>
      </c>
      <c r="Q68" s="78" t="n">
        <f aca="false">(Q48/($J$89*(Q84-Q89)))</f>
        <v>1.08666666666667</v>
      </c>
      <c r="R68" s="78" t="n">
        <f aca="false">(R48/($J$89*(R84-R89)))</f>
        <v>1.08333333333333</v>
      </c>
      <c r="S68" s="78" t="n">
        <f aca="false">(S48/($J$89*(S84-S89)))</f>
        <v>1.06969696969697</v>
      </c>
      <c r="T68" s="78" t="n">
        <f aca="false">(T48/($J$89*(T84-T89)))</f>
        <v>1.07666666666667</v>
      </c>
      <c r="U68" s="78" t="n">
        <f aca="false">(U48/($J$89*(U84-U89)))</f>
        <v>1.03703703703704</v>
      </c>
      <c r="V68" s="78" t="n">
        <f aca="false">(V48/($J$89*(V84-V89)))</f>
        <v>1.0037037037037</v>
      </c>
      <c r="W68" s="78" t="n">
        <f aca="false">(W48/($J$89*(W84-W89)))</f>
        <v>1.07333333333333</v>
      </c>
      <c r="X68" s="78" t="n">
        <f aca="false">(X48/($J$89*(X84-X89)))</f>
        <v>1.12280701754386</v>
      </c>
      <c r="Y68" s="78" t="n">
        <f aca="false">(Y48/($J$89*(Y84-Y89)))</f>
        <v>1.22222222222222</v>
      </c>
      <c r="Z68" s="78" t="n">
        <f aca="false">(Z48/($J$89*(Z84-Z89)))</f>
        <v>1.03589743589744</v>
      </c>
      <c r="AA68" s="78" t="n">
        <f aca="false">(AA48/($J$89*(AA84-AA89)))</f>
        <v>1.17647058823529</v>
      </c>
      <c r="AB68" s="78" t="n">
        <f aca="false">(AB48/($J$89*(AB84-AB89)))</f>
        <v>1.14</v>
      </c>
      <c r="AC68" s="78" t="n">
        <f aca="false">(AC48/($J$89*(AC84-AC89)))</f>
        <v>1.07</v>
      </c>
      <c r="AD68" s="78" t="n">
        <f aca="false">(AD48/($J$89*(AD84-AD89)))</f>
        <v>1.01176470588235</v>
      </c>
      <c r="AE68" s="78" t="n">
        <f aca="false">(AE48/($J$89*(AE84-AE89)))</f>
        <v>1.01851851851852</v>
      </c>
      <c r="AF68" s="78" t="n">
        <f aca="false">(AF48/($J$89*(AF84-AF89)))</f>
        <v>0.835087719298246</v>
      </c>
      <c r="AG68" s="78" t="n">
        <f aca="false">(AG48/($J$89*(AG84-AG89)))</f>
        <v>0.957894736842105</v>
      </c>
      <c r="AH68" s="78" t="e">
        <f aca="false">(AH48/($J$89*(AH84-AH89)))</f>
        <v>#DIV/0!</v>
      </c>
      <c r="AI68" s="78" t="e">
        <f aca="false">(AI48/($J$89*(AI84-AI89)))</f>
        <v>#DIV/0!</v>
      </c>
      <c r="AJ68" s="78" t="e">
        <f aca="false">(AJ48/($J$89*(AJ84-AJ89)))</f>
        <v>#DIV/0!</v>
      </c>
      <c r="AK68" s="78" t="e">
        <f aca="false">(AK48/($J$89*(AK84-AK89)))</f>
        <v>#DIV/0!</v>
      </c>
      <c r="AL68" s="78" t="e">
        <f aca="false">(AL48/($J$89*(AL84-AL89)))</f>
        <v>#DIV/0!</v>
      </c>
      <c r="AM68" s="32"/>
      <c r="AN68" s="32"/>
      <c r="AO68" s="32"/>
    </row>
    <row r="69" customFormat="false" ht="14.45" hidden="false" customHeight="true" outlineLevel="0" collapsed="false">
      <c r="A69" s="50"/>
      <c r="B69" s="22"/>
      <c r="C69" s="23"/>
      <c r="D69" s="25"/>
      <c r="E69" s="79"/>
      <c r="F69" s="79"/>
      <c r="G69" s="39"/>
      <c r="H69" s="64" t="s">
        <v>124</v>
      </c>
      <c r="I69" s="64"/>
      <c r="J69" s="64"/>
      <c r="K69" s="78" t="n">
        <f aca="false">(K49/($J$90*(K84-K90)))</f>
        <v>1.13666666666667</v>
      </c>
      <c r="L69" s="78" t="n">
        <f aca="false">(L49/($J$90*(L84-L90)))</f>
        <v>0.939393939393939</v>
      </c>
      <c r="M69" s="78" t="n">
        <f aca="false">(M49/($J$90*(M84-M90)))</f>
        <v>1.03508771929825</v>
      </c>
      <c r="N69" s="78" t="n">
        <f aca="false">(N49/($J$90*(N84-N90)))</f>
        <v>0.92</v>
      </c>
      <c r="O69" s="78" t="n">
        <f aca="false">(O49/($J$90*(O84-O90)))</f>
        <v>1</v>
      </c>
      <c r="P69" s="78" t="n">
        <f aca="false">(P49/($J$90*(P84-P90)))</f>
        <v>1.05964912280702</v>
      </c>
      <c r="Q69" s="78" t="n">
        <f aca="false">(Q49/($J$90*(Q84-Q90)))</f>
        <v>1.16333333333333</v>
      </c>
      <c r="R69" s="78" t="n">
        <f aca="false">(R49/($J$90*(R84-R90)))</f>
        <v>0.942222222222222</v>
      </c>
      <c r="S69" s="78" t="n">
        <f aca="false">(S49/($J$90*(S84-S90)))</f>
        <v>1.12156862745098</v>
      </c>
      <c r="T69" s="78" t="n">
        <f aca="false">(T49/($J$90*(T84-T90)))</f>
        <v>1.04</v>
      </c>
      <c r="U69" s="78" t="n">
        <f aca="false">(U49/($J$90*(U84-U90)))</f>
        <v>1.07555555555556</v>
      </c>
      <c r="V69" s="78" t="n">
        <f aca="false">(V49/($J$90*(V84-V90)))</f>
        <v>1.07666666666667</v>
      </c>
      <c r="W69" s="78" t="n">
        <f aca="false">(W49/($J$90*(W84-W90)))</f>
        <v>1.04333333333333</v>
      </c>
      <c r="X69" s="78" t="n">
        <f aca="false">(X49/($J$90*(X84-X90)))</f>
        <v>1.03939393939394</v>
      </c>
      <c r="Y69" s="78" t="n">
        <f aca="false">(Y49/($J$90*(Y84-Y90)))</f>
        <v>1.1047619047619</v>
      </c>
      <c r="Z69" s="78" t="n">
        <f aca="false">(Z49/($J$90*(Z84-Z90)))</f>
        <v>0.866666666666667</v>
      </c>
      <c r="AA69" s="78" t="n">
        <f aca="false">(AA49/($J$90*(AA84-AA90)))</f>
        <v>1.04333333333333</v>
      </c>
      <c r="AB69" s="78" t="n">
        <f aca="false">(AB49/($J$90*(AB84-AB90)))</f>
        <v>1.03333333333333</v>
      </c>
      <c r="AC69" s="78" t="n">
        <f aca="false">(AC49/($J$90*(AC84-AC90)))</f>
        <v>0.619047619047619</v>
      </c>
      <c r="AD69" s="78" t="n">
        <f aca="false">(AD49/($J$90*(AD84-AD90)))</f>
        <v>0.564705882352941</v>
      </c>
      <c r="AE69" s="78" t="n">
        <f aca="false">(AE49/($J$90*(AE84-AE90)))</f>
        <v>0.78</v>
      </c>
      <c r="AF69" s="78" t="n">
        <f aca="false">(AF49/($J$90*(AF84-AF90)))</f>
        <v>1.01212121212121</v>
      </c>
      <c r="AG69" s="78" t="n">
        <f aca="false">(AG49/($J$90*(AG84-AG90)))</f>
        <v>1.13333333333333</v>
      </c>
      <c r="AH69" s="78" t="e">
        <f aca="false">(AH49/($J$90*(AH84-AH90)))</f>
        <v>#DIV/0!</v>
      </c>
      <c r="AI69" s="78" t="e">
        <f aca="false">(AI49/($J$90*(AI84-AI90)))</f>
        <v>#DIV/0!</v>
      </c>
      <c r="AJ69" s="78" t="e">
        <f aca="false">(AJ49/($J$90*(AJ84-AJ90)))</f>
        <v>#DIV/0!</v>
      </c>
      <c r="AK69" s="78" t="e">
        <f aca="false">(AK49/($J$90*(AK84-AK90)))</f>
        <v>#DIV/0!</v>
      </c>
      <c r="AL69" s="78" t="e">
        <f aca="false">(AL49/($J$90*(AL84-AL90)))</f>
        <v>#DIV/0!</v>
      </c>
      <c r="AM69" s="32"/>
      <c r="AN69" s="32"/>
      <c r="AO69" s="32"/>
    </row>
    <row r="70" customFormat="false" ht="14.45" hidden="false" customHeight="true" outlineLevel="0" collapsed="false">
      <c r="A70" s="50"/>
      <c r="B70" s="22"/>
      <c r="C70" s="23"/>
      <c r="D70" s="25"/>
      <c r="E70" s="79"/>
      <c r="F70" s="79"/>
      <c r="G70" s="39"/>
      <c r="H70" s="64" t="s">
        <v>125</v>
      </c>
      <c r="I70" s="64"/>
      <c r="J70" s="64"/>
      <c r="K70" s="78" t="n">
        <f aca="false">(K50/($J$91*(K84-K91)))</f>
        <v>0.05</v>
      </c>
      <c r="L70" s="78" t="n">
        <f aca="false">(L50/($J$91*(L84-L91)))</f>
        <v>0.442424242424242</v>
      </c>
      <c r="M70" s="78" t="n">
        <f aca="false">(M50/($J$91*(M84-M91)))</f>
        <v>0.924242424242424</v>
      </c>
      <c r="N70" s="78" t="n">
        <f aca="false">(N50/($J$91*(N84-N91)))</f>
        <v>0.973333333333333</v>
      </c>
      <c r="O70" s="78" t="n">
        <f aca="false">(O50/($J$91*(O84-O91)))</f>
        <v>0.936842105263158</v>
      </c>
      <c r="P70" s="78" t="n">
        <f aca="false">(P50/($J$91*(P84-P91)))</f>
        <v>1.02456140350877</v>
      </c>
      <c r="Q70" s="78" t="n">
        <f aca="false">(Q50/($J$91*(Q84-Q91)))</f>
        <v>1.05614035087719</v>
      </c>
      <c r="R70" s="78" t="n">
        <f aca="false">(R50/($J$91*(R84-R91)))</f>
        <v>0.8375</v>
      </c>
      <c r="S70" s="78" t="n">
        <f aca="false">(S50/($J$91*(S84-S91)))</f>
        <v>1.04242424242424</v>
      </c>
      <c r="T70" s="78" t="n">
        <f aca="false">(T50/($J$91*(T84-T91)))</f>
        <v>1.05333333333333</v>
      </c>
      <c r="U70" s="78" t="n">
        <f aca="false">(U50/($J$91*(U84-U91)))</f>
        <v>1.04545454545455</v>
      </c>
      <c r="V70" s="78" t="n">
        <f aca="false">(V50/($J$91*(V84-V91)))</f>
        <v>1.01333333333333</v>
      </c>
      <c r="W70" s="78" t="n">
        <f aca="false">(W50/($J$91*(W84-W91)))</f>
        <v>0.968253968253968</v>
      </c>
      <c r="X70" s="78" t="n">
        <f aca="false">(X50/($J$91*(X84-X91)))</f>
        <v>1.00909090909091</v>
      </c>
      <c r="Y70" s="78" t="n">
        <f aca="false">(Y50/($J$91*(Y84-Y91)))</f>
        <v>1.12698412698413</v>
      </c>
      <c r="Z70" s="78" t="n">
        <f aca="false">(Z50/($J$91*(Z84-Z91)))</f>
        <v>0.937777777777778</v>
      </c>
      <c r="AA70" s="78" t="n">
        <f aca="false">(AA50/($J$91*(AA84-AA91)))</f>
        <v>1.18666666666667</v>
      </c>
      <c r="AB70" s="78" t="n">
        <f aca="false">(AB50/($J$91*(AB84-AB91)))</f>
        <v>1.15087719298246</v>
      </c>
      <c r="AC70" s="78" t="n">
        <f aca="false">(AC50/($J$91*(AC84-AC91)))</f>
        <v>0.921212121212121</v>
      </c>
      <c r="AD70" s="78" t="n">
        <f aca="false">(AD50/($J$91*(AD84-AD91)))</f>
        <v>0.698039215686274</v>
      </c>
      <c r="AE70" s="78" t="n">
        <f aca="false">(AE50/($J$91*(AE84-AE91)))</f>
        <v>1.03666666666667</v>
      </c>
      <c r="AF70" s="78" t="n">
        <f aca="false">(AF50/($J$91*(AF84-AF91)))</f>
        <v>0.884848484848485</v>
      </c>
      <c r="AG70" s="78" t="n">
        <f aca="false">(AG50/($J$91*(AG84-AG91)))</f>
        <v>0.812121212121212</v>
      </c>
      <c r="AH70" s="78" t="e">
        <f aca="false">(AH50/($J$91*(AH84-AH91)))</f>
        <v>#DIV/0!</v>
      </c>
      <c r="AI70" s="78" t="e">
        <f aca="false">(AI50/($J$91*(AI84-AI91)))</f>
        <v>#DIV/0!</v>
      </c>
      <c r="AJ70" s="78" t="e">
        <f aca="false">(AJ50/($J$91*(AJ84-AJ91)))</f>
        <v>#DIV/0!</v>
      </c>
      <c r="AK70" s="78" t="e">
        <f aca="false">(AK50/($J$91*(AK84-AK91)))</f>
        <v>#DIV/0!</v>
      </c>
      <c r="AL70" s="78" t="e">
        <f aca="false">(AL50/($J$91*(AL84-AL91)))</f>
        <v>#DIV/0!</v>
      </c>
      <c r="AM70" s="32"/>
      <c r="AN70" s="32"/>
      <c r="AO70" s="32"/>
    </row>
    <row r="71" customFormat="false" ht="14.45" hidden="false" customHeight="true" outlineLevel="0" collapsed="false">
      <c r="A71" s="50"/>
      <c r="B71" s="22"/>
      <c r="C71" s="23"/>
      <c r="D71" s="25"/>
      <c r="E71" s="79"/>
      <c r="F71" s="79"/>
      <c r="G71" s="39"/>
      <c r="H71" s="64" t="s">
        <v>126</v>
      </c>
      <c r="I71" s="64"/>
      <c r="J71" s="64"/>
      <c r="K71" s="78" t="n">
        <f aca="false">(K51/($J$92*(K84-K92)))</f>
        <v>1.07333333333333</v>
      </c>
      <c r="L71" s="78" t="n">
        <f aca="false">(L51/($J$92*(L84-L92)))</f>
        <v>0.987878787878788</v>
      </c>
      <c r="M71" s="78" t="n">
        <f aca="false">(M51/($J$92*(M84-M92)))</f>
        <v>1.15111111111111</v>
      </c>
      <c r="N71" s="78" t="n">
        <f aca="false">(N51/($J$92*(N84-N92)))</f>
        <v>0.826666666666667</v>
      </c>
      <c r="O71" s="78" t="n">
        <f aca="false">(O51/($J$92*(O84-O92)))</f>
        <v>1.0280701754386</v>
      </c>
      <c r="P71" s="78" t="n">
        <f aca="false">(P51/($J$92*(P84-P92)))</f>
        <v>1.10740740740741</v>
      </c>
      <c r="Q71" s="78" t="n">
        <f aca="false">(Q51/($J$92*(Q84-Q92)))</f>
        <v>1.14385964912281</v>
      </c>
      <c r="R71" s="78" t="n">
        <f aca="false">(R51/($J$92*(R84-R92)))</f>
        <v>1.06222222222222</v>
      </c>
      <c r="S71" s="78" t="n">
        <f aca="false">(S51/($J$92*(S84-S92)))</f>
        <v>1.09019607843137</v>
      </c>
      <c r="T71" s="78" t="n">
        <f aca="false">(T51/($J$92*(T84-T92)))</f>
        <v>1.09666666666667</v>
      </c>
      <c r="U71" s="78" t="n">
        <f aca="false">(U51/($J$92*(U84-U92)))</f>
        <v>1.07272727272727</v>
      </c>
      <c r="V71" s="78" t="n">
        <f aca="false">(V51/($J$92*(V84-V92)))</f>
        <v>1.04210526315789</v>
      </c>
      <c r="W71" s="78" t="n">
        <f aca="false">(W51/($J$92*(W84-W92)))</f>
        <v>1.11555555555556</v>
      </c>
      <c r="X71" s="78" t="n">
        <f aca="false">(X51/($J$92*(X84-X92)))</f>
        <v>1.02608695652174</v>
      </c>
      <c r="Y71" s="78" t="n">
        <f aca="false">(Y51/($J$92*(Y84-Y92)))</f>
        <v>1.13333333333333</v>
      </c>
      <c r="Z71" s="78" t="n">
        <f aca="false">(Z51/($J$92*(Z84-Z92)))</f>
        <v>0.92</v>
      </c>
      <c r="AA71" s="78" t="n">
        <f aca="false">(AA51/($J$92*(AA84-AA92)))</f>
        <v>1.14</v>
      </c>
      <c r="AB71" s="78" t="n">
        <f aca="false">(AB51/($J$92*(AB84-AB92)))</f>
        <v>1.06666666666667</v>
      </c>
      <c r="AC71" s="78" t="n">
        <f aca="false">(AC51/($J$92*(AC84-AC92)))</f>
        <v>0.947619047619047</v>
      </c>
      <c r="AD71" s="78" t="n">
        <f aca="false">(AD51/($J$92*(AD84-AD92)))</f>
        <v>0.674509803921569</v>
      </c>
      <c r="AE71" s="78" t="n">
        <f aca="false">(AE51/($J$92*(AE84-AE92)))</f>
        <v>1.03666666666667</v>
      </c>
      <c r="AF71" s="78" t="n">
        <f aca="false">(AF51/($J$92*(AF84-AF92)))</f>
        <v>0.796969696969697</v>
      </c>
      <c r="AG71" s="78" t="n">
        <f aca="false">(AG51/($J$92*(AG84-AG92)))</f>
        <v>0.975757575757576</v>
      </c>
      <c r="AH71" s="78" t="e">
        <f aca="false">(AH51/($J$92*(AH84-AH92)))</f>
        <v>#DIV/0!</v>
      </c>
      <c r="AI71" s="78" t="e">
        <f aca="false">(AI51/($J$92*(AI84-AI92)))</f>
        <v>#DIV/0!</v>
      </c>
      <c r="AJ71" s="78" t="e">
        <f aca="false">(AJ51/($J$92*(AJ84-AJ92)))</f>
        <v>#DIV/0!</v>
      </c>
      <c r="AK71" s="78" t="e">
        <f aca="false">(AK51/($J$92*(AK84-AK92)))</f>
        <v>#DIV/0!</v>
      </c>
      <c r="AL71" s="78" t="e">
        <f aca="false">(AL51/($J$92*(AL84-AL92)))</f>
        <v>#DIV/0!</v>
      </c>
      <c r="AM71" s="32"/>
      <c r="AN71" s="32"/>
      <c r="AO71" s="32"/>
    </row>
    <row r="72" customFormat="false" ht="14.45" hidden="false" customHeight="true" outlineLevel="0" collapsed="false">
      <c r="A72" s="50"/>
      <c r="B72" s="22"/>
      <c r="C72" s="23"/>
      <c r="D72" s="25"/>
      <c r="E72" s="79"/>
      <c r="F72" s="79"/>
      <c r="G72" s="39"/>
      <c r="H72" s="64" t="s">
        <v>127</v>
      </c>
      <c r="I72" s="64"/>
      <c r="J72" s="64"/>
      <c r="K72" s="78" t="n">
        <f aca="false">(K52/($J$93*(K84-K93)))</f>
        <v>0.57</v>
      </c>
      <c r="L72" s="78" t="n">
        <f aca="false">(L52/($J$93*(L84-L93)))</f>
        <v>0.893939393939394</v>
      </c>
      <c r="M72" s="78" t="n">
        <f aca="false">(M52/($J$93*(M84-M93)))</f>
        <v>1.0030303030303</v>
      </c>
      <c r="N72" s="78" t="n">
        <f aca="false">(N52/($J$93*(N84-N93)))</f>
        <v>0.826666666666667</v>
      </c>
      <c r="O72" s="78" t="n">
        <f aca="false">(O52/($J$93*(O84-O93)))</f>
        <v>0.908771929824562</v>
      </c>
      <c r="P72" s="78" t="n">
        <f aca="false">(P52/($J$93*(P84-P93)))</f>
        <v>1.01052631578947</v>
      </c>
      <c r="Q72" s="78" t="n">
        <f aca="false">(Q52/($J$93*(Q84-Q93)))</f>
        <v>0.97</v>
      </c>
      <c r="R72" s="78" t="n">
        <f aca="false">(R52/($J$93*(R84-R93)))</f>
        <v>0.795833333333333</v>
      </c>
      <c r="S72" s="78" t="n">
        <f aca="false">(S52/($J$93*(S84-S93)))</f>
        <v>1.03333333333333</v>
      </c>
      <c r="T72" s="78" t="n">
        <f aca="false">(T52/($J$93*(T84-T93)))</f>
        <v>1.04333333333333</v>
      </c>
      <c r="U72" s="78" t="n">
        <f aca="false">(U52/($J$93*(U84-U93)))</f>
        <v>1.03939393939394</v>
      </c>
      <c r="V72" s="78" t="n">
        <f aca="false">(V52/($J$93*(V84-V93)))</f>
        <v>1.01052631578947</v>
      </c>
      <c r="W72" s="78" t="n">
        <f aca="false">(W52/($J$93*(W84-W93)))</f>
        <v>1.01333333333333</v>
      </c>
      <c r="X72" s="78" t="n">
        <f aca="false">(X52/($J$93*(X84-X93)))</f>
        <v>1.01449275362319</v>
      </c>
      <c r="Y72" s="78" t="n">
        <f aca="false">(Y52/($J$93*(Y84-Y93)))</f>
        <v>1</v>
      </c>
      <c r="Z72" s="78" t="n">
        <f aca="false">(Z52/($J$93*(Z84-Z93)))</f>
        <v>0.706666666666667</v>
      </c>
      <c r="AA72" s="78" t="n">
        <f aca="false">(AA52/($J$93*(AA84-AA93)))</f>
        <v>1.16666666666667</v>
      </c>
      <c r="AB72" s="78" t="n">
        <f aca="false">(AB52/($J$93*(AB84-AB93)))</f>
        <v>1.21052631578947</v>
      </c>
      <c r="AC72" s="78" t="n">
        <f aca="false">(AC52/($J$93*(AC84-AC93)))</f>
        <v>0.8</v>
      </c>
      <c r="AD72" s="78" t="n">
        <f aca="false">(AD52/($J$93*(AD84-AD93)))</f>
        <v>0.741176470588235</v>
      </c>
      <c r="AE72" s="78" t="n">
        <f aca="false">(AE52/($J$93*(AE84-AE93)))</f>
        <v>1.03666666666667</v>
      </c>
      <c r="AF72" s="78" t="n">
        <f aca="false">(AF52/($J$93*(AF84-AF93)))</f>
        <v>0.957575757575757</v>
      </c>
      <c r="AG72" s="78" t="n">
        <f aca="false">(AG52/($J$93*(AG84-AG93)))</f>
        <v>0.924242424242424</v>
      </c>
      <c r="AH72" s="78" t="e">
        <f aca="false">(AH52/($J$93*(AH84-AH93)))</f>
        <v>#DIV/0!</v>
      </c>
      <c r="AI72" s="78" t="e">
        <f aca="false">(AI52/($J$93*(AI84-AI93)))</f>
        <v>#DIV/0!</v>
      </c>
      <c r="AJ72" s="78" t="e">
        <f aca="false">(AJ52/($J$93*(AJ84-AJ93)))</f>
        <v>#DIV/0!</v>
      </c>
      <c r="AK72" s="78" t="e">
        <f aca="false">(AK52/($J$93*(AK84-AK93)))</f>
        <v>#DIV/0!</v>
      </c>
      <c r="AL72" s="78" t="e">
        <f aca="false">(AL52/($J$93*(AL84-AL93)))</f>
        <v>#DIV/0!</v>
      </c>
      <c r="AM72" s="32"/>
      <c r="AN72" s="32"/>
      <c r="AO72" s="32"/>
    </row>
    <row r="73" customFormat="false" ht="19.9" hidden="false" customHeight="true" outlineLevel="0" collapsed="false">
      <c r="A73" s="50"/>
      <c r="B73" s="22" t="n">
        <v>18</v>
      </c>
      <c r="C73" s="80" t="s">
        <v>128</v>
      </c>
      <c r="D73" s="25" t="s">
        <v>129</v>
      </c>
      <c r="E73" s="79"/>
      <c r="F73" s="79"/>
      <c r="G73" s="81" t="s">
        <v>130</v>
      </c>
      <c r="H73" s="82"/>
      <c r="I73" s="82"/>
      <c r="J73" s="82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32"/>
      <c r="AN73" s="32"/>
      <c r="AO73" s="32"/>
    </row>
    <row r="74" customFormat="false" ht="20.45" hidden="false" customHeight="true" outlineLevel="0" collapsed="false">
      <c r="A74" s="50"/>
      <c r="B74" s="22"/>
      <c r="C74" s="80"/>
      <c r="D74" s="25"/>
      <c r="E74" s="79"/>
      <c r="F74" s="79"/>
      <c r="G74" s="39" t="s">
        <v>131</v>
      </c>
      <c r="H74" s="82"/>
      <c r="I74" s="82"/>
      <c r="J74" s="82"/>
      <c r="K74" s="84"/>
      <c r="L74" s="84"/>
      <c r="M74" s="84" t="n">
        <v>446</v>
      </c>
      <c r="N74" s="84" t="n">
        <v>232</v>
      </c>
      <c r="O74" s="84" t="n">
        <v>305</v>
      </c>
      <c r="P74" s="84" t="n">
        <v>331</v>
      </c>
      <c r="Q74" s="84" t="n">
        <v>401</v>
      </c>
      <c r="R74" s="84" t="n">
        <v>308</v>
      </c>
      <c r="S74" s="84" t="n">
        <v>431</v>
      </c>
      <c r="T74" s="84" t="n">
        <v>446</v>
      </c>
      <c r="U74" s="84" t="n">
        <v>453</v>
      </c>
      <c r="V74" s="84" t="n">
        <v>412</v>
      </c>
      <c r="W74" s="84" t="n">
        <v>474</v>
      </c>
      <c r="X74" s="84" t="n">
        <v>500</v>
      </c>
      <c r="Y74" s="84" t="n">
        <v>500</v>
      </c>
      <c r="Z74" s="84" t="n">
        <v>213</v>
      </c>
      <c r="AA74" s="84" t="n">
        <v>572</v>
      </c>
      <c r="AB74" s="84" t="n">
        <v>546</v>
      </c>
      <c r="AC74" s="84" t="n">
        <v>292</v>
      </c>
      <c r="AD74" s="84" t="n">
        <v>115</v>
      </c>
      <c r="AE74" s="84" t="n">
        <v>212</v>
      </c>
      <c r="AF74" s="84" t="n">
        <v>134</v>
      </c>
      <c r="AG74" s="84" t="n">
        <v>49</v>
      </c>
      <c r="AH74" s="84"/>
      <c r="AI74" s="84"/>
      <c r="AJ74" s="84"/>
      <c r="AK74" s="84"/>
      <c r="AL74" s="84"/>
      <c r="AM74" s="32"/>
      <c r="AN74" s="32"/>
      <c r="AO74" s="32"/>
    </row>
    <row r="75" customFormat="false" ht="19.9" hidden="false" customHeight="true" outlineLevel="0" collapsed="false">
      <c r="A75" s="50"/>
      <c r="B75" s="22"/>
      <c r="C75" s="80"/>
      <c r="D75" s="25"/>
      <c r="E75" s="79"/>
      <c r="F75" s="79"/>
      <c r="G75" s="39" t="s">
        <v>132</v>
      </c>
      <c r="H75" s="82"/>
      <c r="I75" s="82"/>
      <c r="J75" s="82"/>
      <c r="K75" s="84"/>
      <c r="L75" s="84"/>
      <c r="M75" s="84" t="n">
        <v>81</v>
      </c>
      <c r="N75" s="84" t="n">
        <v>56</v>
      </c>
      <c r="O75" s="84" t="n">
        <v>75</v>
      </c>
      <c r="P75" s="84" t="n">
        <v>98</v>
      </c>
      <c r="Q75" s="84" t="n">
        <v>78</v>
      </c>
      <c r="R75" s="84" t="n">
        <v>71</v>
      </c>
      <c r="S75" s="84" t="n">
        <v>109</v>
      </c>
      <c r="T75" s="84" t="n">
        <v>98</v>
      </c>
      <c r="U75" s="84" t="n">
        <v>107</v>
      </c>
      <c r="V75" s="84" t="n">
        <v>106</v>
      </c>
      <c r="W75" s="84" t="n">
        <v>104</v>
      </c>
      <c r="X75" s="84" t="n">
        <v>109</v>
      </c>
      <c r="Y75" s="84" t="n">
        <v>101</v>
      </c>
      <c r="Z75" s="84" t="n">
        <v>38</v>
      </c>
      <c r="AA75" s="84" t="n">
        <v>73</v>
      </c>
      <c r="AB75" s="84"/>
      <c r="AC75" s="84" t="n">
        <v>66</v>
      </c>
      <c r="AD75" s="84"/>
      <c r="AE75" s="84" t="n">
        <v>48</v>
      </c>
      <c r="AF75" s="84" t="n">
        <v>37</v>
      </c>
      <c r="AG75" s="84" t="n">
        <v>9</v>
      </c>
      <c r="AH75" s="84"/>
      <c r="AI75" s="84"/>
      <c r="AJ75" s="84"/>
      <c r="AK75" s="84"/>
      <c r="AL75" s="84"/>
      <c r="AM75" s="32"/>
      <c r="AN75" s="32"/>
      <c r="AO75" s="32"/>
    </row>
    <row r="76" customFormat="false" ht="19.9" hidden="false" customHeight="true" outlineLevel="0" collapsed="false">
      <c r="A76" s="50"/>
      <c r="B76" s="22"/>
      <c r="C76" s="80"/>
      <c r="D76" s="25"/>
      <c r="E76" s="79"/>
      <c r="F76" s="79"/>
      <c r="G76" s="39" t="s">
        <v>133</v>
      </c>
      <c r="H76" s="82"/>
      <c r="I76" s="82"/>
      <c r="J76" s="82"/>
      <c r="K76" s="84"/>
      <c r="L76" s="84"/>
      <c r="M76" s="84" t="n">
        <v>5</v>
      </c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 t="n">
        <v>4</v>
      </c>
      <c r="AF76" s="84" t="n">
        <v>3</v>
      </c>
      <c r="AG76" s="84" t="n">
        <v>0</v>
      </c>
      <c r="AH76" s="84"/>
      <c r="AI76" s="84"/>
      <c r="AJ76" s="84"/>
      <c r="AK76" s="84"/>
      <c r="AL76" s="84"/>
      <c r="AM76" s="32"/>
      <c r="AN76" s="32"/>
      <c r="AO76" s="32"/>
    </row>
    <row r="77" customFormat="false" ht="19.9" hidden="false" customHeight="true" outlineLevel="0" collapsed="false">
      <c r="A77" s="50"/>
      <c r="B77" s="22"/>
      <c r="C77" s="80"/>
      <c r="D77" s="25"/>
      <c r="E77" s="79"/>
      <c r="F77" s="79"/>
      <c r="G77" s="81" t="s">
        <v>134</v>
      </c>
      <c r="H77" s="82"/>
      <c r="I77" s="82"/>
      <c r="J77" s="82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32"/>
      <c r="AN77" s="32"/>
      <c r="AO77" s="32"/>
    </row>
    <row r="78" customFormat="false" ht="19.15" hidden="false" customHeight="true" outlineLevel="0" collapsed="false">
      <c r="A78" s="50"/>
      <c r="B78" s="22"/>
      <c r="C78" s="80"/>
      <c r="D78" s="25"/>
      <c r="E78" s="79"/>
      <c r="F78" s="79"/>
      <c r="G78" s="39" t="s">
        <v>131</v>
      </c>
      <c r="H78" s="82"/>
      <c r="I78" s="82"/>
      <c r="J78" s="82"/>
      <c r="K78" s="86"/>
      <c r="L78" s="86"/>
      <c r="M78" s="86" t="n">
        <v>437</v>
      </c>
      <c r="N78" s="86" t="n">
        <v>209</v>
      </c>
      <c r="O78" s="86" t="n">
        <v>399</v>
      </c>
      <c r="P78" s="86" t="n">
        <v>394</v>
      </c>
      <c r="Q78" s="86" t="n">
        <v>402</v>
      </c>
      <c r="R78" s="86" t="n">
        <v>420</v>
      </c>
      <c r="S78" s="86" t="n">
        <v>290</v>
      </c>
      <c r="T78" s="86" t="n">
        <v>478</v>
      </c>
      <c r="U78" s="86" t="n">
        <v>455</v>
      </c>
      <c r="V78" s="86" t="n">
        <v>519</v>
      </c>
      <c r="W78" s="86" t="n">
        <v>450</v>
      </c>
      <c r="X78" s="86" t="n">
        <v>450</v>
      </c>
      <c r="Y78" s="86" t="n">
        <v>465</v>
      </c>
      <c r="Z78" s="86" t="n">
        <v>277</v>
      </c>
      <c r="AA78" s="86" t="n">
        <v>588</v>
      </c>
      <c r="AB78" s="86" t="n">
        <v>347</v>
      </c>
      <c r="AC78" s="86" t="n">
        <v>272</v>
      </c>
      <c r="AD78" s="86" t="n">
        <v>111</v>
      </c>
      <c r="AE78" s="86" t="n">
        <v>228</v>
      </c>
      <c r="AF78" s="86" t="n">
        <v>350</v>
      </c>
      <c r="AG78" s="86" t="n">
        <v>52</v>
      </c>
      <c r="AH78" s="86"/>
      <c r="AI78" s="86"/>
      <c r="AJ78" s="86"/>
      <c r="AK78" s="86"/>
      <c r="AL78" s="86"/>
      <c r="AM78" s="32"/>
      <c r="AN78" s="32"/>
      <c r="AO78" s="32"/>
    </row>
    <row r="79" customFormat="false" ht="21" hidden="false" customHeight="true" outlineLevel="0" collapsed="false">
      <c r="A79" s="50"/>
      <c r="B79" s="22"/>
      <c r="C79" s="80"/>
      <c r="D79" s="25"/>
      <c r="E79" s="79"/>
      <c r="F79" s="79"/>
      <c r="G79" s="39" t="s">
        <v>132</v>
      </c>
      <c r="H79" s="82"/>
      <c r="I79" s="82"/>
      <c r="J79" s="82"/>
      <c r="K79" s="86"/>
      <c r="L79" s="86"/>
      <c r="M79" s="86" t="n">
        <v>89</v>
      </c>
      <c r="N79" s="86" t="n">
        <v>53</v>
      </c>
      <c r="O79" s="86" t="n">
        <v>106</v>
      </c>
      <c r="P79" s="86" t="n">
        <v>106</v>
      </c>
      <c r="Q79" s="86" t="n">
        <v>89</v>
      </c>
      <c r="R79" s="86" t="n">
        <v>63</v>
      </c>
      <c r="S79" s="86" t="n">
        <v>117</v>
      </c>
      <c r="T79" s="86" t="n">
        <v>272</v>
      </c>
      <c r="U79" s="86" t="n">
        <v>121</v>
      </c>
      <c r="V79" s="86" t="n">
        <v>128</v>
      </c>
      <c r="W79" s="86" t="n">
        <v>102</v>
      </c>
      <c r="X79" s="86" t="n">
        <v>102</v>
      </c>
      <c r="Y79" s="86" t="n">
        <v>109</v>
      </c>
      <c r="Z79" s="86" t="n">
        <v>48</v>
      </c>
      <c r="AA79" s="86" t="n">
        <v>104</v>
      </c>
      <c r="AB79" s="86"/>
      <c r="AC79" s="86" t="n">
        <v>64</v>
      </c>
      <c r="AD79" s="86"/>
      <c r="AE79" s="86" t="n">
        <v>63</v>
      </c>
      <c r="AF79" s="86" t="n">
        <v>77</v>
      </c>
      <c r="AG79" s="86" t="n">
        <v>52</v>
      </c>
      <c r="AH79" s="86"/>
      <c r="AI79" s="86"/>
      <c r="AJ79" s="86"/>
      <c r="AK79" s="86"/>
      <c r="AL79" s="86"/>
      <c r="AM79" s="32"/>
      <c r="AN79" s="32"/>
      <c r="AO79" s="32"/>
    </row>
    <row r="80" customFormat="false" ht="21" hidden="false" customHeight="true" outlineLevel="0" collapsed="false">
      <c r="A80" s="50"/>
      <c r="B80" s="22"/>
      <c r="C80" s="80"/>
      <c r="D80" s="25"/>
      <c r="E80" s="79"/>
      <c r="F80" s="79"/>
      <c r="G80" s="39" t="s">
        <v>133</v>
      </c>
      <c r="H80" s="82"/>
      <c r="I80" s="82"/>
      <c r="J80" s="82"/>
      <c r="K80" s="86"/>
      <c r="L80" s="86"/>
      <c r="M80" s="86" t="n">
        <v>5</v>
      </c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 t="n">
        <v>3</v>
      </c>
      <c r="AF80" s="86" t="n">
        <v>0</v>
      </c>
      <c r="AG80" s="86" t="n">
        <v>4</v>
      </c>
      <c r="AH80" s="86"/>
      <c r="AI80" s="86"/>
      <c r="AJ80" s="86"/>
      <c r="AK80" s="86"/>
      <c r="AL80" s="86"/>
      <c r="AM80" s="32"/>
      <c r="AN80" s="32"/>
      <c r="AO80" s="32"/>
    </row>
    <row r="81" customFormat="false" ht="24.6" hidden="false" customHeight="true" outlineLevel="0" collapsed="false">
      <c r="A81" s="50"/>
      <c r="B81" s="22" t="n">
        <v>19</v>
      </c>
      <c r="C81" s="80" t="s">
        <v>135</v>
      </c>
      <c r="D81" s="25" t="s">
        <v>136</v>
      </c>
      <c r="E81" s="79"/>
      <c r="F81" s="79"/>
      <c r="G81" s="81" t="s">
        <v>137</v>
      </c>
      <c r="H81" s="82"/>
      <c r="I81" s="82"/>
      <c r="J81" s="82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32"/>
      <c r="AN81" s="32"/>
      <c r="AO81" s="32"/>
    </row>
    <row r="82" customFormat="false" ht="24.6" hidden="false" customHeight="true" outlineLevel="0" collapsed="false">
      <c r="A82" s="50"/>
      <c r="B82" s="22"/>
      <c r="C82" s="80"/>
      <c r="D82" s="25"/>
      <c r="E82" s="79"/>
      <c r="F82" s="79"/>
      <c r="G82" s="39" t="s">
        <v>138</v>
      </c>
      <c r="H82" s="82"/>
      <c r="I82" s="82"/>
      <c r="J82" s="82"/>
      <c r="K82" s="86" t="n">
        <v>0</v>
      </c>
      <c r="L82" s="86" t="n">
        <v>0</v>
      </c>
      <c r="M82" s="86" t="n">
        <v>0</v>
      </c>
      <c r="N82" s="86" t="n">
        <v>0</v>
      </c>
      <c r="O82" s="86" t="n">
        <v>0</v>
      </c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 t="n">
        <v>0</v>
      </c>
      <c r="AG82" s="86" t="n">
        <v>0</v>
      </c>
      <c r="AH82" s="86"/>
      <c r="AI82" s="86"/>
      <c r="AJ82" s="86"/>
      <c r="AK82" s="86"/>
      <c r="AL82" s="86"/>
      <c r="AM82" s="32"/>
      <c r="AN82" s="32"/>
      <c r="AO82" s="32"/>
    </row>
    <row r="83" customFormat="false" ht="26.45" hidden="false" customHeight="true" outlineLevel="0" collapsed="false">
      <c r="A83" s="50"/>
      <c r="B83" s="22"/>
      <c r="C83" s="80"/>
      <c r="D83" s="25"/>
      <c r="E83" s="79"/>
      <c r="F83" s="79"/>
      <c r="G83" s="39" t="s">
        <v>139</v>
      </c>
      <c r="H83" s="82"/>
      <c r="I83" s="82"/>
      <c r="J83" s="82"/>
      <c r="K83" s="86" t="n">
        <v>0</v>
      </c>
      <c r="L83" s="86" t="n">
        <v>0</v>
      </c>
      <c r="M83" s="86" t="n">
        <v>0</v>
      </c>
      <c r="N83" s="86" t="n">
        <v>0</v>
      </c>
      <c r="O83" s="86" t="n">
        <v>0</v>
      </c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 t="n">
        <v>0</v>
      </c>
      <c r="AG83" s="86" t="n">
        <v>0</v>
      </c>
      <c r="AH83" s="86"/>
      <c r="AI83" s="86"/>
      <c r="AJ83" s="86"/>
      <c r="AK83" s="86"/>
      <c r="AL83" s="86"/>
      <c r="AM83" s="32"/>
      <c r="AN83" s="32"/>
      <c r="AO83" s="32"/>
    </row>
    <row r="84" customFormat="false" ht="30" hidden="false" customHeight="true" outlineLevel="0" collapsed="false">
      <c r="A84" s="50"/>
      <c r="B84" s="22" t="n">
        <v>20</v>
      </c>
      <c r="C84" s="23"/>
      <c r="D84" s="25"/>
      <c r="E84" s="79"/>
      <c r="F84" s="79"/>
      <c r="G84" s="79"/>
      <c r="H84" s="64" t="s">
        <v>140</v>
      </c>
      <c r="I84" s="64"/>
      <c r="J84" s="64"/>
      <c r="K84" s="68" t="n">
        <v>20</v>
      </c>
      <c r="L84" s="68" t="n">
        <v>22</v>
      </c>
      <c r="M84" s="68" t="n">
        <v>22</v>
      </c>
      <c r="N84" s="87" t="n">
        <v>15</v>
      </c>
      <c r="O84" s="87" t="n">
        <v>19</v>
      </c>
      <c r="P84" s="87" t="n">
        <v>20</v>
      </c>
      <c r="Q84" s="87" t="n">
        <v>21</v>
      </c>
      <c r="R84" s="87" t="n">
        <v>16</v>
      </c>
      <c r="S84" s="87" t="n">
        <v>22</v>
      </c>
      <c r="T84" s="87" t="n">
        <v>20</v>
      </c>
      <c r="U84" s="87" t="n">
        <v>22</v>
      </c>
      <c r="V84" s="87" t="n">
        <v>20</v>
      </c>
      <c r="W84" s="87" t="n">
        <v>21</v>
      </c>
      <c r="X84" s="87" t="n">
        <v>23</v>
      </c>
      <c r="Y84" s="87" t="n">
        <v>21</v>
      </c>
      <c r="Z84" s="87" t="n">
        <v>15</v>
      </c>
      <c r="AA84" s="87" t="n">
        <v>20</v>
      </c>
      <c r="AB84" s="87" t="n">
        <v>20</v>
      </c>
      <c r="AC84" s="87" t="n">
        <v>22</v>
      </c>
      <c r="AD84" s="87" t="n">
        <v>17</v>
      </c>
      <c r="AE84" s="87" t="n">
        <v>20</v>
      </c>
      <c r="AF84" s="87" t="n">
        <v>22</v>
      </c>
      <c r="AG84" s="87" t="n">
        <v>22</v>
      </c>
      <c r="AH84" s="87"/>
      <c r="AI84" s="87"/>
      <c r="AJ84" s="87"/>
      <c r="AK84" s="87"/>
      <c r="AL84" s="87"/>
      <c r="AM84" s="32"/>
      <c r="AN84" s="32"/>
      <c r="AO84" s="32"/>
    </row>
    <row r="85" customFormat="false" ht="23.45" hidden="false" customHeight="true" outlineLevel="0" collapsed="false">
      <c r="A85" s="50"/>
      <c r="B85" s="22" t="n">
        <v>21</v>
      </c>
      <c r="C85" s="23" t="s">
        <v>141</v>
      </c>
      <c r="D85" s="25" t="s">
        <v>142</v>
      </c>
      <c r="E85" s="79"/>
      <c r="F85" s="79"/>
      <c r="G85" s="25" t="s">
        <v>143</v>
      </c>
      <c r="H85" s="64"/>
      <c r="I85" s="64"/>
      <c r="J85" s="64" t="s">
        <v>144</v>
      </c>
      <c r="K85" s="88"/>
      <c r="L85" s="88"/>
      <c r="M85" s="88"/>
      <c r="N85" s="88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32"/>
      <c r="AN85" s="32"/>
      <c r="AO85" s="32"/>
    </row>
    <row r="86" customFormat="false" ht="13.9" hidden="false" customHeight="true" outlineLevel="0" collapsed="false">
      <c r="A86" s="50"/>
      <c r="B86" s="22"/>
      <c r="C86" s="23"/>
      <c r="D86" s="25"/>
      <c r="E86" s="90"/>
      <c r="F86" s="90"/>
      <c r="G86" s="25"/>
      <c r="H86" s="64" t="s">
        <v>85</v>
      </c>
      <c r="I86" s="64"/>
      <c r="J86" s="44" t="n">
        <v>15</v>
      </c>
      <c r="K86" s="68"/>
      <c r="L86" s="68"/>
      <c r="M86" s="68"/>
      <c r="N86" s="68"/>
      <c r="O86" s="68" t="n">
        <v>6</v>
      </c>
      <c r="P86" s="68" t="n">
        <v>6</v>
      </c>
      <c r="Q86" s="68" t="n">
        <v>5</v>
      </c>
      <c r="R86" s="68" t="n">
        <v>2</v>
      </c>
      <c r="S86" s="68"/>
      <c r="T86" s="68" t="n">
        <v>3</v>
      </c>
      <c r="U86" s="68" t="n">
        <v>3</v>
      </c>
      <c r="V86" s="68" t="n">
        <v>1</v>
      </c>
      <c r="W86" s="68"/>
      <c r="X86" s="87"/>
      <c r="Y86" s="87" t="n">
        <v>2</v>
      </c>
      <c r="Z86" s="87" t="n">
        <v>2</v>
      </c>
      <c r="AA86" s="87" t="n">
        <v>3</v>
      </c>
      <c r="AB86" s="87"/>
      <c r="AC86" s="87"/>
      <c r="AD86" s="87"/>
      <c r="AE86" s="87" t="n">
        <v>1</v>
      </c>
      <c r="AF86" s="87"/>
      <c r="AG86" s="87"/>
      <c r="AH86" s="87"/>
      <c r="AI86" s="87"/>
      <c r="AJ86" s="87"/>
      <c r="AK86" s="87"/>
      <c r="AL86" s="87"/>
      <c r="AM86" s="32"/>
      <c r="AN86" s="32"/>
      <c r="AO86" s="32"/>
    </row>
    <row r="87" customFormat="false" ht="13.9" hidden="false" customHeight="true" outlineLevel="0" collapsed="false">
      <c r="A87" s="50"/>
      <c r="B87" s="22"/>
      <c r="C87" s="23"/>
      <c r="D87" s="25"/>
      <c r="E87" s="90"/>
      <c r="F87" s="90"/>
      <c r="G87" s="25"/>
      <c r="H87" s="64" t="s">
        <v>88</v>
      </c>
      <c r="I87" s="64"/>
      <c r="J87" s="44" t="n">
        <v>15</v>
      </c>
      <c r="K87" s="68"/>
      <c r="L87" s="68"/>
      <c r="M87" s="68"/>
      <c r="N87" s="68" t="n">
        <v>1</v>
      </c>
      <c r="O87" s="68"/>
      <c r="P87" s="68" t="n">
        <v>2</v>
      </c>
      <c r="Q87" s="68" t="n">
        <v>1</v>
      </c>
      <c r="R87" s="68"/>
      <c r="S87" s="68"/>
      <c r="T87" s="68"/>
      <c r="U87" s="68" t="n">
        <v>1</v>
      </c>
      <c r="V87" s="68"/>
      <c r="W87" s="68" t="n">
        <v>1</v>
      </c>
      <c r="X87" s="87"/>
      <c r="Y87" s="87"/>
      <c r="Z87" s="87"/>
      <c r="AA87" s="87"/>
      <c r="AB87" s="87"/>
      <c r="AC87" s="87" t="n">
        <v>1</v>
      </c>
      <c r="AD87" s="87"/>
      <c r="AE87" s="87" t="n">
        <v>1</v>
      </c>
      <c r="AF87" s="87"/>
      <c r="AG87" s="87"/>
      <c r="AH87" s="87"/>
      <c r="AI87" s="87"/>
      <c r="AJ87" s="87"/>
      <c r="AK87" s="87"/>
      <c r="AL87" s="87"/>
      <c r="AM87" s="32"/>
      <c r="AN87" s="32"/>
      <c r="AO87" s="32"/>
    </row>
    <row r="88" customFormat="false" ht="13.9" hidden="false" customHeight="true" outlineLevel="0" collapsed="false">
      <c r="A88" s="50"/>
      <c r="B88" s="22"/>
      <c r="C88" s="23"/>
      <c r="D88" s="25"/>
      <c r="E88" s="90"/>
      <c r="F88" s="90"/>
      <c r="G88" s="25"/>
      <c r="H88" s="64" t="s">
        <v>90</v>
      </c>
      <c r="I88" s="64"/>
      <c r="J88" s="44" t="n">
        <v>15</v>
      </c>
      <c r="K88" s="68" t="n">
        <v>8</v>
      </c>
      <c r="L88" s="68"/>
      <c r="M88" s="68"/>
      <c r="N88" s="68" t="n">
        <v>1</v>
      </c>
      <c r="O88" s="68"/>
      <c r="P88" s="68" t="n">
        <v>1</v>
      </c>
      <c r="Q88" s="68" t="n">
        <v>3</v>
      </c>
      <c r="R88" s="68"/>
      <c r="S88" s="68"/>
      <c r="T88" s="68"/>
      <c r="U88" s="68"/>
      <c r="V88" s="68"/>
      <c r="W88" s="68"/>
      <c r="X88" s="87" t="n">
        <v>1</v>
      </c>
      <c r="Y88" s="87"/>
      <c r="Z88" s="87"/>
      <c r="AA88" s="87"/>
      <c r="AB88" s="87"/>
      <c r="AC88" s="87"/>
      <c r="AD88" s="87"/>
      <c r="AE88" s="87"/>
      <c r="AF88" s="87" t="n">
        <v>1</v>
      </c>
      <c r="AG88" s="87" t="n">
        <v>1</v>
      </c>
      <c r="AH88" s="87"/>
      <c r="AI88" s="87"/>
      <c r="AJ88" s="87"/>
      <c r="AK88" s="87"/>
      <c r="AL88" s="87"/>
      <c r="AM88" s="32"/>
      <c r="AN88" s="32"/>
      <c r="AO88" s="32"/>
    </row>
    <row r="89" customFormat="false" ht="13.9" hidden="false" customHeight="true" outlineLevel="0" collapsed="false">
      <c r="A89" s="50"/>
      <c r="B89" s="22"/>
      <c r="C89" s="23"/>
      <c r="D89" s="25"/>
      <c r="E89" s="90"/>
      <c r="F89" s="90"/>
      <c r="G89" s="25"/>
      <c r="H89" s="64" t="s">
        <v>91</v>
      </c>
      <c r="I89" s="64"/>
      <c r="J89" s="44" t="n">
        <v>15</v>
      </c>
      <c r="K89" s="68" t="n">
        <v>1</v>
      </c>
      <c r="L89" s="68"/>
      <c r="M89" s="68" t="n">
        <v>4</v>
      </c>
      <c r="N89" s="68" t="n">
        <v>3</v>
      </c>
      <c r="O89" s="68" t="n">
        <v>11</v>
      </c>
      <c r="P89" s="68" t="n">
        <v>2</v>
      </c>
      <c r="Q89" s="68" t="n">
        <v>1</v>
      </c>
      <c r="R89" s="68"/>
      <c r="S89" s="68"/>
      <c r="T89" s="68"/>
      <c r="U89" s="68" t="n">
        <v>4</v>
      </c>
      <c r="V89" s="68" t="n">
        <v>2</v>
      </c>
      <c r="W89" s="68" t="n">
        <v>1</v>
      </c>
      <c r="X89" s="87" t="n">
        <v>4</v>
      </c>
      <c r="Y89" s="87"/>
      <c r="Z89" s="87" t="n">
        <v>2</v>
      </c>
      <c r="AA89" s="87" t="n">
        <v>3</v>
      </c>
      <c r="AB89" s="87"/>
      <c r="AC89" s="87" t="n">
        <v>2</v>
      </c>
      <c r="AD89" s="87"/>
      <c r="AE89" s="87" t="n">
        <v>2</v>
      </c>
      <c r="AF89" s="87" t="n">
        <v>3</v>
      </c>
      <c r="AG89" s="87" t="n">
        <v>3</v>
      </c>
      <c r="AH89" s="87"/>
      <c r="AI89" s="87"/>
      <c r="AJ89" s="87"/>
      <c r="AK89" s="87"/>
      <c r="AL89" s="87"/>
      <c r="AM89" s="32"/>
      <c r="AN89" s="32"/>
      <c r="AO89" s="32"/>
    </row>
    <row r="90" customFormat="false" ht="13.9" hidden="false" customHeight="true" outlineLevel="0" collapsed="false">
      <c r="A90" s="50"/>
      <c r="B90" s="22"/>
      <c r="C90" s="23"/>
      <c r="D90" s="25"/>
      <c r="E90" s="90"/>
      <c r="F90" s="90"/>
      <c r="G90" s="25"/>
      <c r="H90" s="64" t="s">
        <v>92</v>
      </c>
      <c r="I90" s="64"/>
      <c r="J90" s="44" t="n">
        <v>15</v>
      </c>
      <c r="K90" s="68"/>
      <c r="L90" s="68"/>
      <c r="M90" s="68" t="n">
        <v>3</v>
      </c>
      <c r="N90" s="68"/>
      <c r="O90" s="68"/>
      <c r="P90" s="68" t="n">
        <v>1</v>
      </c>
      <c r="Q90" s="68" t="n">
        <v>1</v>
      </c>
      <c r="R90" s="68" t="n">
        <v>1</v>
      </c>
      <c r="S90" s="68" t="n">
        <v>5</v>
      </c>
      <c r="T90" s="68"/>
      <c r="U90" s="68" t="n">
        <v>7</v>
      </c>
      <c r="V90" s="68"/>
      <c r="W90" s="68" t="n">
        <v>1</v>
      </c>
      <c r="X90" s="87" t="n">
        <v>1</v>
      </c>
      <c r="Y90" s="87"/>
      <c r="Z90" s="87" t="n">
        <v>7</v>
      </c>
      <c r="AA90" s="87"/>
      <c r="AB90" s="87"/>
      <c r="AC90" s="87" t="n">
        <v>1</v>
      </c>
      <c r="AD90" s="87"/>
      <c r="AE90" s="87"/>
      <c r="AF90" s="87"/>
      <c r="AG90" s="87"/>
      <c r="AH90" s="87"/>
      <c r="AI90" s="87"/>
      <c r="AJ90" s="87"/>
      <c r="AK90" s="87"/>
      <c r="AL90" s="87"/>
      <c r="AM90" s="32"/>
      <c r="AN90" s="32"/>
      <c r="AO90" s="32"/>
    </row>
    <row r="91" customFormat="false" ht="13.9" hidden="false" customHeight="true" outlineLevel="0" collapsed="false">
      <c r="A91" s="50"/>
      <c r="B91" s="22"/>
      <c r="C91" s="23"/>
      <c r="D91" s="25"/>
      <c r="E91" s="90"/>
      <c r="F91" s="90"/>
      <c r="G91" s="25"/>
      <c r="H91" s="64" t="s">
        <v>93</v>
      </c>
      <c r="I91" s="64"/>
      <c r="J91" s="44" t="n">
        <v>15</v>
      </c>
      <c r="K91" s="68"/>
      <c r="L91" s="68"/>
      <c r="M91" s="68"/>
      <c r="N91" s="68"/>
      <c r="O91" s="68"/>
      <c r="P91" s="68" t="n">
        <v>1</v>
      </c>
      <c r="Q91" s="68" t="n">
        <v>2</v>
      </c>
      <c r="R91" s="68"/>
      <c r="S91" s="68"/>
      <c r="T91" s="68"/>
      <c r="U91" s="68"/>
      <c r="V91" s="68"/>
      <c r="W91" s="68"/>
      <c r="X91" s="87" t="n">
        <v>1</v>
      </c>
      <c r="Y91" s="87"/>
      <c r="Z91" s="87"/>
      <c r="AA91" s="87" t="n">
        <v>5</v>
      </c>
      <c r="AB91" s="87" t="n">
        <v>1</v>
      </c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32"/>
      <c r="AN91" s="32"/>
      <c r="AO91" s="32"/>
    </row>
    <row r="92" customFormat="false" ht="13.9" hidden="false" customHeight="true" outlineLevel="0" collapsed="false">
      <c r="A92" s="50"/>
      <c r="B92" s="22"/>
      <c r="C92" s="23"/>
      <c r="D92" s="25"/>
      <c r="E92" s="90"/>
      <c r="F92" s="90"/>
      <c r="G92" s="25"/>
      <c r="H92" s="64" t="s">
        <v>94</v>
      </c>
      <c r="I92" s="64"/>
      <c r="J92" s="44" t="n">
        <v>15</v>
      </c>
      <c r="K92" s="68"/>
      <c r="L92" s="68"/>
      <c r="M92" s="68" t="n">
        <v>7</v>
      </c>
      <c r="N92" s="68"/>
      <c r="O92" s="68"/>
      <c r="P92" s="68" t="n">
        <v>2</v>
      </c>
      <c r="Q92" s="68" t="n">
        <v>2</v>
      </c>
      <c r="R92" s="68" t="n">
        <v>1</v>
      </c>
      <c r="S92" s="68" t="n">
        <v>5</v>
      </c>
      <c r="T92" s="68"/>
      <c r="U92" s="68"/>
      <c r="V92" s="68" t="n">
        <v>1</v>
      </c>
      <c r="W92" s="68" t="n">
        <v>6</v>
      </c>
      <c r="X92" s="87"/>
      <c r="Y92" s="87" t="n">
        <v>2</v>
      </c>
      <c r="Z92" s="87"/>
      <c r="AA92" s="87"/>
      <c r="AB92" s="87"/>
      <c r="AC92" s="87" t="n">
        <v>8</v>
      </c>
      <c r="AD92" s="87"/>
      <c r="AE92" s="87"/>
      <c r="AF92" s="87"/>
      <c r="AG92" s="87"/>
      <c r="AH92" s="87"/>
      <c r="AI92" s="87"/>
      <c r="AJ92" s="87"/>
      <c r="AK92" s="87"/>
      <c r="AL92" s="87"/>
      <c r="AM92" s="32"/>
      <c r="AN92" s="32"/>
      <c r="AO92" s="32"/>
    </row>
    <row r="93" customFormat="false" ht="13.9" hidden="false" customHeight="true" outlineLevel="0" collapsed="false">
      <c r="A93" s="50"/>
      <c r="B93" s="22"/>
      <c r="C93" s="23"/>
      <c r="D93" s="25"/>
      <c r="E93" s="90"/>
      <c r="F93" s="90"/>
      <c r="G93" s="25"/>
      <c r="H93" s="64" t="s">
        <v>95</v>
      </c>
      <c r="I93" s="64"/>
      <c r="J93" s="44" t="n">
        <v>15</v>
      </c>
      <c r="K93" s="68"/>
      <c r="L93" s="68"/>
      <c r="M93" s="68"/>
      <c r="N93" s="68"/>
      <c r="O93" s="68"/>
      <c r="P93" s="68" t="n">
        <v>1</v>
      </c>
      <c r="Q93" s="68" t="n">
        <v>1</v>
      </c>
      <c r="R93" s="68"/>
      <c r="S93" s="68"/>
      <c r="T93" s="68"/>
      <c r="U93" s="68"/>
      <c r="V93" s="68" t="n">
        <v>1</v>
      </c>
      <c r="W93" s="68" t="n">
        <v>1</v>
      </c>
      <c r="X93" s="87"/>
      <c r="Y93" s="87" t="n">
        <v>2</v>
      </c>
      <c r="Z93" s="87"/>
      <c r="AA93" s="87"/>
      <c r="AB93" s="87" t="n">
        <v>1</v>
      </c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32"/>
      <c r="AN93" s="32"/>
      <c r="AO93" s="32"/>
    </row>
    <row r="94" customFormat="false" ht="13.9" hidden="false" customHeight="true" outlineLevel="0" collapsed="false">
      <c r="A94" s="50"/>
      <c r="B94" s="22"/>
      <c r="C94" s="23"/>
      <c r="D94" s="25"/>
      <c r="E94" s="90"/>
      <c r="F94" s="90"/>
      <c r="G94" s="25"/>
      <c r="H94" s="64" t="s">
        <v>104</v>
      </c>
      <c r="I94" s="64"/>
      <c r="J94" s="91" t="n">
        <v>7.76</v>
      </c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 t="n">
        <v>7</v>
      </c>
      <c r="V94" s="68"/>
      <c r="W94" s="68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32"/>
      <c r="AN94" s="32"/>
      <c r="AO94" s="32"/>
    </row>
    <row r="95" customFormat="false" ht="13.9" hidden="false" customHeight="true" outlineLevel="0" collapsed="false">
      <c r="A95" s="50"/>
      <c r="B95" s="22"/>
      <c r="C95" s="23"/>
      <c r="D95" s="25"/>
      <c r="E95" s="90"/>
      <c r="F95" s="90"/>
      <c r="G95" s="25"/>
      <c r="H95" s="64" t="s">
        <v>111</v>
      </c>
      <c r="I95" s="64"/>
      <c r="J95" s="91" t="n">
        <v>7.76</v>
      </c>
      <c r="K95" s="68"/>
      <c r="L95" s="68"/>
      <c r="M95" s="68"/>
      <c r="N95" s="68"/>
      <c r="O95" s="68" t="n">
        <v>3</v>
      </c>
      <c r="P95" s="68" t="n">
        <v>4</v>
      </c>
      <c r="Q95" s="68"/>
      <c r="R95" s="68"/>
      <c r="S95" s="68"/>
      <c r="T95" s="68"/>
      <c r="U95" s="68"/>
      <c r="V95" s="68"/>
      <c r="W95" s="68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32"/>
      <c r="AN95" s="32"/>
      <c r="AO95" s="32"/>
    </row>
  </sheetData>
  <mergeCells count="188">
    <mergeCell ref="A3:K3"/>
    <mergeCell ref="A4:K4"/>
    <mergeCell ref="A5:D6"/>
    <mergeCell ref="H5:J6"/>
    <mergeCell ref="AM5:AO7"/>
    <mergeCell ref="A8:A14"/>
    <mergeCell ref="AM8:AO8"/>
    <mergeCell ref="AM9:AO9"/>
    <mergeCell ref="AM10:AO10"/>
    <mergeCell ref="AM11:AO11"/>
    <mergeCell ref="AM12:AO12"/>
    <mergeCell ref="AM13:AO13"/>
    <mergeCell ref="AM14:AO14"/>
    <mergeCell ref="A15:A23"/>
    <mergeCell ref="B15:B17"/>
    <mergeCell ref="C15:C17"/>
    <mergeCell ref="D15:D17"/>
    <mergeCell ref="G15:G17"/>
    <mergeCell ref="AM15:AO17"/>
    <mergeCell ref="H16:J16"/>
    <mergeCell ref="H17:J17"/>
    <mergeCell ref="B18:B20"/>
    <mergeCell ref="C18:C20"/>
    <mergeCell ref="D18:D20"/>
    <mergeCell ref="G18:G20"/>
    <mergeCell ref="AM18:AO20"/>
    <mergeCell ref="H19:J19"/>
    <mergeCell ref="H20:J20"/>
    <mergeCell ref="B21:B23"/>
    <mergeCell ref="C21:C23"/>
    <mergeCell ref="D21:D23"/>
    <mergeCell ref="E21:E23"/>
    <mergeCell ref="F21:F23"/>
    <mergeCell ref="G21:G23"/>
    <mergeCell ref="AM21:AO23"/>
    <mergeCell ref="H22:J22"/>
    <mergeCell ref="H23:J23"/>
    <mergeCell ref="A24:A95"/>
    <mergeCell ref="B24:B26"/>
    <mergeCell ref="C24:C26"/>
    <mergeCell ref="D24:D26"/>
    <mergeCell ref="G24:G26"/>
    <mergeCell ref="AM24:AO26"/>
    <mergeCell ref="H25:J25"/>
    <mergeCell ref="H26:J26"/>
    <mergeCell ref="B27:B43"/>
    <mergeCell ref="C27:C43"/>
    <mergeCell ref="D27:D43"/>
    <mergeCell ref="E27:E35"/>
    <mergeCell ref="F27:F35"/>
    <mergeCell ref="G27:J27"/>
    <mergeCell ref="AM27:AO27"/>
    <mergeCell ref="G28:G29"/>
    <mergeCell ref="H28:J28"/>
    <mergeCell ref="AM28:AO29"/>
    <mergeCell ref="H29:J29"/>
    <mergeCell ref="G30:G31"/>
    <mergeCell ref="H30:J30"/>
    <mergeCell ref="AM30:AO31"/>
    <mergeCell ref="H31:J31"/>
    <mergeCell ref="G32:G33"/>
    <mergeCell ref="H32:J32"/>
    <mergeCell ref="AM32:AO33"/>
    <mergeCell ref="H33:J33"/>
    <mergeCell ref="G34:G35"/>
    <mergeCell ref="H34:J34"/>
    <mergeCell ref="AM34:AO35"/>
    <mergeCell ref="H35:J35"/>
    <mergeCell ref="G36:G37"/>
    <mergeCell ref="H36:J36"/>
    <mergeCell ref="AM36:AO37"/>
    <mergeCell ref="H37:J37"/>
    <mergeCell ref="G38:G39"/>
    <mergeCell ref="H38:J38"/>
    <mergeCell ref="AM38:AO39"/>
    <mergeCell ref="H39:J39"/>
    <mergeCell ref="G40:G41"/>
    <mergeCell ref="H40:J40"/>
    <mergeCell ref="AM40:AO41"/>
    <mergeCell ref="H41:J41"/>
    <mergeCell ref="G42:G43"/>
    <mergeCell ref="H42:J42"/>
    <mergeCell ref="AM42:AO43"/>
    <mergeCell ref="H43:J43"/>
    <mergeCell ref="B44:B52"/>
    <mergeCell ref="C44:C52"/>
    <mergeCell ref="D44:D52"/>
    <mergeCell ref="E44:E48"/>
    <mergeCell ref="F44:F48"/>
    <mergeCell ref="G44:G52"/>
    <mergeCell ref="AM44:AO44"/>
    <mergeCell ref="H45:J45"/>
    <mergeCell ref="AM45:AO45"/>
    <mergeCell ref="H46:J46"/>
    <mergeCell ref="AM46:AO46"/>
    <mergeCell ref="H47:J47"/>
    <mergeCell ref="AM47:AO47"/>
    <mergeCell ref="H48:J48"/>
    <mergeCell ref="AM48:AO48"/>
    <mergeCell ref="H49:J49"/>
    <mergeCell ref="AM49:AO49"/>
    <mergeCell ref="H50:J50"/>
    <mergeCell ref="AM50:AO50"/>
    <mergeCell ref="H51:J51"/>
    <mergeCell ref="AM51:AO51"/>
    <mergeCell ref="H52:J52"/>
    <mergeCell ref="AM52:AO52"/>
    <mergeCell ref="B53:B60"/>
    <mergeCell ref="C53:C60"/>
    <mergeCell ref="D53:D60"/>
    <mergeCell ref="AM53:AO53"/>
    <mergeCell ref="AM54:AO54"/>
    <mergeCell ref="AM55:AO55"/>
    <mergeCell ref="AM56:AO56"/>
    <mergeCell ref="AM57:AO57"/>
    <mergeCell ref="AM58:AO58"/>
    <mergeCell ref="AM59:AO59"/>
    <mergeCell ref="AM60:AO60"/>
    <mergeCell ref="B61:B62"/>
    <mergeCell ref="C61:C62"/>
    <mergeCell ref="D61:D62"/>
    <mergeCell ref="AM61:AO61"/>
    <mergeCell ref="AM62:AO62"/>
    <mergeCell ref="AM63:AO63"/>
    <mergeCell ref="B64:B72"/>
    <mergeCell ref="C64:C72"/>
    <mergeCell ref="D64:D72"/>
    <mergeCell ref="G64:G72"/>
    <mergeCell ref="AM64:AO64"/>
    <mergeCell ref="H65:J65"/>
    <mergeCell ref="AM65:AO65"/>
    <mergeCell ref="H66:J66"/>
    <mergeCell ref="AM66:AO66"/>
    <mergeCell ref="H67:J67"/>
    <mergeCell ref="AM67:AO67"/>
    <mergeCell ref="H68:J68"/>
    <mergeCell ref="AM68:AO68"/>
    <mergeCell ref="H69:J69"/>
    <mergeCell ref="AM69:AO69"/>
    <mergeCell ref="H70:J70"/>
    <mergeCell ref="AM70:AO70"/>
    <mergeCell ref="H71:J71"/>
    <mergeCell ref="AM71:AO71"/>
    <mergeCell ref="H72:J72"/>
    <mergeCell ref="AM72:AO72"/>
    <mergeCell ref="B73:B80"/>
    <mergeCell ref="C73:C80"/>
    <mergeCell ref="D73:D80"/>
    <mergeCell ref="H73:J73"/>
    <mergeCell ref="AM73:AO73"/>
    <mergeCell ref="AM74:AO75"/>
    <mergeCell ref="H77:J77"/>
    <mergeCell ref="AM77:AO77"/>
    <mergeCell ref="AM78:AO79"/>
    <mergeCell ref="B81:B83"/>
    <mergeCell ref="C81:C83"/>
    <mergeCell ref="D81:D83"/>
    <mergeCell ref="AM81:AO81"/>
    <mergeCell ref="AM82:AO83"/>
    <mergeCell ref="H84:J84"/>
    <mergeCell ref="AM84:AO84"/>
    <mergeCell ref="B85:B95"/>
    <mergeCell ref="C85:C95"/>
    <mergeCell ref="D85:D95"/>
    <mergeCell ref="G85:G95"/>
    <mergeCell ref="H85:I85"/>
    <mergeCell ref="K85:N85"/>
    <mergeCell ref="AM85:AO85"/>
    <mergeCell ref="H86:I86"/>
    <mergeCell ref="AM86:AO86"/>
    <mergeCell ref="H87:I87"/>
    <mergeCell ref="AM87:AO87"/>
    <mergeCell ref="H88:I88"/>
    <mergeCell ref="AM88:AO88"/>
    <mergeCell ref="H89:I89"/>
    <mergeCell ref="AM89:AO89"/>
    <mergeCell ref="H90:I90"/>
    <mergeCell ref="AM90:AO90"/>
    <mergeCell ref="H91:I91"/>
    <mergeCell ref="AM91:AO91"/>
    <mergeCell ref="H92:I92"/>
    <mergeCell ref="AM92:AO92"/>
    <mergeCell ref="H93:I93"/>
    <mergeCell ref="AM93:AO93"/>
    <mergeCell ref="H94:I94"/>
    <mergeCell ref="AM94:AO94"/>
    <mergeCell ref="H95:I95"/>
    <mergeCell ref="AM95:AO95"/>
  </mergeCells>
  <conditionalFormatting sqref="K8:AL8">
    <cfRule type="cellIs" priority="2" operator="lessThan" aboveAverage="0" equalAverage="0" bottom="0" percent="0" rank="0" text="" dxfId="0">
      <formula>344</formula>
    </cfRule>
    <cfRule type="cellIs" priority="3" operator="between" aboveAverage="0" equalAverage="0" bottom="0" percent="0" rank="0" text="" dxfId="1">
      <formula>344</formula>
      <formula>382</formula>
    </cfRule>
    <cfRule type="cellIs" priority="4" operator="greaterThan" aboveAverage="0" equalAverage="0" bottom="0" percent="0" rank="0" text="" dxfId="2">
      <formula>382</formula>
    </cfRule>
  </conditionalFormatting>
  <conditionalFormatting sqref="K9:AL9">
    <cfRule type="cellIs" priority="5" operator="greaterThan" aboveAverage="0" equalAverage="0" bottom="0" percent="0" rank="0" text="" dxfId="3">
      <formula>363</formula>
    </cfRule>
    <cfRule type="cellIs" priority="6" operator="between" aboveAverage="0" equalAverage="0" bottom="0" percent="0" rank="0" text="" dxfId="4">
      <formula>327</formula>
      <formula>363</formula>
    </cfRule>
    <cfRule type="cellIs" priority="7" operator="lessThan" aboveAverage="0" equalAverage="0" bottom="0" percent="0" rank="0" text="" dxfId="5">
      <formula>327</formula>
    </cfRule>
  </conditionalFormatting>
  <conditionalFormatting sqref="K14:AL14">
    <cfRule type="cellIs" priority="8" operator="greaterThan" aboveAverage="0" equalAverage="0" bottom="0" percent="0" rank="0" text="" dxfId="6">
      <formula>1</formula>
    </cfRule>
    <cfRule type="cellIs" priority="9" operator="between" aboveAverage="0" equalAverage="0" bottom="0" percent="0" rank="0" text="" dxfId="7">
      <formula>0.9</formula>
      <formula>1</formula>
    </cfRule>
    <cfRule type="cellIs" priority="10" operator="lessThan" aboveAverage="0" equalAverage="0" bottom="0" percent="0" rank="0" text="" dxfId="8">
      <formula>0.9</formula>
    </cfRule>
  </conditionalFormatting>
  <conditionalFormatting sqref="K15:AL15">
    <cfRule type="cellIs" priority="11" operator="lessThan" aboveAverage="0" equalAverage="0" bottom="0" percent="0" rank="0" text="" dxfId="9">
      <formula>4</formula>
    </cfRule>
    <cfRule type="cellIs" priority="12" operator="between" aboveAverage="0" equalAverage="0" bottom="0" percent="0" rank="0" text="" dxfId="10">
      <formula>4</formula>
      <formula>5</formula>
    </cfRule>
    <cfRule type="cellIs" priority="13" operator="greaterThan" aboveAverage="0" equalAverage="0" bottom="0" percent="0" rank="0" text="" dxfId="11">
      <formula>5</formula>
    </cfRule>
  </conditionalFormatting>
  <conditionalFormatting sqref="K18:AL18 K21:AL21">
    <cfRule type="cellIs" priority="14" operator="lessThan" aboveAverage="0" equalAverage="0" bottom="0" percent="0" rank="0" text="" dxfId="12">
      <formula>7</formula>
    </cfRule>
    <cfRule type="cellIs" priority="15" operator="between" aboveAverage="0" equalAverage="0" bottom="0" percent="0" rank="0" text="" dxfId="13">
      <formula>7</formula>
      <formula>15</formula>
    </cfRule>
    <cfRule type="cellIs" priority="16" operator="greaterThan" aboveAverage="0" equalAverage="0" bottom="0" percent="0" rank="0" text="" dxfId="14">
      <formula>15</formula>
    </cfRule>
  </conditionalFormatting>
  <conditionalFormatting sqref="K44:AL52">
    <cfRule type="cellIs" priority="17" operator="greaterThan" aboveAverage="0" equalAverage="0" bottom="0" percent="0" rank="0" text="" dxfId="15">
      <formula>317</formula>
    </cfRule>
    <cfRule type="cellIs" priority="18" operator="between" aboveAverage="0" equalAverage="0" bottom="0" percent="0" rank="0" text="" dxfId="16">
      <formula>315</formula>
      <formula>317</formula>
    </cfRule>
    <cfRule type="cellIs" priority="19" operator="lessThan" aboveAverage="0" equalAverage="0" bottom="0" percent="0" rank="0" text="" dxfId="17">
      <formula>315</formula>
    </cfRule>
  </conditionalFormatting>
  <conditionalFormatting sqref="K62:AL62">
    <cfRule type="cellIs" priority="20" operator="greaterThanOrEqual" aboveAverage="0" equalAverage="0" bottom="0" percent="0" rank="0" text="" dxfId="18">
      <formula>1</formula>
    </cfRule>
    <cfRule type="cellIs" priority="21" operator="between" aboveAverage="0" equalAverage="0" bottom="0" percent="0" rank="0" text="" dxfId="19">
      <formula>0.95</formula>
      <formula>1</formula>
    </cfRule>
    <cfRule type="cellIs" priority="22" operator="lessThanOrEqual" aboveAverage="0" equalAverage="0" bottom="0" percent="0" rank="0" text="" dxfId="20">
      <formula>0.95</formula>
    </cfRule>
  </conditionalFormatting>
  <conditionalFormatting sqref="K24:AL24">
    <cfRule type="cellIs" priority="23" operator="greaterThan" aboveAverage="0" equalAverage="0" bottom="0" percent="0" rank="0" text="" dxfId="21">
      <formula>0.66</formula>
    </cfRule>
    <cfRule type="cellIs" priority="24" operator="between" aboveAverage="0" equalAverage="0" bottom="0" percent="0" rank="0" text="" dxfId="22">
      <formula>0.6</formula>
      <formula>0.66</formula>
    </cfRule>
    <cfRule type="cellIs" priority="25" operator="lessThan" aboveAverage="0" equalAverage="0" bottom="0" percent="0" rank="0" text="" dxfId="23">
      <formula>0.6</formula>
    </cfRule>
  </conditionalFormatting>
  <conditionalFormatting sqref="K10:AL10">
    <cfRule type="cellIs" priority="26" operator="lessThan" aboveAverage="0" equalAverage="0" bottom="0" percent="0" rank="0" text="" dxfId="24">
      <formula>4451</formula>
    </cfRule>
    <cfRule type="cellIs" priority="27" operator="between" aboveAverage="0" equalAverage="0" bottom="0" percent="0" rank="0" text="" dxfId="25">
      <formula>4451</formula>
      <formula>4722</formula>
    </cfRule>
    <cfRule type="cellIs" priority="28" operator="greaterThan" aboveAverage="0" equalAverage="0" bottom="0" percent="0" rank="0" text="" dxfId="26">
      <formula>4722</formula>
    </cfRule>
  </conditionalFormatting>
  <conditionalFormatting sqref="K11:AL11">
    <cfRule type="cellIs" priority="29" operator="lessThan" aboveAverage="0" equalAverage="0" bottom="0" percent="0" rank="0" text="" dxfId="27">
      <formula>1671</formula>
    </cfRule>
    <cfRule type="cellIs" priority="30" operator="between" aboveAverage="0" equalAverage="0" bottom="0" percent="0" rank="0" text="" dxfId="28">
      <formula>1671</formula>
      <formula>1755</formula>
    </cfRule>
    <cfRule type="cellIs" priority="31" operator="greaterThan" aboveAverage="0" equalAverage="0" bottom="0" percent="0" rank="0" text="" dxfId="29">
      <formula>1755</formula>
    </cfRule>
  </conditionalFormatting>
  <conditionalFormatting sqref="K12:AL12">
    <cfRule type="cellIs" priority="32" operator="lessThan" aboveAverage="0" equalAverage="0" bottom="0" percent="0" rank="0" text="" dxfId="30">
      <formula>2730</formula>
    </cfRule>
    <cfRule type="cellIs" priority="33" operator="between" aboveAverage="0" equalAverage="0" bottom="0" percent="0" rank="0" text="" dxfId="31">
      <formula>2730</formula>
      <formula>2867</formula>
    </cfRule>
    <cfRule type="cellIs" priority="34" operator="greaterThan" aboveAverage="0" equalAverage="0" bottom="0" percent="0" rank="0" text="" dxfId="32">
      <formula>2867</formula>
    </cfRule>
  </conditionalFormatting>
  <conditionalFormatting sqref="K13:AL13">
    <cfRule type="cellIs" priority="35" operator="lessThan" aboveAverage="0" equalAverage="0" bottom="0" percent="0" rank="0" text="" dxfId="33">
      <formula>50</formula>
    </cfRule>
    <cfRule type="cellIs" priority="36" operator="between" aboveAverage="0" equalAverage="0" bottom="0" percent="0" rank="0" text="" dxfId="34">
      <formula>50</formula>
      <formula>100</formula>
    </cfRule>
    <cfRule type="cellIs" priority="37" operator="greaterThan" aboveAverage="0" equalAverage="0" bottom="0" percent="0" rank="0" text="" dxfId="35">
      <formula>100</formula>
    </cfRule>
  </conditionalFormatting>
  <conditionalFormatting sqref="K53:AL53 K57:AL57">
    <cfRule type="cellIs" priority="38" operator="greaterThan" aboveAverage="0" equalAverage="0" bottom="0" percent="0" rank="0" text="" dxfId="36">
      <formula>165</formula>
    </cfRule>
    <cfRule type="cellIs" priority="39" operator="between" aboveAverage="0" equalAverage="0" bottom="0" percent="0" rank="0" text="" dxfId="37">
      <formula>163</formula>
      <formula>165</formula>
    </cfRule>
    <cfRule type="cellIs" priority="40" operator="lessThan" aboveAverage="0" equalAverage="0" bottom="0" percent="0" rank="0" text="" dxfId="38">
      <formula>163</formula>
    </cfRule>
  </conditionalFormatting>
  <conditionalFormatting sqref="K64:AL72 K61:AL61">
    <cfRule type="cellIs" priority="41" operator="greaterThan" aboveAverage="0" equalAverage="0" bottom="0" percent="0" rank="0" text="" dxfId="39">
      <formula>1</formula>
    </cfRule>
    <cfRule type="cellIs" priority="42" operator="between" aboveAverage="0" equalAverage="0" bottom="0" percent="0" rank="0" text="" dxfId="40">
      <formula>0.95</formula>
      <formula>1</formula>
    </cfRule>
    <cfRule type="cellIs" priority="43" operator="lessThan" aboveAverage="0" equalAverage="0" bottom="0" percent="0" rank="0" text="" dxfId="41">
      <formula>0.95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2018-02-16T14:16:13Z</dcterms:created>
  <dc:creator>agomeza</dc:creator>
  <dc:description/>
  <dc:language>es-CR</dc:language>
  <cp:lastModifiedBy/>
  <dcterms:modified xsi:type="dcterms:W3CDTF">2020-08-06T11:41:26Z</dcterms:modified>
  <cp:revision>110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