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T34" authorId="0">
      <text>
        <r>
          <rPr>
            <sz val="11"/>
            <color rgb="FF000000"/>
            <rFont val="Calibri"/>
            <family val="2"/>
            <charset val="1"/>
          </rPr>
          <t xml:space="preserve">Fecha correcta exp 15-47-295-ci</t>
        </r>
      </text>
    </comment>
    <comment ref="U30" authorId="0">
      <text>
        <r>
          <rPr>
            <sz val="11"/>
            <color rgb="FF000000"/>
            <rFont val="Calibri"/>
            <family val="2"/>
            <charset val="1"/>
          </rPr>
          <t xml:space="preserve">17-107-296-CI</t>
        </r>
      </text>
    </comment>
    <comment ref="AF28" authorId="0">
      <text>
        <r>
          <rPr>
            <sz val="11"/>
            <color rgb="FF000000"/>
            <rFont val="Calibri"/>
            <family val="2"/>
            <charset val="1"/>
          </rPr>
          <t xml:space="preserve">10-100856-297-ci</t>
        </r>
      </text>
    </comment>
    <comment ref="AF34" authorId="0">
      <text>
        <r>
          <rPr>
            <sz val="11"/>
            <color rgb="FF000000"/>
            <rFont val="Calibri"/>
            <family val="2"/>
            <charset val="1"/>
          </rPr>
          <t xml:space="preserve">12-000377-296-CI</t>
        </r>
      </text>
    </comment>
    <comment ref="AG28" authorId="0">
      <text>
        <r>
          <rPr>
            <sz val="11"/>
            <color rgb="FF000000"/>
            <rFont val="Calibri"/>
            <family val="2"/>
            <charset val="1"/>
          </rPr>
          <t xml:space="preserve">17-000033-0295-ci</t>
        </r>
      </text>
    </comment>
    <comment ref="AG36" authorId="0">
      <text>
        <r>
          <rPr>
            <sz val="11"/>
            <color rgb="FF000000"/>
            <rFont val="Calibri"/>
            <family val="2"/>
            <charset val="1"/>
          </rPr>
          <t xml:space="preserve">09-100464-295-ci</t>
        </r>
      </text>
    </comment>
    <comment ref="AH3" authorId="0">
      <text>
        <r>
          <rPr>
            <sz val="11"/>
            <color rgb="FF000000"/>
            <rFont val="Calibri"/>
            <family val="2"/>
            <charset val="1"/>
          </rPr>
          <t xml:space="preserve">Los dias de cierre por Covid se rebajan como no laborados</t>
        </r>
      </text>
    </comment>
    <comment ref="AH40" authorId="0">
      <text>
        <r>
          <rPr>
            <sz val="11"/>
            <color rgb="FF000000"/>
            <rFont val="Calibri"/>
            <family val="2"/>
            <charset val="1"/>
          </rPr>
          <t xml:space="preserve">Suspendidas por Emergencia Covid-19</t>
        </r>
      </text>
    </comment>
    <comment ref="AI3" authorId="0">
      <text>
        <r>
          <rPr>
            <sz val="11"/>
            <color rgb="FF000000"/>
            <rFont val="Calibri"/>
            <family val="2"/>
            <charset val="1"/>
          </rPr>
          <t xml:space="preserve">Los días no laborados por cierre COVID se rebajan como NO laborados</t>
        </r>
      </text>
    </comment>
    <comment ref="AI41" authorId="0">
      <text>
        <r>
          <rPr>
            <sz val="11"/>
            <color rgb="FF000000"/>
            <rFont val="Calibri"/>
            <family val="2"/>
            <charset val="1"/>
          </rPr>
          <t xml:space="preserve">Suspendidas por emergencia COVID-19</t>
        </r>
      </text>
    </comment>
    <comment ref="AJ30" authorId="0">
      <text>
        <r>
          <rPr>
            <sz val="11"/>
            <color rgb="FF000000"/>
            <rFont val="Calibri"/>
            <family val="2"/>
            <charset val="1"/>
          </rPr>
          <t xml:space="preserve">10-100856-297-ci
</t>
        </r>
      </text>
    </comment>
    <comment ref="AL3" authorId="0">
      <text>
        <r>
          <rPr>
            <sz val="11"/>
            <color rgb="FF000000"/>
            <rFont val="Calibri"/>
            <family val="2"/>
            <charset val="1"/>
          </rPr>
          <t xml:space="preserve">El feriado 27 se rebajo a cada uno.
</t>
        </r>
      </text>
    </comment>
  </commentList>
</comments>
</file>

<file path=xl/sharedStrings.xml><?xml version="1.0" encoding="utf-8"?>
<sst xmlns="http://schemas.openxmlformats.org/spreadsheetml/2006/main" count="366" uniqueCount="111">
  <si>
    <t xml:space="preserve">INDICADORES DE GESTIÓN / DIRECCIÓN DE PLANIFICACIÓN
MATERIA CIVIL</t>
  </si>
  <si>
    <t xml:space="preserve">OBSERVACIONES</t>
  </si>
  <si>
    <t xml:space="preserve">CUOTA DE TRABAJO</t>
  </si>
  <si>
    <t xml:space="preserve">CUOTA DE TRABAJO: Cantidad de días Laborales del mes</t>
  </si>
  <si>
    <t xml:space="preserve">Cantidad de días NO laborados en el mes por Funcionario, y días dedicados a asistir a Audiencias de Juicio que impidieron realizar o firmar proveído</t>
  </si>
  <si>
    <t xml:space="preserve">Días fuera del Despacho sin Sustitución o en labores de manifestación o apoyo</t>
  </si>
  <si>
    <t xml:space="preserve">Mensual</t>
  </si>
  <si>
    <t xml:space="preserve">Coordinadora o Coordinador Judicial</t>
  </si>
  <si>
    <t xml:space="preserve">Este dato se obtiene del módulo estadístico del Escritorio Virtual</t>
  </si>
  <si>
    <t xml:space="preserve">Cuota Diaria</t>
  </si>
  <si>
    <t xml:space="preserve">Técnico 1</t>
  </si>
  <si>
    <t xml:space="preserve">Técnico 2</t>
  </si>
  <si>
    <t xml:space="preserve">Técnico 3</t>
  </si>
  <si>
    <t xml:space="preserve">Técnico 4</t>
  </si>
  <si>
    <t xml:space="preserve">Técnico 5</t>
  </si>
  <si>
    <t xml:space="preserve">Técnico 6</t>
  </si>
  <si>
    <t xml:space="preserve">Técnico 7 (Cajero)</t>
  </si>
  <si>
    <t xml:space="preserve">Coord. Judicial</t>
  </si>
  <si>
    <t xml:space="preserve"> </t>
  </si>
  <si>
    <t xml:space="preserve">Jueza o Juez 1</t>
  </si>
  <si>
    <t xml:space="preserve">Jueza o Juez 2</t>
  </si>
  <si>
    <t xml:space="preserve">Jueza o Juez 3</t>
  </si>
  <si>
    <t xml:space="preserve">Jueza o Juez 4</t>
  </si>
  <si>
    <t xml:space="preserve">Detalle</t>
  </si>
  <si>
    <t xml:space="preserve">Rangos</t>
  </si>
  <si>
    <t xml:space="preserve">Categoría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</si>
  <si>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</si>
  <si>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</si>
  <si>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</si>
  <si>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</si>
  <si>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</si>
  <si>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</si>
  <si>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A mejorar</t>
  </si>
  <si>
    <t xml:space="preserve">Estándar</t>
  </si>
  <si>
    <t xml:space="preserve">Muy bueno</t>
  </si>
  <si>
    <t xml:space="preserve">Rendimiento Estadístico</t>
  </si>
  <si>
    <t xml:space="preserve">Entrada</t>
  </si>
  <si>
    <t xml:space="preserve">ENTRADA TOTAL</t>
  </si>
  <si>
    <t xml:space="preserve">Este datos se obtiene del informe de estadística. </t>
  </si>
  <si>
    <t xml:space="preserve">&gt;</t>
  </si>
  <si>
    <t xml:space="preserve">&lt;=</t>
  </si>
  <si>
    <t xml:space="preserve">X</t>
  </si>
  <si>
    <t xml:space="preserve">&lt;</t>
  </si>
  <si>
    <t xml:space="preserve">Casos Entrados</t>
  </si>
  <si>
    <t xml:space="preserve">Casos Reentrados</t>
  </si>
  <si>
    <t xml:space="preserve">Salida</t>
  </si>
  <si>
    <t xml:space="preserve">SALIDA TOTAL</t>
  </si>
  <si>
    <t xml:space="preserve">Casos Terminados</t>
  </si>
  <si>
    <t xml:space="preserve">Casos Inactivos</t>
  </si>
  <si>
    <t xml:space="preserve">Circulante</t>
  </si>
  <si>
    <t xml:space="preserve">(Circulante Inicial + Entradas+Reentrados) - Terminados-Inactivos</t>
  </si>
  <si>
    <t xml:space="preserve">Este datos se obtiene del informe de estadística.</t>
  </si>
  <si>
    <t xml:space="preserve">Relación salida / entrada</t>
  </si>
  <si>
    <t xml:space="preserve">(Salidas/Entradas)*100</t>
  </si>
  <si>
    <t xml:space="preserve">Los datos de entradas y salidas se obtienen del informe de estadística. </t>
  </si>
  <si>
    <t xml:space="preserve">Plazos</t>
  </si>
  <si>
    <t xml:space="preserve">Análisis de Plazos</t>
  </si>
  <si>
    <t xml:space="preserve">Fecha actual</t>
  </si>
  <si>
    <t xml:space="preserve">Plazo espera de dictado de sentencia</t>
  </si>
  <si>
    <t xml:space="preserve">Fecha actual - fecha del expediente más antiguo pendiente de fallar</t>
  </si>
  <si>
    <t xml:space="preserve">Este dato se obtiene del libro de pase a fallo</t>
  </si>
  <si>
    <t xml:space="preserve">Fecha expediente más antiguo pendiente de fallo</t>
  </si>
  <si>
    <t xml:space="preserve">Plazo espera para realización audiencia</t>
  </si>
  <si>
    <t xml:space="preserve">Fecha del ultimo señalamiento - fecha actual </t>
  </si>
  <si>
    <t xml:space="preserve">Este dato se obtiene de la Agenda Cronos</t>
  </si>
  <si>
    <t xml:space="preserve">Fecha ultimo señalamiento</t>
  </si>
  <si>
    <t xml:space="preserve">Plazo para resolver demandas nuevas</t>
  </si>
  <si>
    <t xml:space="preserve">Fecha actual - fecha de la demanda más antigua pendiente de la primera resolución</t>
  </si>
  <si>
    <t xml:space="preserve">Este dato se obtiene del Escritorio Virtual. </t>
  </si>
  <si>
    <t xml:space="preserve">Fecha demanda más antigua pendiente de resolver</t>
  </si>
  <si>
    <t xml:space="preserve">Plazo para resolver escritos</t>
  </si>
  <si>
    <r>
      <rPr>
        <sz val="8"/>
        <rFont val="Arial"/>
        <family val="2"/>
        <charset val="1"/>
      </rPr>
      <t xml:space="preserve">Fecha actual - fecha del escrito más antiguo pendiente de resolver de expedientes</t>
    </r>
    <r>
      <rPr>
        <b val="true"/>
        <sz val="8"/>
        <rFont val="Arial"/>
        <family val="2"/>
        <charset val="1"/>
      </rPr>
      <t xml:space="preserve"> que se encuentran fuera del despacho</t>
    </r>
  </si>
  <si>
    <r>
      <rPr>
        <sz val="8"/>
        <rFont val="Arial"/>
        <family val="2"/>
        <charset val="1"/>
      </rPr>
      <t xml:space="preserve">Fecha escrito más antiguo pendiente de resolver </t>
    </r>
    <r>
      <rPr>
        <b val="true"/>
        <sz val="8"/>
        <rFont val="Arial"/>
        <family val="2"/>
        <charset val="1"/>
      </rPr>
      <t xml:space="preserve">de expedientes que se encuentran archivados, en el Superior, suspendidos,  etc</t>
    </r>
  </si>
  <si>
    <r>
      <rPr>
        <sz val="8"/>
        <rFont val="Arial"/>
        <family val="2"/>
        <charset val="1"/>
      </rPr>
      <t xml:space="preserve">Fecha actual - fecha del escrito más antiguo pendiente de resolver de los </t>
    </r>
    <r>
      <rPr>
        <b val="true"/>
        <sz val="8"/>
        <rFont val="Arial"/>
        <family val="2"/>
        <charset val="1"/>
      </rPr>
      <t xml:space="preserve">que están en el despacho</t>
    </r>
  </si>
  <si>
    <r>
      <rPr>
        <sz val="8"/>
        <rFont val="Arial"/>
        <family val="2"/>
        <charset val="1"/>
      </rPr>
      <t xml:space="preserve">Fecha escrito más antiguo pendiente de resolver </t>
    </r>
    <r>
      <rPr>
        <b val="true"/>
        <sz val="8"/>
        <rFont val="Arial"/>
        <family val="2"/>
        <charset val="1"/>
      </rPr>
      <t xml:space="preserve">(expedientes en estado de trámite)</t>
    </r>
  </si>
  <si>
    <t xml:space="preserve">Cantidad de escritos pendientes de resolver</t>
  </si>
  <si>
    <t xml:space="preserve">Cantidad TOTAL de escritos pendientes de resolver (incluye los reservados)</t>
  </si>
  <si>
    <t xml:space="preserve">Cantidad de escritos pendientes de resolver en estado de Trámite (excluyendo los de los expedientes que se encuentran fuera del despacho y reservados)</t>
  </si>
  <si>
    <t xml:space="preserve">Operacional</t>
  </si>
  <si>
    <t xml:space="preserve">Porcentaje de efectividad de realización audiencias</t>
  </si>
  <si>
    <t xml:space="preserve">(Audiencias realizadas / Audiencias programadas)*100</t>
  </si>
  <si>
    <t xml:space="preserve">Cantidad de audiencias programadas en el mes</t>
  </si>
  <si>
    <t xml:space="preserve">Cantidad de audiencias realizadas en el mes</t>
  </si>
  <si>
    <t xml:space="preserve">Cantidad de audiencias pendientes de realización</t>
  </si>
  <si>
    <t xml:space="preserve">Audiencias pendientes de realización</t>
  </si>
  <si>
    <t xml:space="preserve">Agenda Cronos</t>
  </si>
  <si>
    <t xml:space="preserve">Cantidad de expedientes pendientes de fallo</t>
  </si>
  <si>
    <t xml:space="preserve">Expedientes pendientes de fallo</t>
  </si>
  <si>
    <t xml:space="preserve">Cantidad de resoluciones pasados a firmar por Técnico o Técnica</t>
  </si>
  <si>
    <t xml:space="preserve">Este dato se obtiene del escritorio virtual</t>
  </si>
  <si>
    <t xml:space="preserve">Porcentaje de rendimiento por Técnico o Técnica</t>
  </si>
  <si>
    <t xml:space="preserve">(Cantidad de resoluciones pasadas a firmar / Cantidad de resoluciones a realizar)</t>
  </si>
  <si>
    <t xml:space="preserve">Cantidad de giros realizados por el Cajero (Coord. Jud.)</t>
  </si>
  <si>
    <t xml:space="preserve">Porcentaje de rendimiento del Cajero (Coord. Jud.)</t>
  </si>
  <si>
    <t xml:space="preserve">Cantidad Personas Juzgadoras del despacho</t>
  </si>
  <si>
    <t xml:space="preserve">Cantidad de sentencias dictadas por juez o jueza</t>
  </si>
  <si>
    <t xml:space="preserve">Cuota mensual por persona Juzgadora</t>
  </si>
  <si>
    <t xml:space="preserve">Este dato se obtiene libro de sentencias</t>
  </si>
  <si>
    <t xml:space="preserve">Total de sentencias</t>
  </si>
  <si>
    <t xml:space="preserve">Juez 1</t>
  </si>
  <si>
    <t xml:space="preserve">De Audiencias Complementarias y Escritorio</t>
  </si>
  <si>
    <t xml:space="preserve">Otras resoluciones</t>
  </si>
  <si>
    <t xml:space="preserve">Juez 2</t>
  </si>
  <si>
    <t xml:space="preserve">Juez 3</t>
  </si>
  <si>
    <t xml:space="preserve">Juez 4</t>
  </si>
  <si>
    <t xml:space="preserve">Cantidad de sentencias dictadas por apoyo de jueces del Centro de Apoyo, Coordinación y Mejoramiento de la Función Jurisdiccional (CACMFJ)</t>
  </si>
  <si>
    <t xml:space="preserve">Juezas y Jueces de Apoyo</t>
  </si>
  <si>
    <t xml:space="preserve">Porcentaje de rendimiento por Juez o Jueza</t>
  </si>
  <si>
    <t xml:space="preserve">(Cantidad de sentencias dictadas/ Cantidad de sentencias necesarios)</t>
  </si>
  <si>
    <t xml:space="preserve">Cantidad de resoluciones firmadas por Jueza o Juez</t>
  </si>
  <si>
    <t xml:space="preserve">Versión N° 1 de Matriz de Indicadores: Vigente a partir del 08 de octubre de 2018.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</si>
</sst>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MMM\-YY"/>
    <numFmt numFmtId="166" formatCode="#,##0"/>
    <numFmt numFmtId="167" formatCode="0"/>
    <numFmt numFmtId="168" formatCode="0\ %"/>
    <numFmt numFmtId="169" formatCode="0.0"/>
    <numFmt numFmtId="170" formatCode="#,##0.00"/>
    <numFmt numFmtId="171" formatCode="0.0%"/>
    <numFmt numFmtId="172" formatCode="DD/MM/YYYY"/>
    <numFmt numFmtId="173" formatCode="DD/MM/YY;@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 val="true"/>
      <sz val="8"/>
      <color rgb="FFFFFFFF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2F2F2"/>
        <bgColor rgb="FFDEEBF7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CC00"/>
      </patternFill>
    </fill>
    <fill>
      <patternFill patternType="solid">
        <fgColor rgb="FFFCD5B4"/>
        <bgColor rgb="FFD9D9D9"/>
      </patternFill>
    </fill>
    <fill>
      <patternFill patternType="solid">
        <fgColor rgb="FFDEEBF7"/>
        <bgColor rgb="FFF2F2F2"/>
      </patternFill>
    </fill>
    <fill>
      <patternFill patternType="solid">
        <fgColor rgb="FF92CDDC"/>
        <bgColor rgb="FFB7DEE8"/>
      </patternFill>
    </fill>
    <fill>
      <patternFill patternType="solid">
        <fgColor rgb="FFD9D9D9"/>
        <bgColor rgb="FFDEEBF7"/>
      </patternFill>
    </fill>
    <fill>
      <patternFill patternType="solid">
        <fgColor rgb="FF595959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808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B7DEE8"/>
        <bgColor rgb="FFD9D9D9"/>
      </patternFill>
    </fill>
    <fill>
      <patternFill patternType="solid">
        <fgColor rgb="FF000000"/>
        <bgColor rgb="FF00330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medium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hair"/>
      <right/>
      <top style="medium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9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4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9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11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11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1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1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1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7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6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4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0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8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0" fillId="1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2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6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1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7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0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4" borderId="1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6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8" borderId="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7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7" fillId="4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1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8" borderId="1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1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0" fillId="1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2" borderId="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6" borderId="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1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7" borderId="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18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8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18" borderId="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19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1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19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1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1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4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15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1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1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1" fillId="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2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16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1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17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2" borderId="3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16" borderId="3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16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17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17" borderId="3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name val="Calibri"/>
        <charset val="1"/>
        <family val="2"/>
        <color rgb="FF0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CCFFCC"/>
      <rgbColor rgb="FFFFFF99"/>
      <rgbColor rgb="FF92CDDC"/>
      <rgbColor rgb="FFFF99CC"/>
      <rgbColor rgb="FFBFBFBF"/>
      <rgbColor rgb="FFFCD5B4"/>
      <rgbColor rgb="FF3366FF"/>
      <rgbColor rgb="FF33CCCC"/>
      <rgbColor rgb="FF92D050"/>
      <rgbColor rgb="FFFFCC00"/>
      <rgbColor rgb="FFFFC000"/>
      <rgbColor rgb="FFFF6600"/>
      <rgbColor rgb="FF59595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254160</xdr:colOff>
      <xdr:row>37</xdr:row>
      <xdr:rowOff>464040</xdr:rowOff>
    </xdr:to>
    <xdr:sp>
      <xdr:nvSpPr>
        <xdr:cNvPr id="0" name="CustomShape 1" hidden="1"/>
        <xdr:cNvSpPr/>
      </xdr:nvSpPr>
      <xdr:spPr>
        <a:xfrm>
          <a:off x="0" y="0"/>
          <a:ext cx="7823880" cy="7549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254160</xdr:colOff>
      <xdr:row>37</xdr:row>
      <xdr:rowOff>464040</xdr:rowOff>
    </xdr:to>
    <xdr:sp>
      <xdr:nvSpPr>
        <xdr:cNvPr id="1" name="CustomShape 1" hidden="1"/>
        <xdr:cNvSpPr/>
      </xdr:nvSpPr>
      <xdr:spPr>
        <a:xfrm>
          <a:off x="0" y="0"/>
          <a:ext cx="7823880" cy="75499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47880</xdr:colOff>
      <xdr:row>37</xdr:row>
      <xdr:rowOff>466560</xdr:rowOff>
    </xdr:to>
    <xdr:sp>
      <xdr:nvSpPr>
        <xdr:cNvPr id="2" name="CustomShape 1" hidden="1"/>
        <xdr:cNvSpPr/>
      </xdr:nvSpPr>
      <xdr:spPr>
        <a:xfrm>
          <a:off x="0" y="0"/>
          <a:ext cx="6090840" cy="7552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47880</xdr:colOff>
      <xdr:row>37</xdr:row>
      <xdr:rowOff>466560</xdr:rowOff>
    </xdr:to>
    <xdr:sp>
      <xdr:nvSpPr>
        <xdr:cNvPr id="3" name="CustomShape 1" hidden="1"/>
        <xdr:cNvSpPr/>
      </xdr:nvSpPr>
      <xdr:spPr>
        <a:xfrm>
          <a:off x="0" y="0"/>
          <a:ext cx="6090840" cy="7552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T84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16" ySplit="3" topLeftCell="AI74" activePane="bottomRight" state="frozen"/>
      <selection pane="topLeft" activeCell="A1" activeCellId="0" sqref="A1"/>
      <selection pane="topRight" activeCell="AI1" activeCellId="0" sqref="AI1"/>
      <selection pane="bottomLeft" activeCell="A74" activeCellId="0" sqref="A74"/>
      <selection pane="bottomRight" activeCell="AL61" activeCellId="0" sqref="AL61"/>
    </sheetView>
  </sheetViews>
  <sheetFormatPr defaultRowHeight="14.4" zeroHeight="false" outlineLevelRow="0" outlineLevelCol="0"/>
  <cols>
    <col collapsed="false" customWidth="true" hidden="false" outlineLevel="0" max="1" min="1" style="1" width="7.22"/>
    <col collapsed="false" customWidth="true" hidden="false" outlineLevel="0" max="2" min="2" style="1" width="7.44"/>
    <col collapsed="false" customWidth="true" hidden="false" outlineLevel="0" max="3" min="3" style="1" width="18.77"/>
    <col collapsed="false" customWidth="true" hidden="false" outlineLevel="0" max="4" min="4" style="1" width="30.55"/>
    <col collapsed="false" customWidth="true" hidden="true" outlineLevel="0" max="5" min="5" style="1" width="9.13"/>
    <col collapsed="false" customWidth="true" hidden="true" outlineLevel="0" max="6" min="6" style="1" width="15.56"/>
    <col collapsed="false" customWidth="true" hidden="false" outlineLevel="0" max="7" min="7" style="1" width="21.66"/>
    <col collapsed="false" customWidth="true" hidden="false" outlineLevel="0" max="8" min="8" style="1" width="3.98"/>
    <col collapsed="false" customWidth="true" hidden="false" outlineLevel="0" max="10" min="9" style="1" width="4.44"/>
    <col collapsed="false" customWidth="true" hidden="false" outlineLevel="0" max="11" min="11" style="1" width="4.22"/>
    <col collapsed="false" customWidth="true" hidden="false" outlineLevel="0" max="12" min="12" style="1" width="4.56"/>
    <col collapsed="false" customWidth="true" hidden="false" outlineLevel="0" max="13" min="13" style="1" width="4.22"/>
    <col collapsed="false" customWidth="true" hidden="false" outlineLevel="0" max="14" min="14" style="1" width="11.32"/>
    <col collapsed="false" customWidth="true" hidden="true" outlineLevel="0" max="15" min="15" style="1" width="3.98"/>
    <col collapsed="false" customWidth="true" hidden="true" outlineLevel="0" max="16" min="16" style="1" width="5.66"/>
    <col collapsed="false" customWidth="true" hidden="false" outlineLevel="0" max="25" min="17" style="1" width="12.22"/>
    <col collapsed="false" customWidth="true" hidden="false" outlineLevel="0" max="30" min="26" style="1" width="12.1"/>
    <col collapsed="false" customWidth="true" hidden="false" outlineLevel="0" max="31" min="31" style="1" width="4.37"/>
    <col collapsed="false" customWidth="true" hidden="false" outlineLevel="0" max="32" min="32" style="1" width="7.48"/>
    <col collapsed="false" customWidth="true" hidden="false" outlineLevel="0" max="34" min="33" style="1" width="12.1"/>
    <col collapsed="false" customWidth="true" hidden="false" outlineLevel="0" max="35" min="35" style="1" width="3.18"/>
    <col collapsed="false" customWidth="true" hidden="false" outlineLevel="0" max="36" min="36" style="1" width="3.31"/>
    <col collapsed="false" customWidth="true" hidden="false" outlineLevel="0" max="37" min="37" style="1" width="7.26"/>
    <col collapsed="false" customWidth="true" hidden="false" outlineLevel="0" max="45" min="38" style="1" width="12.22"/>
    <col collapsed="false" customWidth="true" hidden="false" outlineLevel="0" max="46" min="46" style="1" width="43.33"/>
    <col collapsed="false" customWidth="true" hidden="false" outlineLevel="0" max="1025" min="47" style="1" width="11.57"/>
  </cols>
  <sheetData>
    <row r="1" customFormat="false" ht="14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n">
        <v>43374</v>
      </c>
      <c r="R1" s="3" t="n">
        <v>43405</v>
      </c>
      <c r="S1" s="3" t="n">
        <v>43435</v>
      </c>
      <c r="T1" s="3" t="n">
        <v>43466</v>
      </c>
      <c r="U1" s="3" t="n">
        <v>43497</v>
      </c>
      <c r="V1" s="3" t="n">
        <v>43525</v>
      </c>
      <c r="W1" s="3" t="n">
        <v>43556</v>
      </c>
      <c r="X1" s="3" t="n">
        <v>43586</v>
      </c>
      <c r="Y1" s="3" t="n">
        <v>43617</v>
      </c>
      <c r="Z1" s="3" t="n">
        <v>43647</v>
      </c>
      <c r="AA1" s="3" t="n">
        <v>43678</v>
      </c>
      <c r="AB1" s="3" t="n">
        <v>43709</v>
      </c>
      <c r="AC1" s="3" t="n">
        <v>43739</v>
      </c>
      <c r="AD1" s="3" t="n">
        <v>43770</v>
      </c>
      <c r="AE1" s="3" t="n">
        <v>43800</v>
      </c>
      <c r="AF1" s="3" t="n">
        <v>43831</v>
      </c>
      <c r="AG1" s="3" t="n">
        <v>43862</v>
      </c>
      <c r="AH1" s="3" t="n">
        <v>43891</v>
      </c>
      <c r="AI1" s="3" t="n">
        <v>43922</v>
      </c>
      <c r="AJ1" s="3" t="n">
        <v>43952</v>
      </c>
      <c r="AK1" s="3" t="n">
        <v>43983</v>
      </c>
      <c r="AL1" s="3" t="n">
        <v>44013</v>
      </c>
      <c r="AM1" s="3" t="n">
        <v>44044</v>
      </c>
      <c r="AN1" s="3" t="n">
        <v>44075</v>
      </c>
      <c r="AO1" s="3" t="n">
        <v>44105</v>
      </c>
      <c r="AP1" s="3" t="n">
        <v>44136</v>
      </c>
      <c r="AQ1" s="3" t="n">
        <v>44166</v>
      </c>
      <c r="AR1" s="3" t="n">
        <v>44197</v>
      </c>
      <c r="AS1" s="3" t="n">
        <v>44228</v>
      </c>
      <c r="AT1" s="4" t="s">
        <v>1</v>
      </c>
    </row>
    <row r="2" customFormat="false" ht="14.4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</row>
    <row r="3" customFormat="false" ht="18.6" hidden="false" customHeight="true" outlineLevel="0" collapsed="false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n">
        <v>16</v>
      </c>
      <c r="R3" s="7" t="n">
        <v>22</v>
      </c>
      <c r="S3" s="7" t="n">
        <v>15</v>
      </c>
      <c r="T3" s="7" t="n">
        <v>19</v>
      </c>
      <c r="U3" s="7" t="n">
        <v>20</v>
      </c>
      <c r="V3" s="7" t="n">
        <v>21</v>
      </c>
      <c r="W3" s="7" t="n">
        <v>16</v>
      </c>
      <c r="X3" s="7" t="n">
        <v>22</v>
      </c>
      <c r="Y3" s="7" t="n">
        <v>20</v>
      </c>
      <c r="Z3" s="7" t="n">
        <v>22</v>
      </c>
      <c r="AA3" s="7" t="n">
        <v>19</v>
      </c>
      <c r="AB3" s="7" t="n">
        <v>21</v>
      </c>
      <c r="AC3" s="7" t="n">
        <v>23</v>
      </c>
      <c r="AD3" s="7" t="n">
        <v>21</v>
      </c>
      <c r="AE3" s="7" t="n">
        <v>15</v>
      </c>
      <c r="AF3" s="7" t="n">
        <v>20</v>
      </c>
      <c r="AG3" s="7" t="n">
        <v>20</v>
      </c>
      <c r="AH3" s="7" t="n">
        <v>22</v>
      </c>
      <c r="AI3" s="7" t="n">
        <v>20</v>
      </c>
      <c r="AJ3" s="7" t="n">
        <v>20</v>
      </c>
      <c r="AK3" s="7" t="n">
        <v>22</v>
      </c>
      <c r="AL3" s="7" t="n">
        <v>23</v>
      </c>
      <c r="AM3" s="7"/>
      <c r="AN3" s="7"/>
      <c r="AO3" s="7"/>
      <c r="AP3" s="7"/>
      <c r="AQ3" s="7"/>
      <c r="AR3" s="7"/>
      <c r="AS3" s="7"/>
      <c r="AT3" s="8"/>
    </row>
    <row r="4" customFormat="false" ht="14.4" hidden="false" customHeight="true" outlineLevel="0" collapsed="false">
      <c r="A4" s="5"/>
      <c r="B4" s="9"/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/>
      <c r="J4" s="12"/>
      <c r="K4" s="12"/>
      <c r="L4" s="13" t="n">
        <v>15</v>
      </c>
      <c r="M4" s="13"/>
      <c r="N4" s="14" t="s">
        <v>10</v>
      </c>
      <c r="O4" s="14"/>
      <c r="P4" s="14"/>
      <c r="Q4" s="15" t="n">
        <v>3</v>
      </c>
      <c r="R4" s="15" t="n">
        <v>9</v>
      </c>
      <c r="S4" s="15" t="n">
        <v>4</v>
      </c>
      <c r="T4" s="15" t="n">
        <v>6.5</v>
      </c>
      <c r="U4" s="16" t="n">
        <v>10</v>
      </c>
      <c r="V4" s="16" t="n">
        <v>8.5</v>
      </c>
      <c r="W4" s="15" t="n">
        <v>5</v>
      </c>
      <c r="X4" s="16" t="n">
        <v>11</v>
      </c>
      <c r="Y4" s="16" t="n">
        <v>6</v>
      </c>
      <c r="Z4" s="15" t="n">
        <v>9</v>
      </c>
      <c r="AA4" s="16" t="n">
        <v>4.25</v>
      </c>
      <c r="AB4" s="16" t="n">
        <v>7.5</v>
      </c>
      <c r="AC4" s="15" t="n">
        <v>2.5</v>
      </c>
      <c r="AD4" s="16" t="n">
        <v>3</v>
      </c>
      <c r="AE4" s="16" t="n">
        <v>1.3</v>
      </c>
      <c r="AF4" s="15" t="n">
        <v>5.6</v>
      </c>
      <c r="AG4" s="16" t="n">
        <v>5.3</v>
      </c>
      <c r="AH4" s="16" t="n">
        <v>18</v>
      </c>
      <c r="AI4" s="16" t="n">
        <v>10.3</v>
      </c>
      <c r="AJ4" s="15" t="n">
        <v>3.22</v>
      </c>
      <c r="AK4" s="16" t="n">
        <v>3</v>
      </c>
      <c r="AL4" s="15" t="n">
        <v>11.5</v>
      </c>
      <c r="AM4" s="16"/>
      <c r="AN4" s="16"/>
      <c r="AO4" s="16"/>
      <c r="AP4" s="16"/>
      <c r="AQ4" s="15"/>
      <c r="AR4" s="16"/>
      <c r="AS4" s="16"/>
      <c r="AT4" s="8"/>
    </row>
    <row r="5" customFormat="false" ht="14.4" hidden="false" customHeight="true" outlineLevel="0" collapsed="false">
      <c r="A5" s="5"/>
      <c r="B5" s="17"/>
      <c r="C5" s="10"/>
      <c r="D5" s="11"/>
      <c r="E5" s="11"/>
      <c r="F5" s="11"/>
      <c r="G5" s="11"/>
      <c r="H5" s="12" t="s">
        <v>9</v>
      </c>
      <c r="I5" s="12"/>
      <c r="J5" s="12"/>
      <c r="K5" s="12"/>
      <c r="L5" s="13" t="n">
        <v>15</v>
      </c>
      <c r="M5" s="13"/>
      <c r="N5" s="14" t="s">
        <v>11</v>
      </c>
      <c r="O5" s="14"/>
      <c r="P5" s="14"/>
      <c r="Q5" s="15" t="n">
        <v>3</v>
      </c>
      <c r="R5" s="15" t="n">
        <v>7</v>
      </c>
      <c r="S5" s="15" t="n">
        <v>4</v>
      </c>
      <c r="T5" s="15" t="n">
        <v>7.5</v>
      </c>
      <c r="U5" s="16" t="n">
        <v>8</v>
      </c>
      <c r="V5" s="16" t="n">
        <v>9.5</v>
      </c>
      <c r="W5" s="15" t="n">
        <v>4.8</v>
      </c>
      <c r="X5" s="16" t="n">
        <v>8.5</v>
      </c>
      <c r="Y5" s="16" t="n">
        <v>3</v>
      </c>
      <c r="Z5" s="15" t="n">
        <v>10</v>
      </c>
      <c r="AA5" s="16" t="n">
        <v>7</v>
      </c>
      <c r="AB5" s="16" t="n">
        <v>6.6</v>
      </c>
      <c r="AC5" s="15" t="n">
        <v>5.6</v>
      </c>
      <c r="AD5" s="16" t="n">
        <v>3.6</v>
      </c>
      <c r="AE5" s="16" t="n">
        <v>1.8</v>
      </c>
      <c r="AF5" s="15" t="n">
        <v>3.4</v>
      </c>
      <c r="AG5" s="16" t="n">
        <v>4</v>
      </c>
      <c r="AH5" s="16" t="n">
        <v>8.7</v>
      </c>
      <c r="AI5" s="16" t="n">
        <v>8.4</v>
      </c>
      <c r="AJ5" s="15" t="n">
        <v>3</v>
      </c>
      <c r="AK5" s="16" t="n">
        <v>3.4</v>
      </c>
      <c r="AL5" s="15" t="n">
        <v>7.3</v>
      </c>
      <c r="AM5" s="16"/>
      <c r="AN5" s="16"/>
      <c r="AO5" s="16"/>
      <c r="AP5" s="16"/>
      <c r="AQ5" s="15"/>
      <c r="AR5" s="16"/>
      <c r="AS5" s="16"/>
      <c r="AT5" s="8"/>
    </row>
    <row r="6" customFormat="false" ht="14.4" hidden="false" customHeight="true" outlineLevel="0" collapsed="false">
      <c r="A6" s="5"/>
      <c r="B6" s="17"/>
      <c r="C6" s="10"/>
      <c r="D6" s="11"/>
      <c r="E6" s="11"/>
      <c r="F6" s="11"/>
      <c r="G6" s="11"/>
      <c r="H6" s="12" t="s">
        <v>9</v>
      </c>
      <c r="I6" s="12"/>
      <c r="J6" s="12"/>
      <c r="K6" s="12"/>
      <c r="L6" s="13" t="n">
        <v>15</v>
      </c>
      <c r="M6" s="13"/>
      <c r="N6" s="14" t="s">
        <v>12</v>
      </c>
      <c r="O6" s="14"/>
      <c r="P6" s="14"/>
      <c r="Q6" s="15" t="n">
        <v>3</v>
      </c>
      <c r="R6" s="15" t="n">
        <v>8</v>
      </c>
      <c r="S6" s="15" t="n">
        <v>4</v>
      </c>
      <c r="T6" s="15" t="n">
        <v>7</v>
      </c>
      <c r="U6" s="16" t="n">
        <v>9</v>
      </c>
      <c r="V6" s="16" t="n">
        <v>8</v>
      </c>
      <c r="W6" s="15" t="n">
        <v>5</v>
      </c>
      <c r="X6" s="16" t="n">
        <v>7</v>
      </c>
      <c r="Y6" s="16" t="n">
        <v>5</v>
      </c>
      <c r="Z6" s="15" t="n">
        <v>8.7</v>
      </c>
      <c r="AA6" s="16" t="n">
        <v>15</v>
      </c>
      <c r="AB6" s="16" t="n">
        <v>21</v>
      </c>
      <c r="AC6" s="15" t="n">
        <v>23</v>
      </c>
      <c r="AD6" s="16" t="n">
        <v>21</v>
      </c>
      <c r="AE6" s="16" t="n">
        <v>15</v>
      </c>
      <c r="AF6" s="15" t="n">
        <v>8.8</v>
      </c>
      <c r="AG6" s="16" t="n">
        <v>2.87</v>
      </c>
      <c r="AH6" s="16" t="n">
        <v>10.6</v>
      </c>
      <c r="AI6" s="16" t="n">
        <v>8.1</v>
      </c>
      <c r="AJ6" s="15" t="n">
        <v>4.5</v>
      </c>
      <c r="AK6" s="16" t="n">
        <v>5.2</v>
      </c>
      <c r="AL6" s="15" t="n">
        <v>6.5</v>
      </c>
      <c r="AM6" s="16"/>
      <c r="AN6" s="16"/>
      <c r="AO6" s="16"/>
      <c r="AP6" s="16"/>
      <c r="AQ6" s="15"/>
      <c r="AR6" s="16"/>
      <c r="AS6" s="16"/>
      <c r="AT6" s="8"/>
    </row>
    <row r="7" customFormat="false" ht="14.4" hidden="false" customHeight="true" outlineLevel="0" collapsed="false">
      <c r="A7" s="5"/>
      <c r="B7" s="17"/>
      <c r="C7" s="10"/>
      <c r="D7" s="11"/>
      <c r="E7" s="11"/>
      <c r="F7" s="11"/>
      <c r="G7" s="11"/>
      <c r="H7" s="12" t="s">
        <v>9</v>
      </c>
      <c r="I7" s="12"/>
      <c r="J7" s="12"/>
      <c r="K7" s="12"/>
      <c r="L7" s="13" t="n">
        <v>15</v>
      </c>
      <c r="M7" s="13"/>
      <c r="N7" s="14" t="s">
        <v>13</v>
      </c>
      <c r="O7" s="14"/>
      <c r="P7" s="14"/>
      <c r="Q7" s="18"/>
      <c r="R7" s="18"/>
      <c r="S7" s="18"/>
      <c r="T7" s="15" t="n">
        <v>10</v>
      </c>
      <c r="U7" s="16" t="n">
        <v>9</v>
      </c>
      <c r="V7" s="16" t="n">
        <v>8</v>
      </c>
      <c r="W7" s="15" t="n">
        <v>4</v>
      </c>
      <c r="X7" s="16" t="n">
        <v>9</v>
      </c>
      <c r="Y7" s="16" t="n">
        <v>4.5</v>
      </c>
      <c r="Z7" s="15" t="n">
        <v>7.3</v>
      </c>
      <c r="AA7" s="16" t="n">
        <v>6</v>
      </c>
      <c r="AB7" s="16" t="n">
        <v>10</v>
      </c>
      <c r="AC7" s="15" t="n">
        <v>2.5</v>
      </c>
      <c r="AD7" s="16" t="n">
        <v>2.8</v>
      </c>
      <c r="AE7" s="16" t="n">
        <v>1</v>
      </c>
      <c r="AF7" s="15" t="n">
        <v>3.88</v>
      </c>
      <c r="AG7" s="16" t="n">
        <v>5.17</v>
      </c>
      <c r="AH7" s="16" t="n">
        <v>8.4</v>
      </c>
      <c r="AI7" s="16" t="n">
        <v>10.56</v>
      </c>
      <c r="AJ7" s="15" t="n">
        <v>2.6</v>
      </c>
      <c r="AK7" s="16" t="n">
        <v>3.31</v>
      </c>
      <c r="AL7" s="15" t="n">
        <v>14.18</v>
      </c>
      <c r="AM7" s="16"/>
      <c r="AN7" s="16"/>
      <c r="AO7" s="16"/>
      <c r="AP7" s="16"/>
      <c r="AQ7" s="15"/>
      <c r="AR7" s="16"/>
      <c r="AS7" s="16"/>
      <c r="AT7" s="8"/>
    </row>
    <row r="8" customFormat="false" ht="14.4" hidden="true" customHeight="true" outlineLevel="0" collapsed="false">
      <c r="A8" s="5"/>
      <c r="B8" s="17"/>
      <c r="C8" s="10"/>
      <c r="D8" s="11"/>
      <c r="E8" s="11"/>
      <c r="F8" s="11"/>
      <c r="G8" s="11"/>
      <c r="H8" s="12" t="s">
        <v>9</v>
      </c>
      <c r="I8" s="12"/>
      <c r="J8" s="12"/>
      <c r="K8" s="12"/>
      <c r="L8" s="13" t="n">
        <v>15</v>
      </c>
      <c r="M8" s="13"/>
      <c r="N8" s="14" t="s">
        <v>14</v>
      </c>
      <c r="O8" s="14"/>
      <c r="P8" s="14"/>
      <c r="Q8" s="15"/>
      <c r="R8" s="15"/>
      <c r="S8" s="15"/>
      <c r="T8" s="15"/>
      <c r="U8" s="16"/>
      <c r="V8" s="16"/>
      <c r="W8" s="15"/>
      <c r="X8" s="16"/>
      <c r="Y8" s="16"/>
      <c r="Z8" s="15"/>
      <c r="AA8" s="16"/>
      <c r="AB8" s="16"/>
      <c r="AC8" s="15"/>
      <c r="AD8" s="16"/>
      <c r="AE8" s="16"/>
      <c r="AF8" s="15"/>
      <c r="AG8" s="16"/>
      <c r="AH8" s="16"/>
      <c r="AI8" s="16"/>
      <c r="AJ8" s="15"/>
      <c r="AK8" s="16"/>
      <c r="AL8" s="15"/>
      <c r="AM8" s="16"/>
      <c r="AN8" s="16"/>
      <c r="AO8" s="16"/>
      <c r="AP8" s="16"/>
      <c r="AQ8" s="15"/>
      <c r="AR8" s="16"/>
      <c r="AS8" s="16"/>
      <c r="AT8" s="8"/>
    </row>
    <row r="9" customFormat="false" ht="14.4" hidden="true" customHeight="true" outlineLevel="0" collapsed="false">
      <c r="A9" s="5"/>
      <c r="B9" s="17"/>
      <c r="C9" s="10"/>
      <c r="D9" s="11"/>
      <c r="E9" s="11"/>
      <c r="F9" s="11"/>
      <c r="G9" s="11"/>
      <c r="H9" s="12" t="s">
        <v>9</v>
      </c>
      <c r="I9" s="12"/>
      <c r="J9" s="12"/>
      <c r="K9" s="12"/>
      <c r="L9" s="13" t="n">
        <v>15</v>
      </c>
      <c r="M9" s="13"/>
      <c r="N9" s="14" t="s">
        <v>15</v>
      </c>
      <c r="O9" s="14"/>
      <c r="P9" s="14"/>
      <c r="Q9" s="15"/>
      <c r="R9" s="15"/>
      <c r="S9" s="15"/>
      <c r="T9" s="15"/>
      <c r="U9" s="16"/>
      <c r="V9" s="16"/>
      <c r="W9" s="15"/>
      <c r="X9" s="16"/>
      <c r="Y9" s="16"/>
      <c r="Z9" s="15"/>
      <c r="AA9" s="16"/>
      <c r="AB9" s="16"/>
      <c r="AC9" s="15"/>
      <c r="AD9" s="16"/>
      <c r="AE9" s="16"/>
      <c r="AF9" s="15"/>
      <c r="AG9" s="16"/>
      <c r="AH9" s="16"/>
      <c r="AI9" s="16"/>
      <c r="AJ9" s="15"/>
      <c r="AK9" s="16"/>
      <c r="AL9" s="15"/>
      <c r="AM9" s="16"/>
      <c r="AN9" s="16"/>
      <c r="AO9" s="16"/>
      <c r="AP9" s="16"/>
      <c r="AQ9" s="15"/>
      <c r="AR9" s="16"/>
      <c r="AS9" s="16"/>
      <c r="AT9" s="8"/>
    </row>
    <row r="10" customFormat="false" ht="14.4" hidden="true" customHeight="true" outlineLevel="0" collapsed="false">
      <c r="A10" s="5"/>
      <c r="B10" s="17"/>
      <c r="C10" s="10"/>
      <c r="D10" s="11"/>
      <c r="E10" s="11"/>
      <c r="F10" s="11"/>
      <c r="G10" s="11"/>
      <c r="H10" s="12" t="s">
        <v>9</v>
      </c>
      <c r="I10" s="12"/>
      <c r="J10" s="12"/>
      <c r="K10" s="12"/>
      <c r="L10" s="13" t="n">
        <v>10</v>
      </c>
      <c r="M10" s="13"/>
      <c r="N10" s="14" t="s">
        <v>16</v>
      </c>
      <c r="O10" s="14"/>
      <c r="P10" s="14"/>
      <c r="Q10" s="15"/>
      <c r="R10" s="15"/>
      <c r="S10" s="15"/>
      <c r="T10" s="15"/>
      <c r="U10" s="16"/>
      <c r="V10" s="16"/>
      <c r="W10" s="15"/>
      <c r="X10" s="16"/>
      <c r="Y10" s="16"/>
      <c r="Z10" s="15"/>
      <c r="AA10" s="16"/>
      <c r="AB10" s="16"/>
      <c r="AC10" s="15"/>
      <c r="AD10" s="16"/>
      <c r="AE10" s="16"/>
      <c r="AF10" s="15"/>
      <c r="AG10" s="16"/>
      <c r="AH10" s="16"/>
      <c r="AI10" s="16"/>
      <c r="AJ10" s="15"/>
      <c r="AK10" s="16"/>
      <c r="AL10" s="15"/>
      <c r="AM10" s="16"/>
      <c r="AN10" s="16"/>
      <c r="AO10" s="16"/>
      <c r="AP10" s="16"/>
      <c r="AQ10" s="15"/>
      <c r="AR10" s="16"/>
      <c r="AS10" s="16"/>
      <c r="AT10" s="8"/>
    </row>
    <row r="11" customFormat="false" ht="14.4" hidden="false" customHeight="true" outlineLevel="0" collapsed="false">
      <c r="A11" s="5"/>
      <c r="B11" s="17"/>
      <c r="C11" s="10"/>
      <c r="D11" s="11"/>
      <c r="E11" s="11"/>
      <c r="F11" s="11"/>
      <c r="G11" s="11"/>
      <c r="H11" s="12" t="s">
        <v>9</v>
      </c>
      <c r="I11" s="12"/>
      <c r="J11" s="12"/>
      <c r="K11" s="12"/>
      <c r="L11" s="13"/>
      <c r="M11" s="13"/>
      <c r="N11" s="14" t="s">
        <v>17</v>
      </c>
      <c r="O11" s="14"/>
      <c r="P11" s="14"/>
      <c r="Q11" s="15" t="s">
        <v>18</v>
      </c>
      <c r="R11" s="15" t="s">
        <v>18</v>
      </c>
      <c r="S11" s="15" t="n">
        <v>1</v>
      </c>
      <c r="T11" s="15" t="n">
        <v>4</v>
      </c>
      <c r="U11" s="16" t="n">
        <v>4</v>
      </c>
      <c r="V11" s="16" t="n">
        <v>3</v>
      </c>
      <c r="W11" s="15" t="n">
        <v>4</v>
      </c>
      <c r="X11" s="16" t="n">
        <v>4</v>
      </c>
      <c r="Y11" s="16" t="n">
        <v>2</v>
      </c>
      <c r="Z11" s="15" t="n">
        <v>6</v>
      </c>
      <c r="AA11" s="16" t="n">
        <v>2</v>
      </c>
      <c r="AB11" s="16" t="n">
        <v>3</v>
      </c>
      <c r="AC11" s="15" t="n">
        <v>2</v>
      </c>
      <c r="AD11" s="16" t="n">
        <v>2</v>
      </c>
      <c r="AE11" s="16" t="n">
        <v>1.4</v>
      </c>
      <c r="AF11" s="15" t="n">
        <v>5.8</v>
      </c>
      <c r="AG11" s="16" t="n">
        <v>1.3</v>
      </c>
      <c r="AH11" s="16" t="n">
        <v>8.9</v>
      </c>
      <c r="AI11" s="16" t="n">
        <v>8.9</v>
      </c>
      <c r="AJ11" s="15" t="n">
        <v>2</v>
      </c>
      <c r="AK11" s="16" t="n">
        <v>4.5</v>
      </c>
      <c r="AL11" s="15" t="n">
        <v>4.6</v>
      </c>
      <c r="AM11" s="16"/>
      <c r="AN11" s="16"/>
      <c r="AO11" s="16"/>
      <c r="AP11" s="16"/>
      <c r="AQ11" s="15"/>
      <c r="AR11" s="16"/>
      <c r="AS11" s="16"/>
      <c r="AT11" s="8"/>
    </row>
    <row r="12" customFormat="false" ht="14.4" hidden="false" customHeight="true" outlineLevel="0" collapsed="false">
      <c r="A12" s="5"/>
      <c r="B12" s="17"/>
      <c r="C12" s="10"/>
      <c r="D12" s="11"/>
      <c r="E12" s="11"/>
      <c r="F12" s="11"/>
      <c r="G12" s="11"/>
      <c r="H12" s="12" t="s">
        <v>9</v>
      </c>
      <c r="I12" s="12"/>
      <c r="J12" s="12"/>
      <c r="K12" s="12"/>
      <c r="L12" s="19" t="n">
        <v>0.285714285714286</v>
      </c>
      <c r="M12" s="19"/>
      <c r="N12" s="14" t="s">
        <v>19</v>
      </c>
      <c r="O12" s="14"/>
      <c r="P12" s="14"/>
      <c r="Q12" s="15" t="n">
        <v>0</v>
      </c>
      <c r="R12" s="15" t="n">
        <v>2</v>
      </c>
      <c r="S12" s="15" t="n">
        <v>0.5</v>
      </c>
      <c r="T12" s="15" t="n">
        <v>2.5</v>
      </c>
      <c r="U12" s="16" t="n">
        <v>4</v>
      </c>
      <c r="V12" s="16" t="n">
        <v>3</v>
      </c>
      <c r="W12" s="15" t="n">
        <v>4.13</v>
      </c>
      <c r="X12" s="16" t="n">
        <v>4</v>
      </c>
      <c r="Y12" s="16" t="n">
        <v>1</v>
      </c>
      <c r="Z12" s="15" t="n">
        <v>3.06</v>
      </c>
      <c r="AA12" s="16" t="n">
        <v>3.6</v>
      </c>
      <c r="AB12" s="16" t="n">
        <v>4.66</v>
      </c>
      <c r="AC12" s="15" t="n">
        <v>2.88</v>
      </c>
      <c r="AD12" s="16" t="n">
        <v>3.25</v>
      </c>
      <c r="AE12" s="16" t="n">
        <v>1.8</v>
      </c>
      <c r="AF12" s="15" t="n">
        <v>2.1</v>
      </c>
      <c r="AG12" s="16" t="n">
        <v>2.5</v>
      </c>
      <c r="AH12" s="16" t="n">
        <v>8.09</v>
      </c>
      <c r="AI12" s="16" t="n">
        <v>13.89</v>
      </c>
      <c r="AJ12" s="15" t="n">
        <v>3.4</v>
      </c>
      <c r="AK12" s="16" t="n">
        <v>1.38</v>
      </c>
      <c r="AL12" s="15" t="n">
        <v>4.5</v>
      </c>
      <c r="AM12" s="16"/>
      <c r="AN12" s="16"/>
      <c r="AO12" s="16"/>
      <c r="AP12" s="16"/>
      <c r="AQ12" s="15"/>
      <c r="AR12" s="16"/>
      <c r="AS12" s="16"/>
      <c r="AT12" s="8"/>
    </row>
    <row r="13" customFormat="false" ht="14.4" hidden="false" customHeight="true" outlineLevel="0" collapsed="false">
      <c r="A13" s="5"/>
      <c r="B13" s="17"/>
      <c r="C13" s="10"/>
      <c r="D13" s="11"/>
      <c r="E13" s="11"/>
      <c r="F13" s="11"/>
      <c r="G13" s="11"/>
      <c r="H13" s="12" t="s">
        <v>9</v>
      </c>
      <c r="I13" s="12"/>
      <c r="J13" s="12"/>
      <c r="K13" s="12"/>
      <c r="L13" s="19" t="n">
        <v>0.285714285714286</v>
      </c>
      <c r="M13" s="19"/>
      <c r="N13" s="14" t="s">
        <v>20</v>
      </c>
      <c r="O13" s="14"/>
      <c r="P13" s="14"/>
      <c r="Q13" s="15" t="n">
        <v>0</v>
      </c>
      <c r="R13" s="15" t="n">
        <v>2</v>
      </c>
      <c r="S13" s="15" t="n">
        <v>0.5</v>
      </c>
      <c r="T13" s="15" t="n">
        <v>3.5</v>
      </c>
      <c r="U13" s="16" t="n">
        <v>4</v>
      </c>
      <c r="V13" s="16" t="n">
        <v>2.5</v>
      </c>
      <c r="W13" s="15" t="n">
        <v>3</v>
      </c>
      <c r="X13" s="16" t="n">
        <v>4</v>
      </c>
      <c r="Y13" s="16" t="n">
        <v>4</v>
      </c>
      <c r="Z13" s="15" t="n">
        <v>7</v>
      </c>
      <c r="AA13" s="16" t="n">
        <v>3.75</v>
      </c>
      <c r="AB13" s="16" t="n">
        <v>4.3</v>
      </c>
      <c r="AC13" s="15" t="n">
        <v>2</v>
      </c>
      <c r="AD13" s="16" t="n">
        <v>7</v>
      </c>
      <c r="AE13" s="16" t="n">
        <v>15</v>
      </c>
      <c r="AF13" s="15" t="n">
        <v>1.4</v>
      </c>
      <c r="AG13" s="16" t="n">
        <v>2.56</v>
      </c>
      <c r="AH13" s="16" t="n">
        <v>9.5</v>
      </c>
      <c r="AI13" s="16" t="n">
        <v>10.87</v>
      </c>
      <c r="AJ13" s="15" t="n">
        <v>5.06</v>
      </c>
      <c r="AK13" s="16" t="n">
        <v>0.75</v>
      </c>
      <c r="AL13" s="15" t="n">
        <v>7.12</v>
      </c>
      <c r="AM13" s="16"/>
      <c r="AN13" s="16"/>
      <c r="AO13" s="16"/>
      <c r="AP13" s="16"/>
      <c r="AQ13" s="15"/>
      <c r="AR13" s="16"/>
      <c r="AS13" s="16"/>
      <c r="AT13" s="8"/>
    </row>
    <row r="14" customFormat="false" ht="14.4" hidden="false" customHeight="true" outlineLevel="0" collapsed="false">
      <c r="A14" s="5"/>
      <c r="B14" s="17"/>
      <c r="C14" s="10"/>
      <c r="D14" s="11"/>
      <c r="E14" s="11"/>
      <c r="F14" s="11"/>
      <c r="G14" s="11"/>
      <c r="H14" s="12" t="s">
        <v>9</v>
      </c>
      <c r="I14" s="12"/>
      <c r="J14" s="12"/>
      <c r="K14" s="12"/>
      <c r="L14" s="19" t="n">
        <v>0.285714285714286</v>
      </c>
      <c r="M14" s="19"/>
      <c r="N14" s="14" t="s">
        <v>21</v>
      </c>
      <c r="O14" s="14"/>
      <c r="P14" s="14"/>
      <c r="Q14" s="15" t="n">
        <v>0</v>
      </c>
      <c r="R14" s="15" t="n">
        <v>1.5</v>
      </c>
      <c r="S14" s="15" t="n">
        <v>0.5</v>
      </c>
      <c r="T14" s="15" t="n">
        <v>3.5</v>
      </c>
      <c r="U14" s="16" t="n">
        <v>3</v>
      </c>
      <c r="V14" s="16" t="n">
        <v>2</v>
      </c>
      <c r="W14" s="15" t="n">
        <v>3.5</v>
      </c>
      <c r="X14" s="16" t="n">
        <v>3</v>
      </c>
      <c r="Y14" s="16" t="n">
        <v>1</v>
      </c>
      <c r="Z14" s="15" t="n">
        <v>5</v>
      </c>
      <c r="AA14" s="16" t="n">
        <v>1.25</v>
      </c>
      <c r="AB14" s="16" t="n">
        <v>3</v>
      </c>
      <c r="AC14" s="15" t="n">
        <v>2.5</v>
      </c>
      <c r="AD14" s="16" t="n">
        <v>1.5</v>
      </c>
      <c r="AE14" s="16" t="n">
        <v>1.2</v>
      </c>
      <c r="AF14" s="15" t="n">
        <v>9.1</v>
      </c>
      <c r="AG14" s="16" t="n">
        <v>3.3</v>
      </c>
      <c r="AH14" s="16" t="n">
        <v>11.1</v>
      </c>
      <c r="AI14" s="16" t="n">
        <v>10.5</v>
      </c>
      <c r="AJ14" s="15" t="n">
        <v>2.9</v>
      </c>
      <c r="AK14" s="16" t="n">
        <v>2</v>
      </c>
      <c r="AL14" s="15" t="n">
        <v>13</v>
      </c>
      <c r="AM14" s="16"/>
      <c r="AN14" s="16"/>
      <c r="AO14" s="16"/>
      <c r="AP14" s="16"/>
      <c r="AQ14" s="15"/>
      <c r="AR14" s="16"/>
      <c r="AS14" s="16"/>
      <c r="AT14" s="8"/>
    </row>
    <row r="15" customFormat="false" ht="14.4" hidden="false" customHeight="true" outlineLevel="0" collapsed="false">
      <c r="A15" s="5"/>
      <c r="B15" s="20"/>
      <c r="C15" s="10"/>
      <c r="D15" s="11"/>
      <c r="E15" s="11"/>
      <c r="F15" s="11"/>
      <c r="G15" s="11"/>
      <c r="H15" s="12" t="s">
        <v>9</v>
      </c>
      <c r="I15" s="12"/>
      <c r="J15" s="12"/>
      <c r="K15" s="12"/>
      <c r="L15" s="19" t="n">
        <v>0.285714285714286</v>
      </c>
      <c r="M15" s="19"/>
      <c r="N15" s="14" t="s">
        <v>22</v>
      </c>
      <c r="O15" s="14"/>
      <c r="P15" s="14"/>
      <c r="Q15" s="18"/>
      <c r="R15" s="18"/>
      <c r="S15" s="18"/>
      <c r="T15" s="15" t="n">
        <v>11.5</v>
      </c>
      <c r="U15" s="16" t="n">
        <v>5</v>
      </c>
      <c r="V15" s="16" t="n">
        <v>4</v>
      </c>
      <c r="W15" s="15" t="n">
        <v>3.5</v>
      </c>
      <c r="X15" s="16" t="n">
        <v>7.12</v>
      </c>
      <c r="Y15" s="16" t="n">
        <v>2.5</v>
      </c>
      <c r="Z15" s="15" t="n">
        <v>4.5</v>
      </c>
      <c r="AA15" s="16" t="n">
        <v>1.5</v>
      </c>
      <c r="AB15" s="16" t="n">
        <v>4.5</v>
      </c>
      <c r="AC15" s="15" t="n">
        <v>1</v>
      </c>
      <c r="AD15" s="16" t="n">
        <v>2.6</v>
      </c>
      <c r="AE15" s="16" t="n">
        <v>2.75</v>
      </c>
      <c r="AF15" s="15" t="n">
        <v>6.43</v>
      </c>
      <c r="AG15" s="16" t="n">
        <v>2.43</v>
      </c>
      <c r="AH15" s="16" t="n">
        <v>9</v>
      </c>
      <c r="AI15" s="16" t="n">
        <v>8.87</v>
      </c>
      <c r="AJ15" s="15" t="n">
        <v>1.81</v>
      </c>
      <c r="AK15" s="16" t="n">
        <v>1.38</v>
      </c>
      <c r="AL15" s="15" t="n">
        <v>4.06</v>
      </c>
      <c r="AM15" s="16"/>
      <c r="AN15" s="16"/>
      <c r="AO15" s="16"/>
      <c r="AP15" s="16"/>
      <c r="AQ15" s="15"/>
      <c r="AR15" s="16"/>
      <c r="AS15" s="16"/>
      <c r="AT15" s="8"/>
    </row>
    <row r="16" customFormat="false" ht="14.4" hidden="false" customHeight="true" outlineLevel="0" collapsed="false">
      <c r="A16" s="21" t="s">
        <v>23</v>
      </c>
      <c r="B16" s="21"/>
      <c r="C16" s="21"/>
      <c r="D16" s="21"/>
      <c r="E16" s="21"/>
      <c r="F16" s="21"/>
      <c r="G16" s="21"/>
      <c r="H16" s="22" t="s">
        <v>24</v>
      </c>
      <c r="I16" s="22"/>
      <c r="J16" s="22"/>
      <c r="K16" s="22"/>
      <c r="L16" s="22"/>
      <c r="M16" s="22"/>
      <c r="N16" s="22"/>
      <c r="O16" s="22"/>
      <c r="P16" s="22"/>
      <c r="Q16" s="3" t="n">
        <v>43374</v>
      </c>
      <c r="R16" s="3" t="n">
        <v>43405</v>
      </c>
      <c r="S16" s="3" t="n">
        <v>43435</v>
      </c>
      <c r="T16" s="3" t="n">
        <v>43466</v>
      </c>
      <c r="U16" s="3" t="n">
        <v>43497</v>
      </c>
      <c r="V16" s="3" t="n">
        <v>43525</v>
      </c>
      <c r="W16" s="3" t="n">
        <v>43556</v>
      </c>
      <c r="X16" s="3" t="n">
        <v>43586</v>
      </c>
      <c r="Y16" s="3" t="n">
        <v>43617</v>
      </c>
      <c r="Z16" s="3" t="n">
        <v>43647</v>
      </c>
      <c r="AA16" s="3" t="n">
        <v>43678</v>
      </c>
      <c r="AB16" s="3" t="n">
        <v>43709</v>
      </c>
      <c r="AC16" s="3" t="n">
        <v>43739</v>
      </c>
      <c r="AD16" s="3" t="n">
        <v>43770</v>
      </c>
      <c r="AE16" s="3" t="n">
        <v>43800</v>
      </c>
      <c r="AF16" s="3" t="n">
        <v>43831</v>
      </c>
      <c r="AG16" s="3" t="n">
        <v>43862</v>
      </c>
      <c r="AH16" s="3" t="n">
        <v>43891</v>
      </c>
      <c r="AI16" s="3" t="n">
        <v>43922</v>
      </c>
      <c r="AJ16" s="3" t="n">
        <v>43952</v>
      </c>
      <c r="AK16" s="3" t="n">
        <v>43983</v>
      </c>
      <c r="AL16" s="3" t="n">
        <v>44013</v>
      </c>
      <c r="AM16" s="3" t="n">
        <v>44044</v>
      </c>
      <c r="AN16" s="3" t="n">
        <v>44075</v>
      </c>
      <c r="AO16" s="3" t="n">
        <v>44105</v>
      </c>
      <c r="AP16" s="3" t="n">
        <v>44136</v>
      </c>
      <c r="AQ16" s="3" t="n">
        <v>44166</v>
      </c>
      <c r="AR16" s="3" t="n">
        <v>44197</v>
      </c>
      <c r="AS16" s="3" t="n">
        <v>44228</v>
      </c>
      <c r="AT16" s="4" t="s">
        <v>1</v>
      </c>
    </row>
    <row r="17" customFormat="false" ht="14.4" hidden="false" customHeight="false" outlineLevel="0" collapsed="false">
      <c r="A17" s="23" t="s">
        <v>25</v>
      </c>
      <c r="B17" s="23" t="s">
        <v>26</v>
      </c>
      <c r="C17" s="24" t="s">
        <v>27</v>
      </c>
      <c r="D17" s="23" t="s">
        <v>28</v>
      </c>
      <c r="E17" s="23" t="s">
        <v>29</v>
      </c>
      <c r="F17" s="23" t="s">
        <v>30</v>
      </c>
      <c r="G17" s="23" t="s">
        <v>31</v>
      </c>
      <c r="H17" s="25" t="s">
        <v>32</v>
      </c>
      <c r="I17" s="25"/>
      <c r="J17" s="26" t="s">
        <v>33</v>
      </c>
      <c r="K17" s="26"/>
      <c r="L17" s="26"/>
      <c r="M17" s="26"/>
      <c r="N17" s="26"/>
      <c r="O17" s="27" t="s">
        <v>34</v>
      </c>
      <c r="P17" s="2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4"/>
    </row>
    <row r="18" customFormat="false" ht="20.4" hidden="false" customHeight="true" outlineLevel="0" collapsed="false">
      <c r="A18" s="28" t="s">
        <v>35</v>
      </c>
      <c r="B18" s="29" t="n">
        <v>1</v>
      </c>
      <c r="C18" s="30" t="s">
        <v>36</v>
      </c>
      <c r="D18" s="31" t="s">
        <v>37</v>
      </c>
      <c r="E18" s="32" t="s">
        <v>6</v>
      </c>
      <c r="F18" s="33" t="s">
        <v>7</v>
      </c>
      <c r="G18" s="34" t="s">
        <v>38</v>
      </c>
      <c r="H18" s="35" t="s">
        <v>39</v>
      </c>
      <c r="I18" s="36" t="n">
        <f aca="false">I19+I20</f>
        <v>15</v>
      </c>
      <c r="J18" s="37" t="n">
        <f aca="false">P18</f>
        <v>14</v>
      </c>
      <c r="K18" s="38" t="s">
        <v>40</v>
      </c>
      <c r="L18" s="38" t="s">
        <v>41</v>
      </c>
      <c r="M18" s="38" t="s">
        <v>40</v>
      </c>
      <c r="N18" s="37" t="n">
        <f aca="false">I18</f>
        <v>15</v>
      </c>
      <c r="O18" s="39" t="s">
        <v>42</v>
      </c>
      <c r="P18" s="40" t="n">
        <f aca="false">P19+P20</f>
        <v>14</v>
      </c>
      <c r="Q18" s="41" t="n">
        <f aca="false">Q19+Q20</f>
        <v>21</v>
      </c>
      <c r="R18" s="42" t="n">
        <v>19</v>
      </c>
      <c r="S18" s="42" t="n">
        <f aca="false">S19+S20</f>
        <v>24</v>
      </c>
      <c r="T18" s="42" t="n">
        <f aca="false">T19+T20</f>
        <v>28</v>
      </c>
      <c r="U18" s="42" t="n">
        <v>29</v>
      </c>
      <c r="V18" s="42" t="n">
        <f aca="false">V19+V20</f>
        <v>25</v>
      </c>
      <c r="W18" s="42" t="n">
        <v>20</v>
      </c>
      <c r="X18" s="42" t="n">
        <v>32</v>
      </c>
      <c r="Y18" s="42" t="n">
        <v>22</v>
      </c>
      <c r="Z18" s="42" t="n">
        <f aca="false">Z19+Z20</f>
        <v>28</v>
      </c>
      <c r="AA18" s="42" t="n">
        <f aca="false">AA19+AA20</f>
        <v>20</v>
      </c>
      <c r="AB18" s="42" t="n">
        <f aca="false">AB19+AB20</f>
        <v>14</v>
      </c>
      <c r="AC18" s="42" t="n">
        <f aca="false">AC19+AC20</f>
        <v>17</v>
      </c>
      <c r="AD18" s="42" t="n">
        <f aca="false">AD19+AD20</f>
        <v>21</v>
      </c>
      <c r="AE18" s="42" t="n">
        <f aca="false">AE19+AE20</f>
        <v>14</v>
      </c>
      <c r="AF18" s="42" t="n">
        <f aca="false">AF19+AF20</f>
        <v>18</v>
      </c>
      <c r="AG18" s="42" t="n">
        <f aca="false">AG19+AG20</f>
        <v>18</v>
      </c>
      <c r="AH18" s="42" t="n">
        <f aca="false">AH19+AH20</f>
        <v>15</v>
      </c>
      <c r="AI18" s="42" t="n">
        <f aca="false">AI19+AI20</f>
        <v>19</v>
      </c>
      <c r="AJ18" s="42" t="n">
        <f aca="false">AJ19+AJ20</f>
        <v>13</v>
      </c>
      <c r="AK18" s="42" t="n">
        <f aca="false">AK19+AK20</f>
        <v>14</v>
      </c>
      <c r="AL18" s="42" t="n">
        <f aca="false">AL19+AL20</f>
        <v>18</v>
      </c>
      <c r="AM18" s="42" t="n">
        <f aca="false">AM19+AM20</f>
        <v>0</v>
      </c>
      <c r="AN18" s="42" t="n">
        <f aca="false">AN19+AN20</f>
        <v>0</v>
      </c>
      <c r="AO18" s="42" t="n">
        <f aca="false">AO19+AO20</f>
        <v>0</v>
      </c>
      <c r="AP18" s="42" t="n">
        <f aca="false">AP19+AP20</f>
        <v>0</v>
      </c>
      <c r="AQ18" s="42" t="n">
        <f aca="false">AQ19+AQ20</f>
        <v>0</v>
      </c>
      <c r="AR18" s="42" t="n">
        <f aca="false">AR19+AR20</f>
        <v>0</v>
      </c>
      <c r="AS18" s="42" t="n">
        <f aca="false">AS19+AS20</f>
        <v>0</v>
      </c>
      <c r="AT18" s="43"/>
    </row>
    <row r="19" customFormat="false" ht="14.15" hidden="false" customHeight="false" outlineLevel="0" collapsed="false">
      <c r="A19" s="28"/>
      <c r="B19" s="29"/>
      <c r="C19" s="30"/>
      <c r="D19" s="44" t="s">
        <v>43</v>
      </c>
      <c r="E19" s="44"/>
      <c r="F19" s="45"/>
      <c r="G19" s="46"/>
      <c r="H19" s="35" t="s">
        <v>39</v>
      </c>
      <c r="I19" s="36" t="n">
        <v>15</v>
      </c>
      <c r="J19" s="37" t="n">
        <f aca="false">P19</f>
        <v>14</v>
      </c>
      <c r="K19" s="38" t="s">
        <v>40</v>
      </c>
      <c r="L19" s="38" t="s">
        <v>41</v>
      </c>
      <c r="M19" s="38" t="s">
        <v>40</v>
      </c>
      <c r="N19" s="37" t="n">
        <f aca="false">I19</f>
        <v>15</v>
      </c>
      <c r="O19" s="39" t="s">
        <v>42</v>
      </c>
      <c r="P19" s="40" t="n">
        <v>14</v>
      </c>
      <c r="Q19" s="41" t="n">
        <v>13</v>
      </c>
      <c r="R19" s="41" t="n">
        <v>11</v>
      </c>
      <c r="S19" s="41" t="n">
        <v>7</v>
      </c>
      <c r="T19" s="41" t="n">
        <v>17</v>
      </c>
      <c r="U19" s="41" t="n">
        <v>20</v>
      </c>
      <c r="V19" s="41" t="n">
        <v>16</v>
      </c>
      <c r="W19" s="41" t="n">
        <v>13</v>
      </c>
      <c r="X19" s="41" t="n">
        <v>25</v>
      </c>
      <c r="Y19" s="41" t="n">
        <v>16</v>
      </c>
      <c r="Z19" s="41" t="n">
        <v>24</v>
      </c>
      <c r="AA19" s="41" t="n">
        <v>16</v>
      </c>
      <c r="AB19" s="41" t="n">
        <v>13</v>
      </c>
      <c r="AC19" s="41" t="n">
        <v>12</v>
      </c>
      <c r="AD19" s="41" t="n">
        <v>17</v>
      </c>
      <c r="AE19" s="41" t="n">
        <v>12</v>
      </c>
      <c r="AF19" s="41" t="n">
        <v>11</v>
      </c>
      <c r="AG19" s="41" t="n">
        <v>13</v>
      </c>
      <c r="AH19" s="41" t="n">
        <v>6</v>
      </c>
      <c r="AI19" s="41" t="n">
        <v>14</v>
      </c>
      <c r="AJ19" s="41" t="n">
        <v>10</v>
      </c>
      <c r="AK19" s="41" t="n">
        <v>6</v>
      </c>
      <c r="AL19" s="41" t="n">
        <v>14</v>
      </c>
      <c r="AM19" s="41"/>
      <c r="AN19" s="41"/>
      <c r="AO19" s="41"/>
      <c r="AP19" s="41"/>
      <c r="AQ19" s="41"/>
      <c r="AR19" s="41"/>
      <c r="AS19" s="41"/>
      <c r="AT19" s="47"/>
    </row>
    <row r="20" customFormat="false" ht="14.15" hidden="false" customHeight="false" outlineLevel="0" collapsed="false">
      <c r="A20" s="28"/>
      <c r="B20" s="29"/>
      <c r="C20" s="30"/>
      <c r="D20" s="44" t="s">
        <v>44</v>
      </c>
      <c r="E20" s="44"/>
      <c r="F20" s="45"/>
      <c r="G20" s="46"/>
      <c r="H20" s="35" t="s">
        <v>39</v>
      </c>
      <c r="I20" s="36" t="n">
        <v>0</v>
      </c>
      <c r="J20" s="37" t="n">
        <f aca="false">P20</f>
        <v>0</v>
      </c>
      <c r="K20" s="38" t="s">
        <v>40</v>
      </c>
      <c r="L20" s="38" t="s">
        <v>41</v>
      </c>
      <c r="M20" s="38" t="s">
        <v>40</v>
      </c>
      <c r="N20" s="37" t="n">
        <f aca="false">I20</f>
        <v>0</v>
      </c>
      <c r="O20" s="39" t="s">
        <v>42</v>
      </c>
      <c r="P20" s="40" t="n">
        <v>0</v>
      </c>
      <c r="Q20" s="41" t="n">
        <v>8</v>
      </c>
      <c r="R20" s="41" t="n">
        <v>8</v>
      </c>
      <c r="S20" s="41" t="n">
        <v>17</v>
      </c>
      <c r="T20" s="41" t="n">
        <v>11</v>
      </c>
      <c r="U20" s="41" t="n">
        <v>9</v>
      </c>
      <c r="V20" s="41" t="n">
        <v>9</v>
      </c>
      <c r="W20" s="41" t="n">
        <v>7</v>
      </c>
      <c r="X20" s="41" t="n">
        <v>7</v>
      </c>
      <c r="Y20" s="41" t="n">
        <v>6</v>
      </c>
      <c r="Z20" s="41" t="n">
        <v>4</v>
      </c>
      <c r="AA20" s="41" t="n">
        <v>4</v>
      </c>
      <c r="AB20" s="41" t="n">
        <v>1</v>
      </c>
      <c r="AC20" s="41" t="n">
        <v>5</v>
      </c>
      <c r="AD20" s="41" t="n">
        <v>4</v>
      </c>
      <c r="AE20" s="41" t="n">
        <v>2</v>
      </c>
      <c r="AF20" s="41" t="n">
        <v>7</v>
      </c>
      <c r="AG20" s="41" t="n">
        <v>5</v>
      </c>
      <c r="AH20" s="41" t="n">
        <v>9</v>
      </c>
      <c r="AI20" s="41" t="n">
        <v>5</v>
      </c>
      <c r="AJ20" s="41" t="n">
        <v>3</v>
      </c>
      <c r="AK20" s="41" t="n">
        <v>8</v>
      </c>
      <c r="AL20" s="41" t="n">
        <v>4</v>
      </c>
      <c r="AM20" s="41"/>
      <c r="AN20" s="41"/>
      <c r="AO20" s="41"/>
      <c r="AP20" s="41"/>
      <c r="AQ20" s="41"/>
      <c r="AR20" s="41"/>
      <c r="AS20" s="41"/>
      <c r="AT20" s="47"/>
    </row>
    <row r="21" customFormat="false" ht="20.4" hidden="false" customHeight="true" outlineLevel="0" collapsed="false">
      <c r="A21" s="28"/>
      <c r="B21" s="48" t="n">
        <v>2</v>
      </c>
      <c r="C21" s="10" t="s">
        <v>45</v>
      </c>
      <c r="D21" s="49" t="s">
        <v>46</v>
      </c>
      <c r="E21" s="50" t="s">
        <v>6</v>
      </c>
      <c r="F21" s="11" t="s">
        <v>7</v>
      </c>
      <c r="G21" s="51" t="s">
        <v>38</v>
      </c>
      <c r="H21" s="35" t="s">
        <v>42</v>
      </c>
      <c r="I21" s="36" t="n">
        <f aca="false">I22+I23</f>
        <v>14</v>
      </c>
      <c r="J21" s="37" t="n">
        <f aca="false">I21</f>
        <v>14</v>
      </c>
      <c r="K21" s="38" t="s">
        <v>40</v>
      </c>
      <c r="L21" s="38" t="s">
        <v>41</v>
      </c>
      <c r="M21" s="38" t="s">
        <v>40</v>
      </c>
      <c r="N21" s="37" t="n">
        <f aca="false">P21</f>
        <v>15</v>
      </c>
      <c r="O21" s="39" t="s">
        <v>39</v>
      </c>
      <c r="P21" s="40" t="n">
        <f aca="false">P22+P23</f>
        <v>15</v>
      </c>
      <c r="Q21" s="52" t="n">
        <f aca="false">Q22+Q23</f>
        <v>39</v>
      </c>
      <c r="R21" s="52" t="n">
        <f aca="false">R22+R23</f>
        <v>64</v>
      </c>
      <c r="S21" s="52" t="n">
        <f aca="false">S22+S23</f>
        <v>24</v>
      </c>
      <c r="T21" s="52" t="n">
        <f aca="false">T22+T23</f>
        <v>29</v>
      </c>
      <c r="U21" s="52" t="n">
        <f aca="false">U22+U23</f>
        <v>31</v>
      </c>
      <c r="V21" s="52" t="n">
        <f aca="false">V22+V23</f>
        <v>37</v>
      </c>
      <c r="W21" s="52" t="n">
        <v>19</v>
      </c>
      <c r="X21" s="52" t="n">
        <f aca="false">X22+X23</f>
        <v>35</v>
      </c>
      <c r="Y21" s="52" t="n">
        <v>41</v>
      </c>
      <c r="Z21" s="52" t="n">
        <f aca="false">Z22+Z23</f>
        <v>30</v>
      </c>
      <c r="AA21" s="52" t="n">
        <f aca="false">AA22+AA23</f>
        <v>26</v>
      </c>
      <c r="AB21" s="52" t="n">
        <f aca="false">AB22+AB23</f>
        <v>18</v>
      </c>
      <c r="AC21" s="52" t="n">
        <f aca="false">AC22+AC23</f>
        <v>31</v>
      </c>
      <c r="AD21" s="52" t="n">
        <f aca="false">AD22+AD23</f>
        <v>26</v>
      </c>
      <c r="AE21" s="52" t="n">
        <f aca="false">AE22+AE23</f>
        <v>13</v>
      </c>
      <c r="AF21" s="52" t="n">
        <f aca="false">AF22+AF23</f>
        <v>28</v>
      </c>
      <c r="AG21" s="52" t="n">
        <f aca="false">AG22+AG23</f>
        <v>28</v>
      </c>
      <c r="AH21" s="52" t="n">
        <f aca="false">AH22+AH23</f>
        <v>8</v>
      </c>
      <c r="AI21" s="52" t="n">
        <f aca="false">AI22+AI23</f>
        <v>20</v>
      </c>
      <c r="AJ21" s="52" t="n">
        <f aca="false">AJ22+AJ23</f>
        <v>10</v>
      </c>
      <c r="AK21" s="52" t="n">
        <f aca="false">AK22+AK23</f>
        <v>9</v>
      </c>
      <c r="AL21" s="52" t="n">
        <f aca="false">AL22+AL23</f>
        <v>14</v>
      </c>
      <c r="AM21" s="52" t="n">
        <f aca="false">AM22+AM23</f>
        <v>0</v>
      </c>
      <c r="AN21" s="52" t="n">
        <f aca="false">AN22+AN23</f>
        <v>0</v>
      </c>
      <c r="AO21" s="52" t="n">
        <f aca="false">AO22+AO23</f>
        <v>0</v>
      </c>
      <c r="AP21" s="52" t="n">
        <f aca="false">AP22+AP23</f>
        <v>0</v>
      </c>
      <c r="AQ21" s="52" t="n">
        <f aca="false">AQ22+AQ23</f>
        <v>0</v>
      </c>
      <c r="AR21" s="52" t="n">
        <f aca="false">AR22+AR23</f>
        <v>0</v>
      </c>
      <c r="AS21" s="52" t="n">
        <f aca="false">AS22+AS23</f>
        <v>0</v>
      </c>
      <c r="AT21" s="53"/>
    </row>
    <row r="22" customFormat="false" ht="14.15" hidden="false" customHeight="false" outlineLevel="0" collapsed="false">
      <c r="A22" s="28"/>
      <c r="B22" s="48"/>
      <c r="C22" s="10"/>
      <c r="D22" s="50" t="s">
        <v>47</v>
      </c>
      <c r="E22" s="50"/>
      <c r="F22" s="11"/>
      <c r="G22" s="51"/>
      <c r="H22" s="35" t="s">
        <v>42</v>
      </c>
      <c r="I22" s="36" t="n">
        <v>14</v>
      </c>
      <c r="J22" s="37" t="n">
        <f aca="false">I22</f>
        <v>14</v>
      </c>
      <c r="K22" s="38" t="s">
        <v>40</v>
      </c>
      <c r="L22" s="38" t="s">
        <v>41</v>
      </c>
      <c r="M22" s="38" t="s">
        <v>40</v>
      </c>
      <c r="N22" s="37" t="n">
        <f aca="false">P22</f>
        <v>15</v>
      </c>
      <c r="O22" s="39" t="s">
        <v>39</v>
      </c>
      <c r="P22" s="40" t="n">
        <v>15</v>
      </c>
      <c r="Q22" s="54" t="n">
        <v>39</v>
      </c>
      <c r="R22" s="54" t="n">
        <v>64</v>
      </c>
      <c r="S22" s="54" t="n">
        <v>24</v>
      </c>
      <c r="T22" s="54" t="n">
        <v>29</v>
      </c>
      <c r="U22" s="54" t="n">
        <v>31</v>
      </c>
      <c r="V22" s="54" t="n">
        <v>37</v>
      </c>
      <c r="W22" s="54" t="n">
        <v>19</v>
      </c>
      <c r="X22" s="54" t="n">
        <v>35</v>
      </c>
      <c r="Y22" s="54" t="n">
        <v>41</v>
      </c>
      <c r="Z22" s="54" t="n">
        <v>21</v>
      </c>
      <c r="AA22" s="54" t="n">
        <v>26</v>
      </c>
      <c r="AB22" s="54" t="n">
        <v>18</v>
      </c>
      <c r="AC22" s="54" t="n">
        <v>24</v>
      </c>
      <c r="AD22" s="54" t="n">
        <v>26</v>
      </c>
      <c r="AE22" s="54" t="n">
        <v>12</v>
      </c>
      <c r="AF22" s="54" t="n">
        <v>22</v>
      </c>
      <c r="AG22" s="54" t="n">
        <v>27</v>
      </c>
      <c r="AH22" s="54" t="n">
        <v>7</v>
      </c>
      <c r="AI22" s="54" t="n">
        <v>19</v>
      </c>
      <c r="AJ22" s="54" t="n">
        <v>10</v>
      </c>
      <c r="AK22" s="54" t="n">
        <v>9</v>
      </c>
      <c r="AL22" s="54" t="n">
        <v>14</v>
      </c>
      <c r="AM22" s="54"/>
      <c r="AN22" s="54"/>
      <c r="AO22" s="54"/>
      <c r="AP22" s="54"/>
      <c r="AQ22" s="54"/>
      <c r="AR22" s="54"/>
      <c r="AS22" s="54"/>
      <c r="AT22" s="53"/>
    </row>
    <row r="23" customFormat="false" ht="14.15" hidden="false" customHeight="false" outlineLevel="0" collapsed="false">
      <c r="A23" s="28"/>
      <c r="B23" s="48"/>
      <c r="C23" s="10"/>
      <c r="D23" s="50" t="s">
        <v>48</v>
      </c>
      <c r="E23" s="50"/>
      <c r="F23" s="11"/>
      <c r="G23" s="51"/>
      <c r="H23" s="35" t="s">
        <v>42</v>
      </c>
      <c r="I23" s="36" t="n">
        <v>0</v>
      </c>
      <c r="J23" s="37" t="n">
        <f aca="false">I23</f>
        <v>0</v>
      </c>
      <c r="K23" s="38" t="s">
        <v>40</v>
      </c>
      <c r="L23" s="38" t="s">
        <v>41</v>
      </c>
      <c r="M23" s="38" t="s">
        <v>40</v>
      </c>
      <c r="N23" s="37" t="n">
        <f aca="false">P23</f>
        <v>0</v>
      </c>
      <c r="O23" s="39" t="s">
        <v>39</v>
      </c>
      <c r="P23" s="40" t="n">
        <v>0</v>
      </c>
      <c r="Q23" s="54" t="n">
        <v>0</v>
      </c>
      <c r="R23" s="54" t="n">
        <v>0</v>
      </c>
      <c r="S23" s="54" t="n">
        <v>0</v>
      </c>
      <c r="T23" s="54" t="n">
        <v>0</v>
      </c>
      <c r="U23" s="54" t="n">
        <v>0</v>
      </c>
      <c r="V23" s="54" t="n">
        <v>0</v>
      </c>
      <c r="W23" s="54" t="n">
        <v>0</v>
      </c>
      <c r="X23" s="54" t="n">
        <v>0</v>
      </c>
      <c r="Y23" s="54" t="n">
        <v>0</v>
      </c>
      <c r="Z23" s="54" t="n">
        <v>9</v>
      </c>
      <c r="AA23" s="54" t="n">
        <v>0</v>
      </c>
      <c r="AB23" s="54" t="n">
        <v>0</v>
      </c>
      <c r="AC23" s="54" t="n">
        <v>7</v>
      </c>
      <c r="AD23" s="54" t="n">
        <v>0</v>
      </c>
      <c r="AE23" s="54" t="n">
        <v>1</v>
      </c>
      <c r="AF23" s="54" t="n">
        <v>6</v>
      </c>
      <c r="AG23" s="54" t="n">
        <v>1</v>
      </c>
      <c r="AH23" s="54" t="n">
        <v>1</v>
      </c>
      <c r="AI23" s="54" t="n">
        <v>1</v>
      </c>
      <c r="AJ23" s="54" t="n">
        <v>0</v>
      </c>
      <c r="AK23" s="54" t="n">
        <v>0</v>
      </c>
      <c r="AL23" s="54" t="n">
        <v>0</v>
      </c>
      <c r="AM23" s="54"/>
      <c r="AN23" s="54"/>
      <c r="AO23" s="54"/>
      <c r="AP23" s="54"/>
      <c r="AQ23" s="54"/>
      <c r="AR23" s="54"/>
      <c r="AS23" s="54"/>
      <c r="AT23" s="53"/>
    </row>
    <row r="24" customFormat="false" ht="19.4" hidden="false" customHeight="false" outlineLevel="0" collapsed="false">
      <c r="A24" s="28"/>
      <c r="B24" s="48" t="n">
        <v>3</v>
      </c>
      <c r="C24" s="10" t="s">
        <v>49</v>
      </c>
      <c r="D24" s="50" t="s">
        <v>50</v>
      </c>
      <c r="E24" s="50" t="s">
        <v>6</v>
      </c>
      <c r="F24" s="11" t="s">
        <v>7</v>
      </c>
      <c r="G24" s="51" t="s">
        <v>51</v>
      </c>
      <c r="H24" s="35" t="s">
        <v>39</v>
      </c>
      <c r="I24" s="36" t="n">
        <v>323</v>
      </c>
      <c r="J24" s="37" t="n">
        <f aca="false">P24</f>
        <v>290</v>
      </c>
      <c r="K24" s="38" t="s">
        <v>40</v>
      </c>
      <c r="L24" s="38" t="s">
        <v>41</v>
      </c>
      <c r="M24" s="38" t="s">
        <v>40</v>
      </c>
      <c r="N24" s="37" t="n">
        <f aca="false">I24</f>
        <v>323</v>
      </c>
      <c r="O24" s="55" t="s">
        <v>42</v>
      </c>
      <c r="P24" s="40" t="n">
        <v>290</v>
      </c>
      <c r="Q24" s="54" t="n">
        <v>335</v>
      </c>
      <c r="R24" s="54" t="n">
        <v>290</v>
      </c>
      <c r="S24" s="54" t="n">
        <v>289</v>
      </c>
      <c r="T24" s="54" t="n">
        <v>290</v>
      </c>
      <c r="U24" s="54" t="n">
        <v>287</v>
      </c>
      <c r="V24" s="54" t="n">
        <v>273</v>
      </c>
      <c r="W24" s="54" t="n">
        <v>274</v>
      </c>
      <c r="X24" s="54" t="n">
        <v>272</v>
      </c>
      <c r="Y24" s="54" t="n">
        <v>250</v>
      </c>
      <c r="Z24" s="54" t="n">
        <v>248</v>
      </c>
      <c r="AA24" s="54" t="n">
        <v>242</v>
      </c>
      <c r="AB24" s="54" t="n">
        <v>238</v>
      </c>
      <c r="AC24" s="54" t="n">
        <v>224</v>
      </c>
      <c r="AD24" s="54" t="n">
        <v>219</v>
      </c>
      <c r="AE24" s="54" t="n">
        <v>220</v>
      </c>
      <c r="AF24" s="54" t="n">
        <v>212</v>
      </c>
      <c r="AG24" s="54" t="n">
        <v>202</v>
      </c>
      <c r="AH24" s="54" t="n">
        <v>209</v>
      </c>
      <c r="AI24" s="54" t="n">
        <v>208</v>
      </c>
      <c r="AJ24" s="54" t="n">
        <v>209</v>
      </c>
      <c r="AK24" s="54" t="n">
        <v>213</v>
      </c>
      <c r="AL24" s="54" t="n">
        <v>217</v>
      </c>
      <c r="AM24" s="54"/>
      <c r="AN24" s="54"/>
      <c r="AO24" s="54"/>
      <c r="AP24" s="54"/>
      <c r="AQ24" s="54"/>
      <c r="AR24" s="54"/>
      <c r="AS24" s="54"/>
      <c r="AT24" s="53"/>
    </row>
    <row r="25" customFormat="false" ht="30.6" hidden="false" customHeight="false" outlineLevel="0" collapsed="false">
      <c r="A25" s="28"/>
      <c r="B25" s="56" t="n">
        <v>4</v>
      </c>
      <c r="C25" s="57" t="s">
        <v>52</v>
      </c>
      <c r="D25" s="58" t="s">
        <v>53</v>
      </c>
      <c r="E25" s="59" t="s">
        <v>6</v>
      </c>
      <c r="F25" s="60" t="s">
        <v>7</v>
      </c>
      <c r="G25" s="61" t="s">
        <v>54</v>
      </c>
      <c r="H25" s="62" t="s">
        <v>42</v>
      </c>
      <c r="I25" s="63" t="n">
        <v>0.9</v>
      </c>
      <c r="J25" s="64" t="n">
        <f aca="false">I25</f>
        <v>0.9</v>
      </c>
      <c r="K25" s="65" t="s">
        <v>40</v>
      </c>
      <c r="L25" s="65" t="s">
        <v>41</v>
      </c>
      <c r="M25" s="65" t="s">
        <v>40</v>
      </c>
      <c r="N25" s="64" t="n">
        <f aca="false">P25</f>
        <v>1</v>
      </c>
      <c r="O25" s="66" t="s">
        <v>39</v>
      </c>
      <c r="P25" s="67" t="n">
        <v>1</v>
      </c>
      <c r="Q25" s="68" t="n">
        <f aca="false">Q21/Q18</f>
        <v>1.85714285714286</v>
      </c>
      <c r="R25" s="68" t="n">
        <f aca="false">R21/R18</f>
        <v>3.36842105263158</v>
      </c>
      <c r="S25" s="68" t="n">
        <f aca="false">S21/S18</f>
        <v>1</v>
      </c>
      <c r="T25" s="68" t="n">
        <f aca="false">T21/T18</f>
        <v>1.03571428571429</v>
      </c>
      <c r="U25" s="68" t="n">
        <f aca="false">U21/U18</f>
        <v>1.06896551724138</v>
      </c>
      <c r="V25" s="68" t="n">
        <f aca="false">V21/V18</f>
        <v>1.48</v>
      </c>
      <c r="W25" s="68" t="n">
        <v>0.95</v>
      </c>
      <c r="X25" s="68" t="n">
        <f aca="false">X21/X18</f>
        <v>1.09375</v>
      </c>
      <c r="Y25" s="68" t="n">
        <f aca="false">Y21/Y18</f>
        <v>1.86363636363636</v>
      </c>
      <c r="Z25" s="68" t="n">
        <f aca="false">Z21/Z18</f>
        <v>1.07142857142857</v>
      </c>
      <c r="AA25" s="68" t="n">
        <f aca="false">AA21/AA18</f>
        <v>1.3</v>
      </c>
      <c r="AB25" s="68" t="n">
        <f aca="false">AB21/AB18</f>
        <v>1.28571428571429</v>
      </c>
      <c r="AC25" s="68" t="n">
        <f aca="false">AC21/AC18</f>
        <v>1.82352941176471</v>
      </c>
      <c r="AD25" s="68" t="n">
        <f aca="false">AD21/AD18</f>
        <v>1.23809523809524</v>
      </c>
      <c r="AE25" s="68" t="n">
        <f aca="false">AE21/AE18</f>
        <v>0.928571428571429</v>
      </c>
      <c r="AF25" s="68" t="n">
        <f aca="false">AF21/AF18</f>
        <v>1.55555555555556</v>
      </c>
      <c r="AG25" s="68" t="n">
        <f aca="false">AG21/AG18</f>
        <v>1.55555555555556</v>
      </c>
      <c r="AH25" s="68" t="n">
        <f aca="false">AH21/AH18</f>
        <v>0.533333333333333</v>
      </c>
      <c r="AI25" s="68" t="n">
        <f aca="false">AI21/AI18</f>
        <v>1.05263157894737</v>
      </c>
      <c r="AJ25" s="68" t="n">
        <f aca="false">AJ21/AJ18</f>
        <v>0.769230769230769</v>
      </c>
      <c r="AK25" s="68" t="n">
        <f aca="false">AK21/AK18</f>
        <v>0.642857142857143</v>
      </c>
      <c r="AL25" s="68" t="n">
        <f aca="false">AL21/AL18</f>
        <v>0.777777777777778</v>
      </c>
      <c r="AM25" s="68" t="e">
        <f aca="false">AM21/AM18</f>
        <v>#DIV/0!</v>
      </c>
      <c r="AN25" s="68" t="e">
        <f aca="false">AN21/AN18</f>
        <v>#DIV/0!</v>
      </c>
      <c r="AO25" s="68" t="e">
        <f aca="false">AO21/AO18</f>
        <v>#DIV/0!</v>
      </c>
      <c r="AP25" s="68" t="e">
        <f aca="false">AP21/AP18</f>
        <v>#DIV/0!</v>
      </c>
      <c r="AQ25" s="68" t="e">
        <f aca="false">AQ21/AQ18</f>
        <v>#DIV/0!</v>
      </c>
      <c r="AR25" s="68" t="e">
        <f aca="false">AR21/AR18</f>
        <v>#DIV/0!</v>
      </c>
      <c r="AS25" s="68" t="e">
        <f aca="false">AS21/AS18</f>
        <v>#DIV/0!</v>
      </c>
      <c r="AT25" s="69"/>
    </row>
    <row r="26" customFormat="false" ht="14.4" hidden="false" customHeight="true" outlineLevel="0" collapsed="false">
      <c r="A26" s="70" t="s">
        <v>55</v>
      </c>
      <c r="B26" s="71" t="s">
        <v>56</v>
      </c>
      <c r="C26" s="71"/>
      <c r="D26" s="71"/>
      <c r="E26" s="71"/>
      <c r="F26" s="71"/>
      <c r="G26" s="71"/>
      <c r="H26" s="72" t="s">
        <v>57</v>
      </c>
      <c r="I26" s="72"/>
      <c r="J26" s="72"/>
      <c r="K26" s="72"/>
      <c r="L26" s="72"/>
      <c r="M26" s="72"/>
      <c r="N26" s="72"/>
      <c r="O26" s="72"/>
      <c r="P26" s="72"/>
      <c r="Q26" s="73" t="n">
        <v>43423</v>
      </c>
      <c r="R26" s="74" t="n">
        <v>43445</v>
      </c>
      <c r="S26" s="74" t="n">
        <v>43483</v>
      </c>
      <c r="T26" s="74" t="n">
        <v>43509</v>
      </c>
      <c r="U26" s="74" t="n">
        <v>43542</v>
      </c>
      <c r="V26" s="74" t="n">
        <v>43560</v>
      </c>
      <c r="W26" s="74" t="n">
        <v>43601</v>
      </c>
      <c r="X26" s="74" t="n">
        <v>43630</v>
      </c>
      <c r="Y26" s="74" t="n">
        <v>43663</v>
      </c>
      <c r="Z26" s="74" t="n">
        <v>43696</v>
      </c>
      <c r="AA26" s="74" t="n">
        <v>43726</v>
      </c>
      <c r="AB26" s="74" t="n">
        <v>43756</v>
      </c>
      <c r="AC26" s="74" t="n">
        <v>43791</v>
      </c>
      <c r="AD26" s="74" t="n">
        <v>43817</v>
      </c>
      <c r="AE26" s="74" t="n">
        <v>43846</v>
      </c>
      <c r="AF26" s="74" t="n">
        <v>43878</v>
      </c>
      <c r="AG26" s="74" t="n">
        <v>43909</v>
      </c>
      <c r="AH26" s="74" t="n">
        <v>43943</v>
      </c>
      <c r="AI26" s="74" t="n">
        <v>43972</v>
      </c>
      <c r="AJ26" s="74" t="n">
        <v>43998</v>
      </c>
      <c r="AK26" s="74" t="n">
        <v>44034</v>
      </c>
      <c r="AL26" s="74" t="n">
        <v>44062</v>
      </c>
      <c r="AM26" s="74"/>
      <c r="AN26" s="74"/>
      <c r="AO26" s="74"/>
      <c r="AP26" s="74"/>
      <c r="AQ26" s="74"/>
      <c r="AR26" s="74"/>
      <c r="AS26" s="74"/>
      <c r="AT26" s="75"/>
    </row>
    <row r="27" customFormat="false" ht="14.4" hidden="false" customHeight="true" outlineLevel="0" collapsed="false">
      <c r="A27" s="70"/>
      <c r="B27" s="48" t="n">
        <v>5</v>
      </c>
      <c r="C27" s="76" t="s">
        <v>58</v>
      </c>
      <c r="D27" s="50" t="s">
        <v>59</v>
      </c>
      <c r="E27" s="50" t="s">
        <v>6</v>
      </c>
      <c r="F27" s="11" t="s">
        <v>7</v>
      </c>
      <c r="G27" s="77" t="s">
        <v>60</v>
      </c>
      <c r="H27" s="35" t="s">
        <v>39</v>
      </c>
      <c r="I27" s="78" t="n">
        <v>23</v>
      </c>
      <c r="J27" s="37" t="n">
        <f aca="false">P27</f>
        <v>21</v>
      </c>
      <c r="K27" s="38" t="s">
        <v>40</v>
      </c>
      <c r="L27" s="38" t="s">
        <v>41</v>
      </c>
      <c r="M27" s="38" t="s">
        <v>40</v>
      </c>
      <c r="N27" s="37" t="n">
        <f aca="false">I27</f>
        <v>23</v>
      </c>
      <c r="O27" s="55" t="s">
        <v>42</v>
      </c>
      <c r="P27" s="79" t="n">
        <v>21</v>
      </c>
      <c r="Q27" s="80" t="n">
        <f aca="false">IF(Q28&lt;&gt;""&amp;Q26&lt;&gt;"",Q26-Q28,"")</f>
        <v>39</v>
      </c>
      <c r="R27" s="80" t="n">
        <f aca="false">IF(R28&lt;&gt;""&amp;R26&lt;&gt;"",R26-R28,"")</f>
        <v>61</v>
      </c>
      <c r="S27" s="80" t="n">
        <f aca="false">IF(S28&lt;&gt;""&amp;S26&lt;&gt;"",S26-S28,"")</f>
        <v>99</v>
      </c>
      <c r="T27" s="80" t="n">
        <f aca="false">IF(T28&lt;&gt;""&amp;T26&lt;&gt;"",T26-T28,"")</f>
        <v>14</v>
      </c>
      <c r="U27" s="80" t="n">
        <f aca="false">IF(U28&lt;&gt;""&amp;U26&lt;&gt;"",U26-U28,"")</f>
        <v>34</v>
      </c>
      <c r="V27" s="80" t="n">
        <f aca="false">IF(V28&lt;&gt;""&amp;V26&lt;&gt;"",V26-V28,"")</f>
        <v>52</v>
      </c>
      <c r="W27" s="80" t="n">
        <v>93</v>
      </c>
      <c r="X27" s="80" t="n">
        <f aca="false">IF(X28&lt;&gt;""&amp;X26&lt;&gt;"",X26-X28,"")</f>
        <v>122</v>
      </c>
      <c r="Y27" s="80" t="n">
        <f aca="false">IF(Y28&lt;&gt;""&amp;Y26&lt;&gt;"",Y26-Y28,"")</f>
        <v>155</v>
      </c>
      <c r="Z27" s="80" t="n">
        <f aca="false">IF(Z28&lt;&gt;""&amp;Z26&lt;&gt;"",Z26-Z28,"")</f>
        <v>188</v>
      </c>
      <c r="AA27" s="80" t="n">
        <f aca="false">IF(AA28&lt;&gt;""&amp;AA26&lt;&gt;"",AA26-AA28,"")</f>
        <v>218</v>
      </c>
      <c r="AB27" s="80" t="n">
        <f aca="false">IF(AB28&lt;&gt;""&amp;AB26&lt;&gt;"",AB26-AB28,"")</f>
        <v>198</v>
      </c>
      <c r="AC27" s="80" t="n">
        <f aca="false">IF(AC28&lt;&gt;""&amp;AC26&lt;&gt;"",AC26-AC28,"")</f>
        <v>198</v>
      </c>
      <c r="AD27" s="80" t="n">
        <f aca="false">IF(AD28&lt;&gt;""&amp;AD26&lt;&gt;"",AD26-AD28,"")</f>
        <v>147</v>
      </c>
      <c r="AE27" s="80" t="n">
        <f aca="false">IF(AE28&lt;&gt;""&amp;AE26&lt;&gt;"",AE26-AE28,"")</f>
        <v>176</v>
      </c>
      <c r="AF27" s="80" t="n">
        <f aca="false">IF(AF28&lt;&gt;""&amp;AF26&lt;&gt;"",AF26-AF28,"")</f>
        <v>81</v>
      </c>
      <c r="AG27" s="80" t="n">
        <f aca="false">IF(AG28&lt;&gt;""&amp;AG26&lt;&gt;"",AG26-AG28,"")</f>
        <v>50</v>
      </c>
      <c r="AH27" s="80" t="n">
        <f aca="false">IF(AH28&lt;&gt;""&amp;AH26&lt;&gt;"",AH26-AH28,"")</f>
        <v>79</v>
      </c>
      <c r="AI27" s="80" t="n">
        <f aca="false">IF(AI28&lt;&gt;""&amp;AI26&lt;&gt;"",AI26-AI28,"")</f>
        <v>27</v>
      </c>
      <c r="AJ27" s="80" t="n">
        <f aca="false">IF(AJ28&lt;&gt;""&amp;AJ26&lt;&gt;"",AJ26-AJ28,"")</f>
        <v>57</v>
      </c>
      <c r="AK27" s="80" t="n">
        <f aca="false">IF(AK28&lt;&gt;""&amp;AK26&lt;&gt;"",AK26-AK28,"")</f>
        <v>89</v>
      </c>
      <c r="AL27" s="80" t="n">
        <f aca="false">IF(AL28&lt;&gt;""&amp;AL26&lt;&gt;"",AL26-AL28,"")</f>
        <v>91</v>
      </c>
      <c r="AM27" s="80" t="n">
        <f aca="false">IF(AM28&lt;&gt;""&amp;AM26&lt;&gt;"",AM26-AM28,"")</f>
        <v>0</v>
      </c>
      <c r="AN27" s="80" t="n">
        <f aca="false">IF(AN28&lt;&gt;""&amp;AN26&lt;&gt;"",AN26-AN28,"")</f>
        <v>0</v>
      </c>
      <c r="AO27" s="80" t="n">
        <f aca="false">IF(AO28&lt;&gt;""&amp;AO26&lt;&gt;"",AO26-AO28,"")</f>
        <v>0</v>
      </c>
      <c r="AP27" s="80" t="n">
        <f aca="false">IF(AP28&lt;&gt;""&amp;AP26&lt;&gt;"",AP26-AP28,"")</f>
        <v>0</v>
      </c>
      <c r="AQ27" s="80" t="n">
        <f aca="false">IF(AQ28&lt;&gt;""&amp;AQ26&lt;&gt;"",AQ26-AQ28,"")</f>
        <v>0</v>
      </c>
      <c r="AR27" s="80" t="n">
        <f aca="false">IF(AR28&lt;&gt;""&amp;AR26&lt;&gt;"",AR26-AR28,"")</f>
        <v>0</v>
      </c>
      <c r="AS27" s="80" t="n">
        <f aca="false">IF(AS28&lt;&gt;""&amp;AS26&lt;&gt;"",AS26-AS28,"")</f>
        <v>0</v>
      </c>
      <c r="AT27" s="8"/>
    </row>
    <row r="28" customFormat="false" ht="14.4" hidden="false" customHeight="true" outlineLevel="0" collapsed="false">
      <c r="A28" s="70"/>
      <c r="B28" s="48"/>
      <c r="C28" s="76"/>
      <c r="D28" s="50"/>
      <c r="E28" s="50"/>
      <c r="F28" s="11"/>
      <c r="G28" s="77"/>
      <c r="H28" s="81" t="s">
        <v>61</v>
      </c>
      <c r="I28" s="81"/>
      <c r="J28" s="81"/>
      <c r="K28" s="81"/>
      <c r="L28" s="81"/>
      <c r="M28" s="81"/>
      <c r="N28" s="81"/>
      <c r="O28" s="81"/>
      <c r="P28" s="81"/>
      <c r="Q28" s="82" t="n">
        <v>43384</v>
      </c>
      <c r="R28" s="82" t="n">
        <v>43384</v>
      </c>
      <c r="S28" s="82" t="n">
        <v>43384</v>
      </c>
      <c r="T28" s="82" t="n">
        <v>43495</v>
      </c>
      <c r="U28" s="82" t="n">
        <v>43508</v>
      </c>
      <c r="V28" s="82" t="n">
        <v>43508</v>
      </c>
      <c r="W28" s="82" t="n">
        <v>43508</v>
      </c>
      <c r="X28" s="82" t="n">
        <v>43508</v>
      </c>
      <c r="Y28" s="82" t="n">
        <v>43508</v>
      </c>
      <c r="Z28" s="82" t="n">
        <v>43508</v>
      </c>
      <c r="AA28" s="82" t="n">
        <v>43508</v>
      </c>
      <c r="AB28" s="82" t="n">
        <v>43558</v>
      </c>
      <c r="AC28" s="82" t="n">
        <v>43593</v>
      </c>
      <c r="AD28" s="82" t="n">
        <v>43670</v>
      </c>
      <c r="AE28" s="82" t="n">
        <v>43670</v>
      </c>
      <c r="AF28" s="82" t="n">
        <v>43797</v>
      </c>
      <c r="AG28" s="82" t="n">
        <v>43859</v>
      </c>
      <c r="AH28" s="82" t="n">
        <v>43864</v>
      </c>
      <c r="AI28" s="82" t="n">
        <v>43945</v>
      </c>
      <c r="AJ28" s="82" t="n">
        <v>43941</v>
      </c>
      <c r="AK28" s="82" t="n">
        <v>43945</v>
      </c>
      <c r="AL28" s="82" t="n">
        <v>43971</v>
      </c>
      <c r="AM28" s="82"/>
      <c r="AN28" s="82"/>
      <c r="AO28" s="82"/>
      <c r="AP28" s="82"/>
      <c r="AQ28" s="82"/>
      <c r="AR28" s="82"/>
      <c r="AS28" s="82"/>
      <c r="AT28" s="8"/>
    </row>
    <row r="29" customFormat="false" ht="14.4" hidden="false" customHeight="true" outlineLevel="0" collapsed="false">
      <c r="A29" s="70"/>
      <c r="B29" s="48" t="n">
        <v>6</v>
      </c>
      <c r="C29" s="76" t="s">
        <v>62</v>
      </c>
      <c r="D29" s="11" t="s">
        <v>63</v>
      </c>
      <c r="E29" s="50" t="s">
        <v>6</v>
      </c>
      <c r="F29" s="11" t="s">
        <v>7</v>
      </c>
      <c r="G29" s="77" t="s">
        <v>64</v>
      </c>
      <c r="H29" s="35" t="s">
        <v>39</v>
      </c>
      <c r="I29" s="78" t="n">
        <v>120</v>
      </c>
      <c r="J29" s="37" t="n">
        <f aca="false">P29</f>
        <v>90</v>
      </c>
      <c r="K29" s="38" t="s">
        <v>40</v>
      </c>
      <c r="L29" s="38" t="s">
        <v>41</v>
      </c>
      <c r="M29" s="38" t="s">
        <v>40</v>
      </c>
      <c r="N29" s="37" t="n">
        <f aca="false">I29</f>
        <v>120</v>
      </c>
      <c r="O29" s="55" t="s">
        <v>42</v>
      </c>
      <c r="P29" s="79" t="n">
        <v>90</v>
      </c>
      <c r="Q29" s="80" t="n">
        <f aca="false">IF(Q30&lt;&gt;""&amp;Q26&lt;&gt;"",Q30-Q26,"")</f>
        <v>114</v>
      </c>
      <c r="R29" s="80" t="n">
        <f aca="false">IF(R30&lt;&gt;""&amp;R26&lt;&gt;"",R30-R26,"")</f>
        <v>169</v>
      </c>
      <c r="S29" s="80" t="n">
        <f aca="false">IF(S30&lt;&gt;""&amp;S26&lt;&gt;"",S30-S26,"")</f>
        <v>149</v>
      </c>
      <c r="T29" s="80" t="n">
        <f aca="false">IF(T30&lt;&gt;""&amp;T26&lt;&gt;"",T30-T26,"")</f>
        <v>163</v>
      </c>
      <c r="U29" s="80" t="n">
        <f aca="false">IF(U30&lt;&gt;""&amp;U26&lt;&gt;"",U30-U26,"")</f>
        <v>101</v>
      </c>
      <c r="V29" s="80" t="n">
        <f aca="false">IF(V30&lt;&gt;""&amp;V26&lt;&gt;"",V30-V26,"")</f>
        <v>89</v>
      </c>
      <c r="W29" s="80" t="n">
        <v>84</v>
      </c>
      <c r="X29" s="80" t="n">
        <f aca="false">IF(X30&lt;&gt;""&amp;X26&lt;&gt;"",X30-X26,"")</f>
        <v>111</v>
      </c>
      <c r="Y29" s="80" t="n">
        <f aca="false">IF(Y30&lt;&gt;""&amp;Y26&lt;&gt;"",Y30-Y26,"")</f>
        <v>84</v>
      </c>
      <c r="Z29" s="80" t="n">
        <f aca="false">IF(Z30&lt;&gt;""&amp;Z26&lt;&gt;"",Z30-Z26,"")</f>
        <v>93</v>
      </c>
      <c r="AA29" s="80" t="n">
        <f aca="false">IF(AA30&lt;&gt;""&amp;AA26&lt;&gt;"",AA30-AA26,"")</f>
        <v>119</v>
      </c>
      <c r="AB29" s="80" t="n">
        <f aca="false">IF(AB30&lt;&gt;""&amp;AB26&lt;&gt;"",AB30-AB26,"")</f>
        <v>103</v>
      </c>
      <c r="AC29" s="80" t="n">
        <f aca="false">IF(AC30&lt;&gt;""&amp;AC26&lt;&gt;"",AC30-AC26,"")</f>
        <v>96</v>
      </c>
      <c r="AD29" s="80" t="n">
        <f aca="false">IF(AD30&lt;&gt;""&amp;AD26&lt;&gt;"",AD30-AD26,"")</f>
        <v>161</v>
      </c>
      <c r="AE29" s="80" t="n">
        <f aca="false">IF(AE30&lt;&gt;""&amp;AE26&lt;&gt;"",AE30-AE26,"")</f>
        <v>174</v>
      </c>
      <c r="AF29" s="80" t="n">
        <f aca="false">IF(AF30&lt;&gt;""&amp;AF26&lt;&gt;"",AF30-AF26,"")</f>
        <v>142</v>
      </c>
      <c r="AG29" s="80" t="n">
        <f aca="false">IF(AG30&lt;&gt;""&amp;AG26&lt;&gt;"",AG30-AG26,"")</f>
        <v>111</v>
      </c>
      <c r="AH29" s="80" t="n">
        <f aca="false">IF(AH30&lt;&gt;""&amp;AH26&lt;&gt;"",AH30-AH26,"")</f>
        <v>77</v>
      </c>
      <c r="AI29" s="80" t="n">
        <f aca="false">IF(AI30&lt;&gt;""&amp;AI26&lt;&gt;"",AI30-AI26,"")</f>
        <v>103</v>
      </c>
      <c r="AJ29" s="80" t="n">
        <f aca="false">IF(AJ30&lt;&gt;""&amp;AJ26&lt;&gt;"",AJ30-AJ26,"")</f>
        <v>120</v>
      </c>
      <c r="AK29" s="80" t="n">
        <f aca="false">IF(AK30&lt;&gt;""&amp;AK26&lt;&gt;"",AK30-AK26,"")</f>
        <v>181</v>
      </c>
      <c r="AL29" s="80" t="n">
        <f aca="false">IF(AL30&lt;&gt;""&amp;AL26&lt;&gt;"",AL30-AL26,"")</f>
        <v>195</v>
      </c>
      <c r="AM29" s="80" t="n">
        <f aca="false">IF(AM30&lt;&gt;""&amp;AM26&lt;&gt;"",AM30-AM26,"")</f>
        <v>0</v>
      </c>
      <c r="AN29" s="80" t="n">
        <f aca="false">IF(AN30&lt;&gt;""&amp;AN26&lt;&gt;"",AN30-AN26,"")</f>
        <v>0</v>
      </c>
      <c r="AO29" s="80" t="n">
        <f aca="false">IF(AO30&lt;&gt;""&amp;AO26&lt;&gt;"",AO30-AO26,"")</f>
        <v>0</v>
      </c>
      <c r="AP29" s="80" t="n">
        <f aca="false">IF(AP30&lt;&gt;""&amp;AP26&lt;&gt;"",AP30-AP26,"")</f>
        <v>0</v>
      </c>
      <c r="AQ29" s="80" t="n">
        <f aca="false">IF(AQ30&lt;&gt;""&amp;AQ26&lt;&gt;"",AQ30-AQ26,"")</f>
        <v>0</v>
      </c>
      <c r="AR29" s="80" t="n">
        <f aca="false">IF(AR30&lt;&gt;""&amp;AR26&lt;&gt;"",AR30-AR26,"")</f>
        <v>0</v>
      </c>
      <c r="AS29" s="80" t="n">
        <f aca="false">IF(AS30&lt;&gt;""&amp;AS26&lt;&gt;"",AS30-AS26,"")</f>
        <v>0</v>
      </c>
      <c r="AT29" s="8"/>
    </row>
    <row r="30" customFormat="false" ht="14.4" hidden="false" customHeight="true" outlineLevel="0" collapsed="false">
      <c r="A30" s="70"/>
      <c r="B30" s="48"/>
      <c r="C30" s="76"/>
      <c r="D30" s="11"/>
      <c r="E30" s="50"/>
      <c r="F30" s="11"/>
      <c r="G30" s="77"/>
      <c r="H30" s="81" t="s">
        <v>65</v>
      </c>
      <c r="I30" s="81"/>
      <c r="J30" s="81"/>
      <c r="K30" s="81"/>
      <c r="L30" s="81"/>
      <c r="M30" s="81"/>
      <c r="N30" s="81"/>
      <c r="O30" s="81"/>
      <c r="P30" s="81"/>
      <c r="Q30" s="82" t="n">
        <v>43537</v>
      </c>
      <c r="R30" s="82" t="n">
        <v>43614</v>
      </c>
      <c r="S30" s="82" t="n">
        <v>43632</v>
      </c>
      <c r="T30" s="82" t="n">
        <v>43672</v>
      </c>
      <c r="U30" s="82" t="n">
        <v>43643</v>
      </c>
      <c r="V30" s="82" t="n">
        <v>43649</v>
      </c>
      <c r="W30" s="82" t="n">
        <v>43685</v>
      </c>
      <c r="X30" s="82" t="n">
        <v>43741</v>
      </c>
      <c r="Y30" s="82" t="n">
        <v>43747</v>
      </c>
      <c r="Z30" s="82" t="n">
        <v>43789</v>
      </c>
      <c r="AA30" s="82" t="n">
        <v>43845</v>
      </c>
      <c r="AB30" s="82" t="n">
        <v>43859</v>
      </c>
      <c r="AC30" s="82" t="n">
        <v>43887</v>
      </c>
      <c r="AD30" s="82" t="n">
        <v>43978</v>
      </c>
      <c r="AE30" s="82" t="n">
        <v>44020</v>
      </c>
      <c r="AF30" s="82" t="n">
        <v>44020</v>
      </c>
      <c r="AG30" s="82" t="n">
        <v>44020</v>
      </c>
      <c r="AH30" s="82" t="n">
        <v>44020</v>
      </c>
      <c r="AI30" s="82" t="n">
        <v>44075</v>
      </c>
      <c r="AJ30" s="82" t="n">
        <v>44118</v>
      </c>
      <c r="AK30" s="82" t="n">
        <v>44215</v>
      </c>
      <c r="AL30" s="82" t="n">
        <v>44257</v>
      </c>
      <c r="AM30" s="82"/>
      <c r="AN30" s="82"/>
      <c r="AO30" s="82"/>
      <c r="AP30" s="82"/>
      <c r="AQ30" s="82"/>
      <c r="AR30" s="82"/>
      <c r="AS30" s="82"/>
      <c r="AT30" s="8"/>
    </row>
    <row r="31" customFormat="false" ht="14.4" hidden="false" customHeight="true" outlineLevel="0" collapsed="false">
      <c r="A31" s="70"/>
      <c r="B31" s="48" t="n">
        <v>7</v>
      </c>
      <c r="C31" s="76" t="s">
        <v>66</v>
      </c>
      <c r="D31" s="11" t="s">
        <v>67</v>
      </c>
      <c r="E31" s="50" t="s">
        <v>6</v>
      </c>
      <c r="F31" s="11" t="s">
        <v>7</v>
      </c>
      <c r="G31" s="77" t="s">
        <v>68</v>
      </c>
      <c r="H31" s="35" t="s">
        <v>39</v>
      </c>
      <c r="I31" s="78" t="n">
        <v>7</v>
      </c>
      <c r="J31" s="37" t="n">
        <f aca="false">P31</f>
        <v>5</v>
      </c>
      <c r="K31" s="38" t="s">
        <v>40</v>
      </c>
      <c r="L31" s="38" t="s">
        <v>41</v>
      </c>
      <c r="M31" s="38" t="s">
        <v>40</v>
      </c>
      <c r="N31" s="37" t="n">
        <f aca="false">I31</f>
        <v>7</v>
      </c>
      <c r="O31" s="55" t="s">
        <v>42</v>
      </c>
      <c r="P31" s="79" t="n">
        <v>5</v>
      </c>
      <c r="Q31" s="80" t="n">
        <f aca="false">IF(Q32&lt;&gt;""&amp;Q26&lt;&gt;"",Q26-Q32,"")</f>
        <v>3</v>
      </c>
      <c r="R31" s="80" t="n">
        <f aca="false">IF(R32&lt;&gt;""&amp;R26&lt;&gt;"",R26-R32,"")</f>
        <v>1</v>
      </c>
      <c r="S31" s="80" t="n">
        <f aca="false">IF(S32&lt;&gt;""&amp;S26&lt;&gt;"",S26-S32,"")</f>
        <v>0</v>
      </c>
      <c r="T31" s="80" t="n">
        <f aca="false">IF(T32&lt;&gt;""&amp;T26&lt;&gt;"",T26-T32,"")</f>
        <v>0</v>
      </c>
      <c r="U31" s="80" t="n">
        <f aca="false">IF(U32&lt;&gt;""&amp;U26&lt;&gt;"",U26-U32,"")</f>
        <v>0</v>
      </c>
      <c r="V31" s="80" t="n">
        <f aca="false">IF(V32&lt;&gt;""&amp;V26&lt;&gt;"",V26-V32,"")</f>
        <v>0</v>
      </c>
      <c r="W31" s="80" t="n">
        <v>3</v>
      </c>
      <c r="X31" s="80" t="n">
        <f aca="false">IF(X32&lt;&gt;""&amp;X26&lt;&gt;"",X26-X32,"")</f>
        <v>3</v>
      </c>
      <c r="Y31" s="80" t="n">
        <f aca="false">IF(Y32&lt;&gt;""&amp;Y26&lt;&gt;"",Y26-Y32,"")</f>
        <v>0</v>
      </c>
      <c r="Z31" s="80" t="n">
        <f aca="false">IF(Z32&lt;&gt;""&amp;Z26&lt;&gt;"",Z26-Z32,"")</f>
        <v>0</v>
      </c>
      <c r="AA31" s="80" t="n">
        <f aca="false">IF(AA32&lt;&gt;""&amp;AA26&lt;&gt;"",AA26-AA32,"")</f>
        <v>1</v>
      </c>
      <c r="AB31" s="80" t="n">
        <f aca="false">IF(AB32&lt;&gt;""&amp;AB26&lt;&gt;"",AB26-AB32,"")</f>
        <v>0</v>
      </c>
      <c r="AC31" s="80" t="n">
        <f aca="false">IF(AC32&lt;&gt;""&amp;AC26&lt;&gt;"",AC26-AC32,"")</f>
        <v>4</v>
      </c>
      <c r="AD31" s="80" t="n">
        <f aca="false">IF(AD32&lt;&gt;""&amp;AD26&lt;&gt;"",AD26-AD32,"")</f>
        <v>0</v>
      </c>
      <c r="AE31" s="80" t="n">
        <f aca="false">IF(AE32&lt;&gt;""&amp;AE26&lt;&gt;"",AE26-AE32,"")</f>
        <v>0</v>
      </c>
      <c r="AF31" s="80" t="n">
        <f aca="false">IF(AF32&lt;&gt;""&amp;AF26&lt;&gt;"",AF26-AF32,"")</f>
        <v>0</v>
      </c>
      <c r="AG31" s="80" t="n">
        <f aca="false">IF(AG32&lt;&gt;""&amp;AG26&lt;&gt;"",AG26-AG32,"")</f>
        <v>0</v>
      </c>
      <c r="AH31" s="80" t="n">
        <f aca="false">IF(AH32&lt;&gt;""&amp;AH26&lt;&gt;"",AH26-AH32,"")</f>
        <v>1</v>
      </c>
      <c r="AI31" s="80" t="n">
        <f aca="false">IF(AI32&lt;&gt;""&amp;AI26&lt;&gt;"",AI26-AI32,"")</f>
        <v>0</v>
      </c>
      <c r="AJ31" s="80" t="n">
        <f aca="false">IF(AJ32&lt;&gt;""&amp;AJ26&lt;&gt;"",AJ26-AJ32,"")</f>
        <v>0</v>
      </c>
      <c r="AK31" s="80" t="n">
        <f aca="false">IF(AK32&lt;&gt;""&amp;AK26&lt;&gt;"",AK26-AK32,"")</f>
        <v>0</v>
      </c>
      <c r="AL31" s="80" t="n">
        <f aca="false">IF(AL32&lt;&gt;""&amp;AL26&lt;&gt;"",AL26-AL32,"")</f>
        <v>0</v>
      </c>
      <c r="AM31" s="80" t="n">
        <f aca="false">IF(AM32&lt;&gt;""&amp;AM26&lt;&gt;"",AM26-AM32,"")</f>
        <v>0</v>
      </c>
      <c r="AN31" s="80" t="n">
        <f aca="false">IF(AN32&lt;&gt;""&amp;AN26&lt;&gt;"",AN26-AN32,"")</f>
        <v>0</v>
      </c>
      <c r="AO31" s="80" t="n">
        <f aca="false">IF(AO32&lt;&gt;""&amp;AO26&lt;&gt;"",AO26-AO32,"")</f>
        <v>0</v>
      </c>
      <c r="AP31" s="80" t="n">
        <f aca="false">IF(AP32&lt;&gt;""&amp;AP26&lt;&gt;"",AP26-AP32,"")</f>
        <v>0</v>
      </c>
      <c r="AQ31" s="80" t="n">
        <f aca="false">IF(AQ32&lt;&gt;""&amp;AQ26&lt;&gt;"",AQ26-AQ32,"")</f>
        <v>0</v>
      </c>
      <c r="AR31" s="80" t="n">
        <f aca="false">IF(AR32&lt;&gt;""&amp;AR26&lt;&gt;"",AR26-AR32,"")</f>
        <v>0</v>
      </c>
      <c r="AS31" s="80" t="n">
        <f aca="false">IF(AS32&lt;&gt;""&amp;AS26&lt;&gt;"",AS26-AS32,"")</f>
        <v>0</v>
      </c>
      <c r="AT31" s="8"/>
    </row>
    <row r="32" customFormat="false" ht="14.4" hidden="false" customHeight="true" outlineLevel="0" collapsed="false">
      <c r="A32" s="70"/>
      <c r="B32" s="48"/>
      <c r="C32" s="76"/>
      <c r="D32" s="11"/>
      <c r="E32" s="50"/>
      <c r="F32" s="11"/>
      <c r="G32" s="77"/>
      <c r="H32" s="81" t="s">
        <v>69</v>
      </c>
      <c r="I32" s="81"/>
      <c r="J32" s="81"/>
      <c r="K32" s="81"/>
      <c r="L32" s="81"/>
      <c r="M32" s="81"/>
      <c r="N32" s="81"/>
      <c r="O32" s="81"/>
      <c r="P32" s="81"/>
      <c r="Q32" s="82" t="n">
        <v>43420</v>
      </c>
      <c r="R32" s="82" t="n">
        <v>43444</v>
      </c>
      <c r="S32" s="82" t="n">
        <v>43483</v>
      </c>
      <c r="T32" s="82" t="n">
        <v>43509</v>
      </c>
      <c r="U32" s="82" t="n">
        <v>43542</v>
      </c>
      <c r="V32" s="82" t="n">
        <v>43560</v>
      </c>
      <c r="W32" s="82" t="n">
        <v>43598</v>
      </c>
      <c r="X32" s="82" t="n">
        <v>43627</v>
      </c>
      <c r="Y32" s="82" t="n">
        <v>43663</v>
      </c>
      <c r="Z32" s="82" t="n">
        <v>43696</v>
      </c>
      <c r="AA32" s="82" t="n">
        <v>43725</v>
      </c>
      <c r="AB32" s="82" t="n">
        <v>43756</v>
      </c>
      <c r="AC32" s="82" t="n">
        <v>43787</v>
      </c>
      <c r="AD32" s="82" t="n">
        <v>43817</v>
      </c>
      <c r="AE32" s="82" t="n">
        <v>43846</v>
      </c>
      <c r="AF32" s="82" t="n">
        <v>43878</v>
      </c>
      <c r="AG32" s="82" t="n">
        <v>43909</v>
      </c>
      <c r="AH32" s="82" t="n">
        <v>43942</v>
      </c>
      <c r="AI32" s="82" t="n">
        <v>43972</v>
      </c>
      <c r="AJ32" s="82" t="n">
        <v>43998</v>
      </c>
      <c r="AK32" s="82" t="n">
        <v>44034</v>
      </c>
      <c r="AL32" s="82" t="n">
        <v>44062</v>
      </c>
      <c r="AM32" s="82"/>
      <c r="AN32" s="82"/>
      <c r="AO32" s="82"/>
      <c r="AP32" s="82"/>
      <c r="AQ32" s="82"/>
      <c r="AR32" s="82"/>
      <c r="AS32" s="82"/>
      <c r="AT32" s="8"/>
    </row>
    <row r="33" customFormat="false" ht="14.4" hidden="false" customHeight="true" outlineLevel="0" collapsed="false">
      <c r="A33" s="70"/>
      <c r="B33" s="83" t="n">
        <v>8</v>
      </c>
      <c r="C33" s="84" t="s">
        <v>70</v>
      </c>
      <c r="D33" s="85" t="s">
        <v>71</v>
      </c>
      <c r="E33" s="59" t="s">
        <v>6</v>
      </c>
      <c r="F33" s="60" t="s">
        <v>7</v>
      </c>
      <c r="G33" s="86" t="s">
        <v>68</v>
      </c>
      <c r="H33" s="35" t="s">
        <v>39</v>
      </c>
      <c r="I33" s="78" t="n">
        <v>30</v>
      </c>
      <c r="J33" s="37" t="n">
        <f aca="false">P33</f>
        <v>25</v>
      </c>
      <c r="K33" s="38" t="s">
        <v>40</v>
      </c>
      <c r="L33" s="38" t="s">
        <v>41</v>
      </c>
      <c r="M33" s="38" t="s">
        <v>40</v>
      </c>
      <c r="N33" s="37" t="n">
        <f aca="false">I33</f>
        <v>30</v>
      </c>
      <c r="O33" s="55" t="s">
        <v>42</v>
      </c>
      <c r="P33" s="79" t="n">
        <v>25</v>
      </c>
      <c r="Q33" s="80" t="n">
        <f aca="false">IF(Q34&lt;&gt;""&amp;Q26&lt;&gt;"",Q26-Q34,"")</f>
        <v>291</v>
      </c>
      <c r="R33" s="80" t="n">
        <f aca="false">IF(R34&lt;&gt;""&amp;R26&lt;&gt;"",R26-R34,"")</f>
        <v>313</v>
      </c>
      <c r="S33" s="80" t="n">
        <f aca="false">IF(S34&lt;&gt;""&amp;S26&lt;&gt;"",S26-S34,"")</f>
        <v>93</v>
      </c>
      <c r="T33" s="80" t="n">
        <f aca="false">IF(T34&lt;&gt;""&amp;T26&lt;&gt;"",T26-T34,"")</f>
        <v>119</v>
      </c>
      <c r="U33" s="80" t="n">
        <f aca="false">IF(U34&lt;&gt;""&amp;U26&lt;&gt;"",U26-U34,"")</f>
        <v>152</v>
      </c>
      <c r="V33" s="80" t="n">
        <f aca="false">IF(V34&lt;&gt;""&amp;V26&lt;&gt;"",V26-V34,"")</f>
        <v>170</v>
      </c>
      <c r="W33" s="80" t="n">
        <v>211</v>
      </c>
      <c r="X33" s="80" t="n">
        <f aca="false">IF(X34&lt;&gt;""&amp;X26&lt;&gt;"",X26-X34,"")</f>
        <v>240</v>
      </c>
      <c r="Y33" s="80" t="n">
        <f aca="false">IF(Y34&lt;&gt;""&amp;Y26&lt;&gt;"",Y26-Y34,"")</f>
        <v>273</v>
      </c>
      <c r="Z33" s="80" t="n">
        <f aca="false">IF(Z34&lt;&gt;""&amp;Z26&lt;&gt;"",Z26-Z34,"")</f>
        <v>217</v>
      </c>
      <c r="AA33" s="80" t="n">
        <f aca="false">IF(AA34&lt;&gt;""&amp;AA26&lt;&gt;"",AA26-AA34,"")</f>
        <v>216</v>
      </c>
      <c r="AB33" s="80" t="n">
        <f aca="false">IF(AB34&lt;&gt;""&amp;AB26&lt;&gt;"",AB26-AB34,"")</f>
        <v>246</v>
      </c>
      <c r="AC33" s="80" t="n">
        <f aca="false">IF(AC34&lt;&gt;""&amp;AC26&lt;&gt;"",AC26-AC34,"")</f>
        <v>281</v>
      </c>
      <c r="AD33" s="80" t="n">
        <f aca="false">IF(AD34&lt;&gt;""&amp;AD26&lt;&gt;"",AD26-AD34,"")</f>
        <v>307</v>
      </c>
      <c r="AE33" s="80" t="n">
        <f aca="false">IF(AE34&lt;&gt;""&amp;AE26&lt;&gt;"",AE26-AE34,"")</f>
        <v>336</v>
      </c>
      <c r="AF33" s="80" t="n">
        <f aca="false">IF(AF34&lt;&gt;""&amp;AF26&lt;&gt;"",AF26-AF34,"")</f>
        <v>368</v>
      </c>
      <c r="AG33" s="80" t="n">
        <f aca="false">IF(AG34&lt;&gt;""&amp;AG26&lt;&gt;"",AG26-AG34,"")</f>
        <v>399</v>
      </c>
      <c r="AH33" s="80" t="n">
        <f aca="false">IF(AH34&lt;&gt;""&amp;AH26&lt;&gt;"",AH26-AH34,"")</f>
        <v>433</v>
      </c>
      <c r="AI33" s="80" t="n">
        <f aca="false">IF(AI34&lt;&gt;""&amp;AI26&lt;&gt;"",AI26-AI34,"")</f>
        <v>462</v>
      </c>
      <c r="AJ33" s="80" t="n">
        <f aca="false">IF(AJ34&lt;&gt;""&amp;AJ26&lt;&gt;"",AJ26-AJ34,"")</f>
        <v>488</v>
      </c>
      <c r="AK33" s="80" t="n">
        <f aca="false">IF(AK34&lt;&gt;""&amp;AK26&lt;&gt;"",AK26-AK34,"")</f>
        <v>524</v>
      </c>
      <c r="AL33" s="80" t="n">
        <f aca="false">IF(AL34&lt;&gt;""&amp;AL26&lt;&gt;"",AL26-AL34,"")</f>
        <v>552</v>
      </c>
      <c r="AM33" s="80" t="n">
        <f aca="false">IF(AM34&lt;&gt;""&amp;AM26&lt;&gt;"",AM26-AM34,"")</f>
        <v>0</v>
      </c>
      <c r="AN33" s="80" t="n">
        <f aca="false">IF(AN34&lt;&gt;""&amp;AN26&lt;&gt;"",AN26-AN34,"")</f>
        <v>0</v>
      </c>
      <c r="AO33" s="80" t="n">
        <f aca="false">IF(AO34&lt;&gt;""&amp;AO26&lt;&gt;"",AO26-AO34,"")</f>
        <v>0</v>
      </c>
      <c r="AP33" s="80" t="n">
        <f aca="false">IF(AP34&lt;&gt;""&amp;AP26&lt;&gt;"",AP26-AP34,"")</f>
        <v>0</v>
      </c>
      <c r="AQ33" s="80" t="n">
        <f aca="false">IF(AQ34&lt;&gt;""&amp;AQ26&lt;&gt;"",AQ26-AQ34,"")</f>
        <v>0</v>
      </c>
      <c r="AR33" s="80" t="n">
        <f aca="false">IF(AR34&lt;&gt;""&amp;AR26&lt;&gt;"",AR26-AR34,"")</f>
        <v>0</v>
      </c>
      <c r="AS33" s="80" t="n">
        <f aca="false">IF(AS34&lt;&gt;""&amp;AS26&lt;&gt;"",AS26-AS34,"")</f>
        <v>0</v>
      </c>
      <c r="AT33" s="87"/>
    </row>
    <row r="34" customFormat="false" ht="34.2" hidden="false" customHeight="true" outlineLevel="0" collapsed="false">
      <c r="A34" s="70"/>
      <c r="B34" s="83"/>
      <c r="C34" s="84"/>
      <c r="D34" s="85"/>
      <c r="E34" s="59"/>
      <c r="F34" s="60"/>
      <c r="G34" s="86"/>
      <c r="H34" s="88" t="s">
        <v>72</v>
      </c>
      <c r="I34" s="88"/>
      <c r="J34" s="88"/>
      <c r="K34" s="88"/>
      <c r="L34" s="88"/>
      <c r="M34" s="88"/>
      <c r="N34" s="88"/>
      <c r="O34" s="88"/>
      <c r="P34" s="88"/>
      <c r="Q34" s="89" t="n">
        <v>43132</v>
      </c>
      <c r="R34" s="89" t="n">
        <v>43132</v>
      </c>
      <c r="S34" s="89" t="n">
        <v>43390</v>
      </c>
      <c r="T34" s="89" t="n">
        <v>43390</v>
      </c>
      <c r="U34" s="89" t="n">
        <v>43390</v>
      </c>
      <c r="V34" s="89" t="n">
        <v>43390</v>
      </c>
      <c r="W34" s="89" t="n">
        <v>43390</v>
      </c>
      <c r="X34" s="89" t="n">
        <v>43390</v>
      </c>
      <c r="Y34" s="89" t="n">
        <v>43390</v>
      </c>
      <c r="Z34" s="89" t="n">
        <v>43479</v>
      </c>
      <c r="AA34" s="89" t="n">
        <v>43510</v>
      </c>
      <c r="AB34" s="89" t="n">
        <v>43510</v>
      </c>
      <c r="AC34" s="89" t="n">
        <v>43510</v>
      </c>
      <c r="AD34" s="89" t="n">
        <v>43510</v>
      </c>
      <c r="AE34" s="89" t="n">
        <v>43510</v>
      </c>
      <c r="AF34" s="89" t="n">
        <v>43510</v>
      </c>
      <c r="AG34" s="89" t="n">
        <v>43510</v>
      </c>
      <c r="AH34" s="89" t="n">
        <v>43510</v>
      </c>
      <c r="AI34" s="89" t="n">
        <v>43510</v>
      </c>
      <c r="AJ34" s="89" t="n">
        <v>43510</v>
      </c>
      <c r="AK34" s="89" t="n">
        <v>43510</v>
      </c>
      <c r="AL34" s="89" t="n">
        <v>43510</v>
      </c>
      <c r="AM34" s="89"/>
      <c r="AN34" s="89"/>
      <c r="AO34" s="89"/>
      <c r="AP34" s="89"/>
      <c r="AQ34" s="89"/>
      <c r="AR34" s="89"/>
      <c r="AS34" s="89"/>
      <c r="AT34" s="87"/>
    </row>
    <row r="35" customFormat="false" ht="14.4" hidden="false" customHeight="true" outlineLevel="0" collapsed="false">
      <c r="A35" s="70"/>
      <c r="B35" s="83"/>
      <c r="C35" s="84"/>
      <c r="D35" s="85" t="s">
        <v>73</v>
      </c>
      <c r="E35" s="59" t="s">
        <v>6</v>
      </c>
      <c r="F35" s="60" t="s">
        <v>7</v>
      </c>
      <c r="G35" s="86" t="s">
        <v>68</v>
      </c>
      <c r="H35" s="35" t="s">
        <v>39</v>
      </c>
      <c r="I35" s="78" t="n">
        <v>15</v>
      </c>
      <c r="J35" s="37" t="n">
        <f aca="false">P35</f>
        <v>10</v>
      </c>
      <c r="K35" s="38" t="s">
        <v>40</v>
      </c>
      <c r="L35" s="38" t="s">
        <v>41</v>
      </c>
      <c r="M35" s="38" t="s">
        <v>40</v>
      </c>
      <c r="N35" s="37" t="n">
        <f aca="false">I35</f>
        <v>15</v>
      </c>
      <c r="O35" s="55" t="s">
        <v>42</v>
      </c>
      <c r="P35" s="79" t="n">
        <v>10</v>
      </c>
      <c r="Q35" s="90" t="n">
        <f aca="false">IF(Q36&lt;&gt;""&amp;Q26&lt;&gt;"",Q26-Q36,"")</f>
        <v>77</v>
      </c>
      <c r="R35" s="90" t="n">
        <f aca="false">IF(R36&lt;&gt;""&amp;R26&lt;&gt;"",R26-R36,"")</f>
        <v>92</v>
      </c>
      <c r="S35" s="90" t="n">
        <f aca="false">IF(S36&lt;&gt;""&amp;S26&lt;&gt;"",S26-S36,"")</f>
        <v>39</v>
      </c>
      <c r="T35" s="90" t="n">
        <f aca="false">IF(T36&lt;&gt;""&amp;T26&lt;&gt;"",T26-T36,"")</f>
        <v>2</v>
      </c>
      <c r="U35" s="90" t="n">
        <f aca="false">IF(U36&lt;&gt;""&amp;U26&lt;&gt;"",U26-U36,"")</f>
        <v>4</v>
      </c>
      <c r="V35" s="90" t="n">
        <f aca="false">IF(V36&lt;&gt;""&amp;V26&lt;&gt;"",V26-V36,"")</f>
        <v>0</v>
      </c>
      <c r="W35" s="90" t="n">
        <v>3</v>
      </c>
      <c r="X35" s="90" t="n">
        <f aca="false">IF(X36&lt;&gt;""&amp;X26&lt;&gt;"",X26-X36,"")</f>
        <v>3</v>
      </c>
      <c r="Y35" s="90" t="n">
        <f aca="false">IF(Y36&lt;&gt;""&amp;Y26&lt;&gt;"",Y26-Y36,"")</f>
        <v>6</v>
      </c>
      <c r="Z35" s="90" t="n">
        <f aca="false">IF(Z36&lt;&gt;""&amp;Z26&lt;&gt;"",Z26-Z36,"")</f>
        <v>6</v>
      </c>
      <c r="AA35" s="90" t="n">
        <f aca="false">IF(AA36&lt;&gt;""&amp;AA26&lt;&gt;"",AA26-AA36,"")</f>
        <v>16</v>
      </c>
      <c r="AB35" s="90" t="n">
        <f aca="false">IF(AB36&lt;&gt;""&amp;AB26&lt;&gt;"",AB26-AB36,"")</f>
        <v>9</v>
      </c>
      <c r="AC35" s="90" t="n">
        <f aca="false">IF(AC36&lt;&gt;""&amp;AC26&lt;&gt;"",AC26-AC36,"")</f>
        <v>7</v>
      </c>
      <c r="AD35" s="90" t="n">
        <f aca="false">IF(AD36&lt;&gt;""&amp;AD26&lt;&gt;"",AD26-AD36,"")</f>
        <v>5</v>
      </c>
      <c r="AE35" s="90" t="n">
        <f aca="false">IF(AE36&lt;&gt;""&amp;AE26&lt;&gt;"",AE26-AE36,"")</f>
        <v>1</v>
      </c>
      <c r="AF35" s="90" t="n">
        <f aca="false">IF(AF36&lt;&gt;""&amp;AF26&lt;&gt;"",AF26-AF36,"")</f>
        <v>7</v>
      </c>
      <c r="AG35" s="90" t="n">
        <f aca="false">IF(AG36&lt;&gt;""&amp;AG26&lt;&gt;"",AG26-AG36,"")</f>
        <v>10</v>
      </c>
      <c r="AH35" s="90" t="n">
        <f aca="false">IF(AH36&lt;&gt;""&amp;AH26&lt;&gt;"",AH26-AH36,"")</f>
        <v>19</v>
      </c>
      <c r="AI35" s="90" t="n">
        <f aca="false">IF(AI36&lt;&gt;""&amp;AI26&lt;&gt;"",AI26-AI36,"")</f>
        <v>2</v>
      </c>
      <c r="AJ35" s="90" t="n">
        <f aca="false">IF(AJ36&lt;&gt;""&amp;AJ26&lt;&gt;"",AJ26-AJ36,"")</f>
        <v>4</v>
      </c>
      <c r="AK35" s="90" t="n">
        <f aca="false">IF(AK36&lt;&gt;""&amp;AK26&lt;&gt;"",AK26-AK36,"")</f>
        <v>2</v>
      </c>
      <c r="AL35" s="90" t="n">
        <f aca="false">IF(AL36&lt;&gt;""&amp;AL26&lt;&gt;"",AL26-AL36,"")</f>
        <v>1</v>
      </c>
      <c r="AM35" s="90" t="n">
        <f aca="false">IF(AM36&lt;&gt;""&amp;AM26&lt;&gt;"",AM26-AM36,"")</f>
        <v>0</v>
      </c>
      <c r="AN35" s="90" t="n">
        <f aca="false">IF(AN36&lt;&gt;""&amp;AN26&lt;&gt;"",AN26-AN36,"")</f>
        <v>0</v>
      </c>
      <c r="AO35" s="90" t="n">
        <f aca="false">IF(AO36&lt;&gt;""&amp;AO26&lt;&gt;"",AO26-AO36,"")</f>
        <v>0</v>
      </c>
      <c r="AP35" s="90" t="n">
        <f aca="false">IF(AP36&lt;&gt;""&amp;AP26&lt;&gt;"",AP26-AP36,"")</f>
        <v>0</v>
      </c>
      <c r="AQ35" s="90" t="n">
        <f aca="false">IF(AQ36&lt;&gt;""&amp;AQ26&lt;&gt;"",AQ26-AQ36,"")</f>
        <v>0</v>
      </c>
      <c r="AR35" s="90" t="n">
        <f aca="false">IF(AR36&lt;&gt;""&amp;AR26&lt;&gt;"",AR26-AR36,"")</f>
        <v>0</v>
      </c>
      <c r="AS35" s="90" t="n">
        <f aca="false">IF(AS36&lt;&gt;""&amp;AS26&lt;&gt;"",AS26-AS36,"")</f>
        <v>0</v>
      </c>
      <c r="AT35" s="87"/>
    </row>
    <row r="36" customFormat="false" ht="21.6" hidden="false" customHeight="true" outlineLevel="0" collapsed="false">
      <c r="A36" s="70"/>
      <c r="B36" s="83"/>
      <c r="C36" s="84"/>
      <c r="D36" s="85"/>
      <c r="E36" s="59"/>
      <c r="F36" s="60"/>
      <c r="G36" s="86"/>
      <c r="H36" s="88" t="s">
        <v>74</v>
      </c>
      <c r="I36" s="88"/>
      <c r="J36" s="88"/>
      <c r="K36" s="88"/>
      <c r="L36" s="88"/>
      <c r="M36" s="88"/>
      <c r="N36" s="88"/>
      <c r="O36" s="88"/>
      <c r="P36" s="88"/>
      <c r="Q36" s="89" t="n">
        <v>43346</v>
      </c>
      <c r="R36" s="89" t="n">
        <v>43353</v>
      </c>
      <c r="S36" s="89" t="n">
        <v>43444</v>
      </c>
      <c r="T36" s="89" t="n">
        <v>43507</v>
      </c>
      <c r="U36" s="89" t="n">
        <v>43538</v>
      </c>
      <c r="V36" s="89" t="n">
        <v>43560</v>
      </c>
      <c r="W36" s="89" t="n">
        <v>43598</v>
      </c>
      <c r="X36" s="89" t="n">
        <v>43627</v>
      </c>
      <c r="Y36" s="89" t="n">
        <v>43657</v>
      </c>
      <c r="Z36" s="89" t="n">
        <v>43690</v>
      </c>
      <c r="AA36" s="89" t="n">
        <v>43710</v>
      </c>
      <c r="AB36" s="89" t="n">
        <v>43747</v>
      </c>
      <c r="AC36" s="89" t="n">
        <v>43784</v>
      </c>
      <c r="AD36" s="89" t="n">
        <v>43812</v>
      </c>
      <c r="AE36" s="89" t="n">
        <v>43845</v>
      </c>
      <c r="AF36" s="89" t="n">
        <v>43871</v>
      </c>
      <c r="AG36" s="89" t="n">
        <v>43899</v>
      </c>
      <c r="AH36" s="89" t="n">
        <v>43924</v>
      </c>
      <c r="AI36" s="89" t="n">
        <v>43970</v>
      </c>
      <c r="AJ36" s="89" t="n">
        <v>43994</v>
      </c>
      <c r="AK36" s="89" t="n">
        <v>44032</v>
      </c>
      <c r="AL36" s="89" t="n">
        <v>44061</v>
      </c>
      <c r="AM36" s="89"/>
      <c r="AN36" s="89"/>
      <c r="AO36" s="89"/>
      <c r="AP36" s="89"/>
      <c r="AQ36" s="89"/>
      <c r="AR36" s="89"/>
      <c r="AS36" s="89"/>
      <c r="AT36" s="87"/>
    </row>
    <row r="37" customFormat="false" ht="19.35" hidden="false" customHeight="true" outlineLevel="0" collapsed="false">
      <c r="A37" s="70"/>
      <c r="B37" s="91" t="n">
        <v>9</v>
      </c>
      <c r="C37" s="92" t="s">
        <v>75</v>
      </c>
      <c r="D37" s="85" t="s">
        <v>76</v>
      </c>
      <c r="E37" s="50" t="s">
        <v>6</v>
      </c>
      <c r="F37" s="11" t="s">
        <v>7</v>
      </c>
      <c r="G37" s="77" t="s">
        <v>68</v>
      </c>
      <c r="H37" s="35" t="s">
        <v>39</v>
      </c>
      <c r="I37" s="78" t="n">
        <v>0</v>
      </c>
      <c r="J37" s="37" t="n">
        <f aca="false">P37</f>
        <v>0</v>
      </c>
      <c r="K37" s="38" t="s">
        <v>40</v>
      </c>
      <c r="L37" s="38" t="s">
        <v>41</v>
      </c>
      <c r="M37" s="38" t="s">
        <v>40</v>
      </c>
      <c r="N37" s="37" t="n">
        <f aca="false">I37</f>
        <v>0</v>
      </c>
      <c r="O37" s="55" t="s">
        <v>42</v>
      </c>
      <c r="P37" s="79" t="n">
        <v>0</v>
      </c>
      <c r="Q37" s="54" t="n">
        <v>17</v>
      </c>
      <c r="R37" s="93" t="n">
        <v>29</v>
      </c>
      <c r="S37" s="93" t="n">
        <v>35</v>
      </c>
      <c r="T37" s="93" t="n">
        <v>28</v>
      </c>
      <c r="U37" s="93" t="n">
        <v>29</v>
      </c>
      <c r="V37" s="93" t="n">
        <v>26</v>
      </c>
      <c r="W37" s="93" t="n">
        <v>31</v>
      </c>
      <c r="X37" s="93" t="n">
        <v>21</v>
      </c>
      <c r="Y37" s="93" t="n">
        <v>28</v>
      </c>
      <c r="Z37" s="93" t="n">
        <v>62</v>
      </c>
      <c r="AA37" s="93" t="n">
        <v>40</v>
      </c>
      <c r="AB37" s="93" t="n">
        <v>26</v>
      </c>
      <c r="AC37" s="93" t="n">
        <v>22</v>
      </c>
      <c r="AD37" s="93" t="n">
        <v>11</v>
      </c>
      <c r="AE37" s="93" t="n">
        <v>20</v>
      </c>
      <c r="AF37" s="93" t="n">
        <v>11</v>
      </c>
      <c r="AG37" s="93" t="n">
        <v>24</v>
      </c>
      <c r="AH37" s="93" t="n">
        <v>40</v>
      </c>
      <c r="AI37" s="93" t="n">
        <v>29</v>
      </c>
      <c r="AJ37" s="93" t="n">
        <v>16</v>
      </c>
      <c r="AK37" s="93" t="n">
        <v>8</v>
      </c>
      <c r="AL37" s="93" t="n">
        <v>7</v>
      </c>
      <c r="AM37" s="93"/>
      <c r="AN37" s="93"/>
      <c r="AO37" s="93"/>
      <c r="AP37" s="93"/>
      <c r="AQ37" s="93"/>
      <c r="AR37" s="93"/>
      <c r="AS37" s="93"/>
      <c r="AT37" s="8"/>
    </row>
    <row r="38" customFormat="false" ht="37.3" hidden="false" customHeight="false" outlineLevel="0" collapsed="false">
      <c r="A38" s="70"/>
      <c r="B38" s="91"/>
      <c r="C38" s="92"/>
      <c r="D38" s="85" t="s">
        <v>77</v>
      </c>
      <c r="E38" s="50" t="s">
        <v>6</v>
      </c>
      <c r="F38" s="11" t="s">
        <v>7</v>
      </c>
      <c r="G38" s="77" t="s">
        <v>68</v>
      </c>
      <c r="H38" s="35" t="s">
        <v>39</v>
      </c>
      <c r="I38" s="78" t="n">
        <v>0</v>
      </c>
      <c r="J38" s="37" t="n">
        <f aca="false">P38</f>
        <v>0</v>
      </c>
      <c r="K38" s="38" t="s">
        <v>40</v>
      </c>
      <c r="L38" s="38" t="s">
        <v>41</v>
      </c>
      <c r="M38" s="38" t="s">
        <v>40</v>
      </c>
      <c r="N38" s="37" t="n">
        <f aca="false">I38</f>
        <v>0</v>
      </c>
      <c r="O38" s="55" t="s">
        <v>42</v>
      </c>
      <c r="P38" s="79" t="n">
        <v>0</v>
      </c>
      <c r="Q38" s="54" t="n">
        <v>61</v>
      </c>
      <c r="R38" s="93" t="n">
        <v>19</v>
      </c>
      <c r="S38" s="93" t="n">
        <v>23</v>
      </c>
      <c r="T38" s="93" t="n">
        <v>21</v>
      </c>
      <c r="U38" s="93" t="n">
        <v>22</v>
      </c>
      <c r="V38" s="93" t="n">
        <v>3</v>
      </c>
      <c r="W38" s="93" t="n">
        <v>5</v>
      </c>
      <c r="X38" s="93" t="n">
        <v>14</v>
      </c>
      <c r="Y38" s="93" t="n">
        <v>16</v>
      </c>
      <c r="Z38" s="93" t="n">
        <v>45</v>
      </c>
      <c r="AA38" s="93" t="n">
        <v>24</v>
      </c>
      <c r="AB38" s="93" t="n">
        <v>20</v>
      </c>
      <c r="AC38" s="93" t="n">
        <v>20</v>
      </c>
      <c r="AD38" s="93" t="n">
        <v>3</v>
      </c>
      <c r="AE38" s="93" t="n">
        <v>11</v>
      </c>
      <c r="AF38" s="93" t="n">
        <v>7</v>
      </c>
      <c r="AG38" s="93" t="n">
        <v>13</v>
      </c>
      <c r="AH38" s="93" t="n">
        <v>28</v>
      </c>
      <c r="AI38" s="93" t="n">
        <v>20</v>
      </c>
      <c r="AJ38" s="93" t="n">
        <v>7</v>
      </c>
      <c r="AK38" s="93" t="n">
        <v>7</v>
      </c>
      <c r="AL38" s="93" t="n">
        <v>6</v>
      </c>
      <c r="AM38" s="93"/>
      <c r="AN38" s="93"/>
      <c r="AO38" s="93"/>
      <c r="AP38" s="93"/>
      <c r="AQ38" s="93"/>
      <c r="AR38" s="93"/>
      <c r="AS38" s="93"/>
      <c r="AT38" s="8"/>
    </row>
    <row r="39" customFormat="false" ht="14.4" hidden="false" customHeight="true" outlineLevel="0" collapsed="false">
      <c r="A39" s="94" t="s">
        <v>78</v>
      </c>
      <c r="B39" s="95" t="n">
        <v>10</v>
      </c>
      <c r="C39" s="96" t="s">
        <v>79</v>
      </c>
      <c r="D39" s="33" t="s">
        <v>80</v>
      </c>
      <c r="E39" s="33" t="s">
        <v>6</v>
      </c>
      <c r="F39" s="33" t="s">
        <v>7</v>
      </c>
      <c r="G39" s="33" t="s">
        <v>64</v>
      </c>
      <c r="H39" s="97" t="s">
        <v>42</v>
      </c>
      <c r="I39" s="98" t="n">
        <v>0.5</v>
      </c>
      <c r="J39" s="99" t="n">
        <f aca="false">I39</f>
        <v>0.5</v>
      </c>
      <c r="K39" s="100" t="s">
        <v>40</v>
      </c>
      <c r="L39" s="100" t="s">
        <v>41</v>
      </c>
      <c r="M39" s="100" t="s">
        <v>40</v>
      </c>
      <c r="N39" s="99" t="n">
        <f aca="false">P39</f>
        <v>0.65</v>
      </c>
      <c r="O39" s="101" t="s">
        <v>39</v>
      </c>
      <c r="P39" s="102" t="n">
        <v>0.65</v>
      </c>
      <c r="Q39" s="103" t="e">
        <f aca="false">Q41/Q40</f>
        <v>#DIV/0!</v>
      </c>
      <c r="R39" s="103" t="n">
        <f aca="false">R41/R40</f>
        <v>0.714285714285714</v>
      </c>
      <c r="S39" s="103" t="n">
        <f aca="false">S41/S40</f>
        <v>0.833333333333333</v>
      </c>
      <c r="T39" s="103" t="n">
        <f aca="false">T41/T40</f>
        <v>0.444444444444444</v>
      </c>
      <c r="U39" s="103" t="n">
        <f aca="false">U41/U40</f>
        <v>0.5</v>
      </c>
      <c r="V39" s="103" t="n">
        <f aca="false">V41/V40</f>
        <v>0.647058823529412</v>
      </c>
      <c r="W39" s="103" t="n">
        <v>0.789473684210526</v>
      </c>
      <c r="X39" s="103" t="n">
        <f aca="false">X41/X40</f>
        <v>0.724137931034483</v>
      </c>
      <c r="Y39" s="103" t="n">
        <f aca="false">Y41/Y40</f>
        <v>0.565217391304348</v>
      </c>
      <c r="Z39" s="103" t="n">
        <f aca="false">Z41/Z40</f>
        <v>0.75</v>
      </c>
      <c r="AA39" s="103" t="n">
        <f aca="false">AA41/AA40</f>
        <v>0.772727272727273</v>
      </c>
      <c r="AB39" s="103" t="n">
        <f aca="false">AB41/AB40</f>
        <v>0.818181818181818</v>
      </c>
      <c r="AC39" s="103" t="n">
        <f aca="false">AC41/AC40</f>
        <v>0.65</v>
      </c>
      <c r="AD39" s="103" t="n">
        <f aca="false">AD41/AD40</f>
        <v>0.545454545454545</v>
      </c>
      <c r="AE39" s="103" t="n">
        <f aca="false">AE41/AE40</f>
        <v>0.8</v>
      </c>
      <c r="AF39" s="103" t="n">
        <f aca="false">AF41/AF40</f>
        <v>0.6</v>
      </c>
      <c r="AG39" s="103" t="n">
        <f aca="false">AG41/AG40</f>
        <v>0.608695652173913</v>
      </c>
      <c r="AH39" s="103" t="n">
        <f aca="false">AH41/AH40</f>
        <v>0.291666666666667</v>
      </c>
      <c r="AI39" s="103" t="n">
        <f aca="false">AI41/AI40</f>
        <v>0</v>
      </c>
      <c r="AJ39" s="103" t="n">
        <f aca="false">AJ41/AJ40</f>
        <v>0.454545454545455</v>
      </c>
      <c r="AK39" s="103" t="n">
        <f aca="false">AK41/AK40</f>
        <v>0.823529411764706</v>
      </c>
      <c r="AL39" s="103" t="n">
        <f aca="false">AL41/AL40</f>
        <v>0.4375</v>
      </c>
      <c r="AM39" s="103" t="e">
        <f aca="false">AM41/AM40</f>
        <v>#DIV/0!</v>
      </c>
      <c r="AN39" s="103" t="e">
        <f aca="false">AN41/AN40</f>
        <v>#DIV/0!</v>
      </c>
      <c r="AO39" s="103" t="e">
        <f aca="false">AO41/AO40</f>
        <v>#DIV/0!</v>
      </c>
      <c r="AP39" s="103" t="e">
        <f aca="false">AP41/AP40</f>
        <v>#DIV/0!</v>
      </c>
      <c r="AQ39" s="103" t="e">
        <f aca="false">AQ41/AQ40</f>
        <v>#DIV/0!</v>
      </c>
      <c r="AR39" s="103" t="e">
        <f aca="false">AR41/AR40</f>
        <v>#DIV/0!</v>
      </c>
      <c r="AS39" s="103" t="e">
        <f aca="false">AS41/AS40</f>
        <v>#DIV/0!</v>
      </c>
      <c r="AT39" s="104"/>
    </row>
    <row r="40" customFormat="false" ht="14.4" hidden="false" customHeight="true" outlineLevel="0" collapsed="false">
      <c r="A40" s="94"/>
      <c r="B40" s="95"/>
      <c r="C40" s="96"/>
      <c r="D40" s="33"/>
      <c r="E40" s="33"/>
      <c r="F40" s="33"/>
      <c r="G40" s="33"/>
      <c r="H40" s="81" t="s">
        <v>81</v>
      </c>
      <c r="I40" s="81"/>
      <c r="J40" s="81"/>
      <c r="K40" s="81"/>
      <c r="L40" s="81"/>
      <c r="M40" s="81"/>
      <c r="N40" s="81"/>
      <c r="O40" s="81"/>
      <c r="P40" s="81"/>
      <c r="Q40" s="105" t="n">
        <v>0</v>
      </c>
      <c r="R40" s="105" t="n">
        <v>14</v>
      </c>
      <c r="S40" s="105" t="n">
        <v>6</v>
      </c>
      <c r="T40" s="105" t="n">
        <v>18</v>
      </c>
      <c r="U40" s="105" t="n">
        <v>12</v>
      </c>
      <c r="V40" s="105" t="n">
        <v>17</v>
      </c>
      <c r="W40" s="105" t="n">
        <v>19</v>
      </c>
      <c r="X40" s="105" t="n">
        <v>29</v>
      </c>
      <c r="Y40" s="105" t="n">
        <v>23</v>
      </c>
      <c r="Z40" s="105" t="n">
        <v>20</v>
      </c>
      <c r="AA40" s="105" t="n">
        <v>22</v>
      </c>
      <c r="AB40" s="105" t="n">
        <v>22</v>
      </c>
      <c r="AC40" s="105" t="n">
        <v>20</v>
      </c>
      <c r="AD40" s="105" t="n">
        <v>22</v>
      </c>
      <c r="AE40" s="105" t="n">
        <v>10</v>
      </c>
      <c r="AF40" s="105" t="n">
        <v>15</v>
      </c>
      <c r="AG40" s="105" t="n">
        <v>23</v>
      </c>
      <c r="AH40" s="105" t="n">
        <v>24</v>
      </c>
      <c r="AI40" s="105" t="n">
        <v>13</v>
      </c>
      <c r="AJ40" s="105" t="n">
        <v>11</v>
      </c>
      <c r="AK40" s="105" t="n">
        <v>17</v>
      </c>
      <c r="AL40" s="105" t="n">
        <v>16</v>
      </c>
      <c r="AM40" s="105"/>
      <c r="AN40" s="105"/>
      <c r="AO40" s="105"/>
      <c r="AP40" s="105"/>
      <c r="AQ40" s="105"/>
      <c r="AR40" s="105"/>
      <c r="AS40" s="105"/>
      <c r="AT40" s="8"/>
    </row>
    <row r="41" customFormat="false" ht="15" hidden="false" customHeight="true" outlineLevel="0" collapsed="false">
      <c r="A41" s="94"/>
      <c r="B41" s="95"/>
      <c r="C41" s="96"/>
      <c r="D41" s="33"/>
      <c r="E41" s="33"/>
      <c r="F41" s="33"/>
      <c r="G41" s="33"/>
      <c r="H41" s="81" t="s">
        <v>82</v>
      </c>
      <c r="I41" s="81"/>
      <c r="J41" s="81"/>
      <c r="K41" s="81"/>
      <c r="L41" s="81"/>
      <c r="M41" s="81"/>
      <c r="N41" s="81"/>
      <c r="O41" s="81"/>
      <c r="P41" s="81"/>
      <c r="Q41" s="105" t="n">
        <v>0</v>
      </c>
      <c r="R41" s="105" t="n">
        <v>10</v>
      </c>
      <c r="S41" s="105" t="n">
        <v>5</v>
      </c>
      <c r="T41" s="105" t="n">
        <v>8</v>
      </c>
      <c r="U41" s="105" t="n">
        <v>6</v>
      </c>
      <c r="V41" s="105" t="n">
        <v>11</v>
      </c>
      <c r="W41" s="105" t="n">
        <v>15</v>
      </c>
      <c r="X41" s="105" t="n">
        <v>21</v>
      </c>
      <c r="Y41" s="105" t="n">
        <v>13</v>
      </c>
      <c r="Z41" s="105" t="n">
        <v>15</v>
      </c>
      <c r="AA41" s="105" t="n">
        <v>17</v>
      </c>
      <c r="AB41" s="105" t="n">
        <v>18</v>
      </c>
      <c r="AC41" s="105" t="n">
        <v>13</v>
      </c>
      <c r="AD41" s="105" t="n">
        <v>12</v>
      </c>
      <c r="AE41" s="105" t="n">
        <v>8</v>
      </c>
      <c r="AF41" s="105" t="n">
        <v>9</v>
      </c>
      <c r="AG41" s="105" t="n">
        <v>14</v>
      </c>
      <c r="AH41" s="105" t="n">
        <v>7</v>
      </c>
      <c r="AI41" s="105" t="n">
        <v>0</v>
      </c>
      <c r="AJ41" s="105" t="n">
        <v>5</v>
      </c>
      <c r="AK41" s="105" t="n">
        <v>14</v>
      </c>
      <c r="AL41" s="105" t="n">
        <v>7</v>
      </c>
      <c r="AM41" s="105"/>
      <c r="AN41" s="105"/>
      <c r="AO41" s="105"/>
      <c r="AP41" s="105"/>
      <c r="AQ41" s="105"/>
      <c r="AR41" s="105"/>
      <c r="AS41" s="105"/>
      <c r="AT41" s="8"/>
    </row>
    <row r="42" customFormat="false" ht="28.35" hidden="false" customHeight="false" outlineLevel="0" collapsed="false">
      <c r="A42" s="94"/>
      <c r="B42" s="106" t="n">
        <v>11</v>
      </c>
      <c r="C42" s="76" t="s">
        <v>83</v>
      </c>
      <c r="D42" s="50" t="s">
        <v>84</v>
      </c>
      <c r="E42" s="50" t="s">
        <v>6</v>
      </c>
      <c r="F42" s="11" t="s">
        <v>7</v>
      </c>
      <c r="G42" s="51" t="s">
        <v>85</v>
      </c>
      <c r="H42" s="97" t="s">
        <v>42</v>
      </c>
      <c r="I42" s="78" t="n">
        <v>32</v>
      </c>
      <c r="J42" s="37" t="n">
        <f aca="false">I42</f>
        <v>32</v>
      </c>
      <c r="K42" s="38" t="s">
        <v>40</v>
      </c>
      <c r="L42" s="38" t="s">
        <v>41</v>
      </c>
      <c r="M42" s="38" t="s">
        <v>40</v>
      </c>
      <c r="N42" s="37" t="n">
        <f aca="false">P42</f>
        <v>34</v>
      </c>
      <c r="O42" s="101" t="s">
        <v>39</v>
      </c>
      <c r="P42" s="79" t="n">
        <v>34</v>
      </c>
      <c r="Q42" s="105" t="n">
        <v>44</v>
      </c>
      <c r="R42" s="105" t="n">
        <v>47</v>
      </c>
      <c r="S42" s="105" t="n">
        <v>43</v>
      </c>
      <c r="T42" s="105" t="n">
        <v>45</v>
      </c>
      <c r="U42" s="105" t="n">
        <v>42</v>
      </c>
      <c r="V42" s="105" t="n">
        <v>48</v>
      </c>
      <c r="W42" s="105" t="n">
        <v>48</v>
      </c>
      <c r="X42" s="105" t="n">
        <v>48</v>
      </c>
      <c r="Y42" s="105" t="n">
        <v>40</v>
      </c>
      <c r="Z42" s="105" t="n">
        <v>38</v>
      </c>
      <c r="AA42" s="105" t="n">
        <v>35</v>
      </c>
      <c r="AB42" s="105" t="n">
        <v>38</v>
      </c>
      <c r="AC42" s="105" t="n">
        <v>33</v>
      </c>
      <c r="AD42" s="105" t="n">
        <v>42</v>
      </c>
      <c r="AE42" s="105" t="n">
        <v>50</v>
      </c>
      <c r="AF42" s="105" t="n">
        <v>45</v>
      </c>
      <c r="AG42" s="105" t="n">
        <v>39</v>
      </c>
      <c r="AH42" s="105" t="n">
        <v>17</v>
      </c>
      <c r="AI42" s="105" t="n">
        <v>33</v>
      </c>
      <c r="AJ42" s="105" t="n">
        <v>42</v>
      </c>
      <c r="AK42" s="105" t="n">
        <v>43</v>
      </c>
      <c r="AL42" s="105" t="n">
        <v>43</v>
      </c>
      <c r="AM42" s="105"/>
      <c r="AN42" s="105"/>
      <c r="AO42" s="105"/>
      <c r="AP42" s="105"/>
      <c r="AQ42" s="105"/>
      <c r="AR42" s="105"/>
      <c r="AS42" s="105"/>
      <c r="AT42" s="8"/>
    </row>
    <row r="43" customFormat="false" ht="19.4" hidden="false" customHeight="false" outlineLevel="0" collapsed="false">
      <c r="A43" s="94"/>
      <c r="B43" s="106" t="n">
        <v>12</v>
      </c>
      <c r="C43" s="76" t="s">
        <v>86</v>
      </c>
      <c r="D43" s="50" t="s">
        <v>87</v>
      </c>
      <c r="E43" s="50" t="s">
        <v>6</v>
      </c>
      <c r="F43" s="11" t="s">
        <v>7</v>
      </c>
      <c r="G43" s="51" t="s">
        <v>60</v>
      </c>
      <c r="H43" s="35" t="s">
        <v>39</v>
      </c>
      <c r="I43" s="78" t="n">
        <v>25</v>
      </c>
      <c r="J43" s="37" t="n">
        <f aca="false">P43</f>
        <v>24</v>
      </c>
      <c r="K43" s="38" t="s">
        <v>40</v>
      </c>
      <c r="L43" s="38" t="s">
        <v>41</v>
      </c>
      <c r="M43" s="38" t="s">
        <v>40</v>
      </c>
      <c r="N43" s="37" t="n">
        <f aca="false">I43</f>
        <v>25</v>
      </c>
      <c r="O43" s="55" t="s">
        <v>42</v>
      </c>
      <c r="P43" s="79" t="n">
        <v>24</v>
      </c>
      <c r="Q43" s="105" t="n">
        <v>12</v>
      </c>
      <c r="R43" s="105" t="n">
        <v>17</v>
      </c>
      <c r="S43" s="105" t="n">
        <v>15</v>
      </c>
      <c r="T43" s="105" t="n">
        <v>23</v>
      </c>
      <c r="U43" s="105" t="n">
        <v>9</v>
      </c>
      <c r="V43" s="105" t="n">
        <v>32</v>
      </c>
      <c r="W43" s="105" t="n">
        <v>23</v>
      </c>
      <c r="X43" s="105" t="n">
        <v>29</v>
      </c>
      <c r="Y43" s="105" t="n">
        <v>19</v>
      </c>
      <c r="Z43" s="105" t="n">
        <v>25</v>
      </c>
      <c r="AA43" s="105" t="n">
        <v>25</v>
      </c>
      <c r="AB43" s="105" t="n">
        <v>19</v>
      </c>
      <c r="AC43" s="105" t="n">
        <v>15</v>
      </c>
      <c r="AD43" s="105" t="n">
        <v>16</v>
      </c>
      <c r="AE43" s="105" t="n">
        <v>16</v>
      </c>
      <c r="AF43" s="105" t="n">
        <v>14</v>
      </c>
      <c r="AG43" s="105" t="n">
        <v>9</v>
      </c>
      <c r="AH43" s="105" t="n">
        <v>6</v>
      </c>
      <c r="AI43" s="105" t="n">
        <v>6</v>
      </c>
      <c r="AJ43" s="105" t="n">
        <v>6</v>
      </c>
      <c r="AK43" s="105" t="n">
        <v>13</v>
      </c>
      <c r="AL43" s="105" t="n">
        <v>10</v>
      </c>
      <c r="AM43" s="105"/>
      <c r="AN43" s="105"/>
      <c r="AO43" s="105"/>
      <c r="AP43" s="105"/>
      <c r="AQ43" s="105"/>
      <c r="AR43" s="105"/>
      <c r="AS43" s="105"/>
      <c r="AT43" s="8"/>
    </row>
    <row r="44" customFormat="false" ht="14.4" hidden="false" customHeight="true" outlineLevel="0" collapsed="false">
      <c r="A44" s="94"/>
      <c r="B44" s="107" t="n">
        <v>13</v>
      </c>
      <c r="C44" s="108" t="s">
        <v>88</v>
      </c>
      <c r="D44" s="109" t="s">
        <v>89</v>
      </c>
      <c r="E44" s="11" t="s">
        <v>6</v>
      </c>
      <c r="F44" s="11" t="s">
        <v>7</v>
      </c>
      <c r="G44" s="11" t="s">
        <v>8</v>
      </c>
      <c r="H44" s="14" t="s">
        <v>10</v>
      </c>
      <c r="I44" s="14"/>
      <c r="J44" s="14"/>
      <c r="K44" s="14"/>
      <c r="L44" s="14"/>
      <c r="M44" s="14"/>
      <c r="N44" s="14"/>
      <c r="O44" s="14"/>
      <c r="P44" s="14"/>
      <c r="Q44" s="110" t="n">
        <v>55</v>
      </c>
      <c r="R44" s="110" t="n">
        <v>76</v>
      </c>
      <c r="S44" s="110" t="n">
        <v>58</v>
      </c>
      <c r="T44" s="110" t="n">
        <v>69</v>
      </c>
      <c r="U44" s="93" t="n">
        <v>57</v>
      </c>
      <c r="V44" s="93" t="n">
        <v>79</v>
      </c>
      <c r="W44" s="110" t="n">
        <v>56</v>
      </c>
      <c r="X44" s="93" t="n">
        <v>61</v>
      </c>
      <c r="Y44" s="93" t="n">
        <v>75</v>
      </c>
      <c r="Z44" s="110" t="n">
        <v>52</v>
      </c>
      <c r="AA44" s="93" t="n">
        <v>67</v>
      </c>
      <c r="AB44" s="93" t="n">
        <v>168</v>
      </c>
      <c r="AC44" s="110" t="n">
        <v>74</v>
      </c>
      <c r="AD44" s="93" t="n">
        <v>56</v>
      </c>
      <c r="AE44" s="93" t="n">
        <v>70</v>
      </c>
      <c r="AF44" s="110" t="n">
        <v>47</v>
      </c>
      <c r="AG44" s="93" t="n">
        <v>40</v>
      </c>
      <c r="AH44" s="93" t="n">
        <v>10</v>
      </c>
      <c r="AI44" s="93" t="n">
        <v>65</v>
      </c>
      <c r="AJ44" s="110" t="n">
        <v>103</v>
      </c>
      <c r="AK44" s="93" t="n">
        <v>80</v>
      </c>
      <c r="AL44" s="110" t="n">
        <v>40</v>
      </c>
      <c r="AM44" s="93"/>
      <c r="AN44" s="93"/>
      <c r="AO44" s="93"/>
      <c r="AP44" s="93"/>
      <c r="AQ44" s="110"/>
      <c r="AR44" s="93"/>
      <c r="AS44" s="93"/>
      <c r="AT44" s="8"/>
    </row>
    <row r="45" customFormat="false" ht="14.4" hidden="false" customHeight="true" outlineLevel="0" collapsed="false">
      <c r="A45" s="94"/>
      <c r="B45" s="107"/>
      <c r="C45" s="108"/>
      <c r="D45" s="109"/>
      <c r="E45" s="11"/>
      <c r="F45" s="11"/>
      <c r="G45" s="11"/>
      <c r="H45" s="14" t="s">
        <v>11</v>
      </c>
      <c r="I45" s="14"/>
      <c r="J45" s="14"/>
      <c r="K45" s="14"/>
      <c r="L45" s="14"/>
      <c r="M45" s="14"/>
      <c r="N45" s="14"/>
      <c r="O45" s="14"/>
      <c r="P45" s="14"/>
      <c r="Q45" s="110" t="n">
        <v>43</v>
      </c>
      <c r="R45" s="110" t="n">
        <v>60</v>
      </c>
      <c r="S45" s="110" t="n">
        <v>55</v>
      </c>
      <c r="T45" s="110" t="n">
        <v>54</v>
      </c>
      <c r="U45" s="93" t="n">
        <v>48</v>
      </c>
      <c r="V45" s="93" t="n">
        <v>77</v>
      </c>
      <c r="W45" s="110" t="n">
        <v>47</v>
      </c>
      <c r="X45" s="93" t="n">
        <v>38</v>
      </c>
      <c r="Y45" s="93" t="n">
        <v>54</v>
      </c>
      <c r="Z45" s="110" t="n">
        <v>35</v>
      </c>
      <c r="AA45" s="93" t="n">
        <v>49</v>
      </c>
      <c r="AB45" s="93" t="n">
        <v>117</v>
      </c>
      <c r="AC45" s="110" t="n">
        <v>61</v>
      </c>
      <c r="AD45" s="93" t="n">
        <v>86</v>
      </c>
      <c r="AE45" s="93" t="n">
        <v>40</v>
      </c>
      <c r="AF45" s="110" t="n">
        <v>40</v>
      </c>
      <c r="AG45" s="93" t="n">
        <v>49</v>
      </c>
      <c r="AH45" s="93" t="n">
        <v>34</v>
      </c>
      <c r="AI45" s="93" t="n">
        <v>56</v>
      </c>
      <c r="AJ45" s="110" t="n">
        <v>67</v>
      </c>
      <c r="AK45" s="93" t="n">
        <v>84</v>
      </c>
      <c r="AL45" s="110" t="n">
        <v>62</v>
      </c>
      <c r="AM45" s="93"/>
      <c r="AN45" s="93"/>
      <c r="AO45" s="93"/>
      <c r="AP45" s="93"/>
      <c r="AQ45" s="110"/>
      <c r="AR45" s="93"/>
      <c r="AS45" s="93"/>
      <c r="AT45" s="8"/>
    </row>
    <row r="46" customFormat="false" ht="14.4" hidden="false" customHeight="true" outlineLevel="0" collapsed="false">
      <c r="A46" s="94"/>
      <c r="B46" s="107"/>
      <c r="C46" s="108"/>
      <c r="D46" s="109"/>
      <c r="E46" s="11"/>
      <c r="F46" s="11"/>
      <c r="G46" s="11"/>
      <c r="H46" s="14" t="s">
        <v>12</v>
      </c>
      <c r="I46" s="14"/>
      <c r="J46" s="14"/>
      <c r="K46" s="14"/>
      <c r="L46" s="14"/>
      <c r="M46" s="14"/>
      <c r="N46" s="14"/>
      <c r="O46" s="14"/>
      <c r="P46" s="14"/>
      <c r="Q46" s="110" t="n">
        <v>46</v>
      </c>
      <c r="R46" s="110" t="n">
        <v>73</v>
      </c>
      <c r="S46" s="110" t="n">
        <v>54</v>
      </c>
      <c r="T46" s="110" t="n">
        <v>67</v>
      </c>
      <c r="U46" s="93" t="n">
        <v>67</v>
      </c>
      <c r="V46" s="93" t="n">
        <v>68</v>
      </c>
      <c r="W46" s="110" t="n">
        <v>47</v>
      </c>
      <c r="X46" s="93" t="n">
        <v>89</v>
      </c>
      <c r="Y46" s="93" t="n">
        <v>77</v>
      </c>
      <c r="Z46" s="110" t="n">
        <v>86</v>
      </c>
      <c r="AA46" s="93" t="n">
        <v>1</v>
      </c>
      <c r="AB46" s="93" t="n">
        <v>0</v>
      </c>
      <c r="AC46" s="110" t="n">
        <v>0</v>
      </c>
      <c r="AD46" s="93" t="n">
        <v>0</v>
      </c>
      <c r="AE46" s="93" t="n">
        <v>0</v>
      </c>
      <c r="AF46" s="110" t="n">
        <v>60</v>
      </c>
      <c r="AG46" s="93" t="n">
        <v>38</v>
      </c>
      <c r="AH46" s="93" t="n">
        <v>47</v>
      </c>
      <c r="AI46" s="93" t="n">
        <v>63</v>
      </c>
      <c r="AJ46" s="110" t="n">
        <v>127</v>
      </c>
      <c r="AK46" s="93" t="n">
        <v>92</v>
      </c>
      <c r="AL46" s="110" t="n">
        <v>80</v>
      </c>
      <c r="AM46" s="93"/>
      <c r="AN46" s="93"/>
      <c r="AO46" s="93"/>
      <c r="AP46" s="93"/>
      <c r="AQ46" s="110"/>
      <c r="AR46" s="93"/>
      <c r="AS46" s="93"/>
      <c r="AT46" s="8"/>
    </row>
    <row r="47" customFormat="false" ht="14.4" hidden="false" customHeight="true" outlineLevel="0" collapsed="false">
      <c r="A47" s="94"/>
      <c r="B47" s="107"/>
      <c r="C47" s="108"/>
      <c r="D47" s="109"/>
      <c r="E47" s="11"/>
      <c r="F47" s="11"/>
      <c r="G47" s="11"/>
      <c r="H47" s="14" t="s">
        <v>13</v>
      </c>
      <c r="I47" s="14"/>
      <c r="J47" s="14"/>
      <c r="K47" s="14"/>
      <c r="L47" s="14"/>
      <c r="M47" s="14"/>
      <c r="N47" s="14"/>
      <c r="O47" s="14"/>
      <c r="P47" s="14"/>
      <c r="Q47" s="111"/>
      <c r="R47" s="111"/>
      <c r="S47" s="111"/>
      <c r="T47" s="110" t="n">
        <v>30</v>
      </c>
      <c r="U47" s="93" t="n">
        <v>39</v>
      </c>
      <c r="V47" s="93" t="n">
        <v>36</v>
      </c>
      <c r="W47" s="110" t="n">
        <v>35</v>
      </c>
      <c r="X47" s="93" t="n">
        <v>44</v>
      </c>
      <c r="Y47" s="93" t="n">
        <v>46</v>
      </c>
      <c r="Z47" s="110" t="n">
        <v>43</v>
      </c>
      <c r="AA47" s="93" t="n">
        <v>45</v>
      </c>
      <c r="AB47" s="93" t="n">
        <v>105</v>
      </c>
      <c r="AC47" s="110" t="n">
        <v>67</v>
      </c>
      <c r="AD47" s="93" t="n">
        <v>75</v>
      </c>
      <c r="AE47" s="93" t="n">
        <v>34</v>
      </c>
      <c r="AF47" s="110" t="n">
        <v>45</v>
      </c>
      <c r="AG47" s="93" t="n">
        <v>43</v>
      </c>
      <c r="AH47" s="93" t="n">
        <v>23</v>
      </c>
      <c r="AI47" s="93" t="n">
        <v>65</v>
      </c>
      <c r="AJ47" s="110" t="n">
        <v>80</v>
      </c>
      <c r="AK47" s="93" t="n">
        <v>93</v>
      </c>
      <c r="AL47" s="110" t="n">
        <v>40</v>
      </c>
      <c r="AM47" s="93"/>
      <c r="AN47" s="93"/>
      <c r="AO47" s="93"/>
      <c r="AP47" s="93"/>
      <c r="AQ47" s="110"/>
      <c r="AR47" s="93"/>
      <c r="AS47" s="93"/>
      <c r="AT47" s="8"/>
    </row>
    <row r="48" customFormat="false" ht="14.4" hidden="true" customHeight="true" outlineLevel="0" collapsed="false">
      <c r="A48" s="94"/>
      <c r="B48" s="107"/>
      <c r="C48" s="108"/>
      <c r="D48" s="109"/>
      <c r="E48" s="11"/>
      <c r="F48" s="11"/>
      <c r="G48" s="11"/>
      <c r="H48" s="14" t="s">
        <v>14</v>
      </c>
      <c r="I48" s="14"/>
      <c r="J48" s="14"/>
      <c r="K48" s="14"/>
      <c r="L48" s="14"/>
      <c r="M48" s="14"/>
      <c r="N48" s="14"/>
      <c r="O48" s="14"/>
      <c r="P48" s="14"/>
      <c r="Q48" s="110"/>
      <c r="R48" s="110"/>
      <c r="S48" s="110"/>
      <c r="T48" s="110"/>
      <c r="U48" s="93"/>
      <c r="V48" s="93"/>
      <c r="W48" s="110"/>
      <c r="X48" s="93"/>
      <c r="Y48" s="93"/>
      <c r="Z48" s="110"/>
      <c r="AA48" s="93"/>
      <c r="AB48" s="93"/>
      <c r="AC48" s="110"/>
      <c r="AD48" s="93"/>
      <c r="AE48" s="93"/>
      <c r="AF48" s="110"/>
      <c r="AG48" s="93"/>
      <c r="AH48" s="93"/>
      <c r="AI48" s="93"/>
      <c r="AJ48" s="110"/>
      <c r="AK48" s="93"/>
      <c r="AL48" s="110"/>
      <c r="AM48" s="93"/>
      <c r="AN48" s="93"/>
      <c r="AO48" s="93"/>
      <c r="AP48" s="93"/>
      <c r="AQ48" s="110"/>
      <c r="AR48" s="93"/>
      <c r="AS48" s="93"/>
      <c r="AT48" s="8"/>
    </row>
    <row r="49" customFormat="false" ht="14.4" hidden="false" customHeight="true" outlineLevel="0" collapsed="false">
      <c r="A49" s="94"/>
      <c r="B49" s="112" t="n">
        <v>14</v>
      </c>
      <c r="C49" s="76" t="s">
        <v>90</v>
      </c>
      <c r="D49" s="113" t="s">
        <v>91</v>
      </c>
      <c r="E49" s="11" t="s">
        <v>6</v>
      </c>
      <c r="F49" s="11" t="s">
        <v>7</v>
      </c>
      <c r="G49" s="11" t="s">
        <v>68</v>
      </c>
      <c r="H49" s="35" t="s">
        <v>42</v>
      </c>
      <c r="I49" s="114" t="n">
        <v>0.95</v>
      </c>
      <c r="J49" s="115" t="n">
        <f aca="false">I49</f>
        <v>0.95</v>
      </c>
      <c r="K49" s="38" t="s">
        <v>40</v>
      </c>
      <c r="L49" s="38" t="s">
        <v>41</v>
      </c>
      <c r="M49" s="38" t="s">
        <v>40</v>
      </c>
      <c r="N49" s="115" t="n">
        <f aca="false">P49</f>
        <v>1</v>
      </c>
      <c r="O49" s="39" t="s">
        <v>39</v>
      </c>
      <c r="P49" s="116" t="n">
        <v>1</v>
      </c>
      <c r="Q49" s="117" t="n">
        <f aca="false">AVERAGEIF(Q50:Q54,"&lt;&gt;0",Q50:Q54)</f>
        <v>0.246153846153846</v>
      </c>
      <c r="R49" s="117" t="n">
        <f aca="false">AVERAGEIF(R50:R54,"&lt;&gt;0",R50:R54)</f>
        <v>0.334676434676435</v>
      </c>
      <c r="S49" s="117" t="n">
        <f aca="false">AVERAGEIF(S50:S54,"&lt;&gt;0",S50:S54)</f>
        <v>0.337373737373737</v>
      </c>
      <c r="T49" s="117" t="n">
        <f aca="false">AVERAGEIF(T50:T54,"&lt;&gt;0",T50:T54)</f>
        <v>0.318871980676328</v>
      </c>
      <c r="U49" s="117" t="n">
        <f aca="false">AVERAGEIF(U50:U54,"&lt;&gt;0",U50:U54)</f>
        <v>0.322272727272727</v>
      </c>
      <c r="V49" s="117" t="n">
        <f aca="false">AVERAGEIF(V50:V54,"&lt;&gt;0",V50:V54)</f>
        <v>0.350260869565217</v>
      </c>
      <c r="W49" s="117" t="n">
        <v>0.274612193362193</v>
      </c>
      <c r="X49" s="117" t="n">
        <f aca="false">AVERAGEIF(X50:X54,"&lt;&gt;0",X50:X54)</f>
        <v>0.294636967970301</v>
      </c>
      <c r="Y49" s="117" t="n">
        <f aca="false">AVERAGEIF(Y50:Y54,"&lt;&gt;0",Y50:Y54)</f>
        <v>0.277244811903256</v>
      </c>
      <c r="Z49" s="117" t="n">
        <f aca="false">AVERAGEIF(Z50:Z54,"&lt;&gt;0",Z50:Z54)</f>
        <v>0.271800035803795</v>
      </c>
      <c r="AA49" s="117" t="n">
        <f aca="false">AVERAGEIF(AA50:AA54,"&lt;&gt;0",AA50:AA54)</f>
        <v>0.205620744603796</v>
      </c>
      <c r="AB49" s="117" t="n">
        <f aca="false">IFERROR(AVERAGEIF(AB50:AB54,"&lt;&gt;0",AB50:AB54),0)</f>
        <v>0.669219977553311</v>
      </c>
      <c r="AC49" s="117" t="n">
        <f aca="false">IFERROR(AVERAGEIF(AC50:AC54,"&lt;&gt;0",AC50:AC54),0)</f>
        <v>0.23075102015388</v>
      </c>
      <c r="AD49" s="117" t="n">
        <f aca="false">IFERROR(AVERAGEIF(AD50:AD54,"&lt;&gt;0",AD50:AD54),0)</f>
        <v>0.270544865947165</v>
      </c>
      <c r="AE49" s="117" t="n">
        <f aca="false">IFERROR(AVERAGEIF(AE50:AE54,"&lt;&gt;0",AE50:AE54),0)</f>
        <v>0.234852522443763</v>
      </c>
      <c r="AF49" s="117" t="n">
        <f aca="false">IFERROR(AVERAGEIF(AF50:AF54,"&lt;&gt;0",AF50:AF54),0)</f>
        <v>0.230370559594714</v>
      </c>
      <c r="AG49" s="117" t="n">
        <f aca="false">IFERROR(AVERAGEIF(AG50:AG54,"&lt;&gt;0",AG50:AG54),0)</f>
        <v>0.181690780561138</v>
      </c>
      <c r="AH49" s="117" t="n">
        <f aca="false">IFERROR(AVERAGEIF(AH50:AH54,"&lt;&gt;0",AH50:AH54),0)</f>
        <v>0.181172907759595</v>
      </c>
      <c r="AI49" s="117" t="n">
        <f aca="false">IFERROR(AVERAGEIF(AI50:AI54,"&lt;&gt;0",AI50:AI54),0)</f>
        <v>0.39513880003549</v>
      </c>
      <c r="AJ49" s="117" t="n">
        <f aca="false">IFERROR(AVERAGEIF(AJ50:AJ54,"&lt;&gt;0",AJ50:AJ54),0)</f>
        <v>0.381178097337416</v>
      </c>
      <c r="AK49" s="117" t="n">
        <f aca="false">IFERROR(AVERAGEIF(AK50:AK54,"&lt;&gt;0",AK50:AK54),0)</f>
        <v>0.319646146294818</v>
      </c>
      <c r="AL49" s="117" t="n">
        <f aca="false">IFERROR(AVERAGEIF(AL50:AL54,"&lt;&gt;0",AL50:AL54),0)</f>
        <v>0.280182294938793</v>
      </c>
      <c r="AM49" s="117" t="n">
        <f aca="false">IFERROR(AVERAGEIF(AM50:AM54,"&lt;&gt;0",AM50:AM54),0)</f>
        <v>0</v>
      </c>
      <c r="AN49" s="117" t="n">
        <f aca="false">IFERROR(AVERAGEIF(AN50:AN54,"&lt;&gt;0",AN50:AN54),0)</f>
        <v>0</v>
      </c>
      <c r="AO49" s="117" t="n">
        <f aca="false">IFERROR(AVERAGEIF(AO50:AO54,"&lt;&gt;0",AO50:AO54),0)</f>
        <v>0</v>
      </c>
      <c r="AP49" s="117" t="n">
        <f aca="false">IFERROR(AVERAGEIF(AP50:AP54,"&lt;&gt;0",AP50:AP54),0)</f>
        <v>0</v>
      </c>
      <c r="AQ49" s="117" t="n">
        <f aca="false">IFERROR(AVERAGEIF(AQ50:AQ54,"&lt;&gt;0",AQ50:AQ54),0)</f>
        <v>0</v>
      </c>
      <c r="AR49" s="117" t="n">
        <f aca="false">IFERROR(AVERAGEIF(AR50:AR54,"&lt;&gt;0",AR50:AR54),0)</f>
        <v>0</v>
      </c>
      <c r="AS49" s="117" t="n">
        <f aca="false">IFERROR(AVERAGEIF(AS50:AS54,"&lt;&gt;0",AS50:AS54),0)</f>
        <v>0</v>
      </c>
      <c r="AT49" s="8"/>
    </row>
    <row r="50" customFormat="false" ht="14.4" hidden="false" customHeight="true" outlineLevel="0" collapsed="false">
      <c r="A50" s="94"/>
      <c r="B50" s="112"/>
      <c r="C50" s="76"/>
      <c r="D50" s="113"/>
      <c r="E50" s="11"/>
      <c r="F50" s="11"/>
      <c r="G50" s="11"/>
      <c r="H50" s="118" t="s">
        <v>10</v>
      </c>
      <c r="I50" s="118"/>
      <c r="J50" s="118"/>
      <c r="K50" s="118"/>
      <c r="L50" s="118"/>
      <c r="M50" s="118"/>
      <c r="N50" s="118"/>
      <c r="O50" s="118"/>
      <c r="P50" s="118"/>
      <c r="Q50" s="117" t="n">
        <f aca="false">(Q44/(($Q$3-Q4)*$L$4))</f>
        <v>0.282051282051282</v>
      </c>
      <c r="R50" s="117" t="n">
        <f aca="false">(R44/((R$3-R4)*$L4))</f>
        <v>0.38974358974359</v>
      </c>
      <c r="S50" s="117" t="n">
        <f aca="false">(S44/((S$3-S4)*$L4))</f>
        <v>0.351515151515151</v>
      </c>
      <c r="T50" s="117" t="n">
        <f aca="false">(T44/((T$3-T4)*$L4))</f>
        <v>0.368</v>
      </c>
      <c r="U50" s="117" t="n">
        <f aca="false">(U44/((U$3-U4)*$L4))</f>
        <v>0.38</v>
      </c>
      <c r="V50" s="117" t="n">
        <f aca="false">(V44/((V$3-V4)*$L4))</f>
        <v>0.421333333333333</v>
      </c>
      <c r="W50" s="117" t="n">
        <v>0.339393939393939</v>
      </c>
      <c r="X50" s="117" t="n">
        <f aca="false">(X44/((X$3-X4)*$L4))</f>
        <v>0.36969696969697</v>
      </c>
      <c r="Y50" s="117" t="n">
        <f aca="false">(Y44/((Y$3-Y4)*$L4))</f>
        <v>0.357142857142857</v>
      </c>
      <c r="Z50" s="117" t="n">
        <f aca="false">(Z44/((Z$3-Z4)*$L4))</f>
        <v>0.266666666666667</v>
      </c>
      <c r="AA50" s="117" t="n">
        <f aca="false">(AA44/((AA$3-AA4)*$L4))</f>
        <v>0.302824858757062</v>
      </c>
      <c r="AB50" s="117" t="n">
        <f aca="false">IFERROR((AB44/((AB$3-AB4)*$L4)),0)</f>
        <v>0.82962962962963</v>
      </c>
      <c r="AC50" s="117" t="n">
        <f aca="false">IFERROR((AC44/((AC$3-AC4)*$L4)),0)</f>
        <v>0.240650406504065</v>
      </c>
      <c r="AD50" s="117" t="n">
        <f aca="false">IFERROR((AD44/((AD$3-AD4)*$L4)),0)</f>
        <v>0.207407407407407</v>
      </c>
      <c r="AE50" s="117" t="n">
        <f aca="false">IFERROR((AE44/((AE$3-AE4)*$L4)),0)</f>
        <v>0.340632603406326</v>
      </c>
      <c r="AF50" s="117" t="n">
        <f aca="false">IFERROR((AF44/((AF$3-AF4)*$L4)),0)</f>
        <v>0.217592592592593</v>
      </c>
      <c r="AG50" s="117" t="n">
        <f aca="false">IFERROR((AG44/((AG$3-AG4)*$L4)),0)</f>
        <v>0.18140589569161</v>
      </c>
      <c r="AH50" s="117" t="n">
        <f aca="false">IFERROR((AH44/((AH$3-AH4)*$L4)),0)</f>
        <v>0.166666666666667</v>
      </c>
      <c r="AI50" s="117" t="n">
        <f aca="false">IFERROR((AI44/((AI$3-AI4)*$L4)),0)</f>
        <v>0.446735395189003</v>
      </c>
      <c r="AJ50" s="117" t="n">
        <f aca="false">IFERROR((AJ44/((AJ$3-AJ4)*$L4)),0)</f>
        <v>0.409217322208979</v>
      </c>
      <c r="AK50" s="117" t="n">
        <f aca="false">IFERROR((AK44/((AK$3-AK4)*$L4)),0)</f>
        <v>0.280701754385965</v>
      </c>
      <c r="AL50" s="117" t="n">
        <f aca="false">IFERROR((AL44/((AL$3-AL4)*$L4)),0)</f>
        <v>0.231884057971014</v>
      </c>
      <c r="AM50" s="117" t="n">
        <f aca="false">IFERROR((AM44/((AM$3-AM4)*$L4)),0)</f>
        <v>0</v>
      </c>
      <c r="AN50" s="117" t="n">
        <f aca="false">IFERROR((AN44/((AN$3-AN4)*$L4)),0)</f>
        <v>0</v>
      </c>
      <c r="AO50" s="117" t="n">
        <f aca="false">IFERROR((AO44/((AO$3-AO4)*$L4)),0)</f>
        <v>0</v>
      </c>
      <c r="AP50" s="117" t="n">
        <f aca="false">IFERROR((AP44/((AP$3-AP4)*$L4)),0)</f>
        <v>0</v>
      </c>
      <c r="AQ50" s="117" t="n">
        <f aca="false">IFERROR((AQ44/((AQ$3-AQ4)*$L4)),0)</f>
        <v>0</v>
      </c>
      <c r="AR50" s="117" t="n">
        <f aca="false">IFERROR((AR44/((AR$3-AR4)*$L4)),0)</f>
        <v>0</v>
      </c>
      <c r="AS50" s="117" t="n">
        <f aca="false">IFERROR((AS44/((AS$3-AS4)*$L4)),0)</f>
        <v>0</v>
      </c>
      <c r="AT50" s="8"/>
    </row>
    <row r="51" customFormat="false" ht="14.4" hidden="false" customHeight="true" outlineLevel="0" collapsed="false">
      <c r="A51" s="94"/>
      <c r="B51" s="112"/>
      <c r="C51" s="76"/>
      <c r="D51" s="113"/>
      <c r="E51" s="11"/>
      <c r="F51" s="11"/>
      <c r="G51" s="11"/>
      <c r="H51" s="118" t="s">
        <v>11</v>
      </c>
      <c r="I51" s="118"/>
      <c r="J51" s="118"/>
      <c r="K51" s="118"/>
      <c r="L51" s="118"/>
      <c r="M51" s="118"/>
      <c r="N51" s="118"/>
      <c r="O51" s="118"/>
      <c r="P51" s="118"/>
      <c r="Q51" s="117" t="n">
        <f aca="false">(Q45/(($Q$3-Q5)*$L5))</f>
        <v>0.22051282051282</v>
      </c>
      <c r="R51" s="117" t="n">
        <f aca="false">(R45/((R$3-R5)*$L5))</f>
        <v>0.266666666666667</v>
      </c>
      <c r="S51" s="117" t="n">
        <f aca="false">(S45/((S$3-S5)*$L5))</f>
        <v>0.333333333333333</v>
      </c>
      <c r="T51" s="117" t="n">
        <f aca="false">(T45/((T$3-T5)*$L5))</f>
        <v>0.31304347826087</v>
      </c>
      <c r="U51" s="117" t="n">
        <f aca="false">(U45/((U$3-U5)*$L5))</f>
        <v>0.266666666666667</v>
      </c>
      <c r="V51" s="117" t="n">
        <f aca="false">(V45/((V$3-V5)*$L5))</f>
        <v>0.446376811594203</v>
      </c>
      <c r="W51" s="117" t="n">
        <v>0.279761904761905</v>
      </c>
      <c r="X51" s="117" t="n">
        <f aca="false">(X45/((X$3-X5)*$L5))</f>
        <v>0.187654320987654</v>
      </c>
      <c r="Y51" s="117" t="n">
        <f aca="false">(Y45/((Y$3-Y5)*$L5))</f>
        <v>0.211764705882353</v>
      </c>
      <c r="Z51" s="117" t="n">
        <f aca="false">(Z45/((Z$3-Z5)*$L5))</f>
        <v>0.194444444444444</v>
      </c>
      <c r="AA51" s="117" t="n">
        <f aca="false">(AA45/((AA$3-AA5)*$L5))</f>
        <v>0.272222222222222</v>
      </c>
      <c r="AB51" s="117" t="n">
        <f aca="false">IFERROR((AB45/((AB$3-AB5)*$L5)),0)</f>
        <v>0.541666666666667</v>
      </c>
      <c r="AC51" s="117" t="n">
        <f aca="false">IFERROR((AC45/((AC$3-AC5)*$L5)),0)</f>
        <v>0.233716475095785</v>
      </c>
      <c r="AD51" s="117" t="n">
        <f aca="false">IFERROR((AD45/((AD$3-AD5)*$L5)),0)</f>
        <v>0.329501915708812</v>
      </c>
      <c r="AE51" s="117" t="n">
        <f aca="false">IFERROR((AE45/((AE$3-AE5)*$L5)),0)</f>
        <v>0.202020202020202</v>
      </c>
      <c r="AF51" s="117" t="n">
        <f aca="false">IFERROR((AF45/((AF$3-AF5)*$L5)),0)</f>
        <v>0.160642570281124</v>
      </c>
      <c r="AG51" s="117" t="n">
        <f aca="false">IFERROR((AG45/((AG$3-AG5)*$L5)),0)</f>
        <v>0.204166666666667</v>
      </c>
      <c r="AH51" s="117" t="n">
        <f aca="false">IFERROR((AH45/((AH$3-AH5)*$L5)),0)</f>
        <v>0.170426065162907</v>
      </c>
      <c r="AI51" s="117" t="n">
        <f aca="false">IFERROR((AI45/((AI$3-AI5)*$L5)),0)</f>
        <v>0.32183908045977</v>
      </c>
      <c r="AJ51" s="117" t="n">
        <f aca="false">IFERROR((AJ45/((AJ$3-AJ5)*$L5)),0)</f>
        <v>0.262745098039216</v>
      </c>
      <c r="AK51" s="117" t="n">
        <f aca="false">IFERROR((AK45/((AK$3-AK5)*$L5)),0)</f>
        <v>0.301075268817204</v>
      </c>
      <c r="AL51" s="117" t="n">
        <f aca="false">IFERROR((AL45/((AL$3-AL5)*$L5)),0)</f>
        <v>0.263269639065817</v>
      </c>
      <c r="AM51" s="117" t="n">
        <f aca="false">IFERROR((AM45/((AM$3-AM5)*$L5)),0)</f>
        <v>0</v>
      </c>
      <c r="AN51" s="117" t="n">
        <f aca="false">IFERROR((AN45/((AN$3-AN5)*$L5)),0)</f>
        <v>0</v>
      </c>
      <c r="AO51" s="117" t="n">
        <f aca="false">IFERROR((AO45/((AO$3-AO5)*$L5)),0)</f>
        <v>0</v>
      </c>
      <c r="AP51" s="117" t="n">
        <f aca="false">IFERROR((AP45/((AP$3-AP5)*$L5)),0)</f>
        <v>0</v>
      </c>
      <c r="AQ51" s="117" t="n">
        <f aca="false">IFERROR((AQ45/((AQ$3-AQ5)*$L5)),0)</f>
        <v>0</v>
      </c>
      <c r="AR51" s="117" t="n">
        <f aca="false">IFERROR((AR45/((AR$3-AR5)*$L5)),0)</f>
        <v>0</v>
      </c>
      <c r="AS51" s="117" t="n">
        <f aca="false">IFERROR((AS45/((AS$3-AS5)*$L5)),0)</f>
        <v>0</v>
      </c>
      <c r="AT51" s="8"/>
    </row>
    <row r="52" customFormat="false" ht="14.4" hidden="false" customHeight="true" outlineLevel="0" collapsed="false">
      <c r="A52" s="94"/>
      <c r="B52" s="112"/>
      <c r="C52" s="76"/>
      <c r="D52" s="113"/>
      <c r="E52" s="11"/>
      <c r="F52" s="11"/>
      <c r="G52" s="11"/>
      <c r="H52" s="118" t="s">
        <v>12</v>
      </c>
      <c r="I52" s="118"/>
      <c r="J52" s="118"/>
      <c r="K52" s="118"/>
      <c r="L52" s="118"/>
      <c r="M52" s="118"/>
      <c r="N52" s="118"/>
      <c r="O52" s="118"/>
      <c r="P52" s="118"/>
      <c r="Q52" s="117" t="n">
        <f aca="false">(Q46/(($Q$3-Q6)*$L6))</f>
        <v>0.235897435897436</v>
      </c>
      <c r="R52" s="117" t="n">
        <f aca="false">(R46/((R$3-R6)*$L6))</f>
        <v>0.347619047619048</v>
      </c>
      <c r="S52" s="117" t="n">
        <f aca="false">(S46/((S$3-S6)*$L6))</f>
        <v>0.327272727272727</v>
      </c>
      <c r="T52" s="117" t="n">
        <f aca="false">(T46/((T$3-T6)*$L6))</f>
        <v>0.372222222222222</v>
      </c>
      <c r="U52" s="117" t="n">
        <f aca="false">(U46/((U$3-U6)*$L6))</f>
        <v>0.406060606060606</v>
      </c>
      <c r="V52" s="117" t="n">
        <f aca="false">(V46/((V$3-V6)*$L6))</f>
        <v>0.348717948717949</v>
      </c>
      <c r="W52" s="117" t="n">
        <v>0.284848484848485</v>
      </c>
      <c r="X52" s="117" t="n">
        <f aca="false">(X46/((X$3-X6)*$L6))</f>
        <v>0.395555555555556</v>
      </c>
      <c r="Y52" s="117" t="n">
        <f aca="false">(Y46/((Y$3-Y6)*$L6))</f>
        <v>0.342222222222222</v>
      </c>
      <c r="Z52" s="117" t="n">
        <f aca="false">(Z46/((Z$3-Z6)*$L6))</f>
        <v>0.431077694235589</v>
      </c>
      <c r="AA52" s="117" t="n">
        <f aca="false">(AA46/((AA$3-AA6)*$L6))</f>
        <v>0.0166666666666667</v>
      </c>
      <c r="AB52" s="117" t="n">
        <f aca="false">IFERROR((AB46/((AB$3-AB6)*$L6)),0)</f>
        <v>0</v>
      </c>
      <c r="AC52" s="117" t="n">
        <f aca="false">IFERROR((AC46/((AC$3-AC6)*$L6)),0)</f>
        <v>0</v>
      </c>
      <c r="AD52" s="117" t="n">
        <f aca="false">IFERROR((AD46/((AD$3-AD6)*$L6)),0)</f>
        <v>0</v>
      </c>
      <c r="AE52" s="117" t="n">
        <f aca="false">IFERROR((AE46/((AE$3-AE6)*$L6)),0)</f>
        <v>0</v>
      </c>
      <c r="AF52" s="117" t="n">
        <f aca="false">IFERROR((AF46/((AF$3-AF6)*$L6)),0)</f>
        <v>0.357142857142857</v>
      </c>
      <c r="AG52" s="117" t="n">
        <f aca="false">IFERROR((AG46/((AG$3-AG6)*$L6)),0)</f>
        <v>0.147888694298502</v>
      </c>
      <c r="AH52" s="117" t="n">
        <f aca="false">IFERROR((AH46/((AH$3-AH6)*$L6)),0)</f>
        <v>0.274853801169591</v>
      </c>
      <c r="AI52" s="117" t="n">
        <f aca="false">IFERROR((AI46/((AI$3-AI6)*$L6)),0)</f>
        <v>0.352941176470588</v>
      </c>
      <c r="AJ52" s="117" t="n">
        <f aca="false">IFERROR((AJ46/((AJ$3-AJ6)*$L6)),0)</f>
        <v>0.546236559139785</v>
      </c>
      <c r="AK52" s="117" t="n">
        <f aca="false">IFERROR((AK46/((AK$3-AK6)*$L6)),0)</f>
        <v>0.365079365079365</v>
      </c>
      <c r="AL52" s="117" t="n">
        <f aca="false">IFERROR((AL46/((AL$3-AL6)*$L6)),0)</f>
        <v>0.323232323232323</v>
      </c>
      <c r="AM52" s="117" t="n">
        <f aca="false">IFERROR((AM46/((AM$3-AM6)*$L6)),0)</f>
        <v>0</v>
      </c>
      <c r="AN52" s="117" t="n">
        <f aca="false">IFERROR((AN46/((AN$3-AN6)*$L6)),0)</f>
        <v>0</v>
      </c>
      <c r="AO52" s="117" t="n">
        <f aca="false">IFERROR((AO46/((AO$3-AO6)*$L6)),0)</f>
        <v>0</v>
      </c>
      <c r="AP52" s="117" t="n">
        <f aca="false">IFERROR((AP46/((AP$3-AP6)*$L6)),0)</f>
        <v>0</v>
      </c>
      <c r="AQ52" s="117" t="n">
        <f aca="false">IFERROR((AQ46/((AQ$3-AQ6)*$L6)),0)</f>
        <v>0</v>
      </c>
      <c r="AR52" s="117" t="n">
        <f aca="false">IFERROR((AR46/((AR$3-AR6)*$L6)),0)</f>
        <v>0</v>
      </c>
      <c r="AS52" s="117" t="n">
        <f aca="false">IFERROR((AS46/((AS$3-AS6)*$L6)),0)</f>
        <v>0</v>
      </c>
      <c r="AT52" s="8"/>
    </row>
    <row r="53" customFormat="false" ht="14.4" hidden="false" customHeight="true" outlineLevel="0" collapsed="false">
      <c r="A53" s="94"/>
      <c r="B53" s="112"/>
      <c r="C53" s="76"/>
      <c r="D53" s="113"/>
      <c r="E53" s="11"/>
      <c r="F53" s="11"/>
      <c r="G53" s="11"/>
      <c r="H53" s="118" t="s">
        <v>13</v>
      </c>
      <c r="I53" s="118"/>
      <c r="J53" s="118"/>
      <c r="K53" s="118"/>
      <c r="L53" s="118"/>
      <c r="M53" s="118"/>
      <c r="N53" s="118"/>
      <c r="O53" s="118"/>
      <c r="P53" s="118"/>
      <c r="Q53" s="119" t="n">
        <f aca="false">(Q47/(($Q$3-Q7)*$L7))</f>
        <v>0</v>
      </c>
      <c r="R53" s="119" t="n">
        <f aca="false">(R47/(($Q$3-R7)*$L7))</f>
        <v>0</v>
      </c>
      <c r="S53" s="119" t="n">
        <f aca="false">(S47/(($Q$3-S7)*$L7))</f>
        <v>0</v>
      </c>
      <c r="T53" s="117" t="n">
        <f aca="false">(T47/((T$3-T7)*$L7))</f>
        <v>0.222222222222222</v>
      </c>
      <c r="U53" s="117" t="n">
        <f aca="false">(U47/((U$3-U7)*$L7))</f>
        <v>0.236363636363636</v>
      </c>
      <c r="V53" s="117" t="n">
        <f aca="false">(V47/((V$3-V7)*$L7))</f>
        <v>0.184615384615385</v>
      </c>
      <c r="W53" s="117" t="n">
        <v>0.194444444444444</v>
      </c>
      <c r="X53" s="117" t="n">
        <f aca="false">(X47/((X$3-X7)*$L7))</f>
        <v>0.225641025641026</v>
      </c>
      <c r="Y53" s="117" t="n">
        <f aca="false">(Y47/((Y$3-Y7)*$L7))</f>
        <v>0.197849462365591</v>
      </c>
      <c r="Z53" s="117" t="n">
        <f aca="false">(Z47/((Z$3-Z7)*$L7))</f>
        <v>0.195011337868481</v>
      </c>
      <c r="AA53" s="117" t="n">
        <f aca="false">(AA47/((AA$3-AA7)*$L7))</f>
        <v>0.230769230769231</v>
      </c>
      <c r="AB53" s="117" t="n">
        <f aca="false">IFERROR((AB47/((AB$3-AB7)*$L7)),0)</f>
        <v>0.636363636363636</v>
      </c>
      <c r="AC53" s="117" t="n">
        <f aca="false">IFERROR((AC47/((AC$3-AC7)*$L7)),0)</f>
        <v>0.217886178861789</v>
      </c>
      <c r="AD53" s="117" t="n">
        <f aca="false">IFERROR((AD47/((AD$3-AD7)*$L7)),0)</f>
        <v>0.274725274725275</v>
      </c>
      <c r="AE53" s="117" t="n">
        <f aca="false">IFERROR((AE47/((AE$3-AE7)*$L7)),0)</f>
        <v>0.161904761904762</v>
      </c>
      <c r="AF53" s="117" t="n">
        <f aca="false">IFERROR((AF47/((AF$3-AF7)*$L7)),0)</f>
        <v>0.186104218362283</v>
      </c>
      <c r="AG53" s="117" t="n">
        <f aca="false">IFERROR((AG47/((AG$3-AG7)*$L7)),0)</f>
        <v>0.193301865587773</v>
      </c>
      <c r="AH53" s="117" t="n">
        <f aca="false">IFERROR((AH47/((AH$3-AH7)*$L7)),0)</f>
        <v>0.112745098039216</v>
      </c>
      <c r="AI53" s="117" t="n">
        <f aca="false">IFERROR((AI47/((AI$3-AI7)*$L7)),0)</f>
        <v>0.459039548022599</v>
      </c>
      <c r="AJ53" s="117" t="n">
        <f aca="false">IFERROR((AJ47/((AJ$3-AJ7)*$L7)),0)</f>
        <v>0.306513409961686</v>
      </c>
      <c r="AK53" s="117" t="n">
        <f aca="false">IFERROR((AK47/((AK$3-AK7)*$L7)),0)</f>
        <v>0.331728196896736</v>
      </c>
      <c r="AL53" s="117" t="n">
        <f aca="false">IFERROR((AL47/((AL$3-AL7)*$L7)),0)</f>
        <v>0.302343159486017</v>
      </c>
      <c r="AM53" s="117" t="n">
        <f aca="false">IFERROR((AM47/((AM$3-AM7)*$L7)),0)</f>
        <v>0</v>
      </c>
      <c r="AN53" s="117" t="n">
        <f aca="false">IFERROR((AN47/((AN$3-AN7)*$L7)),0)</f>
        <v>0</v>
      </c>
      <c r="AO53" s="117" t="n">
        <f aca="false">IFERROR((AO47/((AO$3-AO7)*$L7)),0)</f>
        <v>0</v>
      </c>
      <c r="AP53" s="117" t="n">
        <f aca="false">IFERROR((AP47/((AP$3-AP7)*$L7)),0)</f>
        <v>0</v>
      </c>
      <c r="AQ53" s="117" t="n">
        <f aca="false">IFERROR((AQ47/((AQ$3-AQ7)*$L7)),0)</f>
        <v>0</v>
      </c>
      <c r="AR53" s="117" t="n">
        <f aca="false">IFERROR((AR47/((AR$3-AR7)*$L7)),0)</f>
        <v>0</v>
      </c>
      <c r="AS53" s="117" t="n">
        <f aca="false">IFERROR((AS47/((AS$3-AS7)*$L7)),0)</f>
        <v>0</v>
      </c>
      <c r="AT53" s="8"/>
    </row>
    <row r="54" customFormat="false" ht="14.4" hidden="true" customHeight="true" outlineLevel="0" collapsed="false">
      <c r="A54" s="94"/>
      <c r="B54" s="112"/>
      <c r="C54" s="76"/>
      <c r="D54" s="113"/>
      <c r="E54" s="11"/>
      <c r="F54" s="11"/>
      <c r="G54" s="11"/>
      <c r="H54" s="118" t="s">
        <v>14</v>
      </c>
      <c r="I54" s="118"/>
      <c r="J54" s="118"/>
      <c r="K54" s="118"/>
      <c r="L54" s="118"/>
      <c r="M54" s="118"/>
      <c r="N54" s="118"/>
      <c r="O54" s="118"/>
      <c r="P54" s="118"/>
      <c r="Q54" s="117" t="n">
        <f aca="false">(Q48/(($Q$3-Q8)*$L8))</f>
        <v>0</v>
      </c>
      <c r="R54" s="117" t="n">
        <f aca="false">(R48/((R$3-R8)*$L8))</f>
        <v>0</v>
      </c>
      <c r="S54" s="117" t="n">
        <f aca="false">(S48/((S$3-S8)*$L8))</f>
        <v>0</v>
      </c>
      <c r="T54" s="117" t="n">
        <f aca="false">(T48/((T$3-T8)*$L8))</f>
        <v>0</v>
      </c>
      <c r="U54" s="117" t="n">
        <f aca="false">(U48/((U$3-U8)*$L8))</f>
        <v>0</v>
      </c>
      <c r="V54" s="117" t="n">
        <f aca="false">(V48/((V$3-V8)*$L8))</f>
        <v>0</v>
      </c>
      <c r="W54" s="117" t="n">
        <v>0</v>
      </c>
      <c r="X54" s="117" t="n">
        <f aca="false">(X48/((X$3-X8)*$L8))</f>
        <v>0</v>
      </c>
      <c r="Y54" s="117" t="n">
        <f aca="false">(Y48/((Y$3-Y8)*$L8))</f>
        <v>0</v>
      </c>
      <c r="Z54" s="117" t="n">
        <f aca="false">(Z48/((Z$3-Z8)*$L8))</f>
        <v>0</v>
      </c>
      <c r="AA54" s="117" t="n">
        <f aca="false">(AA48/((AA$3-AA8)*$L8))</f>
        <v>0</v>
      </c>
      <c r="AB54" s="117" t="n">
        <f aca="false">(AB48/((AB$3-AB8)*$L8))</f>
        <v>0</v>
      </c>
      <c r="AC54" s="117" t="n">
        <f aca="false">(AC48/((AC$3-AC8)*$L8))</f>
        <v>0</v>
      </c>
      <c r="AD54" s="117" t="n">
        <f aca="false">(AD48/((AD$3-AD8)*$L8))</f>
        <v>0</v>
      </c>
      <c r="AE54" s="117" t="n">
        <f aca="false">(AE48/((AE$3-AE8)*$L8))</f>
        <v>0</v>
      </c>
      <c r="AF54" s="117" t="n">
        <f aca="false">(AF48/((AF$3-AF8)*$L8))</f>
        <v>0</v>
      </c>
      <c r="AG54" s="117" t="n">
        <f aca="false">(AG48/((AG$3-AG8)*$L8))</f>
        <v>0</v>
      </c>
      <c r="AH54" s="117" t="n">
        <f aca="false">(AH48/((AH$3-AH8)*$L8))</f>
        <v>0</v>
      </c>
      <c r="AI54" s="117" t="n">
        <f aca="false">(AI48/((AI$3-AI8)*$L8))</f>
        <v>0</v>
      </c>
      <c r="AJ54" s="117" t="n">
        <f aca="false">(AJ48/((AJ$3-AJ8)*$L8))</f>
        <v>0</v>
      </c>
      <c r="AK54" s="117" t="n">
        <f aca="false">(AK48/((AK$3-AK8)*$L8))</f>
        <v>0</v>
      </c>
      <c r="AL54" s="117" t="n">
        <f aca="false">(AL48/((AL$3-AL8)*$L8))</f>
        <v>0</v>
      </c>
      <c r="AM54" s="117" t="e">
        <f aca="false">(AM48/((AM$3-AM8)*$L8))</f>
        <v>#DIV/0!</v>
      </c>
      <c r="AN54" s="117" t="e">
        <f aca="false">(AN48/((AN$3-AN8)*$L8))</f>
        <v>#DIV/0!</v>
      </c>
      <c r="AO54" s="117" t="e">
        <f aca="false">(AO48/((AO$3-AO8)*$L8))</f>
        <v>#DIV/0!</v>
      </c>
      <c r="AP54" s="117" t="e">
        <f aca="false">(AP48/((AP$3-AP8)*$L8))</f>
        <v>#DIV/0!</v>
      </c>
      <c r="AQ54" s="117" t="e">
        <f aca="false">(AQ48/((AQ$3-AQ8)*$L8))</f>
        <v>#DIV/0!</v>
      </c>
      <c r="AR54" s="117" t="e">
        <f aca="false">(AR48/((AR$3-AR8)*$L8))</f>
        <v>#DIV/0!</v>
      </c>
      <c r="AS54" s="117" t="e">
        <f aca="false">(AS48/((AS$3-AS8)*$L8))</f>
        <v>#DIV/0!</v>
      </c>
      <c r="AT54" s="8"/>
    </row>
    <row r="55" customFormat="false" ht="28.35" hidden="false" customHeight="false" outlineLevel="0" collapsed="false">
      <c r="A55" s="94"/>
      <c r="B55" s="107" t="n">
        <v>15</v>
      </c>
      <c r="C55" s="92" t="s">
        <v>92</v>
      </c>
      <c r="D55" s="120" t="s">
        <v>89</v>
      </c>
      <c r="E55" s="11"/>
      <c r="F55" s="11"/>
      <c r="G55" s="11"/>
      <c r="H55" s="35" t="s">
        <v>42</v>
      </c>
      <c r="I55" s="36" t="n">
        <v>0</v>
      </c>
      <c r="J55" s="37" t="n">
        <f aca="false">I55</f>
        <v>0</v>
      </c>
      <c r="K55" s="38" t="s">
        <v>40</v>
      </c>
      <c r="L55" s="38" t="s">
        <v>41</v>
      </c>
      <c r="M55" s="38" t="s">
        <v>40</v>
      </c>
      <c r="N55" s="37" t="n">
        <f aca="false">P55</f>
        <v>0</v>
      </c>
      <c r="O55" s="39" t="s">
        <v>39</v>
      </c>
      <c r="P55" s="40" t="n">
        <v>0</v>
      </c>
      <c r="Q55" s="105" t="n">
        <v>2</v>
      </c>
      <c r="R55" s="110" t="n">
        <v>8</v>
      </c>
      <c r="S55" s="110" t="n">
        <v>17</v>
      </c>
      <c r="T55" s="110" t="n">
        <v>10</v>
      </c>
      <c r="U55" s="93" t="n">
        <v>13</v>
      </c>
      <c r="V55" s="93" t="n">
        <v>7</v>
      </c>
      <c r="W55" s="110" t="n">
        <v>9</v>
      </c>
      <c r="X55" s="93" t="n">
        <v>6</v>
      </c>
      <c r="Y55" s="93" t="n">
        <v>11</v>
      </c>
      <c r="Z55" s="110" t="n">
        <v>7</v>
      </c>
      <c r="AA55" s="93" t="n">
        <v>14</v>
      </c>
      <c r="AB55" s="93" t="n">
        <v>21</v>
      </c>
      <c r="AC55" s="110" t="n">
        <v>30</v>
      </c>
      <c r="AD55" s="93" t="n">
        <v>10</v>
      </c>
      <c r="AE55" s="93" t="n">
        <v>27</v>
      </c>
      <c r="AF55" s="110" t="n">
        <v>9</v>
      </c>
      <c r="AG55" s="93" t="n">
        <v>29</v>
      </c>
      <c r="AH55" s="93" t="n">
        <v>10</v>
      </c>
      <c r="AI55" s="93" t="n">
        <v>26</v>
      </c>
      <c r="AJ55" s="110" t="n">
        <v>16</v>
      </c>
      <c r="AK55" s="93" t="n">
        <v>35</v>
      </c>
      <c r="AL55" s="110" t="n">
        <v>11</v>
      </c>
      <c r="AM55" s="93"/>
      <c r="AN55" s="93"/>
      <c r="AO55" s="93"/>
      <c r="AP55" s="93"/>
      <c r="AQ55" s="110"/>
      <c r="AR55" s="93"/>
      <c r="AS55" s="93"/>
      <c r="AT55" s="8"/>
    </row>
    <row r="56" customFormat="false" ht="30.6" hidden="false" customHeight="false" outlineLevel="0" collapsed="false">
      <c r="A56" s="94"/>
      <c r="B56" s="121" t="n">
        <v>16</v>
      </c>
      <c r="C56" s="92" t="s">
        <v>93</v>
      </c>
      <c r="D56" s="122" t="s">
        <v>91</v>
      </c>
      <c r="E56" s="11"/>
      <c r="F56" s="11"/>
      <c r="G56" s="11"/>
      <c r="H56" s="35" t="s">
        <v>42</v>
      </c>
      <c r="I56" s="114" t="n">
        <v>0.95</v>
      </c>
      <c r="J56" s="115" t="n">
        <f aca="false">I56</f>
        <v>0.95</v>
      </c>
      <c r="K56" s="38" t="s">
        <v>40</v>
      </c>
      <c r="L56" s="38" t="s">
        <v>41</v>
      </c>
      <c r="M56" s="38" t="s">
        <v>40</v>
      </c>
      <c r="N56" s="115" t="n">
        <f aca="false">P56</f>
        <v>1</v>
      </c>
      <c r="O56" s="39" t="s">
        <v>39</v>
      </c>
      <c r="P56" s="116" t="n">
        <v>1</v>
      </c>
      <c r="Q56" s="117" t="n">
        <f aca="false">(Q55/(($Q$3-Q10)*$L$10))</f>
        <v>0.0125</v>
      </c>
      <c r="R56" s="117" t="n">
        <f aca="false">(R55/(($Q$3-R10)*$L$10))</f>
        <v>0.05</v>
      </c>
      <c r="S56" s="117" t="n">
        <f aca="false">(S55/(($Q$3-S10)*$L$10))</f>
        <v>0.10625</v>
      </c>
      <c r="T56" s="117" t="n">
        <f aca="false">(T55/(($Q$3-T10)*$L$10))</f>
        <v>0.0625</v>
      </c>
      <c r="U56" s="117" t="n">
        <f aca="false">(U55/(($Q$3-U10)*$L$10))</f>
        <v>0.08125</v>
      </c>
      <c r="V56" s="117" t="n">
        <f aca="false">(V55/(($Q$3-V10)*$L$10))</f>
        <v>0.04375</v>
      </c>
      <c r="W56" s="117" t="n">
        <v>0.05625</v>
      </c>
      <c r="X56" s="117" t="n">
        <f aca="false">(X55/(($Q$3-X10)*$L$10))</f>
        <v>0.0375</v>
      </c>
      <c r="Y56" s="117" t="n">
        <f aca="false">(Y55/(($Q$3-Y10)*$L$10))</f>
        <v>0.06875</v>
      </c>
      <c r="Z56" s="117" t="n">
        <f aca="false">(Z55/(($Q$3-Z10)*$L$10))</f>
        <v>0.04375</v>
      </c>
      <c r="AA56" s="117" t="n">
        <f aca="false">(AA55/(($Q$3-AA10)*$L$10))</f>
        <v>0.0875</v>
      </c>
      <c r="AB56" s="117" t="n">
        <f aca="false">(AB55/(($Q$3-AB10)*$L$10))</f>
        <v>0.13125</v>
      </c>
      <c r="AC56" s="117" t="n">
        <f aca="false">(AC55/(($Q$3-AC10)*$L$10))</f>
        <v>0.1875</v>
      </c>
      <c r="AD56" s="117" t="n">
        <f aca="false">(AD55/(($Q$3-AD10)*$L$10))</f>
        <v>0.0625</v>
      </c>
      <c r="AE56" s="117" t="n">
        <f aca="false">(AE55/(($Q$3-AE10)*$L$10))</f>
        <v>0.16875</v>
      </c>
      <c r="AF56" s="117" t="n">
        <f aca="false">(AF55/(($Q$3-AF10)*$L$10))</f>
        <v>0.05625</v>
      </c>
      <c r="AG56" s="117" t="n">
        <f aca="false">(AG55/(($Q$3-AG10)*$L$10))</f>
        <v>0.18125</v>
      </c>
      <c r="AH56" s="117" t="n">
        <f aca="false">(AH55/(($Q$3-AH10)*$L$10))</f>
        <v>0.0625</v>
      </c>
      <c r="AI56" s="117" t="n">
        <f aca="false">(AI55/(($Q$3-AI10)*$L$10))</f>
        <v>0.1625</v>
      </c>
      <c r="AJ56" s="117" t="n">
        <f aca="false">(AJ55/(($Q$3-AJ10)*$L$10))</f>
        <v>0.1</v>
      </c>
      <c r="AK56" s="117" t="n">
        <f aca="false">(AK55/(($Q$3-AK10)*$L$10))</f>
        <v>0.21875</v>
      </c>
      <c r="AL56" s="117" t="n">
        <f aca="false">(AL55/(($Q$3-AL10)*$L$10))</f>
        <v>0.06875</v>
      </c>
      <c r="AM56" s="117" t="n">
        <f aca="false">(AM55/(($Q$3-AM10)*$L$10))</f>
        <v>0</v>
      </c>
      <c r="AN56" s="117" t="n">
        <f aca="false">(AN55/(($Q$3-AN10)*$L$10))</f>
        <v>0</v>
      </c>
      <c r="AO56" s="117" t="n">
        <f aca="false">(AO55/(($Q$3-AO10)*$L$10))</f>
        <v>0</v>
      </c>
      <c r="AP56" s="117" t="n">
        <f aca="false">(AP55/(($Q$3-AP10)*$L$10))</f>
        <v>0</v>
      </c>
      <c r="AQ56" s="117" t="n">
        <f aca="false">(AQ55/(($Q$3-AQ10)*$L$10))</f>
        <v>0</v>
      </c>
      <c r="AR56" s="117" t="n">
        <f aca="false">(AR55/(($Q$3-AR10)*$L$10))</f>
        <v>0</v>
      </c>
      <c r="AS56" s="117" t="n">
        <f aca="false">(AS55/(($Q$3-AS10)*$L$10))</f>
        <v>0</v>
      </c>
      <c r="AT56" s="8"/>
    </row>
    <row r="57" customFormat="false" ht="20.4" hidden="false" customHeight="false" outlineLevel="0" collapsed="false">
      <c r="A57" s="94"/>
      <c r="B57" s="106" t="n">
        <v>17</v>
      </c>
      <c r="C57" s="92" t="s">
        <v>94</v>
      </c>
      <c r="D57" s="122" t="n">
        <v>4</v>
      </c>
      <c r="E57" s="11"/>
      <c r="F57" s="11"/>
      <c r="G57" s="11"/>
      <c r="H57" s="35" t="s">
        <v>42</v>
      </c>
      <c r="I57" s="36" t="n">
        <f aca="false">I58*D57</f>
        <v>24</v>
      </c>
      <c r="J57" s="37" t="n">
        <f aca="false">I57</f>
        <v>24</v>
      </c>
      <c r="K57" s="38" t="s">
        <v>40</v>
      </c>
      <c r="L57" s="38" t="s">
        <v>41</v>
      </c>
      <c r="M57" s="38" t="s">
        <v>40</v>
      </c>
      <c r="N57" s="37" t="n">
        <f aca="false">P57</f>
        <v>32</v>
      </c>
      <c r="O57" s="39" t="s">
        <v>39</v>
      </c>
      <c r="P57" s="40" t="n">
        <f aca="false">P58*D57</f>
        <v>32</v>
      </c>
      <c r="Q57" s="123" t="n">
        <f aca="false">Q59+Q62+Q65+Q68</f>
        <v>14</v>
      </c>
      <c r="R57" s="123" t="n">
        <f aca="false">R59+R62+R65+R68</f>
        <v>19</v>
      </c>
      <c r="S57" s="123" t="n">
        <f aca="false">S59+S62+S65+S68</f>
        <v>17</v>
      </c>
      <c r="T57" s="123" t="n">
        <f aca="false">T59+T62+T65+T68</f>
        <v>16</v>
      </c>
      <c r="U57" s="123" t="n">
        <f aca="false">U59+U62+U65+U68</f>
        <v>19</v>
      </c>
      <c r="V57" s="123" t="n">
        <f aca="false">V59+V62+V65+V68</f>
        <v>21</v>
      </c>
      <c r="W57" s="123" t="n">
        <v>19</v>
      </c>
      <c r="X57" s="123" t="n">
        <f aca="false">X59+X62+X65+X68</f>
        <v>21</v>
      </c>
      <c r="Y57" s="123" t="n">
        <f aca="false">Y59+Y62+Y65+Y68</f>
        <v>27</v>
      </c>
      <c r="Z57" s="123" t="n">
        <f aca="false">Z59+Z62+Z65+Z68</f>
        <v>27</v>
      </c>
      <c r="AA57" s="123" t="n">
        <f aca="false">AA59+AA62+AA65+AA68</f>
        <v>16</v>
      </c>
      <c r="AB57" s="123" t="n">
        <f aca="false">AB59+AB62+AB65+AB68</f>
        <v>25</v>
      </c>
      <c r="AC57" s="123" t="n">
        <f aca="false">AC59+AC62+AC65+AC68</f>
        <v>25</v>
      </c>
      <c r="AD57" s="123" t="n">
        <f aca="false">AD59+AD62+AD65+AD68</f>
        <v>20</v>
      </c>
      <c r="AE57" s="123" t="n">
        <f aca="false">AE59+AE62+AE65+AE68</f>
        <v>13</v>
      </c>
      <c r="AF57" s="123" t="n">
        <f aca="false">AF59+AF62+AF65+AF68</f>
        <v>25</v>
      </c>
      <c r="AG57" s="123" t="n">
        <f aca="false">AG59+AG62+AG65+AG68</f>
        <v>27</v>
      </c>
      <c r="AH57" s="123" t="n">
        <f aca="false">AH59+AH62+AH65+AH68</f>
        <v>14</v>
      </c>
      <c r="AI57" s="123" t="n">
        <f aca="false">AI59+AI62+AI65+AI68</f>
        <v>11</v>
      </c>
      <c r="AJ57" s="123" t="n">
        <f aca="false">AJ59+AJ62+AJ65+AJ68</f>
        <v>18</v>
      </c>
      <c r="AK57" s="123" t="n">
        <f aca="false">AK59+AK62+AK65+AK68</f>
        <v>27</v>
      </c>
      <c r="AL57" s="123" t="n">
        <f aca="false">AL59+AL62+AL65+AL68</f>
        <v>26</v>
      </c>
      <c r="AM57" s="123" t="n">
        <f aca="false">AM59+AM62+AM65+AM68</f>
        <v>0</v>
      </c>
      <c r="AN57" s="123" t="n">
        <f aca="false">AN59+AN62+AN65+AN68</f>
        <v>0</v>
      </c>
      <c r="AO57" s="123" t="n">
        <f aca="false">AO59+AO62+AO65+AO68</f>
        <v>0</v>
      </c>
      <c r="AP57" s="123" t="n">
        <f aca="false">AP59+AP62+AP65+AP68</f>
        <v>0</v>
      </c>
      <c r="AQ57" s="123" t="n">
        <f aca="false">AQ59+AQ62+AQ65+AQ68</f>
        <v>0</v>
      </c>
      <c r="AR57" s="123" t="n">
        <f aca="false">AR59+AR62+AR65+AR68</f>
        <v>0</v>
      </c>
      <c r="AS57" s="123" t="n">
        <f aca="false">AS59+AS62+AS65+AS68</f>
        <v>0</v>
      </c>
      <c r="AT57" s="8"/>
    </row>
    <row r="58" customFormat="false" ht="21" hidden="false" customHeight="true" outlineLevel="0" collapsed="false">
      <c r="A58" s="94"/>
      <c r="B58" s="106"/>
      <c r="C58" s="124" t="s">
        <v>95</v>
      </c>
      <c r="D58" s="125" t="s">
        <v>96</v>
      </c>
      <c r="E58" s="126" t="s">
        <v>6</v>
      </c>
      <c r="F58" s="126" t="s">
        <v>7</v>
      </c>
      <c r="G58" s="126" t="s">
        <v>97</v>
      </c>
      <c r="H58" s="127" t="s">
        <v>42</v>
      </c>
      <c r="I58" s="128" t="n">
        <v>6</v>
      </c>
      <c r="J58" s="129" t="n">
        <f aca="false">I58</f>
        <v>6</v>
      </c>
      <c r="K58" s="130" t="s">
        <v>40</v>
      </c>
      <c r="L58" s="130" t="s">
        <v>41</v>
      </c>
      <c r="M58" s="130" t="s">
        <v>40</v>
      </c>
      <c r="N58" s="129" t="n">
        <f aca="false">P58</f>
        <v>8</v>
      </c>
      <c r="O58" s="131" t="s">
        <v>39</v>
      </c>
      <c r="P58" s="132" t="n">
        <v>8</v>
      </c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8"/>
    </row>
    <row r="59" customFormat="false" ht="14.4" hidden="false" customHeight="true" outlineLevel="0" collapsed="false">
      <c r="A59" s="94"/>
      <c r="B59" s="106"/>
      <c r="C59" s="124"/>
      <c r="D59" s="133" t="s">
        <v>98</v>
      </c>
      <c r="E59" s="134"/>
      <c r="F59" s="134"/>
      <c r="G59" s="134"/>
      <c r="H59" s="135" t="s">
        <v>99</v>
      </c>
      <c r="I59" s="135"/>
      <c r="J59" s="135"/>
      <c r="K59" s="135"/>
      <c r="L59" s="135"/>
      <c r="M59" s="135"/>
      <c r="N59" s="135"/>
      <c r="O59" s="135"/>
      <c r="P59" s="135"/>
      <c r="Q59" s="136" t="n">
        <v>6</v>
      </c>
      <c r="R59" s="137" t="n">
        <f aca="false">R60+R61</f>
        <v>6</v>
      </c>
      <c r="S59" s="137" t="n">
        <f aca="false">S60+S61</f>
        <v>5</v>
      </c>
      <c r="T59" s="90" t="n">
        <f aca="false">T60+T61</f>
        <v>6</v>
      </c>
      <c r="U59" s="137" t="n">
        <f aca="false">U60+U61</f>
        <v>5</v>
      </c>
      <c r="V59" s="137" t="n">
        <f aca="false">V60+V61</f>
        <v>6</v>
      </c>
      <c r="W59" s="90" t="n">
        <v>5</v>
      </c>
      <c r="X59" s="137" t="n">
        <f aca="false">X60+X61</f>
        <v>7</v>
      </c>
      <c r="Y59" s="137" t="n">
        <f aca="false">Y60+Y61</f>
        <v>7</v>
      </c>
      <c r="Z59" s="90" t="n">
        <f aca="false">Z60+Z61</f>
        <v>6</v>
      </c>
      <c r="AA59" s="137" t="n">
        <f aca="false">AA60+AA61</f>
        <v>8</v>
      </c>
      <c r="AB59" s="137" t="n">
        <f aca="false">AB60+AB61</f>
        <v>5</v>
      </c>
      <c r="AC59" s="90" t="n">
        <f aca="false">AC60+AC61</f>
        <v>6</v>
      </c>
      <c r="AD59" s="137" t="n">
        <f aca="false">AD60+AD61</f>
        <v>6</v>
      </c>
      <c r="AE59" s="137" t="n">
        <f aca="false">AE60+AE61</f>
        <v>4</v>
      </c>
      <c r="AF59" s="90" t="n">
        <f aca="false">AF60+AF61</f>
        <v>9</v>
      </c>
      <c r="AG59" s="137" t="n">
        <f aca="false">AG60+AG61</f>
        <v>9</v>
      </c>
      <c r="AH59" s="137" t="n">
        <f aca="false">AH60+AH61</f>
        <v>6</v>
      </c>
      <c r="AI59" s="137" t="n">
        <f aca="false">AI60+AI61</f>
        <v>2</v>
      </c>
      <c r="AJ59" s="90" t="n">
        <f aca="false">AJ60+AJ61</f>
        <v>4</v>
      </c>
      <c r="AK59" s="137" t="n">
        <f aca="false">AK60+AK61</f>
        <v>7</v>
      </c>
      <c r="AL59" s="90" t="n">
        <f aca="false">AL60+AL61</f>
        <v>6</v>
      </c>
      <c r="AM59" s="137" t="n">
        <f aca="false">AM60+AM61</f>
        <v>0</v>
      </c>
      <c r="AN59" s="137" t="n">
        <f aca="false">AN60+AN61</f>
        <v>0</v>
      </c>
      <c r="AO59" s="137" t="n">
        <f aca="false">AO60+AO61</f>
        <v>0</v>
      </c>
      <c r="AP59" s="137" t="n">
        <f aca="false">AP60+AP61</f>
        <v>0</v>
      </c>
      <c r="AQ59" s="90" t="n">
        <f aca="false">AQ60+AQ61</f>
        <v>0</v>
      </c>
      <c r="AR59" s="137" t="n">
        <f aca="false">AR60+AR61</f>
        <v>0</v>
      </c>
      <c r="AS59" s="137" t="n">
        <f aca="false">AS60+AS61</f>
        <v>0</v>
      </c>
      <c r="AT59" s="8"/>
    </row>
    <row r="60" customFormat="false" ht="14.15" hidden="false" customHeight="false" outlineLevel="0" collapsed="false">
      <c r="A60" s="94"/>
      <c r="B60" s="106"/>
      <c r="C60" s="124"/>
      <c r="D60" s="138" t="s">
        <v>100</v>
      </c>
      <c r="E60" s="139"/>
      <c r="F60" s="139"/>
      <c r="G60" s="139"/>
      <c r="H60" s="35" t="s">
        <v>42</v>
      </c>
      <c r="I60" s="36" t="n">
        <v>3</v>
      </c>
      <c r="J60" s="37" t="n">
        <f aca="false">I60</f>
        <v>3</v>
      </c>
      <c r="K60" s="38" t="s">
        <v>40</v>
      </c>
      <c r="L60" s="38" t="s">
        <v>41</v>
      </c>
      <c r="M60" s="38" t="s">
        <v>40</v>
      </c>
      <c r="N60" s="37" t="n">
        <f aca="false">P60</f>
        <v>4</v>
      </c>
      <c r="O60" s="39" t="s">
        <v>39</v>
      </c>
      <c r="P60" s="140" t="n">
        <v>4</v>
      </c>
      <c r="Q60" s="141" t="n">
        <v>3</v>
      </c>
      <c r="R60" s="105" t="n">
        <v>3</v>
      </c>
      <c r="S60" s="105" t="n">
        <v>4</v>
      </c>
      <c r="T60" s="93" t="n">
        <v>4</v>
      </c>
      <c r="U60" s="105" t="n">
        <v>3</v>
      </c>
      <c r="V60" s="105" t="n">
        <v>4</v>
      </c>
      <c r="W60" s="93" t="n">
        <v>3</v>
      </c>
      <c r="X60" s="105" t="n">
        <v>4</v>
      </c>
      <c r="Y60" s="105" t="n">
        <v>5</v>
      </c>
      <c r="Z60" s="93" t="n">
        <v>4</v>
      </c>
      <c r="AA60" s="105" t="n">
        <v>2</v>
      </c>
      <c r="AB60" s="105" t="n">
        <v>2</v>
      </c>
      <c r="AC60" s="93" t="n">
        <v>4</v>
      </c>
      <c r="AD60" s="105" t="n">
        <v>5</v>
      </c>
      <c r="AE60" s="105" t="n">
        <v>2</v>
      </c>
      <c r="AF60" s="93" t="n">
        <v>4</v>
      </c>
      <c r="AG60" s="105" t="n">
        <v>4</v>
      </c>
      <c r="AH60" s="105" t="n">
        <v>4</v>
      </c>
      <c r="AI60" s="105" t="n">
        <v>1</v>
      </c>
      <c r="AJ60" s="93" t="n">
        <v>1</v>
      </c>
      <c r="AK60" s="105" t="n">
        <v>1</v>
      </c>
      <c r="AL60" s="93" t="n">
        <v>2</v>
      </c>
      <c r="AM60" s="105"/>
      <c r="AN60" s="105"/>
      <c r="AO60" s="105"/>
      <c r="AP60" s="105"/>
      <c r="AQ60" s="93"/>
      <c r="AR60" s="105"/>
      <c r="AS60" s="105"/>
      <c r="AT60" s="8"/>
    </row>
    <row r="61" customFormat="false" ht="14.15" hidden="false" customHeight="false" outlineLevel="0" collapsed="false">
      <c r="A61" s="94"/>
      <c r="B61" s="106"/>
      <c r="C61" s="124"/>
      <c r="D61" s="142" t="s">
        <v>101</v>
      </c>
      <c r="E61" s="143"/>
      <c r="F61" s="143"/>
      <c r="G61" s="143"/>
      <c r="H61" s="62" t="s">
        <v>42</v>
      </c>
      <c r="I61" s="144" t="n">
        <v>3</v>
      </c>
      <c r="J61" s="145" t="n">
        <f aca="false">I61</f>
        <v>3</v>
      </c>
      <c r="K61" s="65" t="s">
        <v>40</v>
      </c>
      <c r="L61" s="65" t="s">
        <v>41</v>
      </c>
      <c r="M61" s="65" t="s">
        <v>40</v>
      </c>
      <c r="N61" s="145" t="n">
        <f aca="false">P61</f>
        <v>4</v>
      </c>
      <c r="O61" s="66" t="s">
        <v>39</v>
      </c>
      <c r="P61" s="146" t="n">
        <v>4</v>
      </c>
      <c r="Q61" s="141" t="n">
        <v>3</v>
      </c>
      <c r="R61" s="147" t="n">
        <v>3</v>
      </c>
      <c r="S61" s="147" t="n">
        <v>1</v>
      </c>
      <c r="T61" s="93" t="n">
        <v>2</v>
      </c>
      <c r="U61" s="105" t="n">
        <v>2</v>
      </c>
      <c r="V61" s="105" t="n">
        <v>2</v>
      </c>
      <c r="W61" s="93" t="n">
        <v>2</v>
      </c>
      <c r="X61" s="105" t="n">
        <v>3</v>
      </c>
      <c r="Y61" s="105" t="n">
        <v>2</v>
      </c>
      <c r="Z61" s="93" t="n">
        <v>2</v>
      </c>
      <c r="AA61" s="105" t="n">
        <v>6</v>
      </c>
      <c r="AB61" s="105" t="n">
        <v>3</v>
      </c>
      <c r="AC61" s="93" t="n">
        <v>2</v>
      </c>
      <c r="AD61" s="105" t="n">
        <v>1</v>
      </c>
      <c r="AE61" s="105" t="n">
        <v>2</v>
      </c>
      <c r="AF61" s="93" t="n">
        <v>5</v>
      </c>
      <c r="AG61" s="105" t="n">
        <v>5</v>
      </c>
      <c r="AH61" s="105" t="n">
        <v>2</v>
      </c>
      <c r="AI61" s="105" t="n">
        <v>1</v>
      </c>
      <c r="AJ61" s="93" t="n">
        <v>3</v>
      </c>
      <c r="AK61" s="105" t="n">
        <v>6</v>
      </c>
      <c r="AL61" s="93" t="n">
        <v>4</v>
      </c>
      <c r="AM61" s="105"/>
      <c r="AN61" s="105"/>
      <c r="AO61" s="105"/>
      <c r="AP61" s="105"/>
      <c r="AQ61" s="93"/>
      <c r="AR61" s="105"/>
      <c r="AS61" s="105"/>
      <c r="AT61" s="8"/>
    </row>
    <row r="62" customFormat="false" ht="14.4" hidden="false" customHeight="true" outlineLevel="0" collapsed="false">
      <c r="A62" s="94"/>
      <c r="B62" s="106"/>
      <c r="C62" s="124"/>
      <c r="D62" s="133" t="s">
        <v>98</v>
      </c>
      <c r="E62" s="134"/>
      <c r="F62" s="134"/>
      <c r="G62" s="134"/>
      <c r="H62" s="135" t="s">
        <v>102</v>
      </c>
      <c r="I62" s="135"/>
      <c r="J62" s="135"/>
      <c r="K62" s="135"/>
      <c r="L62" s="135"/>
      <c r="M62" s="135"/>
      <c r="N62" s="135"/>
      <c r="O62" s="135"/>
      <c r="P62" s="135"/>
      <c r="Q62" s="136" t="n">
        <v>2</v>
      </c>
      <c r="R62" s="137" t="n">
        <f aca="false">R63+R64</f>
        <v>7</v>
      </c>
      <c r="S62" s="137" t="n">
        <f aca="false">S63+S64</f>
        <v>5</v>
      </c>
      <c r="T62" s="90" t="n">
        <f aca="false">T63+T64</f>
        <v>5</v>
      </c>
      <c r="U62" s="137" t="n">
        <f aca="false">U63+U64</f>
        <v>3</v>
      </c>
      <c r="V62" s="137" t="n">
        <f aca="false">V63+V64</f>
        <v>3</v>
      </c>
      <c r="W62" s="90" t="n">
        <v>3</v>
      </c>
      <c r="X62" s="137" t="n">
        <f aca="false">X63+X64</f>
        <v>6</v>
      </c>
      <c r="Y62" s="137" t="n">
        <f aca="false">Y63+Y64</f>
        <v>4</v>
      </c>
      <c r="Z62" s="90" t="n">
        <f aca="false">Z63+Z64</f>
        <v>7</v>
      </c>
      <c r="AA62" s="137" t="n">
        <f aca="false">AA63+AA64</f>
        <v>3</v>
      </c>
      <c r="AB62" s="137" t="n">
        <f aca="false">AB63+AB64</f>
        <v>7</v>
      </c>
      <c r="AC62" s="90" t="n">
        <f aca="false">AC63+AC64</f>
        <v>4</v>
      </c>
      <c r="AD62" s="137" t="n">
        <f aca="false">AD63+AD64</f>
        <v>3</v>
      </c>
      <c r="AE62" s="137" t="n">
        <f aca="false">AE63+AE64</f>
        <v>0</v>
      </c>
      <c r="AF62" s="90" t="n">
        <f aca="false">AF63+AF64</f>
        <v>8</v>
      </c>
      <c r="AG62" s="137" t="n">
        <f aca="false">AG63+AG64</f>
        <v>6</v>
      </c>
      <c r="AH62" s="137" t="n">
        <f aca="false">AH63+AH64</f>
        <v>2</v>
      </c>
      <c r="AI62" s="137" t="n">
        <f aca="false">AI63+AI64</f>
        <v>3</v>
      </c>
      <c r="AJ62" s="90" t="n">
        <f aca="false">AJ63+AJ64</f>
        <v>4</v>
      </c>
      <c r="AK62" s="137" t="n">
        <f aca="false">AK63+AK64</f>
        <v>8</v>
      </c>
      <c r="AL62" s="90" t="n">
        <f aca="false">AL63+AL64</f>
        <v>9</v>
      </c>
      <c r="AM62" s="137" t="n">
        <f aca="false">AM63+AM64</f>
        <v>0</v>
      </c>
      <c r="AN62" s="137" t="n">
        <f aca="false">AN63+AN64</f>
        <v>0</v>
      </c>
      <c r="AO62" s="137" t="n">
        <f aca="false">AO63+AO64</f>
        <v>0</v>
      </c>
      <c r="AP62" s="137" t="n">
        <f aca="false">AP63+AP64</f>
        <v>0</v>
      </c>
      <c r="AQ62" s="90" t="n">
        <f aca="false">AQ63+AQ64</f>
        <v>0</v>
      </c>
      <c r="AR62" s="137" t="n">
        <f aca="false">AR63+AR64</f>
        <v>0</v>
      </c>
      <c r="AS62" s="137" t="n">
        <f aca="false">AS63+AS64</f>
        <v>0</v>
      </c>
      <c r="AT62" s="8"/>
    </row>
    <row r="63" customFormat="false" ht="14.15" hidden="false" customHeight="false" outlineLevel="0" collapsed="false">
      <c r="A63" s="94"/>
      <c r="B63" s="106"/>
      <c r="C63" s="124"/>
      <c r="D63" s="138" t="s">
        <v>100</v>
      </c>
      <c r="E63" s="148"/>
      <c r="F63" s="148"/>
      <c r="G63" s="148"/>
      <c r="H63" s="35" t="s">
        <v>42</v>
      </c>
      <c r="I63" s="36" t="n">
        <v>3</v>
      </c>
      <c r="J63" s="37" t="n">
        <f aca="false">I63</f>
        <v>3</v>
      </c>
      <c r="K63" s="38" t="s">
        <v>40</v>
      </c>
      <c r="L63" s="38" t="s">
        <v>41</v>
      </c>
      <c r="M63" s="38" t="s">
        <v>40</v>
      </c>
      <c r="N63" s="37" t="n">
        <f aca="false">P63</f>
        <v>4</v>
      </c>
      <c r="O63" s="39" t="s">
        <v>39</v>
      </c>
      <c r="P63" s="140" t="n">
        <v>4</v>
      </c>
      <c r="Q63" s="141" t="n">
        <v>1</v>
      </c>
      <c r="R63" s="147" t="n">
        <v>5</v>
      </c>
      <c r="S63" s="147" t="n">
        <v>4</v>
      </c>
      <c r="T63" s="93" t="n">
        <v>5</v>
      </c>
      <c r="U63" s="105" t="n">
        <v>3</v>
      </c>
      <c r="V63" s="105" t="n">
        <v>2</v>
      </c>
      <c r="W63" s="93" t="n">
        <v>1</v>
      </c>
      <c r="X63" s="105" t="n">
        <v>3</v>
      </c>
      <c r="Y63" s="105" t="n">
        <v>1</v>
      </c>
      <c r="Z63" s="93" t="n">
        <v>2</v>
      </c>
      <c r="AA63" s="105" t="n">
        <v>1</v>
      </c>
      <c r="AB63" s="105" t="n">
        <v>3</v>
      </c>
      <c r="AC63" s="93" t="n">
        <v>3</v>
      </c>
      <c r="AD63" s="105" t="n">
        <v>2</v>
      </c>
      <c r="AE63" s="105" t="n">
        <v>0</v>
      </c>
      <c r="AF63" s="93" t="n">
        <v>2</v>
      </c>
      <c r="AG63" s="105" t="n">
        <v>3</v>
      </c>
      <c r="AH63" s="105" t="n">
        <v>1</v>
      </c>
      <c r="AI63" s="105" t="n">
        <v>2</v>
      </c>
      <c r="AJ63" s="93" t="n">
        <v>1</v>
      </c>
      <c r="AK63" s="105" t="n">
        <v>1</v>
      </c>
      <c r="AL63" s="93" t="n">
        <v>2</v>
      </c>
      <c r="AM63" s="105"/>
      <c r="AN63" s="105"/>
      <c r="AO63" s="105"/>
      <c r="AP63" s="105"/>
      <c r="AQ63" s="93"/>
      <c r="AR63" s="105"/>
      <c r="AS63" s="105"/>
      <c r="AT63" s="8"/>
    </row>
    <row r="64" customFormat="false" ht="14.15" hidden="false" customHeight="false" outlineLevel="0" collapsed="false">
      <c r="A64" s="94"/>
      <c r="B64" s="106"/>
      <c r="C64" s="124"/>
      <c r="D64" s="142" t="s">
        <v>101</v>
      </c>
      <c r="E64" s="60"/>
      <c r="F64" s="60"/>
      <c r="G64" s="60"/>
      <c r="H64" s="62" t="s">
        <v>42</v>
      </c>
      <c r="I64" s="144" t="n">
        <v>3</v>
      </c>
      <c r="J64" s="145" t="n">
        <f aca="false">I64</f>
        <v>3</v>
      </c>
      <c r="K64" s="65" t="s">
        <v>40</v>
      </c>
      <c r="L64" s="65" t="s">
        <v>41</v>
      </c>
      <c r="M64" s="65" t="s">
        <v>40</v>
      </c>
      <c r="N64" s="145" t="n">
        <f aca="false">P64</f>
        <v>4</v>
      </c>
      <c r="O64" s="66" t="s">
        <v>39</v>
      </c>
      <c r="P64" s="146" t="n">
        <v>4</v>
      </c>
      <c r="Q64" s="141" t="n">
        <v>1</v>
      </c>
      <c r="R64" s="147" t="n">
        <v>2</v>
      </c>
      <c r="S64" s="147" t="n">
        <v>1</v>
      </c>
      <c r="T64" s="93" t="n">
        <v>0</v>
      </c>
      <c r="U64" s="105" t="n">
        <v>0</v>
      </c>
      <c r="V64" s="105" t="n">
        <v>1</v>
      </c>
      <c r="W64" s="93" t="n">
        <v>2</v>
      </c>
      <c r="X64" s="105" t="n">
        <v>3</v>
      </c>
      <c r="Y64" s="105" t="n">
        <v>3</v>
      </c>
      <c r="Z64" s="93" t="n">
        <v>5</v>
      </c>
      <c r="AA64" s="105" t="n">
        <v>2</v>
      </c>
      <c r="AB64" s="105" t="n">
        <v>4</v>
      </c>
      <c r="AC64" s="93" t="n">
        <v>1</v>
      </c>
      <c r="AD64" s="105" t="n">
        <v>1</v>
      </c>
      <c r="AE64" s="105" t="n">
        <v>0</v>
      </c>
      <c r="AF64" s="93" t="n">
        <v>6</v>
      </c>
      <c r="AG64" s="105" t="n">
        <v>3</v>
      </c>
      <c r="AH64" s="105" t="n">
        <v>1</v>
      </c>
      <c r="AI64" s="105" t="n">
        <v>1</v>
      </c>
      <c r="AJ64" s="93" t="n">
        <v>3</v>
      </c>
      <c r="AK64" s="105" t="n">
        <v>7</v>
      </c>
      <c r="AL64" s="93" t="n">
        <v>7</v>
      </c>
      <c r="AM64" s="105"/>
      <c r="AN64" s="105"/>
      <c r="AO64" s="105"/>
      <c r="AP64" s="105"/>
      <c r="AQ64" s="93"/>
      <c r="AR64" s="105"/>
      <c r="AS64" s="105"/>
      <c r="AT64" s="8"/>
    </row>
    <row r="65" customFormat="false" ht="14.4" hidden="false" customHeight="true" outlineLevel="0" collapsed="false">
      <c r="A65" s="94"/>
      <c r="B65" s="106"/>
      <c r="C65" s="124"/>
      <c r="D65" s="133" t="s">
        <v>98</v>
      </c>
      <c r="E65" s="149"/>
      <c r="F65" s="149"/>
      <c r="G65" s="149"/>
      <c r="H65" s="135" t="s">
        <v>103</v>
      </c>
      <c r="I65" s="135"/>
      <c r="J65" s="135"/>
      <c r="K65" s="135"/>
      <c r="L65" s="135"/>
      <c r="M65" s="135"/>
      <c r="N65" s="135"/>
      <c r="O65" s="135"/>
      <c r="P65" s="135"/>
      <c r="Q65" s="136" t="n">
        <v>6</v>
      </c>
      <c r="R65" s="137" t="n">
        <f aca="false">R66+R67</f>
        <v>6</v>
      </c>
      <c r="S65" s="137" t="n">
        <f aca="false">S66+S67</f>
        <v>7</v>
      </c>
      <c r="T65" s="90" t="n">
        <f aca="false">T66+T67</f>
        <v>4</v>
      </c>
      <c r="U65" s="137" t="n">
        <f aca="false">U66+U67</f>
        <v>6</v>
      </c>
      <c r="V65" s="137" t="n">
        <f aca="false">V66+V67</f>
        <v>6</v>
      </c>
      <c r="W65" s="90" t="n">
        <v>6</v>
      </c>
      <c r="X65" s="137" t="n">
        <f aca="false">X66+X67</f>
        <v>6</v>
      </c>
      <c r="Y65" s="137" t="n">
        <f aca="false">Y66+Y67</f>
        <v>8</v>
      </c>
      <c r="Z65" s="90" t="n">
        <f aca="false">Z66+Z67</f>
        <v>5</v>
      </c>
      <c r="AA65" s="137" t="n">
        <f aca="false">AA66+AA67</f>
        <v>3</v>
      </c>
      <c r="AB65" s="137" t="n">
        <f aca="false">AB66+AB67</f>
        <v>10</v>
      </c>
      <c r="AC65" s="90" t="n">
        <f aca="false">AC66+AC67</f>
        <v>9</v>
      </c>
      <c r="AD65" s="137" t="n">
        <f aca="false">AD66+AD67</f>
        <v>6</v>
      </c>
      <c r="AE65" s="137" t="n">
        <f aca="false">AE66+AE67</f>
        <v>5</v>
      </c>
      <c r="AF65" s="90" t="n">
        <f aca="false">AF66+AF67</f>
        <v>4</v>
      </c>
      <c r="AG65" s="137" t="n">
        <f aca="false">AG66+AG67</f>
        <v>7</v>
      </c>
      <c r="AH65" s="137" t="n">
        <f aca="false">AH66+AH67</f>
        <v>2</v>
      </c>
      <c r="AI65" s="137" t="n">
        <f aca="false">AI66+AI67</f>
        <v>3</v>
      </c>
      <c r="AJ65" s="90" t="n">
        <f aca="false">AJ66+AJ67</f>
        <v>7</v>
      </c>
      <c r="AK65" s="137" t="n">
        <f aca="false">AK66+AK67</f>
        <v>7</v>
      </c>
      <c r="AL65" s="90" t="n">
        <f aca="false">AL66+AL67</f>
        <v>4</v>
      </c>
      <c r="AM65" s="137" t="n">
        <f aca="false">AM66+AM67</f>
        <v>0</v>
      </c>
      <c r="AN65" s="137" t="n">
        <f aca="false">AN66+AN67</f>
        <v>0</v>
      </c>
      <c r="AO65" s="137" t="n">
        <f aca="false">AO66+AO67</f>
        <v>0</v>
      </c>
      <c r="AP65" s="137" t="n">
        <f aca="false">AP66+AP67</f>
        <v>0</v>
      </c>
      <c r="AQ65" s="90" t="n">
        <f aca="false">AQ66+AQ67</f>
        <v>0</v>
      </c>
      <c r="AR65" s="137" t="n">
        <f aca="false">AR66+AR67</f>
        <v>0</v>
      </c>
      <c r="AS65" s="137" t="n">
        <f aca="false">AS66+AS67</f>
        <v>0</v>
      </c>
      <c r="AT65" s="8"/>
    </row>
    <row r="66" customFormat="false" ht="14.15" hidden="false" customHeight="false" outlineLevel="0" collapsed="false">
      <c r="A66" s="94"/>
      <c r="B66" s="106"/>
      <c r="C66" s="124"/>
      <c r="D66" s="138" t="s">
        <v>100</v>
      </c>
      <c r="E66" s="11"/>
      <c r="F66" s="11"/>
      <c r="G66" s="11"/>
      <c r="H66" s="35" t="s">
        <v>42</v>
      </c>
      <c r="I66" s="36" t="n">
        <v>3</v>
      </c>
      <c r="J66" s="37" t="n">
        <f aca="false">I66</f>
        <v>3</v>
      </c>
      <c r="K66" s="38" t="s">
        <v>40</v>
      </c>
      <c r="L66" s="38" t="s">
        <v>41</v>
      </c>
      <c r="M66" s="38" t="s">
        <v>40</v>
      </c>
      <c r="N66" s="37" t="n">
        <f aca="false">P66</f>
        <v>4</v>
      </c>
      <c r="O66" s="39" t="s">
        <v>39</v>
      </c>
      <c r="P66" s="140" t="n">
        <v>4</v>
      </c>
      <c r="Q66" s="141" t="n">
        <v>3</v>
      </c>
      <c r="R66" s="147" t="n">
        <v>6</v>
      </c>
      <c r="S66" s="147" t="n">
        <v>5</v>
      </c>
      <c r="T66" s="93" t="n">
        <v>2</v>
      </c>
      <c r="U66" s="105" t="n">
        <v>5</v>
      </c>
      <c r="V66" s="105" t="n">
        <v>2</v>
      </c>
      <c r="W66" s="93" t="n">
        <v>4</v>
      </c>
      <c r="X66" s="105" t="n">
        <v>3</v>
      </c>
      <c r="Y66" s="105" t="n">
        <v>4</v>
      </c>
      <c r="Z66" s="93" t="n">
        <v>2</v>
      </c>
      <c r="AA66" s="105" t="n">
        <v>2</v>
      </c>
      <c r="AB66" s="105" t="n">
        <v>5</v>
      </c>
      <c r="AC66" s="93" t="n">
        <v>1</v>
      </c>
      <c r="AD66" s="105" t="n">
        <v>2</v>
      </c>
      <c r="AE66" s="105" t="n">
        <v>2</v>
      </c>
      <c r="AF66" s="93" t="n">
        <v>1</v>
      </c>
      <c r="AG66" s="105" t="n">
        <v>1</v>
      </c>
      <c r="AH66" s="105" t="n">
        <v>0</v>
      </c>
      <c r="AI66" s="105" t="n">
        <v>2</v>
      </c>
      <c r="AJ66" s="93" t="n">
        <v>1</v>
      </c>
      <c r="AK66" s="105" t="n">
        <v>1</v>
      </c>
      <c r="AL66" s="93" t="n">
        <v>3</v>
      </c>
      <c r="AM66" s="105"/>
      <c r="AN66" s="105"/>
      <c r="AO66" s="105"/>
      <c r="AP66" s="105"/>
      <c r="AQ66" s="93"/>
      <c r="AR66" s="105"/>
      <c r="AS66" s="105"/>
      <c r="AT66" s="8"/>
    </row>
    <row r="67" customFormat="false" ht="14.15" hidden="false" customHeight="false" outlineLevel="0" collapsed="false">
      <c r="A67" s="94"/>
      <c r="B67" s="106"/>
      <c r="C67" s="124"/>
      <c r="D67" s="142" t="s">
        <v>101</v>
      </c>
      <c r="E67" s="60"/>
      <c r="F67" s="60"/>
      <c r="G67" s="60"/>
      <c r="H67" s="62" t="s">
        <v>42</v>
      </c>
      <c r="I67" s="144" t="n">
        <v>3</v>
      </c>
      <c r="J67" s="145" t="n">
        <f aca="false">I67</f>
        <v>3</v>
      </c>
      <c r="K67" s="65" t="s">
        <v>40</v>
      </c>
      <c r="L67" s="65" t="s">
        <v>41</v>
      </c>
      <c r="M67" s="65" t="s">
        <v>40</v>
      </c>
      <c r="N67" s="145" t="n">
        <f aca="false">P67</f>
        <v>4</v>
      </c>
      <c r="O67" s="66" t="s">
        <v>39</v>
      </c>
      <c r="P67" s="146" t="n">
        <v>4</v>
      </c>
      <c r="Q67" s="141" t="n">
        <v>3</v>
      </c>
      <c r="R67" s="147" t="n">
        <v>0</v>
      </c>
      <c r="S67" s="147" t="n">
        <v>2</v>
      </c>
      <c r="T67" s="93" t="n">
        <v>2</v>
      </c>
      <c r="U67" s="105" t="n">
        <v>1</v>
      </c>
      <c r="V67" s="105" t="n">
        <v>4</v>
      </c>
      <c r="W67" s="93" t="n">
        <v>2</v>
      </c>
      <c r="X67" s="105" t="n">
        <v>3</v>
      </c>
      <c r="Y67" s="105" t="n">
        <v>4</v>
      </c>
      <c r="Z67" s="93" t="n">
        <v>3</v>
      </c>
      <c r="AA67" s="105" t="n">
        <v>1</v>
      </c>
      <c r="AB67" s="105" t="n">
        <v>5</v>
      </c>
      <c r="AC67" s="93" t="n">
        <v>8</v>
      </c>
      <c r="AD67" s="105" t="n">
        <v>4</v>
      </c>
      <c r="AE67" s="105" t="n">
        <v>3</v>
      </c>
      <c r="AF67" s="93" t="n">
        <v>3</v>
      </c>
      <c r="AG67" s="105" t="n">
        <v>6</v>
      </c>
      <c r="AH67" s="105" t="n">
        <v>2</v>
      </c>
      <c r="AI67" s="105" t="n">
        <v>1</v>
      </c>
      <c r="AJ67" s="93" t="n">
        <v>6</v>
      </c>
      <c r="AK67" s="105" t="n">
        <v>6</v>
      </c>
      <c r="AL67" s="93" t="n">
        <v>1</v>
      </c>
      <c r="AM67" s="105"/>
      <c r="AN67" s="105"/>
      <c r="AO67" s="105"/>
      <c r="AP67" s="105"/>
      <c r="AQ67" s="93"/>
      <c r="AR67" s="105"/>
      <c r="AS67" s="105"/>
      <c r="AT67" s="8"/>
    </row>
    <row r="68" customFormat="false" ht="14.4" hidden="false" customHeight="true" outlineLevel="0" collapsed="false">
      <c r="A68" s="94"/>
      <c r="B68" s="106"/>
      <c r="C68" s="124"/>
      <c r="D68" s="133" t="s">
        <v>98</v>
      </c>
      <c r="E68" s="149"/>
      <c r="F68" s="149"/>
      <c r="G68" s="149"/>
      <c r="H68" s="135" t="s">
        <v>104</v>
      </c>
      <c r="I68" s="135"/>
      <c r="J68" s="135"/>
      <c r="K68" s="135"/>
      <c r="L68" s="135"/>
      <c r="M68" s="135"/>
      <c r="N68" s="135"/>
      <c r="O68" s="135"/>
      <c r="P68" s="135"/>
      <c r="Q68" s="136" t="n">
        <f aca="false">Q69+Q70</f>
        <v>0</v>
      </c>
      <c r="R68" s="137" t="n">
        <f aca="false">R69+R70</f>
        <v>0</v>
      </c>
      <c r="S68" s="137" t="n">
        <f aca="false">S69+S70</f>
        <v>0</v>
      </c>
      <c r="T68" s="90" t="n">
        <v>1</v>
      </c>
      <c r="U68" s="137" t="n">
        <f aca="false">U69+U70</f>
        <v>5</v>
      </c>
      <c r="V68" s="137" t="n">
        <f aca="false">V69+V70</f>
        <v>6</v>
      </c>
      <c r="W68" s="90" t="n">
        <v>5</v>
      </c>
      <c r="X68" s="137" t="n">
        <f aca="false">X69+X70</f>
        <v>2</v>
      </c>
      <c r="Y68" s="137" t="n">
        <f aca="false">Y69+Y70</f>
        <v>8</v>
      </c>
      <c r="Z68" s="90" t="n">
        <f aca="false">Z69+Z70</f>
        <v>9</v>
      </c>
      <c r="AA68" s="137" t="n">
        <f aca="false">AA69+AA70</f>
        <v>2</v>
      </c>
      <c r="AB68" s="137" t="n">
        <f aca="false">AB69+AB70</f>
        <v>3</v>
      </c>
      <c r="AC68" s="90" t="n">
        <f aca="false">AC69+AC70</f>
        <v>6</v>
      </c>
      <c r="AD68" s="137" t="n">
        <f aca="false">AD69+AD70</f>
        <v>5</v>
      </c>
      <c r="AE68" s="137" t="n">
        <f aca="false">AE69+AE70</f>
        <v>4</v>
      </c>
      <c r="AF68" s="90" t="n">
        <f aca="false">AF69+AF70</f>
        <v>4</v>
      </c>
      <c r="AG68" s="137" t="n">
        <f aca="false">AG69+AG70</f>
        <v>5</v>
      </c>
      <c r="AH68" s="137" t="n">
        <f aca="false">AH69+AH70</f>
        <v>4</v>
      </c>
      <c r="AI68" s="137" t="n">
        <f aca="false">AI69+AI70</f>
        <v>3</v>
      </c>
      <c r="AJ68" s="90" t="n">
        <f aca="false">AJ69+AJ70</f>
        <v>3</v>
      </c>
      <c r="AK68" s="137" t="n">
        <f aca="false">AK69+AK70</f>
        <v>5</v>
      </c>
      <c r="AL68" s="90" t="n">
        <f aca="false">AL69+AL70</f>
        <v>7</v>
      </c>
      <c r="AM68" s="137" t="n">
        <f aca="false">AM69+AM70</f>
        <v>0</v>
      </c>
      <c r="AN68" s="137" t="n">
        <f aca="false">AN69+AN70</f>
        <v>0</v>
      </c>
      <c r="AO68" s="137" t="n">
        <f aca="false">AO69+AO70</f>
        <v>0</v>
      </c>
      <c r="AP68" s="137" t="n">
        <f aca="false">AP69+AP70</f>
        <v>0</v>
      </c>
      <c r="AQ68" s="90" t="n">
        <f aca="false">AQ69+AQ70</f>
        <v>0</v>
      </c>
      <c r="AR68" s="137" t="n">
        <f aca="false">AR69+AR70</f>
        <v>0</v>
      </c>
      <c r="AS68" s="137" t="n">
        <f aca="false">AS69+AS70</f>
        <v>0</v>
      </c>
      <c r="AT68" s="8"/>
    </row>
    <row r="69" customFormat="false" ht="14.15" hidden="false" customHeight="false" outlineLevel="0" collapsed="false">
      <c r="A69" s="94"/>
      <c r="B69" s="106"/>
      <c r="C69" s="124"/>
      <c r="D69" s="138" t="s">
        <v>100</v>
      </c>
      <c r="E69" s="11"/>
      <c r="F69" s="11"/>
      <c r="G69" s="11"/>
      <c r="H69" s="35" t="s">
        <v>42</v>
      </c>
      <c r="I69" s="36" t="n">
        <v>3</v>
      </c>
      <c r="J69" s="37" t="n">
        <f aca="false">I69</f>
        <v>3</v>
      </c>
      <c r="K69" s="38" t="s">
        <v>40</v>
      </c>
      <c r="L69" s="38" t="s">
        <v>41</v>
      </c>
      <c r="M69" s="38" t="s">
        <v>40</v>
      </c>
      <c r="N69" s="37" t="n">
        <f aca="false">P69</f>
        <v>4</v>
      </c>
      <c r="O69" s="39" t="s">
        <v>39</v>
      </c>
      <c r="P69" s="140" t="n">
        <v>4</v>
      </c>
      <c r="Q69" s="141" t="n">
        <v>0</v>
      </c>
      <c r="R69" s="147" t="n">
        <v>0</v>
      </c>
      <c r="S69" s="147" t="n">
        <v>0</v>
      </c>
      <c r="T69" s="93" t="n">
        <v>1</v>
      </c>
      <c r="U69" s="105" t="n">
        <v>2</v>
      </c>
      <c r="V69" s="105" t="n">
        <v>3</v>
      </c>
      <c r="W69" s="93" t="n">
        <v>2</v>
      </c>
      <c r="X69" s="105" t="n">
        <v>2</v>
      </c>
      <c r="Y69" s="105" t="n">
        <v>3</v>
      </c>
      <c r="Z69" s="93" t="n">
        <v>2</v>
      </c>
      <c r="AA69" s="105" t="n">
        <v>1</v>
      </c>
      <c r="AB69" s="105" t="n">
        <v>2</v>
      </c>
      <c r="AC69" s="93" t="n">
        <v>4</v>
      </c>
      <c r="AD69" s="105" t="n">
        <v>2</v>
      </c>
      <c r="AE69" s="105" t="n">
        <v>1</v>
      </c>
      <c r="AF69" s="93" t="n">
        <v>2</v>
      </c>
      <c r="AG69" s="105" t="n">
        <v>4</v>
      </c>
      <c r="AH69" s="105" t="n">
        <v>2</v>
      </c>
      <c r="AI69" s="105" t="n">
        <v>2</v>
      </c>
      <c r="AJ69" s="93" t="n">
        <v>0</v>
      </c>
      <c r="AK69" s="105" t="n">
        <v>3</v>
      </c>
      <c r="AL69" s="93" t="n">
        <v>2</v>
      </c>
      <c r="AM69" s="105"/>
      <c r="AN69" s="105"/>
      <c r="AO69" s="105"/>
      <c r="AP69" s="105"/>
      <c r="AQ69" s="93"/>
      <c r="AR69" s="105"/>
      <c r="AS69" s="105"/>
      <c r="AT69" s="8"/>
    </row>
    <row r="70" customFormat="false" ht="14.15" hidden="false" customHeight="false" outlineLevel="0" collapsed="false">
      <c r="A70" s="94"/>
      <c r="B70" s="106"/>
      <c r="C70" s="124"/>
      <c r="D70" s="142" t="s">
        <v>101</v>
      </c>
      <c r="E70" s="60"/>
      <c r="F70" s="60"/>
      <c r="G70" s="60"/>
      <c r="H70" s="62" t="s">
        <v>42</v>
      </c>
      <c r="I70" s="144" t="n">
        <v>3</v>
      </c>
      <c r="J70" s="145" t="n">
        <f aca="false">I70</f>
        <v>3</v>
      </c>
      <c r="K70" s="65" t="s">
        <v>40</v>
      </c>
      <c r="L70" s="65" t="s">
        <v>41</v>
      </c>
      <c r="M70" s="65" t="s">
        <v>40</v>
      </c>
      <c r="N70" s="145" t="n">
        <f aca="false">P70</f>
        <v>4</v>
      </c>
      <c r="O70" s="66" t="s">
        <v>39</v>
      </c>
      <c r="P70" s="146" t="n">
        <v>4</v>
      </c>
      <c r="Q70" s="141" t="n">
        <v>0</v>
      </c>
      <c r="R70" s="147" t="n">
        <v>0</v>
      </c>
      <c r="S70" s="147" t="n">
        <v>0</v>
      </c>
      <c r="T70" s="93" t="n">
        <v>0</v>
      </c>
      <c r="U70" s="105" t="n">
        <v>3</v>
      </c>
      <c r="V70" s="105" t="n">
        <v>3</v>
      </c>
      <c r="W70" s="93" t="n">
        <v>3</v>
      </c>
      <c r="X70" s="105" t="n">
        <v>0</v>
      </c>
      <c r="Y70" s="105" t="n">
        <v>5</v>
      </c>
      <c r="Z70" s="93" t="n">
        <v>7</v>
      </c>
      <c r="AA70" s="105" t="n">
        <v>1</v>
      </c>
      <c r="AB70" s="105" t="n">
        <v>1</v>
      </c>
      <c r="AC70" s="93" t="n">
        <v>2</v>
      </c>
      <c r="AD70" s="105" t="n">
        <v>3</v>
      </c>
      <c r="AE70" s="105" t="n">
        <v>3</v>
      </c>
      <c r="AF70" s="93" t="n">
        <v>2</v>
      </c>
      <c r="AG70" s="105" t="n">
        <v>1</v>
      </c>
      <c r="AH70" s="105" t="n">
        <v>2</v>
      </c>
      <c r="AI70" s="105" t="n">
        <v>1</v>
      </c>
      <c r="AJ70" s="93" t="n">
        <v>3</v>
      </c>
      <c r="AK70" s="105" t="n">
        <v>2</v>
      </c>
      <c r="AL70" s="93" t="n">
        <v>5</v>
      </c>
      <c r="AM70" s="105"/>
      <c r="AN70" s="105"/>
      <c r="AO70" s="105"/>
      <c r="AP70" s="105"/>
      <c r="AQ70" s="93"/>
      <c r="AR70" s="105"/>
      <c r="AS70" s="105"/>
      <c r="AT70" s="8"/>
    </row>
    <row r="71" customFormat="false" ht="23.4" hidden="false" customHeight="true" outlineLevel="0" collapsed="false">
      <c r="A71" s="94"/>
      <c r="B71" s="106" t="n">
        <v>18</v>
      </c>
      <c r="C71" s="150" t="s">
        <v>105</v>
      </c>
      <c r="D71" s="133" t="s">
        <v>98</v>
      </c>
      <c r="E71" s="149"/>
      <c r="F71" s="149"/>
      <c r="G71" s="149"/>
      <c r="H71" s="135" t="s">
        <v>106</v>
      </c>
      <c r="I71" s="135"/>
      <c r="J71" s="135"/>
      <c r="K71" s="135"/>
      <c r="L71" s="135"/>
      <c r="M71" s="135"/>
      <c r="N71" s="135"/>
      <c r="O71" s="135"/>
      <c r="P71" s="135"/>
      <c r="Q71" s="151" t="n">
        <f aca="false">Q72+Q73</f>
        <v>0</v>
      </c>
      <c r="R71" s="152" t="n">
        <f aca="false">R72+R73</f>
        <v>0</v>
      </c>
      <c r="S71" s="152" t="n">
        <f aca="false">S72+S73</f>
        <v>0</v>
      </c>
      <c r="T71" s="153" t="n">
        <f aca="false">T72+T73</f>
        <v>0</v>
      </c>
      <c r="U71" s="152" t="n">
        <f aca="false">U72+U73</f>
        <v>0</v>
      </c>
      <c r="V71" s="152" t="n">
        <f aca="false">V72+V73</f>
        <v>0</v>
      </c>
      <c r="W71" s="153" t="n">
        <v>1</v>
      </c>
      <c r="X71" s="152" t="n">
        <f aca="false">X72+X73</f>
        <v>0</v>
      </c>
      <c r="Y71" s="152" t="n">
        <f aca="false">Y72+Y73</f>
        <v>0</v>
      </c>
      <c r="Z71" s="153" t="n">
        <f aca="false">Z72+Z73</f>
        <v>0</v>
      </c>
      <c r="AA71" s="152" t="n">
        <f aca="false">AA72+AA73</f>
        <v>0</v>
      </c>
      <c r="AB71" s="152" t="n">
        <f aca="false">AB72+AB73</f>
        <v>0</v>
      </c>
      <c r="AC71" s="153" t="n">
        <f aca="false">AC72+AC73</f>
        <v>0</v>
      </c>
      <c r="AD71" s="152" t="n">
        <f aca="false">AD72+AD73</f>
        <v>0</v>
      </c>
      <c r="AE71" s="152" t="n">
        <f aca="false">AE72+AE73</f>
        <v>0</v>
      </c>
      <c r="AF71" s="153" t="n">
        <f aca="false">AF72+AF73</f>
        <v>0</v>
      </c>
      <c r="AG71" s="152" t="n">
        <f aca="false">AG72+AG73</f>
        <v>0</v>
      </c>
      <c r="AH71" s="152" t="n">
        <f aca="false">AH72+AH73</f>
        <v>0</v>
      </c>
      <c r="AI71" s="152" t="n">
        <f aca="false">AI72+AI73</f>
        <v>0</v>
      </c>
      <c r="AJ71" s="153" t="n">
        <f aca="false">AJ72+AJ73</f>
        <v>0</v>
      </c>
      <c r="AK71" s="152" t="n">
        <f aca="false">AK72+AK73</f>
        <v>0</v>
      </c>
      <c r="AL71" s="153" t="n">
        <f aca="false">AL72+AL73</f>
        <v>0</v>
      </c>
      <c r="AM71" s="152" t="n">
        <f aca="false">AM72+AM73</f>
        <v>0</v>
      </c>
      <c r="AN71" s="152" t="n">
        <f aca="false">AN72+AN73</f>
        <v>0</v>
      </c>
      <c r="AO71" s="152" t="n">
        <f aca="false">AO72+AO73</f>
        <v>0</v>
      </c>
      <c r="AP71" s="152" t="n">
        <f aca="false">AP72+AP73</f>
        <v>0</v>
      </c>
      <c r="AQ71" s="153" t="n">
        <f aca="false">AQ72+AQ73</f>
        <v>0</v>
      </c>
      <c r="AR71" s="152" t="n">
        <f aca="false">AR72+AR73</f>
        <v>0</v>
      </c>
      <c r="AS71" s="152" t="n">
        <f aca="false">AS72+AS73</f>
        <v>0</v>
      </c>
      <c r="AT71" s="8"/>
    </row>
    <row r="72" customFormat="false" ht="26.4" hidden="false" customHeight="true" outlineLevel="0" collapsed="false">
      <c r="A72" s="94"/>
      <c r="B72" s="106"/>
      <c r="C72" s="150"/>
      <c r="D72" s="154" t="s">
        <v>100</v>
      </c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5" t="n">
        <v>0</v>
      </c>
      <c r="R72" s="156" t="n">
        <v>0</v>
      </c>
      <c r="S72" s="156" t="n">
        <v>0</v>
      </c>
      <c r="T72" s="157" t="n">
        <v>0</v>
      </c>
      <c r="U72" s="156" t="n">
        <v>0</v>
      </c>
      <c r="V72" s="156" t="n">
        <v>0</v>
      </c>
      <c r="W72" s="157" t="n">
        <v>1</v>
      </c>
      <c r="X72" s="156" t="n">
        <v>0</v>
      </c>
      <c r="Y72" s="156" t="n">
        <v>0</v>
      </c>
      <c r="Z72" s="157" t="n">
        <v>0</v>
      </c>
      <c r="AA72" s="156" t="n">
        <v>0</v>
      </c>
      <c r="AB72" s="156" t="n">
        <v>0</v>
      </c>
      <c r="AC72" s="157" t="n">
        <v>0</v>
      </c>
      <c r="AD72" s="156" t="n">
        <v>0</v>
      </c>
      <c r="AE72" s="156" t="n">
        <v>0</v>
      </c>
      <c r="AF72" s="157" t="n">
        <v>0</v>
      </c>
      <c r="AG72" s="156" t="n">
        <v>0</v>
      </c>
      <c r="AH72" s="156" t="n">
        <v>0</v>
      </c>
      <c r="AI72" s="156" t="n">
        <v>0</v>
      </c>
      <c r="AJ72" s="157" t="n">
        <v>0</v>
      </c>
      <c r="AK72" s="156" t="n">
        <v>0</v>
      </c>
      <c r="AL72" s="157" t="n">
        <v>0</v>
      </c>
      <c r="AM72" s="156"/>
      <c r="AN72" s="156"/>
      <c r="AO72" s="156"/>
      <c r="AP72" s="156"/>
      <c r="AQ72" s="157"/>
      <c r="AR72" s="156"/>
      <c r="AS72" s="156"/>
      <c r="AT72" s="8"/>
    </row>
    <row r="73" customFormat="false" ht="24" hidden="false" customHeight="true" outlineLevel="0" collapsed="false">
      <c r="A73" s="94"/>
      <c r="B73" s="106"/>
      <c r="C73" s="150"/>
      <c r="D73" s="158" t="n">
        <v>0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5" t="n">
        <v>0</v>
      </c>
      <c r="R73" s="156" t="n">
        <v>0</v>
      </c>
      <c r="S73" s="156" t="n">
        <v>0</v>
      </c>
      <c r="T73" s="157" t="n">
        <v>0</v>
      </c>
      <c r="U73" s="156" t="n">
        <v>0</v>
      </c>
      <c r="V73" s="156" t="n">
        <v>0</v>
      </c>
      <c r="W73" s="157" t="n">
        <v>0</v>
      </c>
      <c r="X73" s="156" t="n">
        <v>0</v>
      </c>
      <c r="Y73" s="156" t="n">
        <v>0</v>
      </c>
      <c r="Z73" s="157" t="n">
        <v>0</v>
      </c>
      <c r="AA73" s="156" t="n">
        <v>0</v>
      </c>
      <c r="AB73" s="156" t="n">
        <v>0</v>
      </c>
      <c r="AC73" s="157" t="n">
        <v>0</v>
      </c>
      <c r="AD73" s="156" t="n">
        <v>0</v>
      </c>
      <c r="AE73" s="156" t="n">
        <v>0</v>
      </c>
      <c r="AF73" s="157" t="n">
        <v>0</v>
      </c>
      <c r="AG73" s="156" t="n">
        <v>0</v>
      </c>
      <c r="AH73" s="156" t="n">
        <v>0</v>
      </c>
      <c r="AI73" s="156" t="n">
        <v>0</v>
      </c>
      <c r="AJ73" s="157"/>
      <c r="AK73" s="156" t="n">
        <v>0</v>
      </c>
      <c r="AL73" s="157" t="n">
        <v>0</v>
      </c>
      <c r="AM73" s="156"/>
      <c r="AN73" s="156"/>
      <c r="AO73" s="156"/>
      <c r="AP73" s="156"/>
      <c r="AQ73" s="157"/>
      <c r="AR73" s="156"/>
      <c r="AS73" s="156"/>
      <c r="AT73" s="8"/>
    </row>
    <row r="74" customFormat="false" ht="14.4" hidden="false" customHeight="true" outlineLevel="0" collapsed="false">
      <c r="A74" s="94"/>
      <c r="B74" s="159" t="n">
        <v>19</v>
      </c>
      <c r="C74" s="92" t="s">
        <v>107</v>
      </c>
      <c r="D74" s="160" t="s">
        <v>108</v>
      </c>
      <c r="E74" s="161" t="s">
        <v>6</v>
      </c>
      <c r="F74" s="161" t="s">
        <v>7</v>
      </c>
      <c r="G74" s="161" t="s">
        <v>68</v>
      </c>
      <c r="H74" s="162" t="s">
        <v>42</v>
      </c>
      <c r="I74" s="163" t="n">
        <v>0.95</v>
      </c>
      <c r="J74" s="164" t="n">
        <f aca="false">I74</f>
        <v>0.95</v>
      </c>
      <c r="K74" s="165" t="s">
        <v>40</v>
      </c>
      <c r="L74" s="165" t="s">
        <v>41</v>
      </c>
      <c r="M74" s="165" t="s">
        <v>40</v>
      </c>
      <c r="N74" s="164" t="n">
        <f aca="false">P74</f>
        <v>1</v>
      </c>
      <c r="O74" s="166" t="s">
        <v>39</v>
      </c>
      <c r="P74" s="167" t="n">
        <v>1</v>
      </c>
      <c r="Q74" s="117" t="n">
        <f aca="false">AVERAGEIF(Q75:Q77,"&lt;&gt;0",Q75:Q77)</f>
        <v>1.02083333333333</v>
      </c>
      <c r="R74" s="117" t="n">
        <f aca="false">AVERAGEIF(R75:R77,"&lt;&gt;0",R75:R77)</f>
        <v>1.09979674796748</v>
      </c>
      <c r="S74" s="117" t="n">
        <f aca="false">AVERAGEIF(S75:S77,"&lt;&gt;0",S75:S77)</f>
        <v>1.36781609195402</v>
      </c>
      <c r="T74" s="117" t="n">
        <f aca="false">AVERAGEIF(T75:T77,"&lt;&gt;0",T75:T77)</f>
        <v>1.10166177908113</v>
      </c>
      <c r="U74" s="117" t="n">
        <f aca="false">AVERAGEIF(U75:U77,"&lt;&gt;0",U75:U77)</f>
        <v>0.995098039215685</v>
      </c>
      <c r="V74" s="117" t="n">
        <f aca="false">AVERAGEIF(V75:V77,"&lt;&gt;0",V75:V77)</f>
        <v>0.946499130709656</v>
      </c>
      <c r="W74" s="117" t="n">
        <v>1.32066575940207</v>
      </c>
      <c r="X74" s="117" t="n">
        <f aca="false">AVERAGEIF(X75:X77,"&lt;&gt;0",X75:X77)</f>
        <v>1.21101364522417</v>
      </c>
      <c r="Y74" s="117" t="n">
        <f aca="false">AVERAGEIF(Y75:Y77,"&lt;&gt;0",Y75:Y77)</f>
        <v>1.21271929824561</v>
      </c>
      <c r="Z74" s="117" t="n">
        <f aca="false">AVERAGEIF(Z75:Z77,"&lt;&gt;0",Z75:Z77)</f>
        <v>1.25716987252486</v>
      </c>
      <c r="AA74" s="117" t="n">
        <f aca="false">AVERAGEIF(AA75:AA77,"&lt;&gt;0",AA75:AA77)</f>
        <v>1.03275190137347</v>
      </c>
      <c r="AB74" s="117" t="n">
        <f aca="false">AVERAGEIF(AB75:AB77,"&lt;&gt;0",AB75:AB77)</f>
        <v>1.49416724825882</v>
      </c>
      <c r="AC74" s="117" t="n">
        <f aca="false">AVERAGEIF(AC75:AC77,"&lt;&gt;0",AC75:AC77)</f>
        <v>1.08232986902434</v>
      </c>
      <c r="AD74" s="117" t="n">
        <f aca="false">AVERAGEIF(AD75:AD77,"&lt;&gt;0",AD75:AD77)</f>
        <v>1.00334055615746</v>
      </c>
      <c r="AE74" s="117" t="n">
        <f aca="false">IFERROR(AVERAGEIF(AE75:AE77,"&lt;&gt;0",AE75:AE77),0)</f>
        <v>1.16436100131752</v>
      </c>
      <c r="AF74" s="117" t="n">
        <f aca="false">IFERROR(AVERAGEIF(AF75:AF77,"&lt;&gt;0",AF75:AF77),0)</f>
        <v>1.51651885004121</v>
      </c>
      <c r="AG74" s="117" t="n">
        <f aca="false">IFERROR(AVERAGEIF(AG75:AG77,"&lt;&gt;0",AG75:AG77),0)</f>
        <v>1.49039810287681</v>
      </c>
      <c r="AH74" s="117" t="n">
        <f aca="false">IFERROR(AVERAGEIF(AH75:AH77,"&lt;&gt;0",AH75:AH77),0)</f>
        <v>0.903969027628463</v>
      </c>
      <c r="AI74" s="117" t="n">
        <f aca="false">IFERROR(AVERAGEIF(AI75:AI77,"&lt;&gt;0",AI75:AI77),0)</f>
        <v>1.13366025673261</v>
      </c>
      <c r="AJ74" s="117" t="n">
        <f aca="false">IFERROR(AVERAGEIF(AJ75:AJ77,"&lt;&gt;0",AJ75:AJ77),0)</f>
        <v>1.07106789732027</v>
      </c>
      <c r="AK74" s="117" t="n">
        <f aca="false">IFERROR(AVERAGEIF(AK75:AK77,"&lt;&gt;0",AK75:AK77),0)</f>
        <v>1.24360462904852</v>
      </c>
      <c r="AL74" s="117" t="n">
        <f aca="false">IFERROR(AVERAGEIF(AL75:AL77,"&lt;&gt;0",AL75:AL77),0)</f>
        <v>1.50625411305512</v>
      </c>
      <c r="AM74" s="117" t="n">
        <f aca="false">IFERROR(AVERAGEIF(AM75:AM77,"&lt;&gt;0",AM75:AM77),0)</f>
        <v>0</v>
      </c>
      <c r="AN74" s="117" t="n">
        <f aca="false">IFERROR(AVERAGEIF(AN75:AN77,"&lt;&gt;0",AN75:AN77),0)</f>
        <v>0</v>
      </c>
      <c r="AO74" s="117" t="n">
        <f aca="false">IFERROR(AVERAGEIF(AO75:AO77,"&lt;&gt;0",AO75:AO77),0)</f>
        <v>0</v>
      </c>
      <c r="AP74" s="117" t="n">
        <f aca="false">IFERROR(AVERAGEIF(AP75:AP77,"&lt;&gt;0",AP75:AP77),0)</f>
        <v>0</v>
      </c>
      <c r="AQ74" s="117" t="n">
        <f aca="false">IFERROR(AVERAGEIF(AQ75:AQ77,"&lt;&gt;0",AQ75:AQ77),0)</f>
        <v>0</v>
      </c>
      <c r="AR74" s="117" t="n">
        <f aca="false">IFERROR(AVERAGEIF(AR75:AR77,"&lt;&gt;0",AR75:AR77),0)</f>
        <v>0</v>
      </c>
      <c r="AS74" s="117" t="n">
        <f aca="false">IFERROR(AVERAGEIF(AS75:AS77,"&lt;&gt;0",AS75:AS77),0)</f>
        <v>0</v>
      </c>
      <c r="AT74" s="168"/>
    </row>
    <row r="75" customFormat="false" ht="14.4" hidden="false" customHeight="true" outlineLevel="0" collapsed="false">
      <c r="A75" s="94"/>
      <c r="B75" s="159"/>
      <c r="C75" s="92"/>
      <c r="D75" s="160"/>
      <c r="E75" s="161"/>
      <c r="F75" s="161"/>
      <c r="G75" s="161"/>
      <c r="H75" s="169"/>
      <c r="I75" s="118" t="s">
        <v>99</v>
      </c>
      <c r="J75" s="118"/>
      <c r="K75" s="118"/>
      <c r="L75" s="118"/>
      <c r="M75" s="118"/>
      <c r="N75" s="118"/>
      <c r="O75" s="118"/>
      <c r="P75" s="118"/>
      <c r="Q75" s="117" t="n">
        <f aca="false">(Q59/($L$12*(Q3-Q12)))</f>
        <v>1.3125</v>
      </c>
      <c r="R75" s="117" t="n">
        <f aca="false">(R59/($L$12*(R3-R12)))</f>
        <v>1.05</v>
      </c>
      <c r="S75" s="117" t="n">
        <f aca="false">(S59/($L$12*(S3-S12)))</f>
        <v>1.20689655172414</v>
      </c>
      <c r="T75" s="117" t="n">
        <f aca="false">(T59/($L$12*(T3-T12)))</f>
        <v>1.27272727272727</v>
      </c>
      <c r="U75" s="117" t="n">
        <f aca="false">(U59/($L$12*(U3-U12)))</f>
        <v>1.09375</v>
      </c>
      <c r="V75" s="117" t="n">
        <f aca="false">(V59/($L$12*(V3-V12)))</f>
        <v>1.16666666666667</v>
      </c>
      <c r="W75" s="117" t="n">
        <v>1.4743049705139</v>
      </c>
      <c r="X75" s="117" t="n">
        <f aca="false">(X59/($L$12*(X3-X12)))</f>
        <v>1.36111111111111</v>
      </c>
      <c r="Y75" s="117" t="n">
        <f aca="false">(Y59/($L$12*(Y3-Y12)))</f>
        <v>1.28947368421053</v>
      </c>
      <c r="Z75" s="117" t="n">
        <f aca="false">(Z59/($L$12*(Z3-Z12)))</f>
        <v>1.10876451953537</v>
      </c>
      <c r="AA75" s="117" t="n">
        <f aca="false">(AA59/($L$12*(AA3-AA12)))</f>
        <v>1.81818181818182</v>
      </c>
      <c r="AB75" s="117" t="n">
        <f aca="false">(AB59/($L$12*(AB3-AB12)))</f>
        <v>1.07099143206854</v>
      </c>
      <c r="AC75" s="117" t="n">
        <f aca="false">(AC59/($L$12*(AC3-AC12)))</f>
        <v>1.04373757455268</v>
      </c>
      <c r="AD75" s="117" t="n">
        <f aca="false">(AD59/($L$12*(AD3-AD12)))</f>
        <v>1.18309859154929</v>
      </c>
      <c r="AE75" s="117" t="n">
        <f aca="false">IFERROR(AE59/($L$12*(AE3-AE12)),0)</f>
        <v>1.06060606060606</v>
      </c>
      <c r="AF75" s="117" t="n">
        <f aca="false">IFERROR(AF59/($L$12*(AF3-AF12)),0)</f>
        <v>1.75977653631285</v>
      </c>
      <c r="AG75" s="117" t="n">
        <f aca="false">IFERROR(AG59/($L$12*(AG3-AG12)),0)</f>
        <v>1.8</v>
      </c>
      <c r="AH75" s="117" t="n">
        <f aca="false">IFERROR(AH59/($L$12*(AH3-AH12)),0)</f>
        <v>1.509705248023</v>
      </c>
      <c r="AI75" s="117" t="n">
        <f aca="false">IFERROR(AI59/($L$12*(AI3-AI12)),0)</f>
        <v>1.14566284779051</v>
      </c>
      <c r="AJ75" s="117" t="n">
        <f aca="false">IFERROR(AJ59/($L$12*(AJ3-AJ12)),0)</f>
        <v>0.843373493975903</v>
      </c>
      <c r="AK75" s="117" t="n">
        <f aca="false">IFERROR(AK59/($L$12*(AK3-AK12)),0)</f>
        <v>1.18816682832202</v>
      </c>
      <c r="AL75" s="117" t="n">
        <f aca="false">IFERROR(AL59/($L$12*(AL3-AL12)),0)</f>
        <v>1.13513513513513</v>
      </c>
      <c r="AM75" s="117" t="n">
        <f aca="false">IFERROR(AM59/($L$12*(AM3-AM12)),0)</f>
        <v>0</v>
      </c>
      <c r="AN75" s="117" t="n">
        <f aca="false">IFERROR(AN59/($L$12*(AN3-AN12)),0)</f>
        <v>0</v>
      </c>
      <c r="AO75" s="117" t="n">
        <f aca="false">IFERROR(AO59/($L$12*(AO3-AO12)),0)</f>
        <v>0</v>
      </c>
      <c r="AP75" s="117" t="n">
        <f aca="false">IFERROR(AP59/($L$12*(AP3-AP12)),0)</f>
        <v>0</v>
      </c>
      <c r="AQ75" s="117" t="n">
        <f aca="false">IFERROR(AQ59/($L$12*(AQ3-AQ12)),0)</f>
        <v>0</v>
      </c>
      <c r="AR75" s="117" t="n">
        <f aca="false">IFERROR(AR59/($L$12*(AR3-AR12)),0)</f>
        <v>0</v>
      </c>
      <c r="AS75" s="117" t="n">
        <f aca="false">IFERROR(AS59/($L$12*(AS3-AS12)),0)</f>
        <v>0</v>
      </c>
      <c r="AT75" s="168"/>
    </row>
    <row r="76" customFormat="false" ht="14.4" hidden="false" customHeight="true" outlineLevel="0" collapsed="false">
      <c r="A76" s="94"/>
      <c r="B76" s="159"/>
      <c r="C76" s="92"/>
      <c r="D76" s="160"/>
      <c r="E76" s="161"/>
      <c r="F76" s="161"/>
      <c r="G76" s="161"/>
      <c r="H76" s="169"/>
      <c r="I76" s="118" t="s">
        <v>102</v>
      </c>
      <c r="J76" s="118"/>
      <c r="K76" s="118"/>
      <c r="L76" s="118"/>
      <c r="M76" s="118"/>
      <c r="N76" s="118"/>
      <c r="O76" s="118"/>
      <c r="P76" s="118"/>
      <c r="Q76" s="117" t="n">
        <f aca="false">(Q62/($L$13*(Q3-Q13)))</f>
        <v>0.4375</v>
      </c>
      <c r="R76" s="117" t="n">
        <f aca="false">(R62/($L$13*(R3-R13)))</f>
        <v>1.225</v>
      </c>
      <c r="S76" s="117" t="n">
        <f aca="false">(S62/($L$13*(S3-S13)))</f>
        <v>1.20689655172414</v>
      </c>
      <c r="T76" s="117" t="n">
        <f aca="false">(T62/($L$13*(T3-T13)))</f>
        <v>1.12903225806452</v>
      </c>
      <c r="U76" s="117" t="n">
        <f aca="false">(U62/($L$13*(U3-U13)))</f>
        <v>0.656249999999999</v>
      </c>
      <c r="V76" s="117" t="n">
        <f aca="false">(V62/($L$13*(V3-V13)))</f>
        <v>0.567567567567567</v>
      </c>
      <c r="W76" s="117" t="n">
        <v>0.807692307692307</v>
      </c>
      <c r="X76" s="117" t="n">
        <f aca="false">(X62/($L$13*(X3-X13)))</f>
        <v>1.16666666666667</v>
      </c>
      <c r="Y76" s="117" t="n">
        <f aca="false">(Y62/($L$13*(Y3-Y13)))</f>
        <v>0.874999999999999</v>
      </c>
      <c r="Z76" s="117" t="n">
        <f aca="false">(Z62/($L$13*(Z3-Z13)))</f>
        <v>1.63333333333333</v>
      </c>
      <c r="AA76" s="117" t="n">
        <f aca="false">(AA62/($L$13*(AA3-AA13)))</f>
        <v>0.688524590163934</v>
      </c>
      <c r="AB76" s="117" t="n">
        <f aca="false">(AB62/($L$13*(AB3-AB13)))</f>
        <v>1.46706586826347</v>
      </c>
      <c r="AC76" s="117" t="n">
        <f aca="false">(AC62/($L$13*(AC3-AC13)))</f>
        <v>0.666666666666666</v>
      </c>
      <c r="AD76" s="117" t="n">
        <f aca="false">(AD62/($L$13*(AD3-AD13)))</f>
        <v>0.749999999999999</v>
      </c>
      <c r="AE76" s="117" t="n">
        <f aca="false">IFERROR(AE62/($L$13*(AE3-AE13)),0)</f>
        <v>0</v>
      </c>
      <c r="AF76" s="117" t="n">
        <f aca="false">IFERROR(AF62/($L$13*(AF3-AF13)),0)</f>
        <v>1.50537634408602</v>
      </c>
      <c r="AG76" s="117" t="n">
        <f aca="false">IFERROR(AG62/($L$13*(AG3-AG13)),0)</f>
        <v>1.20412844036697</v>
      </c>
      <c r="AH76" s="117" t="n">
        <f aca="false">IFERROR(AH62/($L$13*(AH3-AH13)),0)</f>
        <v>0.559999999999999</v>
      </c>
      <c r="AI76" s="117" t="n">
        <f aca="false">IFERROR(AI62/($L$13*(AI3-AI13)),0)</f>
        <v>1.15005476451259</v>
      </c>
      <c r="AJ76" s="117" t="n">
        <f aca="false">IFERROR(AJ62/($L$13*(AJ3-AJ13)),0)</f>
        <v>0.937081659973225</v>
      </c>
      <c r="AK76" s="117" t="n">
        <f aca="false">IFERROR(AK62/($L$13*(AK3-AK13)),0)</f>
        <v>1.31764705882353</v>
      </c>
      <c r="AL76" s="117" t="n">
        <f aca="false">IFERROR(AL62/($L$13*(AL3-AL13)),0)</f>
        <v>1.98362720403022</v>
      </c>
      <c r="AM76" s="117" t="n">
        <f aca="false">IFERROR(AM62/($L$13*(AM3-AM13)),0)</f>
        <v>0</v>
      </c>
      <c r="AN76" s="117" t="n">
        <f aca="false">IFERROR(AN62/($L$13*(AN3-AN13)),0)</f>
        <v>0</v>
      </c>
      <c r="AO76" s="117" t="n">
        <f aca="false">IFERROR(AO62/($L$13*(AO3-AO13)),0)</f>
        <v>0</v>
      </c>
      <c r="AP76" s="117" t="n">
        <f aca="false">IFERROR(AP62/($L$13*(AP3-AP13)),0)</f>
        <v>0</v>
      </c>
      <c r="AQ76" s="117" t="n">
        <f aca="false">IFERROR(AQ62/($L$13*(AQ3-AQ13)),0)</f>
        <v>0</v>
      </c>
      <c r="AR76" s="117" t="n">
        <f aca="false">IFERROR(AR62/($L$13*(AR3-AR13)),0)</f>
        <v>0</v>
      </c>
      <c r="AS76" s="117" t="n">
        <f aca="false">IFERROR(AS62/($L$13*(AS3-AS13)),0)</f>
        <v>0</v>
      </c>
      <c r="AT76" s="168"/>
    </row>
    <row r="77" customFormat="false" ht="14.4" hidden="false" customHeight="true" outlineLevel="0" collapsed="false">
      <c r="A77" s="94"/>
      <c r="B77" s="159"/>
      <c r="C77" s="92"/>
      <c r="D77" s="160"/>
      <c r="E77" s="161"/>
      <c r="F77" s="161"/>
      <c r="G77" s="161"/>
      <c r="H77" s="169"/>
      <c r="I77" s="118" t="s">
        <v>103</v>
      </c>
      <c r="J77" s="118"/>
      <c r="K77" s="118"/>
      <c r="L77" s="118"/>
      <c r="M77" s="118"/>
      <c r="N77" s="118"/>
      <c r="O77" s="118"/>
      <c r="P77" s="118"/>
      <c r="Q77" s="117" t="n">
        <f aca="false">(Q65/($L$14*(Q3-Q14)))</f>
        <v>1.3125</v>
      </c>
      <c r="R77" s="117" t="n">
        <f aca="false">(R65/($L$14*(R3-R14)))</f>
        <v>1.02439024390244</v>
      </c>
      <c r="S77" s="117" t="n">
        <f aca="false">(S65/($L$14*(S3-S14)))</f>
        <v>1.68965517241379</v>
      </c>
      <c r="T77" s="117" t="n">
        <f aca="false">(T65/($L$14*(T3-T14)))</f>
        <v>0.903225806451612</v>
      </c>
      <c r="U77" s="117" t="n">
        <f aca="false">(U65/($L$14*(U3-U14)))</f>
        <v>1.23529411764706</v>
      </c>
      <c r="V77" s="117" t="n">
        <f aca="false">(V65/($L$14*(V3-V14)))</f>
        <v>1.10526315789474</v>
      </c>
      <c r="W77" s="117" t="n">
        <v>1.68</v>
      </c>
      <c r="X77" s="117" t="n">
        <f aca="false">(X65/($L$14*(X3-X14)))</f>
        <v>1.10526315789474</v>
      </c>
      <c r="Y77" s="117" t="n">
        <f aca="false">(Y65/($L$14*(Y3-Y14)))</f>
        <v>1.47368421052631</v>
      </c>
      <c r="Z77" s="117" t="n">
        <f aca="false">(Z65/($L$14*(Z3-Z14)))</f>
        <v>1.02941176470588</v>
      </c>
      <c r="AA77" s="117" t="n">
        <f aca="false">(AA65/($L$14*(AA3-AA14)))</f>
        <v>0.591549295774647</v>
      </c>
      <c r="AB77" s="117" t="n">
        <f aca="false">(AB65/($L$14*(AB3-AB14)))</f>
        <v>1.94444444444444</v>
      </c>
      <c r="AC77" s="117" t="n">
        <f aca="false">(AC65/($L$14*(AC3-AC14)))</f>
        <v>1.53658536585366</v>
      </c>
      <c r="AD77" s="117" t="n">
        <f aca="false">(AD65/($L$14*(AD3-AD14)))</f>
        <v>1.07692307692308</v>
      </c>
      <c r="AE77" s="117" t="n">
        <f aca="false">IFERROR(AE65/($L$14*(AE3-AE14)),0)</f>
        <v>1.26811594202898</v>
      </c>
      <c r="AF77" s="117" t="n">
        <f aca="false">IFERROR(AF65/($L$14*(AF3-AF14)),0)</f>
        <v>1.28440366972477</v>
      </c>
      <c r="AG77" s="117" t="n">
        <f aca="false">IFERROR(AG65/($L$14*(AG3-AG14)),0)</f>
        <v>1.46706586826347</v>
      </c>
      <c r="AH77" s="117" t="n">
        <f aca="false">IFERROR(AH65/($L$14*(AH3-AH14)),0)</f>
        <v>0.642201834862385</v>
      </c>
      <c r="AI77" s="117" t="n">
        <f aca="false">IFERROR(AI65/($L$14*(AI3-AI14)),0)</f>
        <v>1.10526315789474</v>
      </c>
      <c r="AJ77" s="117" t="n">
        <f aca="false">IFERROR(AJ65/($L$14*(AJ3-AJ14)),0)</f>
        <v>1.43274853801169</v>
      </c>
      <c r="AK77" s="117" t="n">
        <f aca="false">IFERROR(AK65/($L$14*(AK3-AK14)),0)</f>
        <v>1.225</v>
      </c>
      <c r="AL77" s="117" t="n">
        <f aca="false">IFERROR(AL65/($L$14*(AL3-AL14)),0)</f>
        <v>1.4</v>
      </c>
      <c r="AM77" s="117" t="n">
        <f aca="false">IFERROR(AM65/($L$14*(AM3-AM14)),0)</f>
        <v>0</v>
      </c>
      <c r="AN77" s="117" t="n">
        <f aca="false">IFERROR(AN65/($L$14*(AN3-AN14)),0)</f>
        <v>0</v>
      </c>
      <c r="AO77" s="117" t="n">
        <f aca="false">IFERROR(AO65/($L$14*(AO3-AO14)),0)</f>
        <v>0</v>
      </c>
      <c r="AP77" s="117" t="n">
        <f aca="false">IFERROR(AP65/($L$14*(AP3-AP14)),0)</f>
        <v>0</v>
      </c>
      <c r="AQ77" s="117" t="n">
        <f aca="false">IFERROR(AQ65/($L$14*(AQ3-AQ14)),0)</f>
        <v>0</v>
      </c>
      <c r="AR77" s="117" t="n">
        <f aca="false">IFERROR(AR65/($L$14*(AR3-AR14)),0)</f>
        <v>0</v>
      </c>
      <c r="AS77" s="117" t="n">
        <f aca="false">IFERROR(AS65/($L$14*(AS3-AS14)),0)</f>
        <v>0</v>
      </c>
      <c r="AT77" s="168"/>
    </row>
    <row r="78" customFormat="false" ht="14.4" hidden="false" customHeight="true" outlineLevel="0" collapsed="false">
      <c r="A78" s="94"/>
      <c r="B78" s="159"/>
      <c r="C78" s="92"/>
      <c r="D78" s="160"/>
      <c r="E78" s="161"/>
      <c r="F78" s="161"/>
      <c r="G78" s="161"/>
      <c r="H78" s="170"/>
      <c r="I78" s="171" t="s">
        <v>104</v>
      </c>
      <c r="J78" s="171"/>
      <c r="K78" s="171"/>
      <c r="L78" s="171"/>
      <c r="M78" s="171"/>
      <c r="N78" s="171"/>
      <c r="O78" s="171"/>
      <c r="P78" s="171"/>
      <c r="Q78" s="117" t="n">
        <f aca="false">(Q68/($L$15*(Q3-Q15)))</f>
        <v>0</v>
      </c>
      <c r="R78" s="117" t="n">
        <f aca="false">(R68/($L$15*(R3-R15)))</f>
        <v>0</v>
      </c>
      <c r="S78" s="117" t="n">
        <f aca="false">(S68/($L$15*(S3-S15)))</f>
        <v>0</v>
      </c>
      <c r="T78" s="117" t="n">
        <f aca="false">(T68/($L$15*(T3-T15)))</f>
        <v>0.466666666666666</v>
      </c>
      <c r="U78" s="117" t="n">
        <f aca="false">(U68/($L$15*(U3-U15)))</f>
        <v>1.16666666666667</v>
      </c>
      <c r="V78" s="117" t="n">
        <f aca="false">(V68/($L$15*(V3-V15)))</f>
        <v>1.23529411764706</v>
      </c>
      <c r="W78" s="117" t="n">
        <v>1.4</v>
      </c>
      <c r="X78" s="117" t="n">
        <f aca="false">(X68/($L$15*(X3-X15)))</f>
        <v>0.470430107526881</v>
      </c>
      <c r="Y78" s="117" t="n">
        <f aca="false">(Y68/($L$15*(Y3-Y15)))</f>
        <v>1.6</v>
      </c>
      <c r="Z78" s="117" t="n">
        <f aca="false">(Z68/($L$15*(Z3-Z15)))</f>
        <v>1.8</v>
      </c>
      <c r="AA78" s="117" t="n">
        <f aca="false">(AA68/($L$15*(AA3-AA15)))</f>
        <v>0.4</v>
      </c>
      <c r="AB78" s="117" t="n">
        <f aca="false">(AB68/($L$15*(AB3-AB15)))</f>
        <v>0.636363636363636</v>
      </c>
      <c r="AC78" s="117" t="n">
        <f aca="false">(AC68/($L$15*(AC3-AC15)))</f>
        <v>0.954545454545453</v>
      </c>
      <c r="AD78" s="117" t="n">
        <f aca="false">(AD68/($L$15*(AD3-AD15)))</f>
        <v>0.951086956521738</v>
      </c>
      <c r="AE78" s="117" t="n">
        <f aca="false">IFERROR(AE68/($L$15*(AE3-AE15)),0)</f>
        <v>1.14285714285714</v>
      </c>
      <c r="AF78" s="117" t="n">
        <f aca="false">IFERROR(AF68/($L$15*(AF3-AF15)),0)</f>
        <v>1.03168754605748</v>
      </c>
      <c r="AG78" s="117" t="n">
        <f aca="false">IFERROR(AG68/($L$15*(AG3-AG15)),0)</f>
        <v>0.996015936254979</v>
      </c>
      <c r="AH78" s="117" t="n">
        <f aca="false">IFERROR(AH68/($L$15*(AH3-AH15)),0)</f>
        <v>1.07692307692308</v>
      </c>
      <c r="AI78" s="117" t="n">
        <f aca="false">IFERROR(AI68/($L$15*(AI3-AI15)),0)</f>
        <v>0.943396226415093</v>
      </c>
      <c r="AJ78" s="117" t="n">
        <f aca="false">IFERROR(AJ68/($L$15*(AJ3-AJ15)),0)</f>
        <v>0.577240241891148</v>
      </c>
      <c r="AK78" s="117" t="n">
        <f aca="false">IFERROR(AK68/($L$15*(AK3-AK15)),0)</f>
        <v>0.848690591658583</v>
      </c>
      <c r="AL78" s="117" t="n">
        <f aca="false">IFERROR(AL68/($L$15*(AL3-AL15)),0)</f>
        <v>1.2935586061246</v>
      </c>
      <c r="AM78" s="117" t="n">
        <f aca="false">IFERROR(AM68/($L$15*(AM3-AM15)),0)</f>
        <v>0</v>
      </c>
      <c r="AN78" s="117" t="n">
        <f aca="false">IFERROR(AN68/($L$15*(AN3-AN15)),0)</f>
        <v>0</v>
      </c>
      <c r="AO78" s="117" t="n">
        <f aca="false">IFERROR(AO68/($L$15*(AO3-AO15)),0)</f>
        <v>0</v>
      </c>
      <c r="AP78" s="117" t="n">
        <f aca="false">IFERROR(AP68/($L$15*(AP3-AP15)),0)</f>
        <v>0</v>
      </c>
      <c r="AQ78" s="117" t="n">
        <f aca="false">IFERROR(AQ68/($L$15*(AQ3-AQ15)),0)</f>
        <v>0</v>
      </c>
      <c r="AR78" s="117" t="n">
        <f aca="false">IFERROR(AR68/($L$15*(AR3-AR15)),0)</f>
        <v>0</v>
      </c>
      <c r="AS78" s="117" t="n">
        <f aca="false">IFERROR(AS68/($L$15*(AS3-AS15)),0)</f>
        <v>0</v>
      </c>
      <c r="AT78" s="168"/>
    </row>
    <row r="79" customFormat="false" ht="14.4" hidden="false" customHeight="true" outlineLevel="0" collapsed="false">
      <c r="A79" s="94"/>
      <c r="B79" s="172" t="n">
        <v>20</v>
      </c>
      <c r="C79" s="173" t="s">
        <v>109</v>
      </c>
      <c r="D79" s="174" t="s">
        <v>109</v>
      </c>
      <c r="E79" s="161" t="s">
        <v>6</v>
      </c>
      <c r="F79" s="161" t="s">
        <v>7</v>
      </c>
      <c r="G79" s="161" t="s">
        <v>68</v>
      </c>
      <c r="H79" s="175" t="s">
        <v>42</v>
      </c>
      <c r="I79" s="176" t="n">
        <v>880</v>
      </c>
      <c r="J79" s="177" t="n">
        <f aca="false">I79</f>
        <v>880</v>
      </c>
      <c r="K79" s="178" t="s">
        <v>40</v>
      </c>
      <c r="L79" s="178" t="s">
        <v>41</v>
      </c>
      <c r="M79" s="178" t="s">
        <v>40</v>
      </c>
      <c r="N79" s="177" t="n">
        <f aca="false">P79</f>
        <v>924</v>
      </c>
      <c r="O79" s="179" t="s">
        <v>39</v>
      </c>
      <c r="P79" s="180" t="n">
        <v>924</v>
      </c>
      <c r="Q79" s="181" t="n">
        <f aca="false">SUM(Q80:Q83)</f>
        <v>174</v>
      </c>
      <c r="R79" s="181" t="n">
        <f aca="false">SUM(R80:R83)</f>
        <v>289</v>
      </c>
      <c r="S79" s="181" t="n">
        <f aca="false">SUM(S80:S83)</f>
        <v>228</v>
      </c>
      <c r="T79" s="181" t="n">
        <f aca="false">SUM(T80:T83)</f>
        <v>261</v>
      </c>
      <c r="U79" s="181" t="n">
        <f aca="false">SUM(U80:U83)</f>
        <v>266</v>
      </c>
      <c r="V79" s="181" t="n">
        <f aca="false">SUM(V80:V83)</f>
        <v>319</v>
      </c>
      <c r="W79" s="181" t="n">
        <v>218</v>
      </c>
      <c r="X79" s="181" t="n">
        <f aca="false">SUM(X80:X83)</f>
        <v>306</v>
      </c>
      <c r="Y79" s="181" t="n">
        <f aca="false">SUM(Y80:Y83)</f>
        <v>308</v>
      </c>
      <c r="Z79" s="181" t="n">
        <f aca="false">SUM(Z80:Z83)</f>
        <v>265</v>
      </c>
      <c r="AA79" s="181" t="n">
        <f aca="false">SUM(AA80:AA83)</f>
        <v>264</v>
      </c>
      <c r="AB79" s="181" t="n">
        <f aca="false">SUM(AB80:AB83)</f>
        <v>416</v>
      </c>
      <c r="AC79" s="181" t="n">
        <f aca="false">SUM(AC80:AC83)</f>
        <v>248</v>
      </c>
      <c r="AD79" s="181" t="n">
        <f aca="false">SUM(AD80:AD83)</f>
        <v>250</v>
      </c>
      <c r="AE79" s="181" t="n">
        <f aca="false">SUM(AE80:AE83)</f>
        <v>161</v>
      </c>
      <c r="AF79" s="181" t="n">
        <f aca="false">SUM(AF80:AF83)</f>
        <v>228</v>
      </c>
      <c r="AG79" s="181" t="n">
        <f aca="false">SUM(AG80:AG83)</f>
        <v>213</v>
      </c>
      <c r="AH79" s="181" t="n">
        <f aca="false">SUM(AH80:AH83)</f>
        <v>121</v>
      </c>
      <c r="AI79" s="181" t="n">
        <f aca="false">SUM(AI80:AI83)</f>
        <v>271</v>
      </c>
      <c r="AJ79" s="181" t="n">
        <f aca="false">SUM(AJ80:AJ83)</f>
        <v>404</v>
      </c>
      <c r="AK79" s="181" t="n">
        <f aca="false">SUM(AK80:AK83)</f>
        <v>382</v>
      </c>
      <c r="AL79" s="181" t="n">
        <f aca="false">SUM(AL80:AL83)</f>
        <v>283</v>
      </c>
      <c r="AM79" s="181" t="n">
        <f aca="false">SUM(AM80:AM83)</f>
        <v>0</v>
      </c>
      <c r="AN79" s="181" t="n">
        <f aca="false">SUM(AN80:AN83)</f>
        <v>0</v>
      </c>
      <c r="AO79" s="181" t="n">
        <f aca="false">SUM(AO80:AO83)</f>
        <v>0</v>
      </c>
      <c r="AP79" s="181" t="n">
        <f aca="false">SUM(AP80:AP83)</f>
        <v>0</v>
      </c>
      <c r="AQ79" s="181" t="n">
        <f aca="false">SUM(AQ80:AQ83)</f>
        <v>0</v>
      </c>
      <c r="AR79" s="181" t="n">
        <f aca="false">SUM(AR80:AR83)</f>
        <v>0</v>
      </c>
      <c r="AS79" s="182" t="n">
        <f aca="false">SUM(AS80:AS83)</f>
        <v>0</v>
      </c>
      <c r="AT79" s="183"/>
    </row>
    <row r="80" customFormat="false" ht="14.4" hidden="false" customHeight="true" outlineLevel="0" collapsed="false">
      <c r="A80" s="94"/>
      <c r="B80" s="172"/>
      <c r="C80" s="173"/>
      <c r="D80" s="174"/>
      <c r="E80" s="161"/>
      <c r="F80" s="161"/>
      <c r="G80" s="161"/>
      <c r="H80" s="184"/>
      <c r="I80" s="185" t="s">
        <v>99</v>
      </c>
      <c r="J80" s="185"/>
      <c r="K80" s="185"/>
      <c r="L80" s="185"/>
      <c r="M80" s="185"/>
      <c r="N80" s="185"/>
      <c r="O80" s="185"/>
      <c r="P80" s="185"/>
      <c r="Q80" s="181" t="n">
        <v>65</v>
      </c>
      <c r="R80" s="93" t="n">
        <v>109</v>
      </c>
      <c r="S80" s="93" t="n">
        <v>78</v>
      </c>
      <c r="T80" s="93" t="n">
        <v>79</v>
      </c>
      <c r="U80" s="93" t="n">
        <v>73</v>
      </c>
      <c r="V80" s="93" t="n">
        <v>96</v>
      </c>
      <c r="W80" s="93" t="n">
        <v>65</v>
      </c>
      <c r="X80" s="93" t="n">
        <v>78</v>
      </c>
      <c r="Y80" s="93" t="n">
        <v>92</v>
      </c>
      <c r="Z80" s="93" t="n">
        <v>67</v>
      </c>
      <c r="AA80" s="93" t="n">
        <v>67</v>
      </c>
      <c r="AB80" s="93" t="n">
        <v>133</v>
      </c>
      <c r="AC80" s="93" t="n">
        <v>69</v>
      </c>
      <c r="AD80" s="93" t="n">
        <v>69</v>
      </c>
      <c r="AE80" s="93" t="n">
        <v>80</v>
      </c>
      <c r="AF80" s="93" t="n">
        <v>74</v>
      </c>
      <c r="AG80" s="93" t="n">
        <v>51</v>
      </c>
      <c r="AH80" s="93" t="n">
        <v>12</v>
      </c>
      <c r="AI80" s="93" t="n">
        <v>71</v>
      </c>
      <c r="AJ80" s="93" t="n">
        <v>113</v>
      </c>
      <c r="AK80" s="93" t="n">
        <v>89</v>
      </c>
      <c r="AL80" s="93" t="n">
        <v>64</v>
      </c>
      <c r="AM80" s="93"/>
      <c r="AN80" s="93"/>
      <c r="AO80" s="93"/>
      <c r="AP80" s="93"/>
      <c r="AQ80" s="93"/>
      <c r="AR80" s="93"/>
      <c r="AS80" s="186"/>
      <c r="AT80" s="183"/>
    </row>
    <row r="81" customFormat="false" ht="14.4" hidden="false" customHeight="true" outlineLevel="0" collapsed="false">
      <c r="A81" s="94"/>
      <c r="B81" s="172"/>
      <c r="C81" s="173"/>
      <c r="D81" s="174"/>
      <c r="E81" s="161"/>
      <c r="F81" s="161"/>
      <c r="G81" s="161"/>
      <c r="H81" s="184"/>
      <c r="I81" s="185" t="s">
        <v>102</v>
      </c>
      <c r="J81" s="185"/>
      <c r="K81" s="185"/>
      <c r="L81" s="185"/>
      <c r="M81" s="185"/>
      <c r="N81" s="185"/>
      <c r="O81" s="185"/>
      <c r="P81" s="185"/>
      <c r="Q81" s="181" t="n">
        <v>54</v>
      </c>
      <c r="R81" s="93" t="n">
        <v>82</v>
      </c>
      <c r="S81" s="93" t="n">
        <v>76</v>
      </c>
      <c r="T81" s="93" t="n">
        <v>64</v>
      </c>
      <c r="U81" s="93" t="n">
        <v>61</v>
      </c>
      <c r="V81" s="93" t="n">
        <v>90</v>
      </c>
      <c r="W81" s="93" t="n">
        <v>54</v>
      </c>
      <c r="X81" s="93" t="n">
        <v>59</v>
      </c>
      <c r="Y81" s="93" t="n">
        <v>68</v>
      </c>
      <c r="Z81" s="93" t="n">
        <v>45</v>
      </c>
      <c r="AA81" s="93" t="n">
        <v>45</v>
      </c>
      <c r="AB81" s="93" t="n">
        <v>100</v>
      </c>
      <c r="AC81" s="93" t="n">
        <v>55</v>
      </c>
      <c r="AD81" s="93" t="n">
        <v>59</v>
      </c>
      <c r="AE81" s="93" t="n">
        <v>0</v>
      </c>
      <c r="AF81" s="93" t="n">
        <v>66</v>
      </c>
      <c r="AG81" s="93" t="n">
        <v>61</v>
      </c>
      <c r="AH81" s="93" t="n">
        <v>36</v>
      </c>
      <c r="AI81" s="93" t="n">
        <v>59</v>
      </c>
      <c r="AJ81" s="93" t="n">
        <v>75</v>
      </c>
      <c r="AK81" s="93" t="n">
        <v>92</v>
      </c>
      <c r="AL81" s="93" t="n">
        <v>78</v>
      </c>
      <c r="AM81" s="93"/>
      <c r="AN81" s="93"/>
      <c r="AO81" s="93"/>
      <c r="AP81" s="93"/>
      <c r="AQ81" s="93"/>
      <c r="AR81" s="93"/>
      <c r="AS81" s="186"/>
      <c r="AT81" s="183"/>
    </row>
    <row r="82" customFormat="false" ht="14.4" hidden="false" customHeight="true" outlineLevel="0" collapsed="false">
      <c r="A82" s="94"/>
      <c r="B82" s="172"/>
      <c r="C82" s="173"/>
      <c r="D82" s="174"/>
      <c r="E82" s="161"/>
      <c r="F82" s="161"/>
      <c r="G82" s="161"/>
      <c r="H82" s="184"/>
      <c r="I82" s="185" t="s">
        <v>103</v>
      </c>
      <c r="J82" s="185"/>
      <c r="K82" s="185"/>
      <c r="L82" s="185"/>
      <c r="M82" s="185"/>
      <c r="N82" s="185"/>
      <c r="O82" s="185"/>
      <c r="P82" s="185"/>
      <c r="Q82" s="181" t="n">
        <v>55</v>
      </c>
      <c r="R82" s="93" t="n">
        <v>98</v>
      </c>
      <c r="S82" s="93" t="n">
        <v>74</v>
      </c>
      <c r="T82" s="93" t="n">
        <v>86</v>
      </c>
      <c r="U82" s="93" t="n">
        <v>80</v>
      </c>
      <c r="V82" s="93" t="n">
        <v>83</v>
      </c>
      <c r="W82" s="93" t="n">
        <v>49</v>
      </c>
      <c r="X82" s="93" t="n">
        <v>109</v>
      </c>
      <c r="Y82" s="93" t="n">
        <v>91</v>
      </c>
      <c r="Z82" s="93" t="n">
        <v>90</v>
      </c>
      <c r="AA82" s="93" t="n">
        <v>90</v>
      </c>
      <c r="AB82" s="93" t="n">
        <v>103</v>
      </c>
      <c r="AC82" s="93" t="n">
        <v>79</v>
      </c>
      <c r="AD82" s="93" t="n">
        <v>60</v>
      </c>
      <c r="AE82" s="93" t="n">
        <v>52</v>
      </c>
      <c r="AF82" s="93" t="n">
        <v>57</v>
      </c>
      <c r="AG82" s="93" t="n">
        <v>54</v>
      </c>
      <c r="AH82" s="93" t="n">
        <v>46</v>
      </c>
      <c r="AI82" s="93" t="n">
        <v>69</v>
      </c>
      <c r="AJ82" s="93" t="n">
        <v>131</v>
      </c>
      <c r="AK82" s="93" t="n">
        <v>98</v>
      </c>
      <c r="AL82" s="93" t="n">
        <v>83</v>
      </c>
      <c r="AM82" s="93"/>
      <c r="AN82" s="93"/>
      <c r="AO82" s="93"/>
      <c r="AP82" s="93"/>
      <c r="AQ82" s="93"/>
      <c r="AR82" s="93"/>
      <c r="AS82" s="186"/>
      <c r="AT82" s="183"/>
    </row>
    <row r="83" customFormat="false" ht="14.4" hidden="false" customHeight="true" outlineLevel="0" collapsed="false">
      <c r="A83" s="94"/>
      <c r="B83" s="172"/>
      <c r="C83" s="173"/>
      <c r="D83" s="174"/>
      <c r="E83" s="161"/>
      <c r="F83" s="161"/>
      <c r="G83" s="161"/>
      <c r="H83" s="187"/>
      <c r="I83" s="188" t="s">
        <v>104</v>
      </c>
      <c r="J83" s="188"/>
      <c r="K83" s="188"/>
      <c r="L83" s="188"/>
      <c r="M83" s="188"/>
      <c r="N83" s="188"/>
      <c r="O83" s="188"/>
      <c r="P83" s="188"/>
      <c r="Q83" s="181" t="n">
        <v>0</v>
      </c>
      <c r="R83" s="93" t="n">
        <v>0</v>
      </c>
      <c r="S83" s="93" t="n">
        <v>0</v>
      </c>
      <c r="T83" s="93" t="n">
        <v>32</v>
      </c>
      <c r="U83" s="93" t="n">
        <v>52</v>
      </c>
      <c r="V83" s="93" t="n">
        <v>50</v>
      </c>
      <c r="W83" s="93" t="n">
        <v>50</v>
      </c>
      <c r="X83" s="93" t="n">
        <v>60</v>
      </c>
      <c r="Y83" s="93" t="n">
        <v>57</v>
      </c>
      <c r="Z83" s="93" t="n">
        <v>63</v>
      </c>
      <c r="AA83" s="93" t="n">
        <v>62</v>
      </c>
      <c r="AB83" s="93" t="n">
        <v>80</v>
      </c>
      <c r="AC83" s="93" t="n">
        <v>45</v>
      </c>
      <c r="AD83" s="93" t="n">
        <v>62</v>
      </c>
      <c r="AE83" s="93" t="n">
        <v>29</v>
      </c>
      <c r="AF83" s="93" t="n">
        <v>31</v>
      </c>
      <c r="AG83" s="93" t="n">
        <v>47</v>
      </c>
      <c r="AH83" s="93" t="n">
        <v>27</v>
      </c>
      <c r="AI83" s="93" t="n">
        <v>72</v>
      </c>
      <c r="AJ83" s="93" t="n">
        <v>85</v>
      </c>
      <c r="AK83" s="93" t="n">
        <v>103</v>
      </c>
      <c r="AL83" s="93" t="n">
        <v>58</v>
      </c>
      <c r="AM83" s="93"/>
      <c r="AN83" s="93"/>
      <c r="AO83" s="93"/>
      <c r="AP83" s="93"/>
      <c r="AQ83" s="93"/>
      <c r="AR83" s="93"/>
      <c r="AS83" s="186"/>
      <c r="AT83" s="183"/>
    </row>
    <row r="84" customFormat="false" ht="14.4" hidden="false" customHeight="true" outlineLevel="0" collapsed="false">
      <c r="A84" s="189" t="s">
        <v>110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</row>
  </sheetData>
  <mergeCells count="258">
    <mergeCell ref="A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3:A15"/>
    <mergeCell ref="B3:P3"/>
    <mergeCell ref="C4:C15"/>
    <mergeCell ref="D4:D15"/>
    <mergeCell ref="E4:E15"/>
    <mergeCell ref="F4:F15"/>
    <mergeCell ref="G4:G15"/>
    <mergeCell ref="H4:K4"/>
    <mergeCell ref="L4:M4"/>
    <mergeCell ref="N4:P4"/>
    <mergeCell ref="AT4:AT6"/>
    <mergeCell ref="H5:K5"/>
    <mergeCell ref="L5:M5"/>
    <mergeCell ref="N5:P5"/>
    <mergeCell ref="H6:K6"/>
    <mergeCell ref="L6:M6"/>
    <mergeCell ref="N6:P6"/>
    <mergeCell ref="H7:K7"/>
    <mergeCell ref="L7:M7"/>
    <mergeCell ref="N7:P7"/>
    <mergeCell ref="Q7:S7"/>
    <mergeCell ref="H8:K8"/>
    <mergeCell ref="L8:M8"/>
    <mergeCell ref="N8:P8"/>
    <mergeCell ref="H9:K9"/>
    <mergeCell ref="L9:M9"/>
    <mergeCell ref="N9:P9"/>
    <mergeCell ref="H10:K10"/>
    <mergeCell ref="L10:M10"/>
    <mergeCell ref="N10:P10"/>
    <mergeCell ref="H11:K11"/>
    <mergeCell ref="L11:M11"/>
    <mergeCell ref="N11:P11"/>
    <mergeCell ref="H12:K12"/>
    <mergeCell ref="L12:M12"/>
    <mergeCell ref="N12:P12"/>
    <mergeCell ref="H13:K13"/>
    <mergeCell ref="L13:M13"/>
    <mergeCell ref="N13:P13"/>
    <mergeCell ref="H14:K14"/>
    <mergeCell ref="L14:M14"/>
    <mergeCell ref="N14:P14"/>
    <mergeCell ref="H15:K15"/>
    <mergeCell ref="L15:M15"/>
    <mergeCell ref="N15:P15"/>
    <mergeCell ref="Q15:S15"/>
    <mergeCell ref="A16:G16"/>
    <mergeCell ref="H16:P16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H17:I17"/>
    <mergeCell ref="J17:N17"/>
    <mergeCell ref="O17:P17"/>
    <mergeCell ref="A18:A25"/>
    <mergeCell ref="B18:B20"/>
    <mergeCell ref="C18:C20"/>
    <mergeCell ref="B21:B23"/>
    <mergeCell ref="C21:C23"/>
    <mergeCell ref="A26:A38"/>
    <mergeCell ref="B26:G26"/>
    <mergeCell ref="H26:P26"/>
    <mergeCell ref="B27:B28"/>
    <mergeCell ref="C27:C28"/>
    <mergeCell ref="D27:D28"/>
    <mergeCell ref="E27:E28"/>
    <mergeCell ref="F27:F28"/>
    <mergeCell ref="G27:G28"/>
    <mergeCell ref="AT27:AT28"/>
    <mergeCell ref="H28:P28"/>
    <mergeCell ref="B29:B30"/>
    <mergeCell ref="C29:C30"/>
    <mergeCell ref="D29:D30"/>
    <mergeCell ref="E29:E30"/>
    <mergeCell ref="F29:F30"/>
    <mergeCell ref="G29:G30"/>
    <mergeCell ref="AT29:AT30"/>
    <mergeCell ref="H30:P30"/>
    <mergeCell ref="B31:B32"/>
    <mergeCell ref="C31:C32"/>
    <mergeCell ref="D31:D32"/>
    <mergeCell ref="E31:E32"/>
    <mergeCell ref="F31:F32"/>
    <mergeCell ref="G31:G32"/>
    <mergeCell ref="AT31:AT32"/>
    <mergeCell ref="H32:P32"/>
    <mergeCell ref="B33:B36"/>
    <mergeCell ref="C33:C36"/>
    <mergeCell ref="D33:D34"/>
    <mergeCell ref="E33:E34"/>
    <mergeCell ref="F33:F34"/>
    <mergeCell ref="G33:G34"/>
    <mergeCell ref="AT33:AT34"/>
    <mergeCell ref="H34:P34"/>
    <mergeCell ref="D35:D36"/>
    <mergeCell ref="E35:E36"/>
    <mergeCell ref="F35:F36"/>
    <mergeCell ref="G35:G36"/>
    <mergeCell ref="AT35:AT36"/>
    <mergeCell ref="H36:P36"/>
    <mergeCell ref="B37:B38"/>
    <mergeCell ref="C37:C38"/>
    <mergeCell ref="A39:A83"/>
    <mergeCell ref="B39:B41"/>
    <mergeCell ref="C39:C41"/>
    <mergeCell ref="D39:D41"/>
    <mergeCell ref="E39:E41"/>
    <mergeCell ref="F39:F41"/>
    <mergeCell ref="G39:G41"/>
    <mergeCell ref="H40:P40"/>
    <mergeCell ref="H41:P41"/>
    <mergeCell ref="B44:B48"/>
    <mergeCell ref="C44:C48"/>
    <mergeCell ref="D44:D48"/>
    <mergeCell ref="E44:E48"/>
    <mergeCell ref="F44:F48"/>
    <mergeCell ref="G44:G48"/>
    <mergeCell ref="H44:P44"/>
    <mergeCell ref="AT44:AT46"/>
    <mergeCell ref="H45:P45"/>
    <mergeCell ref="H46:P46"/>
    <mergeCell ref="H47:P47"/>
    <mergeCell ref="Q47:S47"/>
    <mergeCell ref="H48:P48"/>
    <mergeCell ref="B49:B54"/>
    <mergeCell ref="C49:C54"/>
    <mergeCell ref="D49:D54"/>
    <mergeCell ref="E49:E54"/>
    <mergeCell ref="F49:F54"/>
    <mergeCell ref="G49:G54"/>
    <mergeCell ref="AT49:AT54"/>
    <mergeCell ref="H50:P50"/>
    <mergeCell ref="H51:P51"/>
    <mergeCell ref="H52:P52"/>
    <mergeCell ref="H53:P53"/>
    <mergeCell ref="H54:P54"/>
    <mergeCell ref="B57:B70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C58:C70"/>
    <mergeCell ref="AT58:AT63"/>
    <mergeCell ref="H59:P59"/>
    <mergeCell ref="H62:P62"/>
    <mergeCell ref="H65:P65"/>
    <mergeCell ref="H68:P68"/>
    <mergeCell ref="B71:B73"/>
    <mergeCell ref="C71:C73"/>
    <mergeCell ref="H71:P71"/>
    <mergeCell ref="D72:P72"/>
    <mergeCell ref="D73:P73"/>
    <mergeCell ref="B74:B78"/>
    <mergeCell ref="C74:C78"/>
    <mergeCell ref="D74:D78"/>
    <mergeCell ref="E74:E78"/>
    <mergeCell ref="F74:F78"/>
    <mergeCell ref="G74:G78"/>
    <mergeCell ref="AT74:AT78"/>
    <mergeCell ref="I75:P75"/>
    <mergeCell ref="I76:P76"/>
    <mergeCell ref="I77:P77"/>
    <mergeCell ref="I78:P78"/>
    <mergeCell ref="B79:B83"/>
    <mergeCell ref="C79:C83"/>
    <mergeCell ref="D79:D83"/>
    <mergeCell ref="E79:E83"/>
    <mergeCell ref="F79:F83"/>
    <mergeCell ref="G79:G83"/>
    <mergeCell ref="AT79:AT83"/>
    <mergeCell ref="I80:P80"/>
    <mergeCell ref="I81:P81"/>
    <mergeCell ref="I82:P82"/>
    <mergeCell ref="I83:P83"/>
    <mergeCell ref="A84:P84"/>
  </mergeCells>
  <conditionalFormatting sqref="Q24:AS24">
    <cfRule type="cellIs" priority="2" operator="between" aboveAverage="0" equalAverage="0" bottom="0" percent="0" rank="0" text="" dxfId="0">
      <formula>$J$24</formula>
      <formula>$N$24</formula>
    </cfRule>
    <cfRule type="cellIs" priority="3" operator="lessThan" aboveAverage="0" equalAverage="0" bottom="0" percent="0" rank="0" text="" dxfId="1">
      <formula>$P$24</formula>
    </cfRule>
    <cfRule type="cellIs" priority="4" operator="greaterThan" aboveAverage="0" equalAverage="0" bottom="0" percent="0" rank="0" text="" dxfId="2">
      <formula>$I$24</formula>
    </cfRule>
  </conditionalFormatting>
  <conditionalFormatting sqref="Q25:AS25">
    <cfRule type="cellIs" priority="5" operator="between" aboveAverage="0" equalAverage="0" bottom="0" percent="0" rank="0" text="" dxfId="3">
      <formula>$J$25</formula>
      <formula>$N$25</formula>
    </cfRule>
    <cfRule type="cellIs" priority="6" operator="lessThan" aboveAverage="0" equalAverage="0" bottom="0" percent="0" rank="0" text="" dxfId="4">
      <formula>$I$25</formula>
    </cfRule>
    <cfRule type="cellIs" priority="7" operator="greaterThan" aboveAverage="0" equalAverage="0" bottom="0" percent="0" rank="0" text="" dxfId="5">
      <formula>$P$25</formula>
    </cfRule>
  </conditionalFormatting>
  <conditionalFormatting sqref="Q27:AS27">
    <cfRule type="cellIs" priority="8" operator="between" aboveAverage="0" equalAverage="0" bottom="0" percent="0" rank="0" text="" dxfId="6">
      <formula>$P$27</formula>
      <formula>$I$27</formula>
    </cfRule>
    <cfRule type="cellIs" priority="9" operator="lessThan" aboveAverage="0" equalAverage="0" bottom="0" percent="0" rank="0" text="" dxfId="7">
      <formula>$P$27</formula>
    </cfRule>
    <cfRule type="cellIs" priority="10" operator="greaterThan" aboveAverage="0" equalAverage="0" bottom="0" percent="0" rank="0" text="" dxfId="8">
      <formula>$I$27</formula>
    </cfRule>
  </conditionalFormatting>
  <conditionalFormatting sqref="Q29:AS29 R31:AS31 R33:AS33 R37:AS37">
    <cfRule type="cellIs" priority="11" operator="between" aboveAverage="0" equalAverage="0" bottom="0" percent="0" rank="0" text="" dxfId="9">
      <formula>$P$29</formula>
      <formula>$I$29</formula>
    </cfRule>
    <cfRule type="cellIs" priority="12" operator="lessThan" aboveAverage="0" equalAverage="0" bottom="0" percent="0" rank="0" text="" dxfId="10">
      <formula>$P$29</formula>
    </cfRule>
    <cfRule type="cellIs" priority="13" operator="greaterThan" aboveAverage="0" equalAverage="0" bottom="0" percent="0" rank="0" text="" dxfId="11">
      <formula>$I$29</formula>
    </cfRule>
  </conditionalFormatting>
  <conditionalFormatting sqref="Q31:AS31">
    <cfRule type="cellIs" priority="14" operator="between" aboveAverage="0" equalAverage="0" bottom="0" percent="0" rank="0" text="" dxfId="12">
      <formula>$P$31</formula>
      <formula>$I$31</formula>
    </cfRule>
    <cfRule type="cellIs" priority="15" operator="lessThan" aboveAverage="0" equalAverage="0" bottom="0" percent="0" rank="0" text="" dxfId="13">
      <formula>$P$31</formula>
    </cfRule>
    <cfRule type="cellIs" priority="16" operator="greaterThan" aboveAverage="0" equalAverage="0" bottom="0" percent="0" rank="0" text="" dxfId="14">
      <formula>$I$31</formula>
    </cfRule>
  </conditionalFormatting>
  <conditionalFormatting sqref="Q39:AS39">
    <cfRule type="cellIs" priority="17" operator="between" aboveAverage="0" equalAverage="0" bottom="0" percent="0" rank="0" text="" dxfId="15">
      <formula>$I$39</formula>
      <formula>$P$39</formula>
    </cfRule>
    <cfRule type="cellIs" priority="18" operator="lessThan" aboveAverage="0" equalAverage="0" bottom="0" percent="0" rank="0" text="" dxfId="16">
      <formula>$I$39</formula>
    </cfRule>
    <cfRule type="cellIs" priority="19" operator="greaterThan" aboveAverage="0" equalAverage="0" bottom="0" percent="0" rank="0" text="" dxfId="17">
      <formula>$P$39</formula>
    </cfRule>
  </conditionalFormatting>
  <conditionalFormatting sqref="Q42:AS42">
    <cfRule type="cellIs" priority="20" operator="between" aboveAverage="0" equalAverage="0" bottom="0" percent="0" rank="0" text="" dxfId="18">
      <formula>$P$42</formula>
      <formula>$I$42</formula>
    </cfRule>
    <cfRule type="cellIs" priority="21" operator="lessThan" aboveAverage="0" equalAverage="0" bottom="0" percent="0" rank="0" text="" dxfId="19">
      <formula>$P$42</formula>
    </cfRule>
    <cfRule type="cellIs" priority="22" operator="greaterThan" aboveAverage="0" equalAverage="0" bottom="0" percent="0" rank="0" text="" dxfId="20">
      <formula>$I$42</formula>
    </cfRule>
  </conditionalFormatting>
  <conditionalFormatting sqref="Q43:AS43">
    <cfRule type="cellIs" priority="23" operator="between" aboveAverage="0" equalAverage="0" bottom="0" percent="0" rank="0" text="" dxfId="21">
      <formula>$P$43</formula>
      <formula>$I$43</formula>
    </cfRule>
    <cfRule type="cellIs" priority="24" operator="lessThan" aboveAverage="0" equalAverage="0" bottom="0" percent="0" rank="0" text="" dxfId="22">
      <formula>$P$43</formula>
    </cfRule>
    <cfRule type="cellIs" priority="25" operator="greaterThan" aboveAverage="0" equalAverage="0" bottom="0" percent="0" rank="0" text="" dxfId="23">
      <formula>$I$43</formula>
    </cfRule>
  </conditionalFormatting>
  <conditionalFormatting sqref="R57:AS57 Q49:AS54">
    <cfRule type="cellIs" priority="26" operator="between" aboveAverage="0" equalAverage="0" bottom="0" percent="0" rank="0" text="" dxfId="24">
      <formula>$I$49</formula>
      <formula>$P$49</formula>
    </cfRule>
    <cfRule type="cellIs" priority="27" operator="lessThan" aboveAverage="0" equalAverage="0" bottom="0" percent="0" rank="0" text="" dxfId="25">
      <formula>$I$49</formula>
    </cfRule>
    <cfRule type="cellIs" priority="28" operator="greaterThan" aboveAverage="0" equalAverage="0" bottom="0" percent="0" rank="0" text="" dxfId="26">
      <formula>$P$49</formula>
    </cfRule>
  </conditionalFormatting>
  <conditionalFormatting sqref="R58:AS58">
    <cfRule type="cellIs" priority="29" operator="equal" aboveAverage="0" equalAverage="0" bottom="0" percent="0" rank="0" text="" dxfId="27">
      <formula>0</formula>
    </cfRule>
  </conditionalFormatting>
  <conditionalFormatting sqref="Q57:AS58">
    <cfRule type="cellIs" priority="30" operator="between" aboveAverage="0" equalAverage="0" bottom="0" percent="0" rank="0" text="" dxfId="28">
      <formula>$I$57</formula>
      <formula>$P$57</formula>
    </cfRule>
    <cfRule type="cellIs" priority="31" operator="lessThan" aboveAverage="0" equalAverage="0" bottom="0" percent="0" rank="0" text="" dxfId="29">
      <formula>$I$57</formula>
    </cfRule>
    <cfRule type="cellIs" priority="32" operator="greaterThan" aboveAverage="0" equalAverage="0" bottom="0" percent="0" rank="0" text="" dxfId="30">
      <formula>$P$57</formula>
    </cfRule>
  </conditionalFormatting>
  <conditionalFormatting sqref="R38:AS38 R35:AS35">
    <cfRule type="expression" priority="33" aboveAverage="0" equalAverage="0" bottom="0" percent="0" rank="0" text="" dxfId="31">
      <formula>LEN(TRIM(R35))=0</formula>
    </cfRule>
    <cfRule type="cellIs" priority="34" operator="between" aboveAverage="0" equalAverage="0" bottom="0" percent="0" rank="0" text="" dxfId="32">
      <formula>$P$29</formula>
      <formula>$I$29</formula>
    </cfRule>
    <cfRule type="cellIs" priority="35" operator="lessThan" aboveAverage="0" equalAverage="0" bottom="0" percent="0" rank="0" text="" dxfId="33">
      <formula>$P$29</formula>
    </cfRule>
    <cfRule type="cellIs" priority="36" operator="greaterThan" aboveAverage="0" equalAverage="0" bottom="0" percent="0" rank="0" text="" dxfId="34">
      <formula>$I$29</formula>
    </cfRule>
  </conditionalFormatting>
  <conditionalFormatting sqref="Q56:AS56">
    <cfRule type="cellIs" priority="37" operator="between" aboveAverage="0" equalAverage="0" bottom="0" percent="0" rank="0" text="" dxfId="35">
      <formula>$I$56</formula>
      <formula>$P$56</formula>
    </cfRule>
    <cfRule type="cellIs" priority="38" operator="lessThan" aboveAverage="0" equalAverage="0" bottom="0" percent="0" rank="0" text="" dxfId="36">
      <formula>$I$56</formula>
    </cfRule>
    <cfRule type="cellIs" priority="39" operator="greaterThan" aboveAverage="0" equalAverage="0" bottom="0" percent="0" rank="0" text="" dxfId="37">
      <formula>$P$56</formula>
    </cfRule>
  </conditionalFormatting>
  <conditionalFormatting sqref="Q69:AS69">
    <cfRule type="cellIs" priority="40" operator="between" aboveAverage="0" equalAverage="0" bottom="0" percent="0" rank="0" text="" dxfId="38">
      <formula>$I$69</formula>
      <formula>$P$69</formula>
    </cfRule>
    <cfRule type="cellIs" priority="41" operator="greaterThan" aboveAverage="0" equalAverage="0" bottom="0" percent="0" rank="0" text="" dxfId="39">
      <formula>$P$69</formula>
    </cfRule>
    <cfRule type="cellIs" priority="42" operator="lessThan" aboveAverage="0" equalAverage="0" bottom="0" percent="0" rank="0" text="" dxfId="40">
      <formula>$I$69</formula>
    </cfRule>
  </conditionalFormatting>
  <conditionalFormatting sqref="Q70:AS70">
    <cfRule type="cellIs" priority="43" operator="between" aboveAverage="0" equalAverage="0" bottom="0" percent="0" rank="0" text="" dxfId="41">
      <formula>$I$70</formula>
      <formula>$P$70</formula>
    </cfRule>
    <cfRule type="cellIs" priority="44" operator="greaterThan" aboveAverage="0" equalAverage="0" bottom="0" percent="0" rank="0" text="" dxfId="42">
      <formula>$P$70</formula>
    </cfRule>
    <cfRule type="cellIs" priority="45" operator="lessThan" aboveAverage="0" equalAverage="0" bottom="0" percent="0" rank="0" text="" dxfId="43">
      <formula>$I$70</formula>
    </cfRule>
  </conditionalFormatting>
  <conditionalFormatting sqref="Q60:AS60">
    <cfRule type="cellIs" priority="46" operator="between" aboveAverage="0" equalAverage="0" bottom="0" percent="0" rank="0" text="" dxfId="44">
      <formula>$I$60</formula>
      <formula>$P$60</formula>
    </cfRule>
    <cfRule type="cellIs" priority="47" operator="greaterThan" aboveAverage="0" equalAverage="0" bottom="0" percent="0" rank="0" text="" dxfId="45">
      <formula>$P$60</formula>
    </cfRule>
    <cfRule type="cellIs" priority="48" operator="lessThan" aboveAverage="0" equalAverage="0" bottom="0" percent="0" rank="0" text="" dxfId="46">
      <formula>$I$60</formula>
    </cfRule>
  </conditionalFormatting>
  <conditionalFormatting sqref="Q63:AS63">
    <cfRule type="cellIs" priority="49" operator="between" aboveAverage="0" equalAverage="0" bottom="0" percent="0" rank="0" text="" dxfId="47">
      <formula>$I$63</formula>
      <formula>$P$63</formula>
    </cfRule>
    <cfRule type="cellIs" priority="50" operator="greaterThan" aboveAverage="0" equalAverage="0" bottom="0" percent="0" rank="0" text="" dxfId="48">
      <formula>$P$63</formula>
    </cfRule>
    <cfRule type="cellIs" priority="51" operator="lessThan" aboveAverage="0" equalAverage="0" bottom="0" percent="0" rank="0" text="" dxfId="49">
      <formula>$I$63</formula>
    </cfRule>
  </conditionalFormatting>
  <conditionalFormatting sqref="Q64:AS64">
    <cfRule type="cellIs" priority="52" operator="between" aboveAverage="0" equalAverage="0" bottom="0" percent="0" rank="0" text="" dxfId="50">
      <formula>$I$64</formula>
      <formula>$P$64</formula>
    </cfRule>
    <cfRule type="cellIs" priority="53" operator="greaterThan" aboveAverage="0" equalAverage="0" bottom="0" percent="0" rank="0" text="" dxfId="51">
      <formula>$P$64</formula>
    </cfRule>
    <cfRule type="cellIs" priority="54" operator="lessThan" aboveAverage="0" equalAverage="0" bottom="0" percent="0" rank="0" text="" dxfId="52">
      <formula>$I$64</formula>
    </cfRule>
  </conditionalFormatting>
  <conditionalFormatting sqref="Q66:AS66">
    <cfRule type="cellIs" priority="55" operator="between" aboveAverage="0" equalAverage="0" bottom="0" percent="0" rank="0" text="" dxfId="53">
      <formula>$I$66</formula>
      <formula>$P$66</formula>
    </cfRule>
    <cfRule type="cellIs" priority="56" operator="greaterThan" aboveAverage="0" equalAverage="0" bottom="0" percent="0" rank="0" text="" dxfId="54">
      <formula>$P$66</formula>
    </cfRule>
    <cfRule type="cellIs" priority="57" operator="lessThan" aboveAverage="0" equalAverage="0" bottom="0" percent="0" rank="0" text="" dxfId="55">
      <formula>$I$66</formula>
    </cfRule>
  </conditionalFormatting>
  <conditionalFormatting sqref="Q67:AS67">
    <cfRule type="cellIs" priority="58" operator="between" aboveAverage="0" equalAverage="0" bottom="0" percent="0" rank="0" text="" dxfId="56">
      <formula>$I$67</formula>
      <formula>$P$67</formula>
    </cfRule>
    <cfRule type="cellIs" priority="59" operator="greaterThan" aboveAverage="0" equalAverage="0" bottom="0" percent="0" rank="0" text="" dxfId="57">
      <formula>$P$67</formula>
    </cfRule>
    <cfRule type="cellIs" priority="60" operator="lessThan" aboveAverage="0" equalAverage="0" bottom="0" percent="0" rank="0" text="" dxfId="58">
      <formula>$I$67</formula>
    </cfRule>
  </conditionalFormatting>
  <conditionalFormatting sqref="Q61:AS61">
    <cfRule type="cellIs" priority="61" operator="between" aboveAverage="0" equalAverage="0" bottom="0" percent="0" rank="0" text="" dxfId="59">
      <formula>$I$61</formula>
      <formula>$P$61</formula>
    </cfRule>
    <cfRule type="cellIs" priority="62" operator="greaterThan" aboveAverage="0" equalAverage="0" bottom="0" percent="0" rank="0" text="" dxfId="60">
      <formula>$P$61</formula>
    </cfRule>
    <cfRule type="cellIs" priority="63" operator="lessThan" aboveAverage="0" equalAverage="0" bottom="0" percent="0" rank="0" text="" dxfId="61">
      <formula>$I$61</formula>
    </cfRule>
  </conditionalFormatting>
  <conditionalFormatting sqref="Q59:AS59 Q62:AS62 Q65:AS65 Q68:AS68">
    <cfRule type="cellIs" priority="64" operator="between" aboveAverage="0" equalAverage="0" bottom="0" percent="0" rank="0" text="" dxfId="62">
      <formula>$I$58</formula>
      <formula>$P$58</formula>
    </cfRule>
    <cfRule type="cellIs" priority="65" operator="greaterThan" aboveAverage="0" equalAverage="0" bottom="0" percent="0" rank="0" text="" dxfId="63">
      <formula>$P$58</formula>
    </cfRule>
    <cfRule type="cellIs" priority="66" operator="lessThan" aboveAverage="0" equalAverage="0" bottom="0" percent="0" rank="0" text="" dxfId="64">
      <formula>$I$58</formula>
    </cfRule>
  </conditionalFormatting>
  <conditionalFormatting sqref="Z79:AS79 Q79:X79">
    <cfRule type="cellIs" priority="67" operator="between" aboveAverage="0" equalAverage="0" bottom="0" percent="0" rank="0" text="" dxfId="65">
      <formula>$I$79</formula>
      <formula>$P$79</formula>
    </cfRule>
    <cfRule type="cellIs" priority="68" operator="lessThan" aboveAverage="0" equalAverage="0" bottom="0" percent="0" rank="0" text="" dxfId="66">
      <formula>$I$79</formula>
    </cfRule>
    <cfRule type="cellIs" priority="69" operator="greaterThan" aboveAverage="0" equalAverage="0" bottom="0" percent="0" rank="0" text="" dxfId="67">
      <formula>$P$79</formula>
    </cfRule>
  </conditionalFormatting>
  <conditionalFormatting sqref="Q74:AS78">
    <cfRule type="cellIs" priority="70" operator="between" aboveAverage="0" equalAverage="0" bottom="0" percent="0" rank="0" text="" dxfId="68">
      <formula>$I$74</formula>
      <formula>$P$74</formula>
    </cfRule>
    <cfRule type="cellIs" priority="71" operator="lessThan" aboveAverage="0" equalAverage="0" bottom="0" percent="0" rank="0" text="" dxfId="69">
      <formula>$I$74</formula>
    </cfRule>
    <cfRule type="cellIs" priority="72" operator="greaterThan" aboveAverage="0" equalAverage="0" bottom="0" percent="0" rank="0" text="" dxfId="70">
      <formula>$P$74</formula>
    </cfRule>
  </conditionalFormatting>
  <conditionalFormatting sqref="Q20:AS20">
    <cfRule type="cellIs" priority="73" operator="between" aboveAverage="0" equalAverage="0" bottom="0" percent="0" rank="0" text="" dxfId="71">
      <formula>$J$20</formula>
      <formula>$N$20</formula>
    </cfRule>
    <cfRule type="cellIs" priority="74" operator="lessThan" aboveAverage="0" equalAverage="0" bottom="0" percent="0" rank="0" text="" dxfId="72">
      <formula>$P$20</formula>
    </cfRule>
    <cfRule type="cellIs" priority="75" operator="greaterThan" aboveAverage="0" equalAverage="0" bottom="0" percent="0" rank="0" text="" dxfId="73">
      <formula>$I$20</formula>
    </cfRule>
  </conditionalFormatting>
  <conditionalFormatting sqref="Q18:AS18">
    <cfRule type="cellIs" priority="76" operator="between" aboveAverage="0" equalAverage="0" bottom="0" percent="0" rank="0" text="" dxfId="74">
      <formula>J18</formula>
      <formula>N18</formula>
    </cfRule>
    <cfRule type="cellIs" priority="77" operator="lessThan" aboveAverage="0" equalAverage="0" bottom="0" percent="0" rank="0" text="" dxfId="75">
      <formula>P18</formula>
    </cfRule>
    <cfRule type="cellIs" priority="78" operator="greaterThan" aboveAverage="0" equalAverage="0" bottom="0" percent="0" rank="0" text="" dxfId="76">
      <formula>I18</formula>
    </cfRule>
  </conditionalFormatting>
  <conditionalFormatting sqref="Q19:AS19">
    <cfRule type="cellIs" priority="79" operator="between" aboveAverage="0" equalAverage="0" bottom="0" percent="0" rank="0" text="" dxfId="77">
      <formula>J19</formula>
      <formula>N19</formula>
    </cfRule>
    <cfRule type="cellIs" priority="80" operator="lessThan" aboveAverage="0" equalAverage="0" bottom="0" percent="0" rank="0" text="" dxfId="78">
      <formula>P19</formula>
    </cfRule>
    <cfRule type="cellIs" priority="81" operator="greaterThan" aboveAverage="0" equalAverage="0" bottom="0" percent="0" rank="0" text="" dxfId="79">
      <formula>I19</formula>
    </cfRule>
  </conditionalFormatting>
  <conditionalFormatting sqref="Q21:AS21">
    <cfRule type="cellIs" priority="82" operator="between" aboveAverage="0" equalAverage="0" bottom="0" percent="0" rank="0" text="" dxfId="80">
      <formula>$J$21</formula>
      <formula>$N$21</formula>
    </cfRule>
    <cfRule type="cellIs" priority="83" operator="lessThan" aboveAverage="0" equalAverage="0" bottom="0" percent="0" rank="0" text="" dxfId="81">
      <formula>$I$21</formula>
    </cfRule>
    <cfRule type="cellIs" priority="84" operator="greaterThan" aboveAverage="0" equalAverage="0" bottom="0" percent="0" rank="0" text="" dxfId="82">
      <formula>$P$21</formula>
    </cfRule>
  </conditionalFormatting>
  <conditionalFormatting sqref="Q22:AS22">
    <cfRule type="cellIs" priority="85" operator="between" aboveAverage="0" equalAverage="0" bottom="0" percent="0" rank="0" text="" dxfId="83">
      <formula>J22</formula>
      <formula>N22</formula>
    </cfRule>
    <cfRule type="cellIs" priority="86" operator="greaterThan" aboveAverage="0" equalAverage="0" bottom="0" percent="0" rank="0" text="" dxfId="84">
      <formula>P22</formula>
    </cfRule>
    <cfRule type="cellIs" priority="87" operator="lessThan" aboveAverage="0" equalAverage="0" bottom="0" percent="0" rank="0" text="" dxfId="85">
      <formula>I22</formula>
    </cfRule>
  </conditionalFormatting>
  <conditionalFormatting sqref="Q23:AS23">
    <cfRule type="cellIs" priority="88" operator="between" aboveAverage="0" equalAverage="0" bottom="0" percent="0" rank="0" text="" dxfId="86">
      <formula>$J$23</formula>
      <formula>$N$23</formula>
    </cfRule>
    <cfRule type="cellIs" priority="89" operator="greaterThan" aboveAverage="0" equalAverage="0" bottom="0" percent="0" rank="0" text="" dxfId="87">
      <formula>$P$23</formula>
    </cfRule>
    <cfRule type="cellIs" priority="90" operator="lessThan" aboveAverage="0" equalAverage="0" bottom="0" percent="0" rank="0" text="" dxfId="88">
      <formula>$I$23</formula>
    </cfRule>
  </conditionalFormatting>
  <conditionalFormatting sqref="Q33:AS33">
    <cfRule type="cellIs" priority="91" operator="between" aboveAverage="0" equalAverage="0" bottom="0" percent="0" rank="0" text="" dxfId="89">
      <formula>$P$33</formula>
      <formula>$I$33</formula>
    </cfRule>
    <cfRule type="cellIs" priority="92" operator="lessThan" aboveAverage="0" equalAverage="0" bottom="0" percent="0" rank="0" text="" dxfId="90">
      <formula>$P$33</formula>
    </cfRule>
    <cfRule type="cellIs" priority="93" operator="greaterThan" aboveAverage="0" equalAverage="0" bottom="0" percent="0" rank="0" text="" dxfId="91">
      <formula>$I$33</formula>
    </cfRule>
  </conditionalFormatting>
  <conditionalFormatting sqref="Q35:AS35">
    <cfRule type="cellIs" priority="94" operator="between" aboveAverage="0" equalAverage="0" bottom="0" percent="0" rank="0" text="" dxfId="92">
      <formula>$P$35</formula>
      <formula>$I$35</formula>
    </cfRule>
    <cfRule type="cellIs" priority="95" operator="lessThan" aboveAverage="0" equalAverage="0" bottom="0" percent="0" rank="0" text="" dxfId="93">
      <formula>$P$35</formula>
    </cfRule>
    <cfRule type="cellIs" priority="96" operator="greaterThan" aboveAverage="0" equalAverage="0" bottom="0" percent="0" rank="0" text="" dxfId="94">
      <formula>$I$35</formula>
    </cfRule>
  </conditionalFormatting>
  <conditionalFormatting sqref="Q37:AS37">
    <cfRule type="cellIs" priority="97" operator="between" aboveAverage="0" equalAverage="0" bottom="0" percent="0" rank="0" text="" dxfId="95">
      <formula>$J$37</formula>
      <formula>$N$37</formula>
    </cfRule>
    <cfRule type="cellIs" priority="98" operator="lessThan" aboveAverage="0" equalAverage="0" bottom="0" percent="0" rank="0" text="" dxfId="96">
      <formula>$P$37</formula>
    </cfRule>
    <cfRule type="cellIs" priority="99" operator="greaterThan" aboveAverage="0" equalAverage="0" bottom="0" percent="0" rank="0" text="" dxfId="97">
      <formula>$I$37</formula>
    </cfRule>
  </conditionalFormatting>
  <conditionalFormatting sqref="Q38:AS38">
    <cfRule type="cellIs" priority="100" operator="between" aboveAverage="0" equalAverage="0" bottom="0" percent="0" rank="0" text="" dxfId="98">
      <formula>$J$38</formula>
      <formula>$N$38</formula>
    </cfRule>
    <cfRule type="cellIs" priority="101" operator="lessThan" aboveAverage="0" equalAverage="0" bottom="0" percent="0" rank="0" text="" dxfId="99">
      <formula>$P$38</formula>
    </cfRule>
    <cfRule type="cellIs" priority="102" operator="greaterThan" aboveAverage="0" equalAverage="0" bottom="0" percent="0" rank="0" text="" dxfId="100">
      <formula>$I$38</formula>
    </cfRule>
  </conditionalFormatting>
  <conditionalFormatting sqref="Q55:AS55">
    <cfRule type="cellIs" priority="103" operator="between" aboveAverage="0" equalAverage="0" bottom="0" percent="0" rank="0" text="" dxfId="101">
      <formula>$I$55</formula>
      <formula>$P$55</formula>
    </cfRule>
    <cfRule type="cellIs" priority="104" operator="greaterThan" aboveAverage="0" equalAverage="0" bottom="0" percent="0" rank="0" text="" dxfId="102">
      <formula>$P$55</formula>
    </cfRule>
    <cfRule type="cellIs" priority="105" operator="lessThan" aboveAverage="0" equalAverage="0" bottom="0" percent="0" rank="0" text="" dxfId="103">
      <formula>$I$55</formula>
    </cfRule>
  </conditionalFormatting>
  <conditionalFormatting sqref="Q82:AS82">
    <cfRule type="cellIs" priority="106" operator="between" aboveAverage="0" equalAverage="0" bottom="0" percent="0" rank="0" text="" dxfId="104">
      <formula>$I$79</formula>
      <formula>$P$79</formula>
    </cfRule>
    <cfRule type="cellIs" priority="107" operator="lessThan" aboveAverage="0" equalAverage="0" bottom="0" percent="0" rank="0" text="" dxfId="105">
      <formula>$I$79</formula>
    </cfRule>
    <cfRule type="cellIs" priority="108" operator="greaterThan" aboveAverage="0" equalAverage="0" bottom="0" percent="0" rank="0" text="" dxfId="106">
      <formula>$P$79</formula>
    </cfRule>
  </conditionalFormatting>
  <conditionalFormatting sqref="Q80:AS81">
    <cfRule type="cellIs" priority="109" operator="between" aboveAverage="0" equalAverage="0" bottom="0" percent="0" rank="0" text="" dxfId="107">
      <formula>$I$79</formula>
      <formula>$P$79</formula>
    </cfRule>
    <cfRule type="cellIs" priority="110" operator="lessThan" aboveAverage="0" equalAverage="0" bottom="0" percent="0" rank="0" text="" dxfId="108">
      <formula>$I$79</formula>
    </cfRule>
    <cfRule type="cellIs" priority="111" operator="greaterThan" aboveAverage="0" equalAverage="0" bottom="0" percent="0" rank="0" text="" dxfId="109">
      <formula>$P$79</formula>
    </cfRule>
  </conditionalFormatting>
  <conditionalFormatting sqref="Q83:AS83">
    <cfRule type="cellIs" priority="112" operator="between" aboveAverage="0" equalAverage="0" bottom="0" percent="0" rank="0" text="" dxfId="110">
      <formula>$I$79</formula>
      <formula>$P$79</formula>
    </cfRule>
    <cfRule type="cellIs" priority="113" operator="lessThan" aboveAverage="0" equalAverage="0" bottom="0" percent="0" rank="0" text="" dxfId="111">
      <formula>$I$79</formula>
    </cfRule>
    <cfRule type="cellIs" priority="114" operator="greaterThan" aboveAverage="0" equalAverage="0" bottom="0" percent="0" rank="0" text="" dxfId="112">
      <formula>$P$79</formula>
    </cfRule>
  </conditionalFormatting>
  <conditionalFormatting sqref="Y79">
    <cfRule type="cellIs" priority="115" operator="between" aboveAverage="0" equalAverage="0" bottom="0" percent="0" rank="0" text="" dxfId="113">
      <formula>$I$79</formula>
      <formula>$P$79</formula>
    </cfRule>
    <cfRule type="cellIs" priority="116" operator="lessThan" aboveAverage="0" equalAverage="0" bottom="0" percent="0" rank="0" text="" dxfId="114">
      <formula>$I$79</formula>
    </cfRule>
    <cfRule type="cellIs" priority="117" operator="greaterThan" aboveAverage="0" equalAverage="0" bottom="0" percent="0" rank="0" text="" dxfId="115">
      <formula>$P$79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5:F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F9" activeCellId="0" sqref="F9"/>
    </sheetView>
  </sheetViews>
  <sheetFormatPr defaultRowHeight="14.4" zeroHeight="false" outlineLevelRow="0" outlineLevelCol="0"/>
  <cols>
    <col collapsed="false" customWidth="true" hidden="false" outlineLevel="0" max="1025" min="1" style="0" width="10.69"/>
  </cols>
  <sheetData>
    <row r="5" customFormat="false" ht="14.4" hidden="false" customHeight="false" outlineLevel="0" collapsed="false">
      <c r="B5" s="190" t="n">
        <f aca="false">C5-C6</f>
        <v>291.65</v>
      </c>
      <c r="C5" s="191" t="n">
        <v>307</v>
      </c>
      <c r="D5" s="190" t="n">
        <f aca="false">C5+C6</f>
        <v>322.35</v>
      </c>
    </row>
    <row r="6" customFormat="false" ht="14.4" hidden="false" customHeight="false" outlineLevel="0" collapsed="false">
      <c r="B6" s="190"/>
      <c r="C6" s="190" t="n">
        <f aca="false">C5*5%</f>
        <v>15.35</v>
      </c>
      <c r="D6" s="190"/>
    </row>
    <row r="9" customFormat="false" ht="14.4" hidden="false" customHeight="false" outlineLevel="0" collapsed="false">
      <c r="F9" s="0" t="n">
        <f aca="false">6/21</f>
        <v>0.285714285714286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2060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Arnold Alvarado Ruiz</dc:creator>
  <dc:description/>
  <dc:language>es-CR</dc:language>
  <cp:lastModifiedBy/>
  <cp:lastPrinted>2018-12-11T14:10:31Z</cp:lastPrinted>
  <dcterms:modified xsi:type="dcterms:W3CDTF">2020-08-20T13:34:50Z</dcterms:modified>
  <cp:revision>158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