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Cálculo de Cuota" sheetId="1" state="visible" r:id="rId2"/>
    <sheet name="Métricas" sheetId="2" state="visible" r:id="rId3"/>
    <sheet name="Indicadores" sheetId="3" state="visible" r:id="rId4"/>
    <sheet name="Ajustes" sheetId="4" state="visible" r:id="rId5"/>
    <sheet name="Hoja1" sheetId="5" state="hidden" r:id="rId6"/>
  </sheets>
  <definedNames>
    <definedName function="false" hidden="false" name="_AtRisk_FitDataRange_FIT_BE877_718C7" vbProcedure="false">#REF!</definedName>
    <definedName function="false" hidden="false" name="__xlfn_IFERROR" vbProcedure="false">NA()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72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Arnold Alvarado Ruiz:
</t>
        </r>
        <r>
          <rPr>
            <sz val="9"/>
            <color rgb="FF000000"/>
            <rFont val="Tahoma"/>
            <family val="2"/>
            <charset val="1"/>
          </rPr>
          <t xml:space="preserve">14 cuota sentencia
21 días promedio
=14/21=0,67
</t>
        </r>
      </text>
    </comment>
  </commentList>
</comments>
</file>

<file path=xl/sharedStrings.xml><?xml version="1.0" encoding="utf-8"?>
<sst xmlns="http://schemas.openxmlformats.org/spreadsheetml/2006/main" count="463" uniqueCount="172">
  <si>
    <t xml:space="preserve">Registro de días laborados por Mes y cálculo de cuota de trabajo mensual esperada para cada persona del Despacho</t>
  </si>
  <si>
    <t xml:space="preserve">Nota:
1. Ingresar información en las celdas que se encuentren en color blanco.</t>
  </si>
  <si>
    <t xml:space="preserve">Cantidad de días Laborales</t>
  </si>
  <si>
    <t xml:space="preserve">Días fuera del Despacho sin sustitución</t>
  </si>
  <si>
    <t xml:space="preserve">Téc. Jud. 1</t>
  </si>
  <si>
    <t xml:space="preserve">Téc. Jud. 2</t>
  </si>
  <si>
    <t xml:space="preserve">Téc. Jud. 3</t>
  </si>
  <si>
    <t xml:space="preserve">Téc. Jud. 4</t>
  </si>
  <si>
    <t xml:space="preserve">Téc. Jud. 5</t>
  </si>
  <si>
    <t xml:space="preserve">Téc. Jud. 6</t>
  </si>
  <si>
    <t xml:space="preserve">Téc. Jud. 7</t>
  </si>
  <si>
    <t xml:space="preserve">Téc. Jud. 8</t>
  </si>
  <si>
    <t xml:space="preserve">Téc. Jud. 9</t>
  </si>
  <si>
    <t xml:space="preserve">Téc. Jud. 10</t>
  </si>
  <si>
    <t xml:space="preserve">Persona Coordinadora</t>
  </si>
  <si>
    <t xml:space="preserve">Persona Juzgadora 1</t>
  </si>
  <si>
    <t xml:space="preserve">Persona Juzgadora 2</t>
  </si>
  <si>
    <t xml:space="preserve">Persona Juzgadora 3</t>
  </si>
  <si>
    <t xml:space="preserve">Persona Juzgadora 4</t>
  </si>
  <si>
    <t xml:space="preserve">Total de días laborados por persona</t>
  </si>
  <si>
    <t xml:space="preserve">Cantidad de Días Realizando Manifestación </t>
  </si>
  <si>
    <t xml:space="preserve">Cantidad de Asistencias a Audiencias (Materia Civil)</t>
  </si>
  <si>
    <t xml:space="preserve">Cuota Teórica Diaria</t>
  </si>
  <si>
    <t xml:space="preserve">Cuota Teórica Mensual</t>
  </si>
  <si>
    <t xml:space="preserve">Peresona Coordinadora</t>
  </si>
  <si>
    <t xml:space="preserve">Cuota diferenciada realizando Manifestación</t>
  </si>
  <si>
    <t xml:space="preserve">Cuota diferenciada realizando Señalamiento Audiencia		</t>
  </si>
  <si>
    <t xml:space="preserve">MÉTRICAS DE LOS INDICADORES DE GESTIÓN</t>
  </si>
  <si>
    <t xml:space="preserve">Objetivo: Medir, controlar y verificar la gestión del despacho para su mejora continua.</t>
  </si>
  <si>
    <t xml:space="preserve">Detalles</t>
  </si>
  <si>
    <t xml:space="preserve">Seguimiento</t>
  </si>
  <si>
    <t xml:space="preserve">N°</t>
  </si>
  <si>
    <t xml:space="preserve">Datos</t>
  </si>
  <si>
    <t xml:space="preserve">Cantidad de Juezas y Jueces en el despacho</t>
  </si>
  <si>
    <t xml:space="preserve">Cantidad de Técnicas y Técnicos Judiciales en el despacho</t>
  </si>
  <si>
    <t xml:space="preserve">Fecha del día de hoy</t>
  </si>
  <si>
    <t xml:space="preserve">Fecha de la demanda nueva más antigua pendiente de la primera resolución (todas las materias)</t>
  </si>
  <si>
    <t xml:space="preserve">Fecha del último señalamiento a audiencia de recepción de pruebas o debate (TODAS LAS MATERIAS)</t>
  </si>
  <si>
    <t xml:space="preserve">Fecha del escrito más antiguo pendiente de resolver</t>
  </si>
  <si>
    <t xml:space="preserve">Cantidad de Audiencias Programadas</t>
  </si>
  <si>
    <t xml:space="preserve">Cantidad de Audiencias Realizadas</t>
  </si>
  <si>
    <t xml:space="preserve">Cantidad de resoluciones pasadas a firmar por las Técnicas y Técnicos</t>
  </si>
  <si>
    <t xml:space="preserve">Persona Técnica Judicial 1</t>
  </si>
  <si>
    <t xml:space="preserve">Persona Técnica Judicial 2</t>
  </si>
  <si>
    <t xml:space="preserve">Persona Técnica Judicial 3</t>
  </si>
  <si>
    <t xml:space="preserve">Persona Técnica Judicial 4</t>
  </si>
  <si>
    <t xml:space="preserve">Persona Técnica Judicial 5</t>
  </si>
  <si>
    <t xml:space="preserve">Cantidad de resoluciones a realizar por las Técnicas y Técnicos (cuota)</t>
  </si>
  <si>
    <t xml:space="preserve">Cuota de trabajo esperada para Persona Técnica Judicial 1</t>
  </si>
  <si>
    <t xml:space="preserve">Cuota de trabajo esperada para Persona Técnica Judicial 2</t>
  </si>
  <si>
    <t xml:space="preserve">Cuota de trabajo esperada para Persona Técnica Judicial 3</t>
  </si>
  <si>
    <t xml:space="preserve">Cuota de trabajo esperada para Persona Técnica Judicial 4</t>
  </si>
  <si>
    <t xml:space="preserve">Cuota de trabajo esperada para Persona Técnica Judicial 5</t>
  </si>
  <si>
    <t xml:space="preserve">Cuota de trabajo esperada para Coordinador o Coordinadora Judicial</t>
  </si>
  <si>
    <t xml:space="preserve">Cantidad de sentencias dictadas (Global)</t>
  </si>
  <si>
    <t xml:space="preserve">Cantidad de sentencias esperadas (Global)</t>
  </si>
  <si>
    <t xml:space="preserve">LABORAL</t>
  </si>
  <si>
    <t xml:space="preserve">Circulante al Iniciar el mes</t>
  </si>
  <si>
    <t xml:space="preserve">Cantidad de Casos Entrados</t>
  </si>
  <si>
    <t xml:space="preserve">Cantidad de Casos Reentrados</t>
  </si>
  <si>
    <t xml:space="preserve">Cantidad de Legajos de Ejecución</t>
  </si>
  <si>
    <t xml:space="preserve">Cantidad de Casos Terminados</t>
  </si>
  <si>
    <t xml:space="preserve">Cantidad de expedientes en trámite</t>
  </si>
  <si>
    <t xml:space="preserve">Cantidad de expedientes en etapa de ejecución</t>
  </si>
  <si>
    <t xml:space="preserve">Fecha de la demanda nueva más antigua pendiente de la primera resolución</t>
  </si>
  <si>
    <t xml:space="preserve">Fecha más antigua de expediente de pase a fallo de expedientes pendientes de dictado de sentencia</t>
  </si>
  <si>
    <t xml:space="preserve">Cantidad de Escritos pendientes de resolver</t>
  </si>
  <si>
    <t xml:space="preserve">Cantidad de audiencias pendientes de realización</t>
  </si>
  <si>
    <t xml:space="preserve">Cantidad de expedientes pendientes de fallo</t>
  </si>
  <si>
    <t xml:space="preserve">Técnico 1</t>
  </si>
  <si>
    <t xml:space="preserve">Técnico 2</t>
  </si>
  <si>
    <t xml:space="preserve">Técnico 3</t>
  </si>
  <si>
    <t xml:space="preserve">Técnico 4</t>
  </si>
  <si>
    <t xml:space="preserve">Técnico 5</t>
  </si>
  <si>
    <t xml:space="preserve">Cantidad de sentencias dictadas Persona Juzgadora 1</t>
  </si>
  <si>
    <t xml:space="preserve">Cantidad de sentencias dictadas Persona Juzgadora 2</t>
  </si>
  <si>
    <t xml:space="preserve">Cantidad de sentencias dictadas Persona Juzgadora 3</t>
  </si>
  <si>
    <t xml:space="preserve">CIVIL</t>
  </si>
  <si>
    <t xml:space="preserve">Cantidad de casos Reactivados</t>
  </si>
  <si>
    <t xml:space="preserve">Cantidad de casos Inactivos</t>
  </si>
  <si>
    <t xml:space="preserve">.</t>
  </si>
  <si>
    <t xml:space="preserve"> Juzgado Civil y Trabajo de Pérez Zeledón</t>
  </si>
  <si>
    <t xml:space="preserve"> Juzgado Civil y de Trabajo del Primer Circuito Judicial de la Zona Sur (Pérez Zeledón) Código de Oficina:1125 contexto Civil:0188 y contexto Laboral:1125</t>
  </si>
  <si>
    <t xml:space="preserve">INDICADORES DE GESTIÓN
DIRECCIÓN DE PLANIFICACIÓN</t>
  </si>
  <si>
    <t xml:space="preserve">Rangos</t>
  </si>
  <si>
    <t xml:space="preserve">Categoría</t>
  </si>
  <si>
    <t xml:space="preserve">Indicadores</t>
  </si>
  <si>
    <t xml:space="preserve">Métricas</t>
  </si>
  <si>
    <t xml:space="preserve">Periodicidad</t>
  </si>
  <si>
    <t xml:space="preserve">Responsable</t>
  </si>
  <si>
    <t xml:space="preserve">Comentarios</t>
  </si>
  <si>
    <t xml:space="preserve">A mejorar</t>
  </si>
  <si>
    <t xml:space="preserve">Estándar</t>
  </si>
  <si>
    <t xml:space="preserve">Muy bueno</t>
  </si>
  <si>
    <t xml:space="preserve">Rendimiento Estadístico</t>
  </si>
  <si>
    <t xml:space="preserve">Entrada de asuntos nuevos</t>
  </si>
  <si>
    <t xml:space="preserve">Cantidad de casos entrados + Cantidad de casos reentrados.</t>
  </si>
  <si>
    <t xml:space="preserve">Mensual</t>
  </si>
  <si>
    <t xml:space="preserve">Coordinadora o Coordinador Judicial</t>
  </si>
  <si>
    <t xml:space="preserve">Este datos se obtiene del informe de estadística.</t>
  </si>
  <si>
    <t xml:space="preserve">&gt;</t>
  </si>
  <si>
    <t xml:space="preserve"> =&lt; X =&lt; </t>
  </si>
  <si>
    <t xml:space="preserve">&lt;</t>
  </si>
  <si>
    <t xml:space="preserve">Civil</t>
  </si>
  <si>
    <t xml:space="preserve">Trabajo</t>
  </si>
  <si>
    <t xml:space="preserve">Salida de asuntos</t>
  </si>
  <si>
    <t xml:space="preserve">Cantidad de expedientes terminados durante el mes</t>
  </si>
  <si>
    <t xml:space="preserve">Circulante total del despacho</t>
  </si>
  <si>
    <t xml:space="preserve">(Circulante Inicial + Entradas) - Salidas</t>
  </si>
  <si>
    <t xml:space="preserve">Trámite</t>
  </si>
  <si>
    <t xml:space="preserve">Ejecución</t>
  </si>
  <si>
    <t xml:space="preserve">Relación Salida vs Entrada</t>
  </si>
  <si>
    <t xml:space="preserve">(Salidas/Entradas)*100</t>
  </si>
  <si>
    <t xml:space="preserve">Los datos de entradas y salidas se obtienen del informe de estadística.</t>
  </si>
  <si>
    <t xml:space="preserve">Modificado</t>
  </si>
  <si>
    <t xml:space="preserve">Plazos</t>
  </si>
  <si>
    <t xml:space="preserve">Plazo para resolver demandas nuevas</t>
  </si>
  <si>
    <t xml:space="preserve">Fecha actual - fecha de la demanda nueva más antigua pendiente de la primera resolución</t>
  </si>
  <si>
    <t xml:space="preserve">Revisar la tarea del Escritorio Virtual en la que se incluyan las demandas o procesos nuevos. Se selecciona el dato más antiguo de todo el despacho.</t>
  </si>
  <si>
    <t xml:space="preserve">Plazo de espera para dictado de sentencia (días)</t>
  </si>
  <si>
    <t xml:space="preserve">(Fecha actual - fecha de pase a fallo más antigua)</t>
  </si>
  <si>
    <t xml:space="preserve">Este dato se obtiene del libro en el que se consigne las fechas de pase a fallo de los expedientes pendientes de dictado de sentencia.</t>
  </si>
  <si>
    <t xml:space="preserve">Plazo de espera para la realización de audiencia de recepción de pruebas o debate(días)</t>
  </si>
  <si>
    <t xml:space="preserve">(Fecha de último señalamiento - fecha actual)</t>
  </si>
  <si>
    <t xml:space="preserve">Este dato se obtiene de la Agenda Cronos</t>
  </si>
  <si>
    <t xml:space="preserve">Plazo para resolver escritos</t>
  </si>
  <si>
    <t xml:space="preserve">Fecha actual - fecha del escrito más antiguo pendiente de resolver</t>
  </si>
  <si>
    <t xml:space="preserve">Este dato se obtiene del Buzón de Escritos del Escritorio Virtual, se deben contemplar todas las materias. 
En el caso de despachos no electrónicos se debe revisar cada escritorio.</t>
  </si>
  <si>
    <t xml:space="preserve">Operacional</t>
  </si>
  <si>
    <t xml:space="preserve">Porcentaje de efectividad de realización audiencias</t>
  </si>
  <si>
    <t xml:space="preserve">(Audiencias realizadas / Audiencias programadas)*100</t>
  </si>
  <si>
    <t xml:space="preserve">Agenda Cronos, debe ser un global de la totalidad de audiencias programadas</t>
  </si>
  <si>
    <t xml:space="preserve">Cantidad de escritos pendientes de resolver</t>
  </si>
  <si>
    <t xml:space="preserve">Escritos pendientes de realización</t>
  </si>
  <si>
    <t xml:space="preserve">Audiencias pendientes de realización</t>
  </si>
  <si>
    <t xml:space="preserve">Agenda Cronos, desglose por materia</t>
  </si>
  <si>
    <t xml:space="preserve">Expedientes pendientes de fallo</t>
  </si>
  <si>
    <t xml:space="preserve">Porcentaje de rendimiento por Persona Técnica Judicial</t>
  </si>
  <si>
    <t xml:space="preserve">(Cantidad de resoluciones pasadas a firmar / Cantidad de resoluciones a realizar)</t>
  </si>
  <si>
    <t xml:space="preserve">Debe existir una métrica por cada uno de las técnicas y técnicos del despacho.
Este dato se obtiene del Escritorio Virtual.</t>
  </si>
  <si>
    <t xml:space="preserve">Persona Técnica Judicial 6</t>
  </si>
  <si>
    <t xml:space="preserve">Cantidad de sentencias dictadas por juez o jueza</t>
  </si>
  <si>
    <t xml:space="preserve">Debe existir una métrica por cada uno de las juezas y jueces del despacho.
Este dato se obtiene del Libro en el que se consignen las sentencias.</t>
  </si>
  <si>
    <t xml:space="preserve">Porcentaje de rendimiento por Persona Juzgadora</t>
  </si>
  <si>
    <t xml:space="preserve">(Cantidad de sentencias dictadas / Cantidad de sentencias esperadas)</t>
  </si>
  <si>
    <r>
      <rPr>
        <b val="true"/>
        <sz val="10"/>
        <color rgb="FF333333"/>
        <rFont val="Arial"/>
        <family val="2"/>
        <charset val="1"/>
      </rPr>
      <t xml:space="preserve">Versión N°4 de Matriz de Indicadores: Vigente a partir del 5 de julio del 2019.</t>
    </r>
    <r>
      <rPr>
        <b val="true"/>
        <sz val="10"/>
        <color rgb="FF333333"/>
        <rFont val="Verdana"/>
        <family val="2"/>
        <charset val="1"/>
      </rPr>
      <t xml:space="preserve"> </t>
    </r>
  </si>
  <si>
    <r>
      <rPr>
        <b val="true"/>
        <sz val="10"/>
        <color rgb="FF333333"/>
        <rFont val="Arial"/>
        <family val="2"/>
        <charset val="1"/>
      </rPr>
      <t xml:space="preserve">Versión N°5 de Matriz de Indicadores: Vigente a partir del 24 de febrero de 2020.</t>
    </r>
    <r>
      <rPr>
        <b val="true"/>
        <sz val="10"/>
        <color rgb="FF333333"/>
        <rFont val="Verdana"/>
        <family val="2"/>
        <charset val="1"/>
      </rPr>
      <t xml:space="preserve"> </t>
    </r>
  </si>
  <si>
    <t xml:space="preserve">Versión N°6 de Matrriz de Indicadores: Vigente a partir del 11 de mayo de 2020.</t>
  </si>
  <si>
    <t xml:space="preserve">Versión N°7 de Matrriz de Indicadores: Vigente a partir del 28 de julio de 2020.</t>
  </si>
  <si>
    <t xml:space="preserve">Fecha de ajuste</t>
  </si>
  <si>
    <t xml:space="preserve">Tipo de Ajuste</t>
  </si>
  <si>
    <t xml:space="preserve">Inclusión de los indicadores de: inactivos y reactivados</t>
  </si>
  <si>
    <t xml:space="preserve">Profesional a cargo de realizar el ajuste</t>
  </si>
  <si>
    <t xml:space="preserve">Yahaira Meléndez Benavides</t>
  </si>
  <si>
    <t xml:space="preserve">Versión de la Matriz</t>
  </si>
  <si>
    <t xml:space="preserve">Inclusión del indicador Legajo de Ejecución en la materia Laboral</t>
  </si>
  <si>
    <t xml:space="preserve">Inclusión del indicador Escritos Pendientes de Resolver en las materias Civil y Laboral</t>
  </si>
  <si>
    <t xml:space="preserve">Entrada</t>
  </si>
  <si>
    <t xml:space="preserve">Salida</t>
  </si>
  <si>
    <t xml:space="preserve">&gt;71</t>
  </si>
  <si>
    <t xml:space="preserve">&gt;32</t>
  </si>
  <si>
    <t xml:space="preserve">&gt;40</t>
  </si>
  <si>
    <t xml:space="preserve">&gt;66</t>
  </si>
  <si>
    <t xml:space="preserve">&gt;27</t>
  </si>
  <si>
    <t xml:space="preserve">&gt;39</t>
  </si>
  <si>
    <t xml:space="preserve">&gt;1029</t>
  </si>
  <si>
    <t xml:space="preserve">&gt;492</t>
  </si>
  <si>
    <t xml:space="preserve">&gt;409</t>
  </si>
  <si>
    <t xml:space="preserve">&gt;84</t>
  </si>
  <si>
    <t xml:space="preserve">&gt;537</t>
  </si>
  <si>
    <t xml:space="preserve">&gt;445</t>
  </si>
  <si>
    <t xml:space="preserve">&gt;91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</si>
</sst>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\ %"/>
    <numFmt numFmtId="166" formatCode="MM/YY"/>
    <numFmt numFmtId="167" formatCode="0.0"/>
    <numFmt numFmtId="168" formatCode="0.00"/>
    <numFmt numFmtId="169" formatCode="0"/>
    <numFmt numFmtId="170" formatCode="#,##0"/>
    <numFmt numFmtId="171" formatCode="DD/MM/YYYY"/>
    <numFmt numFmtId="172" formatCode="#,##0.00"/>
    <numFmt numFmtId="173" formatCode="0.0%"/>
    <numFmt numFmtId="174" formatCode="0.00\ %"/>
  </numFmts>
  <fonts count="44">
    <font>
      <sz val="11"/>
      <color rgb="FF333333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996600"/>
      <name val="Calibri"/>
      <family val="2"/>
      <charset val="1"/>
    </font>
    <font>
      <sz val="11"/>
      <color rgb="FF800000"/>
      <name val="Calibri"/>
      <family val="2"/>
      <charset val="1"/>
    </font>
    <font>
      <sz val="10"/>
      <name val="Verdana"/>
      <family val="2"/>
      <charset val="1"/>
    </font>
    <font>
      <b val="true"/>
      <sz val="14"/>
      <color rgb="FFDDDDDD"/>
      <name val="Verdana"/>
      <family val="2"/>
      <charset val="1"/>
    </font>
    <font>
      <sz val="14"/>
      <name val="Verdana"/>
      <family val="2"/>
      <charset val="1"/>
    </font>
    <font>
      <b val="true"/>
      <sz val="11"/>
      <name val="Verdana"/>
      <family val="2"/>
      <charset val="1"/>
    </font>
    <font>
      <b val="true"/>
      <sz val="12"/>
      <name val="Verdana"/>
      <family val="2"/>
      <charset val="1"/>
    </font>
    <font>
      <b val="true"/>
      <i val="true"/>
      <sz val="12"/>
      <name val="Verdana"/>
      <family val="2"/>
      <charset val="1"/>
    </font>
    <font>
      <b val="true"/>
      <sz val="10"/>
      <name val="Verdana"/>
      <family val="2"/>
      <charset val="1"/>
    </font>
    <font>
      <sz val="10"/>
      <color rgb="FFDDDDDD"/>
      <name val="Verdana"/>
      <family val="2"/>
      <charset val="1"/>
    </font>
    <font>
      <b val="true"/>
      <i val="true"/>
      <sz val="11"/>
      <color rgb="FF333333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6"/>
      <color rgb="FF333333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4"/>
      <color rgb="FF333333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333333"/>
      <name val="Book Antiqua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800000"/>
      <name val="Arial"/>
      <family val="2"/>
      <charset val="1"/>
    </font>
    <font>
      <b val="true"/>
      <sz val="16"/>
      <color rgb="FF333333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8"/>
      <color rgb="FF339966"/>
      <name val="Arial"/>
      <family val="2"/>
      <charset val="1"/>
    </font>
    <font>
      <b val="true"/>
      <sz val="11"/>
      <color rgb="FF333333"/>
      <name val="Arial"/>
      <family val="2"/>
      <charset val="1"/>
    </font>
    <font>
      <b val="true"/>
      <sz val="8"/>
      <color rgb="FF333333"/>
      <name val="Arial"/>
      <family val="2"/>
      <charset val="1"/>
    </font>
    <font>
      <b val="true"/>
      <sz val="8"/>
      <color rgb="FFDDDDDD"/>
      <name val="Arial"/>
      <family val="2"/>
      <charset val="1"/>
    </font>
    <font>
      <b val="true"/>
      <sz val="11"/>
      <color rgb="FF333333"/>
      <name val="Book Antiqua"/>
      <family val="1"/>
      <charset val="1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11"/>
      <color rgb="FFDDDDDD"/>
      <name val="Arial"/>
      <family val="2"/>
      <charset val="1"/>
    </font>
    <font>
      <i val="true"/>
      <sz val="8"/>
      <color rgb="FF333333"/>
      <name val="Arial"/>
      <family val="2"/>
      <charset val="1"/>
    </font>
    <font>
      <sz val="11"/>
      <color rgb="FF333333"/>
      <name val="Arial"/>
      <family val="2"/>
      <charset val="1"/>
    </font>
    <font>
      <sz val="10"/>
      <name val="Arial"/>
      <family val="2"/>
      <charset val="1"/>
    </font>
    <font>
      <sz val="11"/>
      <color rgb="FF808080"/>
      <name val="Verdana"/>
      <family val="2"/>
      <charset val="1"/>
    </font>
    <font>
      <sz val="11"/>
      <color rgb="FF800000"/>
      <name val="Arial"/>
      <family val="2"/>
      <charset val="1"/>
    </font>
    <font>
      <b val="true"/>
      <sz val="10"/>
      <color rgb="FF333333"/>
      <name val="Verdana"/>
      <family val="2"/>
      <charset val="1"/>
    </font>
    <font>
      <sz val="11"/>
      <color rgb="FF333333"/>
      <name val="Book Antiqua"/>
      <family val="1"/>
      <charset val="1"/>
    </font>
    <font>
      <b val="true"/>
      <sz val="11"/>
      <color rgb="FF333333"/>
      <name val="Verdana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  <fill>
      <patternFill patternType="solid">
        <fgColor rgb="FF333F50"/>
        <bgColor rgb="FF333333"/>
      </patternFill>
    </fill>
    <fill>
      <patternFill patternType="solid">
        <fgColor rgb="FFDDDDDD"/>
        <bgColor rgb="FFD9D9D9"/>
      </patternFill>
    </fill>
    <fill>
      <patternFill patternType="solid">
        <fgColor rgb="FFB4C7E7"/>
        <bgColor rgb="FFC0C0C0"/>
      </patternFill>
    </fill>
    <fill>
      <patternFill patternType="solid">
        <fgColor rgb="FF2E75B6"/>
        <bgColor rgb="FF3366FF"/>
      </patternFill>
    </fill>
    <fill>
      <patternFill patternType="solid">
        <fgColor rgb="FFD9D9D9"/>
        <bgColor rgb="FFDDDDDD"/>
      </patternFill>
    </fill>
    <fill>
      <patternFill patternType="solid">
        <fgColor rgb="FFEFFD6F"/>
        <bgColor rgb="FFFFE699"/>
      </patternFill>
    </fill>
    <fill>
      <patternFill patternType="solid">
        <fgColor rgb="FF99CC00"/>
        <bgColor rgb="FFFFD320"/>
      </patternFill>
    </fill>
    <fill>
      <patternFill patternType="solid">
        <fgColor rgb="FFC0C0C0"/>
        <bgColor rgb="FFCCCCCC"/>
      </patternFill>
    </fill>
    <fill>
      <patternFill patternType="solid">
        <fgColor rgb="FF00CCFF"/>
        <bgColor rgb="FF00FFFF"/>
      </patternFill>
    </fill>
    <fill>
      <patternFill patternType="solid">
        <fgColor rgb="FFCCCCCC"/>
        <bgColor rgb="FFC0C0C0"/>
      </patternFill>
    </fill>
    <fill>
      <patternFill patternType="solid">
        <fgColor rgb="FFA6A6A6"/>
        <bgColor rgb="FF969696"/>
      </patternFill>
    </fill>
    <fill>
      <patternFill patternType="solid">
        <fgColor rgb="FFFFFFFF"/>
        <bgColor rgb="FFE6E6FF"/>
      </patternFill>
    </fill>
    <fill>
      <patternFill patternType="solid">
        <fgColor rgb="FF969696"/>
        <bgColor rgb="FFA6A6A6"/>
      </patternFill>
    </fill>
    <fill>
      <patternFill patternType="solid">
        <fgColor rgb="FF3366FF"/>
        <bgColor rgb="FF2E75B6"/>
      </patternFill>
    </fill>
    <fill>
      <patternFill patternType="solid">
        <fgColor rgb="FFFF6600"/>
        <bgColor rgb="FFFD635F"/>
      </patternFill>
    </fill>
    <fill>
      <patternFill patternType="solid">
        <fgColor rgb="FFFFD320"/>
        <bgColor rgb="FFFFFF00"/>
      </patternFill>
    </fill>
    <fill>
      <patternFill patternType="solid">
        <fgColor rgb="FF008000"/>
        <bgColor rgb="FF00B050"/>
      </patternFill>
    </fill>
    <fill>
      <patternFill patternType="solid">
        <fgColor rgb="FFFF950E"/>
        <bgColor rgb="FFFF6600"/>
      </patternFill>
    </fill>
    <fill>
      <patternFill patternType="solid">
        <fgColor rgb="FFFD635F"/>
        <bgColor rgb="FFFF6600"/>
      </patternFill>
    </fill>
    <fill>
      <patternFill patternType="solid">
        <fgColor rgb="FF2EB448"/>
        <bgColor rgb="FF339966"/>
      </patternFill>
    </fill>
    <fill>
      <patternFill patternType="solid">
        <fgColor rgb="FFFFCC99"/>
        <bgColor rgb="FFFFE699"/>
      </patternFill>
    </fill>
    <fill>
      <patternFill patternType="solid">
        <fgColor rgb="FFCCCCFF"/>
        <bgColor rgb="FFB4C7E7"/>
      </patternFill>
    </fill>
    <fill>
      <patternFill patternType="solid">
        <fgColor rgb="FF66CC99"/>
        <bgColor rgb="FF99CCFF"/>
      </patternFill>
    </fill>
    <fill>
      <patternFill patternType="solid">
        <fgColor rgb="FFCCFFCC"/>
        <bgColor rgb="FFDDDDDD"/>
      </patternFill>
    </fill>
    <fill>
      <patternFill patternType="solid">
        <fgColor rgb="FF99CCFF"/>
        <bgColor rgb="FFB4C7E7"/>
      </patternFill>
    </fill>
    <fill>
      <patternFill patternType="solid">
        <fgColor rgb="FF808080"/>
        <bgColor rgb="FF969696"/>
      </patternFill>
    </fill>
    <fill>
      <patternFill patternType="solid">
        <fgColor rgb="FFE6E6FF"/>
        <bgColor rgb="FFDDDDDD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>
        <color rgb="FF800000"/>
      </left>
      <right style="thin">
        <color rgb="FF800000"/>
      </right>
      <top/>
      <bottom style="thin">
        <color rgb="FF800000"/>
      </bottom>
      <diagonal/>
    </border>
    <border diagonalUp="false" diagonalDown="false"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 diagonalUp="false" diagonalDown="false">
      <left style="thin"/>
      <right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24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2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0" xfId="24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4" borderId="0" xfId="24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4" borderId="0" xfId="2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24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24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0" borderId="2" xfId="24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7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24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" xfId="24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6" borderId="2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6" borderId="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4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5" borderId="2" xfId="24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6" fillId="7" borderId="2" xfId="24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7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5" borderId="2" xfId="24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9" fontId="12" fillId="5" borderId="2" xfId="24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6" fillId="0" borderId="2" xfId="24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9" fontId="6" fillId="0" borderId="2" xfId="24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4" fillId="7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7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1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3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1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1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2" xfId="24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2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1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8" fillId="2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2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32" fillId="2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32" fillId="2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2" fillId="2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33" fillId="2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4" fillId="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2" fontId="32" fillId="2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32" fillId="2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2" fillId="2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7" fillId="18" borderId="4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7" fillId="18" borderId="4" xfId="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2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21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2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5" fillId="1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2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2" fillId="2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35" fillId="1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4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2" fontId="32" fillId="2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32" fillId="2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2" fillId="2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3" fillId="2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3" fillId="2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3" fillId="8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3" fillId="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3" fillId="2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35" fillId="1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8" fillId="2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2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32" fillId="2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2" fillId="2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32" fillId="2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2" fillId="2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2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6" fillId="26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2" fontId="32" fillId="2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32" fillId="2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2" fillId="2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8" fillId="2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9" fillId="2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7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32" fillId="27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32" fillId="2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2" fillId="27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3" fillId="2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35" fillId="1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2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29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2" fontId="32" fillId="29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39" fillId="2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0" fillId="0" borderId="1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0" fillId="0" borderId="1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2" fillId="2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2" fillId="29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27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4" fontId="35" fillId="1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2" fillId="2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5" fillId="1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5" fillId="17" borderId="2" xfId="1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5" fillId="19" borderId="2" xfId="1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3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eutral 1" xfId="20"/>
    <cellStyle name="Neutral 2" xfId="21"/>
    <cellStyle name="Normal 2" xfId="22"/>
    <cellStyle name="Porcentaje 2" xfId="23"/>
    <cellStyle name="Excel_BuiltIn_Texto explicativo" xfId="24"/>
  </cellStyles>
  <dxfs count="146"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1"/>
        <i val="0"/>
        <color rgb="FF333333"/>
        <sz val="11"/>
      </font>
      <fill>
        <patternFill>
          <bgColor rgb="FF00B050"/>
        </patternFill>
      </fill>
    </dxf>
    <dxf>
      <font>
        <b val="1"/>
        <i val="0"/>
        <color rgb="FF333333"/>
        <sz val="11"/>
      </font>
      <fill>
        <patternFill>
          <bgColor rgb="FFFF6600"/>
        </patternFill>
      </fill>
    </dxf>
    <dxf>
      <font>
        <b val="1"/>
        <i val="0"/>
        <color rgb="FF333333"/>
        <sz val="11"/>
      </font>
      <fill>
        <patternFill>
          <bgColor rgb="FFFFD320"/>
        </patternFill>
      </fill>
    </dxf>
    <dxf>
      <font>
        <b val="1"/>
        <i val="0"/>
        <color rgb="FF333333"/>
        <sz val="11"/>
      </font>
      <fill>
        <patternFill>
          <bgColor rgb="FFFF6600"/>
        </patternFill>
      </fill>
    </dxf>
    <dxf>
      <font>
        <b val="1"/>
        <i val="0"/>
        <color rgb="FF333333"/>
        <sz val="11"/>
      </font>
      <fill>
        <patternFill>
          <bgColor rgb="FF00B050"/>
        </patternFill>
      </fill>
    </dxf>
    <dxf>
      <font>
        <b val="1"/>
        <i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D320"/>
        </patternFill>
      </fill>
    </dxf>
    <dxf>
      <font>
        <b val="0"/>
        <color rgb="FFDDDDDD"/>
        <sz val="11"/>
      </font>
      <fill>
        <patternFill>
          <bgColor rgb="FFFF6600"/>
        </patternFill>
      </fill>
    </dxf>
    <dxf>
      <font>
        <b val="0"/>
        <color rgb="FF333333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0000"/>
        </patternFill>
      </fill>
    </dxf>
    <dxf>
      <font>
        <b val="0"/>
        <color rgb="FF333333"/>
        <sz val="11"/>
      </font>
      <fill>
        <patternFill>
          <bgColor rgb="FFFFFF00"/>
        </patternFill>
      </fill>
    </dxf>
    <dxf>
      <font>
        <b val="0"/>
        <color rgb="FF333333"/>
        <sz val="11"/>
      </font>
      <fill>
        <patternFill>
          <bgColor rgb="FFFFFF00"/>
        </patternFill>
      </fill>
    </dxf>
    <dxf>
      <font>
        <b val="0"/>
        <color rgb="FF333333"/>
        <sz val="11"/>
      </font>
      <fill>
        <patternFill>
          <bgColor rgb="FF00B050"/>
        </patternFill>
      </fill>
    </dxf>
    <dxf>
      <font>
        <b val="0"/>
        <color rgb="FF333333"/>
        <sz val="11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6600"/>
      <rgbColor rgb="FF800080"/>
      <rgbColor rgb="FF00B050"/>
      <rgbColor rgb="FFC0C0C0"/>
      <rgbColor rgb="FF808080"/>
      <rgbColor rgb="FFA6A6A6"/>
      <rgbColor rgb="FF993366"/>
      <rgbColor rgb="FFFFE699"/>
      <rgbColor rgb="FFE6E6FF"/>
      <rgbColor rgb="FF660066"/>
      <rgbColor rgb="FFFD635F"/>
      <rgbColor rgb="FF2E75B6"/>
      <rgbColor rgb="FFCCCCFF"/>
      <rgbColor rgb="FF000080"/>
      <rgbColor rgb="FFFF00FF"/>
      <rgbColor rgb="FFD9D9D9"/>
      <rgbColor rgb="FF00FFFF"/>
      <rgbColor rgb="FF800080"/>
      <rgbColor rgb="FF800000"/>
      <rgbColor rgb="FF2EB448"/>
      <rgbColor rgb="FF0000FF"/>
      <rgbColor rgb="FF00CCFF"/>
      <rgbColor rgb="FFDDDDDD"/>
      <rgbColor rgb="FFCCFFCC"/>
      <rgbColor rgb="FFEFFD6F"/>
      <rgbColor rgb="FF99CCFF"/>
      <rgbColor rgb="FFCCCCCC"/>
      <rgbColor rgb="FFB4C7E7"/>
      <rgbColor rgb="FFFFCC99"/>
      <rgbColor rgb="FF3366FF"/>
      <rgbColor rgb="FF66CC99"/>
      <rgbColor rgb="FF99CC00"/>
      <rgbColor rgb="FFFFD320"/>
      <rgbColor rgb="FFFF950E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F50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0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2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3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4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5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6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7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8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9" name="CustomShape 1" hidden="1"/>
        <xdr:cNvSpPr/>
      </xdr:nvSpPr>
      <xdr:spPr>
        <a:xfrm>
          <a:off x="0" y="0"/>
          <a:ext cx="8565120" cy="9926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0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1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2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3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4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5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6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7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8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19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20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360360</xdr:colOff>
      <xdr:row>62</xdr:row>
      <xdr:rowOff>163800</xdr:rowOff>
    </xdr:to>
    <xdr:sp>
      <xdr:nvSpPr>
        <xdr:cNvPr id="21" name="CustomShape 1" hidden="1"/>
        <xdr:cNvSpPr/>
      </xdr:nvSpPr>
      <xdr:spPr>
        <a:xfrm>
          <a:off x="0" y="0"/>
          <a:ext cx="8565120" cy="9926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22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23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24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25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26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27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28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29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30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157320</xdr:rowOff>
    </xdr:to>
    <xdr:sp>
      <xdr:nvSpPr>
        <xdr:cNvPr id="31" name="CustomShape 1" hidden="1"/>
        <xdr:cNvSpPr/>
      </xdr:nvSpPr>
      <xdr:spPr>
        <a:xfrm>
          <a:off x="0" y="0"/>
          <a:ext cx="8578080" cy="99201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32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33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34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35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36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37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38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39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40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</xdr:col>
      <xdr:colOff>595440</xdr:colOff>
      <xdr:row>41</xdr:row>
      <xdr:rowOff>81000</xdr:rowOff>
    </xdr:to>
    <xdr:sp>
      <xdr:nvSpPr>
        <xdr:cNvPr id="41" name="CustomShape 1" hidden="1"/>
        <xdr:cNvSpPr/>
      </xdr:nvSpPr>
      <xdr:spPr>
        <a:xfrm>
          <a:off x="0" y="0"/>
          <a:ext cx="2881800" cy="7132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42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43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44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45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46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47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48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49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50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373320</xdr:colOff>
      <xdr:row>62</xdr:row>
      <xdr:rowOff>138240</xdr:rowOff>
    </xdr:to>
    <xdr:sp>
      <xdr:nvSpPr>
        <xdr:cNvPr id="51" name="CustomShape 1" hidden="1"/>
        <xdr:cNvSpPr/>
      </xdr:nvSpPr>
      <xdr:spPr>
        <a:xfrm>
          <a:off x="0" y="0"/>
          <a:ext cx="8578080" cy="99010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52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53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54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55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56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57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58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59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60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22</xdr:col>
      <xdr:colOff>201600</xdr:colOff>
      <xdr:row>63</xdr:row>
      <xdr:rowOff>106560</xdr:rowOff>
    </xdr:to>
    <xdr:sp>
      <xdr:nvSpPr>
        <xdr:cNvPr id="61" name="CustomShape 1" hidden="1"/>
        <xdr:cNvSpPr/>
      </xdr:nvSpPr>
      <xdr:spPr>
        <a:xfrm>
          <a:off x="0" y="0"/>
          <a:ext cx="17118360" cy="100598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548280</xdr:colOff>
      <xdr:row>48</xdr:row>
      <xdr:rowOff>197640</xdr:rowOff>
    </xdr:to>
    <xdr:sp>
      <xdr:nvSpPr>
        <xdr:cNvPr id="62" name="CustomShape 1" hidden="1"/>
        <xdr:cNvSpPr/>
      </xdr:nvSpPr>
      <xdr:spPr>
        <a:xfrm>
          <a:off x="0" y="0"/>
          <a:ext cx="8041680" cy="7661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126720</xdr:colOff>
      <xdr:row>48</xdr:row>
      <xdr:rowOff>234720</xdr:rowOff>
    </xdr:to>
    <xdr:sp>
      <xdr:nvSpPr>
        <xdr:cNvPr id="63" name="CustomShape 1"/>
        <xdr:cNvSpPr/>
      </xdr:nvSpPr>
      <xdr:spPr>
        <a:xfrm>
          <a:off x="0" y="0"/>
          <a:ext cx="7620120" cy="769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64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65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66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67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68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69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70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71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72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106560</xdr:rowOff>
    </xdr:to>
    <xdr:sp>
      <xdr:nvSpPr>
        <xdr:cNvPr id="73" name="CustomShape 1" hidden="1"/>
        <xdr:cNvSpPr/>
      </xdr:nvSpPr>
      <xdr:spPr>
        <a:xfrm>
          <a:off x="0" y="0"/>
          <a:ext cx="8749440" cy="10801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74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75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76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77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78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79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80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81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82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46</xdr:row>
      <xdr:rowOff>24120</xdr:rowOff>
    </xdr:to>
    <xdr:sp>
      <xdr:nvSpPr>
        <xdr:cNvPr id="83" name="CustomShape 1" hidden="1"/>
        <xdr:cNvSpPr/>
      </xdr:nvSpPr>
      <xdr:spPr>
        <a:xfrm>
          <a:off x="0" y="0"/>
          <a:ext cx="8749440" cy="10718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84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85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86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87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88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89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90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91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92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430560</xdr:colOff>
      <xdr:row>45</xdr:row>
      <xdr:rowOff>411840</xdr:rowOff>
    </xdr:to>
    <xdr:sp>
      <xdr:nvSpPr>
        <xdr:cNvPr id="93" name="CustomShape 1" hidden="1"/>
        <xdr:cNvSpPr/>
      </xdr:nvSpPr>
      <xdr:spPr>
        <a:xfrm>
          <a:off x="0" y="0"/>
          <a:ext cx="8749440" cy="106556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94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95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96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97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98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99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100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101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102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3</xdr:col>
      <xdr:colOff>17640</xdr:colOff>
      <xdr:row>48</xdr:row>
      <xdr:rowOff>119880</xdr:rowOff>
    </xdr:to>
    <xdr:sp>
      <xdr:nvSpPr>
        <xdr:cNvPr id="103" name="CustomShape 1" hidden="1"/>
        <xdr:cNvSpPr/>
      </xdr:nvSpPr>
      <xdr:spPr>
        <a:xfrm>
          <a:off x="0" y="0"/>
          <a:ext cx="4304520" cy="1132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04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05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06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07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08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09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10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11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12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8</xdr:col>
      <xdr:colOff>443520</xdr:colOff>
      <xdr:row>45</xdr:row>
      <xdr:rowOff>183240</xdr:rowOff>
    </xdr:to>
    <xdr:sp>
      <xdr:nvSpPr>
        <xdr:cNvPr id="113" name="CustomShape 1" hidden="1"/>
        <xdr:cNvSpPr/>
      </xdr:nvSpPr>
      <xdr:spPr>
        <a:xfrm>
          <a:off x="0" y="0"/>
          <a:ext cx="8762400" cy="104270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14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15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16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17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18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19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20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21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22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18</xdr:col>
      <xdr:colOff>164160</xdr:colOff>
      <xdr:row>18</xdr:row>
      <xdr:rowOff>151560</xdr:rowOff>
    </xdr:to>
    <xdr:sp>
      <xdr:nvSpPr>
        <xdr:cNvPr id="123" name="CustomShape 1" hidden="1"/>
        <xdr:cNvSpPr/>
      </xdr:nvSpPr>
      <xdr:spPr>
        <a:xfrm>
          <a:off x="0" y="0"/>
          <a:ext cx="16547760" cy="47289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8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6" topLeftCell="M52" activePane="bottomRight" state="frozen"/>
      <selection pane="topLeft" activeCell="A1" activeCellId="0" sqref="A1"/>
      <selection pane="topRight" activeCell="M1" activeCellId="0" sqref="M1"/>
      <selection pane="bottomLeft" activeCell="A52" activeCellId="0" sqref="A52"/>
      <selection pane="bottomRight" activeCell="Y20" activeCellId="0" sqref="Y20"/>
    </sheetView>
  </sheetViews>
  <sheetFormatPr defaultRowHeight="14" zeroHeight="false" outlineLevelRow="0" outlineLevelCol="0"/>
  <cols>
    <col collapsed="false" customWidth="true" hidden="false" outlineLevel="0" max="1" min="1" style="1" width="25.72"/>
    <col collapsed="false" customWidth="true" hidden="false" outlineLevel="0" max="3" min="2" style="2" width="8.71"/>
    <col collapsed="false" customWidth="true" hidden="false" outlineLevel="0" max="4" min="4" style="3" width="11.07"/>
    <col collapsed="false" customWidth="true" hidden="false" outlineLevel="0" max="5" min="5" style="3" width="7.71"/>
    <col collapsed="false" customWidth="true" hidden="false" outlineLevel="0" max="6" min="6" style="3" width="7.36"/>
    <col collapsed="false" customWidth="true" hidden="false" outlineLevel="0" max="7" min="7" style="3" width="7.64"/>
    <col collapsed="false" customWidth="true" hidden="false" outlineLevel="0" max="8" min="8" style="3" width="7.36"/>
    <col collapsed="false" customWidth="true" hidden="false" outlineLevel="0" max="9" min="9" style="3" width="8"/>
    <col collapsed="false" customWidth="true" hidden="false" outlineLevel="0" max="10" min="10" style="3" width="7.36"/>
    <col collapsed="false" customWidth="true" hidden="false" outlineLevel="0" max="11" min="11" style="3" width="8.07"/>
    <col collapsed="false" customWidth="true" hidden="false" outlineLevel="0" max="13" min="12" style="3" width="7.36"/>
    <col collapsed="false" customWidth="true" hidden="false" outlineLevel="0" max="14" min="14" style="3" width="7.71"/>
    <col collapsed="false" customWidth="true" hidden="false" outlineLevel="0" max="16" min="15" style="3" width="7.36"/>
    <col collapsed="false" customWidth="true" hidden="false" outlineLevel="0" max="17" min="17" style="3" width="7.71"/>
    <col collapsed="false" customWidth="true" hidden="false" outlineLevel="0" max="18" min="18" style="3" width="7.36"/>
    <col collapsed="false" customWidth="true" hidden="false" outlineLevel="0" max="19" min="19" style="3" width="7.64"/>
    <col collapsed="false" customWidth="true" hidden="false" outlineLevel="0" max="20" min="20" style="3" width="7.36"/>
    <col collapsed="false" customWidth="true" hidden="false" outlineLevel="0" max="21" min="21" style="3" width="8"/>
    <col collapsed="false" customWidth="true" hidden="false" outlineLevel="0" max="22" min="22" style="3" width="7.36"/>
    <col collapsed="false" customWidth="true" hidden="false" outlineLevel="0" max="23" min="23" style="3" width="8.07"/>
    <col collapsed="false" customWidth="true" hidden="false" outlineLevel="0" max="25" min="24" style="3" width="7.36"/>
    <col collapsed="false" customWidth="true" hidden="false" outlineLevel="0" max="26" min="26" style="3" width="7.71"/>
    <col collapsed="false" customWidth="true" hidden="false" outlineLevel="0" max="28" min="27" style="3" width="7.36"/>
    <col collapsed="false" customWidth="true" hidden="false" outlineLevel="0" max="29" min="29" style="3" width="7.71"/>
    <col collapsed="false" customWidth="true" hidden="false" outlineLevel="0" max="30" min="30" style="3" width="7.36"/>
    <col collapsed="false" customWidth="true" hidden="false" outlineLevel="0" max="31" min="31" style="3" width="7.64"/>
    <col collapsed="false" customWidth="true" hidden="false" outlineLevel="0" max="1025" min="32" style="4" width="10.07"/>
  </cols>
  <sheetData>
    <row r="1" customFormat="false" ht="38.2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="9" customFormat="true" ht="13.5" hidden="false" customHeight="false" outlineLevel="0" collapsed="false">
      <c r="A2" s="6"/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customFormat="false" ht="62.25" hidden="false" customHeight="true" outlineLevel="0" collapsed="false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customFormat="false" ht="14" hidden="false" customHeight="false" outlineLevel="0" collapsed="false">
      <c r="D4" s="11" t="n">
        <v>43374</v>
      </c>
      <c r="E4" s="11" t="n">
        <v>43405</v>
      </c>
      <c r="F4" s="11" t="n">
        <v>43435</v>
      </c>
      <c r="G4" s="11" t="n">
        <v>43466</v>
      </c>
      <c r="H4" s="11" t="n">
        <v>43497</v>
      </c>
      <c r="I4" s="11" t="n">
        <v>43525</v>
      </c>
      <c r="J4" s="11" t="n">
        <v>43556</v>
      </c>
      <c r="K4" s="11" t="n">
        <v>43586</v>
      </c>
      <c r="L4" s="11" t="n">
        <v>43617</v>
      </c>
      <c r="M4" s="11" t="n">
        <v>43647</v>
      </c>
      <c r="N4" s="11" t="n">
        <v>43678</v>
      </c>
      <c r="O4" s="11" t="n">
        <v>43709</v>
      </c>
      <c r="P4" s="11" t="n">
        <v>43739</v>
      </c>
      <c r="Q4" s="11" t="n">
        <v>43770</v>
      </c>
      <c r="R4" s="11" t="n">
        <v>43800</v>
      </c>
      <c r="S4" s="11" t="n">
        <v>43831</v>
      </c>
      <c r="T4" s="11" t="n">
        <v>43862</v>
      </c>
      <c r="U4" s="11" t="n">
        <v>43891</v>
      </c>
      <c r="V4" s="11" t="n">
        <v>43922</v>
      </c>
      <c r="W4" s="11" t="n">
        <v>43952</v>
      </c>
      <c r="X4" s="11" t="n">
        <v>43983</v>
      </c>
      <c r="Y4" s="11" t="n">
        <v>44013</v>
      </c>
      <c r="Z4" s="11" t="n">
        <v>44044</v>
      </c>
      <c r="AA4" s="11" t="n">
        <v>44075</v>
      </c>
      <c r="AB4" s="11" t="n">
        <v>44105</v>
      </c>
      <c r="AC4" s="11" t="n">
        <v>44136</v>
      </c>
      <c r="AD4" s="11" t="n">
        <v>44166</v>
      </c>
      <c r="AE4" s="11" t="n">
        <v>44197</v>
      </c>
    </row>
    <row r="5" customFormat="false" ht="39" hidden="false" customHeight="true" outlineLevel="0" collapsed="false">
      <c r="A5" s="12" t="s">
        <v>2</v>
      </c>
      <c r="B5" s="12"/>
      <c r="C5" s="12"/>
      <c r="D5" s="13" t="n">
        <v>22</v>
      </c>
      <c r="E5" s="13" t="n">
        <v>22</v>
      </c>
      <c r="F5" s="13" t="n">
        <v>15</v>
      </c>
      <c r="G5" s="13" t="n">
        <v>19</v>
      </c>
      <c r="H5" s="13" t="n">
        <v>20</v>
      </c>
      <c r="I5" s="13" t="n">
        <v>21</v>
      </c>
      <c r="J5" s="13" t="n">
        <v>16</v>
      </c>
      <c r="K5" s="13" t="n">
        <v>21</v>
      </c>
      <c r="L5" s="13" t="n">
        <v>20</v>
      </c>
      <c r="M5" s="13" t="n">
        <v>22</v>
      </c>
      <c r="N5" s="13" t="n">
        <v>20</v>
      </c>
      <c r="O5" s="13" t="n">
        <v>21</v>
      </c>
      <c r="P5" s="13" t="n">
        <v>23</v>
      </c>
      <c r="Q5" s="13" t="n">
        <v>21</v>
      </c>
      <c r="R5" s="13" t="n">
        <v>15</v>
      </c>
      <c r="S5" s="13" t="n">
        <v>20</v>
      </c>
      <c r="T5" s="13" t="n">
        <v>20</v>
      </c>
      <c r="U5" s="13" t="n">
        <v>22</v>
      </c>
      <c r="V5" s="13" t="n">
        <v>17</v>
      </c>
      <c r="W5" s="13" t="n">
        <v>20</v>
      </c>
      <c r="X5" s="13" t="n">
        <v>22</v>
      </c>
      <c r="Y5" s="13" t="n">
        <v>22</v>
      </c>
      <c r="Z5" s="13"/>
      <c r="AA5" s="13"/>
      <c r="AB5" s="13"/>
      <c r="AC5" s="13"/>
      <c r="AD5" s="13"/>
      <c r="AE5" s="13"/>
    </row>
    <row r="6" customFormat="false" ht="25.25" hidden="false" customHeight="true" outlineLevel="0" collapsed="false">
      <c r="A6" s="14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customFormat="false" ht="16.25" hidden="false" customHeight="true" outlineLevel="0" collapsed="false">
      <c r="A7" s="15" t="s">
        <v>4</v>
      </c>
      <c r="B7" s="15"/>
      <c r="C7" s="15"/>
      <c r="D7" s="13" t="n">
        <v>18</v>
      </c>
      <c r="E7" s="13" t="n">
        <v>18</v>
      </c>
      <c r="F7" s="13" t="n">
        <v>3</v>
      </c>
      <c r="G7" s="13" t="n">
        <v>4</v>
      </c>
      <c r="H7" s="13" t="n">
        <v>2</v>
      </c>
      <c r="I7" s="13" t="n">
        <v>15</v>
      </c>
      <c r="J7" s="13" t="n">
        <v>0</v>
      </c>
      <c r="K7" s="13" t="n">
        <v>2</v>
      </c>
      <c r="L7" s="13" t="n">
        <v>7</v>
      </c>
      <c r="M7" s="13" t="n">
        <v>8</v>
      </c>
      <c r="N7" s="13" t="n">
        <v>10</v>
      </c>
      <c r="O7" s="13" t="n">
        <v>1</v>
      </c>
      <c r="P7" s="13" t="n">
        <v>10</v>
      </c>
      <c r="Q7" s="13" t="n">
        <v>0</v>
      </c>
      <c r="R7" s="13" t="n">
        <v>7</v>
      </c>
      <c r="S7" s="13" t="n">
        <v>5</v>
      </c>
      <c r="T7" s="13" t="n">
        <v>7</v>
      </c>
      <c r="U7" s="13" t="n">
        <v>8</v>
      </c>
      <c r="V7" s="13" t="n">
        <v>8</v>
      </c>
      <c r="W7" s="13" t="n">
        <v>10</v>
      </c>
      <c r="X7" s="13" t="n">
        <v>8</v>
      </c>
      <c r="Y7" s="13" t="n">
        <v>0</v>
      </c>
      <c r="Z7" s="13"/>
      <c r="AA7" s="13"/>
      <c r="AB7" s="13"/>
      <c r="AC7" s="13"/>
      <c r="AD7" s="13"/>
      <c r="AE7" s="13"/>
    </row>
    <row r="8" customFormat="false" ht="16.25" hidden="false" customHeight="true" outlineLevel="0" collapsed="false">
      <c r="A8" s="15" t="s">
        <v>5</v>
      </c>
      <c r="B8" s="15"/>
      <c r="C8" s="15"/>
      <c r="D8" s="13" t="n">
        <v>18</v>
      </c>
      <c r="E8" s="13" t="n">
        <v>18</v>
      </c>
      <c r="F8" s="13" t="n">
        <v>3</v>
      </c>
      <c r="G8" s="13" t="n">
        <v>0</v>
      </c>
      <c r="H8" s="13" t="n">
        <v>3</v>
      </c>
      <c r="I8" s="13" t="n">
        <v>15</v>
      </c>
      <c r="J8" s="13" t="n">
        <v>1</v>
      </c>
      <c r="K8" s="13" t="n">
        <v>2</v>
      </c>
      <c r="L8" s="13" t="n">
        <v>7</v>
      </c>
      <c r="M8" s="13" t="n">
        <v>2</v>
      </c>
      <c r="N8" s="13" t="n">
        <v>2</v>
      </c>
      <c r="O8" s="13" t="n">
        <v>3</v>
      </c>
      <c r="P8" s="13" t="n">
        <v>10</v>
      </c>
      <c r="Q8" s="13" t="n">
        <v>1</v>
      </c>
      <c r="R8" s="13" t="n">
        <v>6</v>
      </c>
      <c r="S8" s="13" t="n">
        <v>6</v>
      </c>
      <c r="T8" s="13" t="n">
        <v>1</v>
      </c>
      <c r="U8" s="13" t="n">
        <v>2</v>
      </c>
      <c r="V8" s="13" t="n">
        <v>9</v>
      </c>
      <c r="W8" s="13" t="n">
        <v>5</v>
      </c>
      <c r="X8" s="13" t="n">
        <v>6</v>
      </c>
      <c r="Y8" s="13" t="n">
        <v>0</v>
      </c>
      <c r="Z8" s="13"/>
      <c r="AA8" s="13"/>
      <c r="AB8" s="13"/>
      <c r="AC8" s="13"/>
      <c r="AD8" s="13"/>
      <c r="AE8" s="13"/>
    </row>
    <row r="9" customFormat="false" ht="16.25" hidden="false" customHeight="true" outlineLevel="0" collapsed="false">
      <c r="A9" s="15" t="s">
        <v>6</v>
      </c>
      <c r="B9" s="15"/>
      <c r="C9" s="15"/>
      <c r="D9" s="13" t="n">
        <v>17</v>
      </c>
      <c r="E9" s="13" t="n">
        <v>18</v>
      </c>
      <c r="F9" s="13" t="n">
        <v>3</v>
      </c>
      <c r="G9" s="13" t="n">
        <v>0</v>
      </c>
      <c r="H9" s="13" t="n">
        <v>2</v>
      </c>
      <c r="I9" s="13" t="n">
        <v>15</v>
      </c>
      <c r="J9" s="13" t="n">
        <v>0</v>
      </c>
      <c r="K9" s="13" t="n">
        <v>3</v>
      </c>
      <c r="L9" s="13" t="n">
        <v>9</v>
      </c>
      <c r="M9" s="13" t="n">
        <v>1</v>
      </c>
      <c r="N9" s="13" t="n">
        <v>3</v>
      </c>
      <c r="O9" s="13" t="n">
        <v>4</v>
      </c>
      <c r="P9" s="13" t="n">
        <v>21</v>
      </c>
      <c r="Q9" s="13" t="n">
        <v>11</v>
      </c>
      <c r="R9" s="13" t="n">
        <v>6</v>
      </c>
      <c r="S9" s="13" t="n">
        <v>8</v>
      </c>
      <c r="T9" s="13" t="n">
        <v>2</v>
      </c>
      <c r="U9" s="13" t="n">
        <v>1</v>
      </c>
      <c r="V9" s="13" t="n">
        <v>6</v>
      </c>
      <c r="W9" s="13" t="n">
        <v>4</v>
      </c>
      <c r="X9" s="13" t="n">
        <v>6</v>
      </c>
      <c r="Y9" s="13" t="n">
        <v>0</v>
      </c>
      <c r="Z9" s="13"/>
      <c r="AA9" s="13"/>
      <c r="AB9" s="13"/>
      <c r="AC9" s="13"/>
      <c r="AD9" s="13"/>
      <c r="AE9" s="13"/>
    </row>
    <row r="10" customFormat="false" ht="16.25" hidden="false" customHeight="true" outlineLevel="0" collapsed="false">
      <c r="A10" s="15" t="s">
        <v>7</v>
      </c>
      <c r="B10" s="15"/>
      <c r="C10" s="15"/>
      <c r="D10" s="13" t="n">
        <v>18</v>
      </c>
      <c r="E10" s="13" t="n">
        <v>17</v>
      </c>
      <c r="F10" s="13" t="n">
        <v>3</v>
      </c>
      <c r="G10" s="13" t="n">
        <v>2</v>
      </c>
      <c r="H10" s="13" t="n">
        <v>3</v>
      </c>
      <c r="I10" s="13" t="n">
        <v>19</v>
      </c>
      <c r="J10" s="13" t="n">
        <v>1</v>
      </c>
      <c r="K10" s="13" t="n">
        <v>2</v>
      </c>
      <c r="L10" s="13" t="n">
        <v>17</v>
      </c>
      <c r="M10" s="13" t="n">
        <v>1</v>
      </c>
      <c r="N10" s="13" t="n">
        <v>5</v>
      </c>
      <c r="O10" s="13" t="n">
        <v>2</v>
      </c>
      <c r="P10" s="13" t="n">
        <v>14</v>
      </c>
      <c r="Q10" s="13" t="n">
        <v>2</v>
      </c>
      <c r="R10" s="13" t="n">
        <v>6</v>
      </c>
      <c r="S10" s="13" t="n">
        <v>8</v>
      </c>
      <c r="T10" s="13" t="n">
        <v>1</v>
      </c>
      <c r="U10" s="13" t="n">
        <v>1</v>
      </c>
      <c r="V10" s="13" t="n">
        <v>9</v>
      </c>
      <c r="W10" s="13" t="n">
        <v>5</v>
      </c>
      <c r="X10" s="13" t="n">
        <v>7</v>
      </c>
      <c r="Y10" s="13" t="n">
        <v>1</v>
      </c>
      <c r="Z10" s="13"/>
      <c r="AA10" s="13"/>
      <c r="AB10" s="13"/>
      <c r="AC10" s="13"/>
      <c r="AD10" s="13"/>
      <c r="AE10" s="13"/>
    </row>
    <row r="11" customFormat="false" ht="16.25" hidden="false" customHeight="true" outlineLevel="0" collapsed="false">
      <c r="A11" s="15" t="s">
        <v>8</v>
      </c>
      <c r="B11" s="15"/>
      <c r="C11" s="15"/>
      <c r="D11" s="13" t="n">
        <v>18</v>
      </c>
      <c r="E11" s="13" t="n">
        <v>17</v>
      </c>
      <c r="F11" s="13" t="n">
        <v>3</v>
      </c>
      <c r="G11" s="13" t="n">
        <v>4</v>
      </c>
      <c r="H11" s="13" t="n">
        <v>1</v>
      </c>
      <c r="I11" s="13" t="n">
        <v>15</v>
      </c>
      <c r="J11" s="13" t="n">
        <v>1</v>
      </c>
      <c r="K11" s="13" t="n">
        <v>2</v>
      </c>
      <c r="L11" s="13" t="n">
        <v>10</v>
      </c>
      <c r="M11" s="13" t="n">
        <v>6</v>
      </c>
      <c r="N11" s="13" t="n">
        <v>9</v>
      </c>
      <c r="O11" s="13" t="n">
        <v>0</v>
      </c>
      <c r="P11" s="13" t="n">
        <v>10</v>
      </c>
      <c r="Q11" s="13" t="n">
        <v>3</v>
      </c>
      <c r="R11" s="13" t="n">
        <v>6</v>
      </c>
      <c r="S11" s="13" t="n">
        <v>6</v>
      </c>
      <c r="T11" s="13" t="n">
        <v>6</v>
      </c>
      <c r="U11" s="13" t="n">
        <v>1</v>
      </c>
      <c r="V11" s="13" t="n">
        <v>6</v>
      </c>
      <c r="W11" s="13" t="n">
        <v>4</v>
      </c>
      <c r="X11" s="13" t="n">
        <v>5</v>
      </c>
      <c r="Y11" s="13" t="n">
        <v>2</v>
      </c>
      <c r="Z11" s="13"/>
      <c r="AA11" s="13"/>
      <c r="AB11" s="13"/>
      <c r="AC11" s="13"/>
      <c r="AD11" s="13"/>
      <c r="AE11" s="13"/>
    </row>
    <row r="12" customFormat="false" ht="16.25" hidden="true" customHeight="true" outlineLevel="0" collapsed="false">
      <c r="A12" s="15" t="s">
        <v>9</v>
      </c>
      <c r="B12" s="15"/>
      <c r="C12" s="15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customFormat="false" ht="16.25" hidden="true" customHeight="true" outlineLevel="0" collapsed="false">
      <c r="A13" s="15" t="s">
        <v>10</v>
      </c>
      <c r="B13" s="15"/>
      <c r="C13" s="15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customFormat="false" ht="16.25" hidden="true" customHeight="true" outlineLevel="0" collapsed="false">
      <c r="A14" s="15" t="s">
        <v>11</v>
      </c>
      <c r="B14" s="15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customFormat="false" ht="16.25" hidden="true" customHeight="true" outlineLevel="0" collapsed="false">
      <c r="A15" s="15" t="s">
        <v>12</v>
      </c>
      <c r="B15" s="15"/>
      <c r="C15" s="15"/>
      <c r="D15" s="13"/>
      <c r="E15" s="13"/>
      <c r="F15" s="13"/>
      <c r="G15" s="13"/>
      <c r="H15" s="16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customFormat="false" ht="16.25" hidden="true" customHeight="true" outlineLevel="0" collapsed="false">
      <c r="A16" s="15" t="s">
        <v>13</v>
      </c>
      <c r="B16" s="15"/>
      <c r="C16" s="15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customFormat="false" ht="16.25" hidden="true" customHeight="true" outlineLevel="0" collapsed="false">
      <c r="A17" s="15" t="s">
        <v>14</v>
      </c>
      <c r="B17" s="15"/>
      <c r="C17" s="1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customFormat="false" ht="16.25" hidden="false" customHeight="true" outlineLevel="0" collapsed="false">
      <c r="A18" s="15" t="s">
        <v>15</v>
      </c>
      <c r="B18" s="15"/>
      <c r="C18" s="15"/>
      <c r="D18" s="13" t="n">
        <v>22</v>
      </c>
      <c r="E18" s="13" t="n">
        <v>22</v>
      </c>
      <c r="F18" s="13" t="n">
        <v>0</v>
      </c>
      <c r="G18" s="13" t="n">
        <v>0</v>
      </c>
      <c r="H18" s="13" t="n">
        <v>0</v>
      </c>
      <c r="I18" s="13" t="n">
        <v>4</v>
      </c>
      <c r="J18" s="13" t="n">
        <v>1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1</v>
      </c>
      <c r="P18" s="13" t="n">
        <v>2</v>
      </c>
      <c r="Q18" s="13" t="n">
        <v>0</v>
      </c>
      <c r="R18" s="13" t="n">
        <v>2</v>
      </c>
      <c r="S18" s="13" t="n">
        <v>0</v>
      </c>
      <c r="T18" s="13" t="n">
        <v>0</v>
      </c>
      <c r="U18" s="13" t="n">
        <v>0</v>
      </c>
      <c r="V18" s="13" t="n">
        <v>0</v>
      </c>
      <c r="W18" s="13" t="n">
        <v>0</v>
      </c>
      <c r="X18" s="13" t="n">
        <v>0</v>
      </c>
      <c r="Y18" s="13" t="n">
        <v>0</v>
      </c>
      <c r="Z18" s="13"/>
      <c r="AA18" s="13"/>
      <c r="AB18" s="13"/>
      <c r="AC18" s="13"/>
      <c r="AD18" s="13"/>
      <c r="AE18" s="13"/>
    </row>
    <row r="19" customFormat="false" ht="16.25" hidden="false" customHeight="true" outlineLevel="0" collapsed="false">
      <c r="A19" s="15" t="s">
        <v>16</v>
      </c>
      <c r="B19" s="15"/>
      <c r="C19" s="15"/>
      <c r="D19" s="13" t="n">
        <v>22</v>
      </c>
      <c r="E19" s="13" t="n">
        <v>22</v>
      </c>
      <c r="F19" s="13" t="n">
        <v>6</v>
      </c>
      <c r="G19" s="13" t="n">
        <v>1</v>
      </c>
      <c r="H19" s="13" t="n">
        <v>0</v>
      </c>
      <c r="I19" s="13" t="n">
        <v>6</v>
      </c>
      <c r="J19" s="13" t="n">
        <v>1</v>
      </c>
      <c r="K19" s="13" t="n">
        <v>0</v>
      </c>
      <c r="L19" s="13" t="n">
        <v>0</v>
      </c>
      <c r="M19" s="13" t="n">
        <v>1</v>
      </c>
      <c r="N19" s="13" t="n">
        <v>1</v>
      </c>
      <c r="O19" s="13" t="n">
        <v>0</v>
      </c>
      <c r="P19" s="13" t="n">
        <v>1</v>
      </c>
      <c r="Q19" s="13" t="n">
        <v>0</v>
      </c>
      <c r="R19" s="13" t="n">
        <v>0</v>
      </c>
      <c r="S19" s="13" t="n">
        <v>0</v>
      </c>
      <c r="T19" s="13" t="n">
        <v>1</v>
      </c>
      <c r="U19" s="13" t="n">
        <v>7</v>
      </c>
      <c r="V19" s="13" t="n">
        <v>3</v>
      </c>
      <c r="W19" s="13" t="n">
        <v>0</v>
      </c>
      <c r="X19" s="13" t="n">
        <v>0</v>
      </c>
      <c r="Y19" s="13" t="n">
        <v>0</v>
      </c>
      <c r="Z19" s="13"/>
      <c r="AA19" s="13"/>
      <c r="AB19" s="13"/>
      <c r="AC19" s="13"/>
      <c r="AD19" s="13"/>
      <c r="AE19" s="13"/>
    </row>
    <row r="20" customFormat="false" ht="16.25" hidden="false" customHeight="true" outlineLevel="0" collapsed="false">
      <c r="A20" s="15" t="s">
        <v>17</v>
      </c>
      <c r="B20" s="15"/>
      <c r="C20" s="15"/>
      <c r="D20" s="13" t="n">
        <v>22</v>
      </c>
      <c r="E20" s="13" t="n">
        <v>22</v>
      </c>
      <c r="F20" s="13" t="n">
        <v>0</v>
      </c>
      <c r="G20" s="13" t="n">
        <v>0</v>
      </c>
      <c r="H20" s="13" t="n">
        <v>0</v>
      </c>
      <c r="I20" s="13" t="n">
        <v>3</v>
      </c>
      <c r="J20" s="13" t="n">
        <v>0</v>
      </c>
      <c r="K20" s="13" t="n">
        <v>1</v>
      </c>
      <c r="L20" s="13" t="n">
        <v>0</v>
      </c>
      <c r="M20" s="13" t="n">
        <v>0</v>
      </c>
      <c r="N20" s="13" t="n">
        <v>1</v>
      </c>
      <c r="O20" s="13" t="n">
        <v>0</v>
      </c>
      <c r="P20" s="13" t="n">
        <v>0</v>
      </c>
      <c r="Q20" s="13" t="n">
        <v>0</v>
      </c>
      <c r="R20" s="13" t="n">
        <v>7</v>
      </c>
      <c r="S20" s="13" t="n">
        <v>0</v>
      </c>
      <c r="T20" s="13" t="n">
        <v>0</v>
      </c>
      <c r="U20" s="13" t="n">
        <v>10</v>
      </c>
      <c r="V20" s="13" t="n">
        <v>3</v>
      </c>
      <c r="W20" s="13" t="n">
        <v>0</v>
      </c>
      <c r="X20" s="13" t="n">
        <v>0</v>
      </c>
      <c r="Y20" s="13" t="n">
        <v>0</v>
      </c>
      <c r="Z20" s="13"/>
      <c r="AA20" s="13"/>
      <c r="AB20" s="13"/>
      <c r="AC20" s="13"/>
      <c r="AD20" s="13"/>
      <c r="AE20" s="13"/>
    </row>
    <row r="21" customFormat="false" ht="16.25" hidden="true" customHeight="true" outlineLevel="0" collapsed="false">
      <c r="A21" s="15" t="s">
        <v>18</v>
      </c>
      <c r="B21" s="15"/>
      <c r="C21" s="15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customFormat="false" ht="29" hidden="false" customHeight="true" outlineLevel="0" collapsed="false">
      <c r="A22" s="14" t="s">
        <v>19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customFormat="false" ht="16.25" hidden="false" customHeight="true" outlineLevel="0" collapsed="false">
      <c r="A23" s="15" t="s">
        <v>4</v>
      </c>
      <c r="B23" s="15"/>
      <c r="C23" s="15"/>
      <c r="D23" s="17" t="n">
        <f aca="false">D$5-D7</f>
        <v>4</v>
      </c>
      <c r="E23" s="17" t="n">
        <f aca="false">E$5-E7</f>
        <v>4</v>
      </c>
      <c r="F23" s="17" t="n">
        <f aca="false">F$5-F7</f>
        <v>12</v>
      </c>
      <c r="G23" s="17" t="n">
        <f aca="false">G$5-G7</f>
        <v>15</v>
      </c>
      <c r="H23" s="17" t="n">
        <f aca="false">H$5-H7</f>
        <v>18</v>
      </c>
      <c r="I23" s="17" t="n">
        <f aca="false">I$5-I7</f>
        <v>6</v>
      </c>
      <c r="J23" s="17" t="n">
        <f aca="false">J$5-J7</f>
        <v>16</v>
      </c>
      <c r="K23" s="17" t="n">
        <f aca="false">K$5-K7</f>
        <v>19</v>
      </c>
      <c r="L23" s="17" t="n">
        <f aca="false">L$5-L7</f>
        <v>13</v>
      </c>
      <c r="M23" s="17" t="n">
        <f aca="false">M$5-M7</f>
        <v>14</v>
      </c>
      <c r="N23" s="17" t="n">
        <f aca="false">N$5-N7</f>
        <v>10</v>
      </c>
      <c r="O23" s="17" t="n">
        <f aca="false">O$5-O7</f>
        <v>20</v>
      </c>
      <c r="P23" s="17" t="n">
        <f aca="false">P$5-P7</f>
        <v>13</v>
      </c>
      <c r="Q23" s="17" t="n">
        <f aca="false">Q$5-Q7</f>
        <v>21</v>
      </c>
      <c r="R23" s="17" t="n">
        <f aca="false">R$5-R7</f>
        <v>8</v>
      </c>
      <c r="S23" s="17" t="n">
        <f aca="false">S$5-S7</f>
        <v>15</v>
      </c>
      <c r="T23" s="17" t="n">
        <f aca="false">T$5-T7</f>
        <v>13</v>
      </c>
      <c r="U23" s="17" t="n">
        <f aca="false">U$5-U7</f>
        <v>14</v>
      </c>
      <c r="V23" s="17" t="n">
        <f aca="false">V$5-V7</f>
        <v>9</v>
      </c>
      <c r="W23" s="17" t="n">
        <f aca="false">W$5-W7</f>
        <v>10</v>
      </c>
      <c r="X23" s="17" t="n">
        <f aca="false">X$5-X7</f>
        <v>14</v>
      </c>
      <c r="Y23" s="17" t="n">
        <f aca="false">Y$5-Y7</f>
        <v>22</v>
      </c>
      <c r="Z23" s="17" t="n">
        <f aca="false">Z$5-Z7</f>
        <v>0</v>
      </c>
      <c r="AA23" s="17" t="n">
        <f aca="false">AA$5-AA7</f>
        <v>0</v>
      </c>
      <c r="AB23" s="17" t="n">
        <f aca="false">AB$5-AB7</f>
        <v>0</v>
      </c>
      <c r="AC23" s="17" t="n">
        <f aca="false">AC$5-AC7</f>
        <v>0</v>
      </c>
      <c r="AD23" s="17" t="n">
        <f aca="false">AD$5-AD7</f>
        <v>0</v>
      </c>
      <c r="AE23" s="17" t="n">
        <f aca="false">AE$5-AE7</f>
        <v>0</v>
      </c>
    </row>
    <row r="24" customFormat="false" ht="16.25" hidden="false" customHeight="true" outlineLevel="0" collapsed="false">
      <c r="A24" s="15" t="s">
        <v>5</v>
      </c>
      <c r="B24" s="15"/>
      <c r="C24" s="15"/>
      <c r="D24" s="17" t="n">
        <f aca="false">D$5-D8</f>
        <v>4</v>
      </c>
      <c r="E24" s="17" t="n">
        <f aca="false">E$5-E8</f>
        <v>4</v>
      </c>
      <c r="F24" s="17" t="n">
        <f aca="false">F$5-F8</f>
        <v>12</v>
      </c>
      <c r="G24" s="17" t="n">
        <f aca="false">G$5-G8</f>
        <v>19</v>
      </c>
      <c r="H24" s="17" t="n">
        <f aca="false">H$5-H8</f>
        <v>17</v>
      </c>
      <c r="I24" s="17" t="n">
        <f aca="false">I$5-I8</f>
        <v>6</v>
      </c>
      <c r="J24" s="17" t="n">
        <f aca="false">J$5-J8</f>
        <v>15</v>
      </c>
      <c r="K24" s="17" t="n">
        <f aca="false">K$5-K8</f>
        <v>19</v>
      </c>
      <c r="L24" s="17" t="n">
        <f aca="false">L$5-L8</f>
        <v>13</v>
      </c>
      <c r="M24" s="17" t="n">
        <f aca="false">M$5-M8</f>
        <v>20</v>
      </c>
      <c r="N24" s="17" t="n">
        <f aca="false">N$5-N8</f>
        <v>18</v>
      </c>
      <c r="O24" s="17" t="n">
        <f aca="false">O$5-O8</f>
        <v>18</v>
      </c>
      <c r="P24" s="17" t="n">
        <f aca="false">P$5-P8</f>
        <v>13</v>
      </c>
      <c r="Q24" s="17" t="n">
        <f aca="false">Q$5-Q8</f>
        <v>20</v>
      </c>
      <c r="R24" s="17" t="n">
        <f aca="false">R$5-R8</f>
        <v>9</v>
      </c>
      <c r="S24" s="17" t="n">
        <f aca="false">S$5-S8</f>
        <v>14</v>
      </c>
      <c r="T24" s="17" t="n">
        <f aca="false">T$5-T8</f>
        <v>19</v>
      </c>
      <c r="U24" s="17" t="n">
        <f aca="false">U$5-U8</f>
        <v>20</v>
      </c>
      <c r="V24" s="17" t="n">
        <f aca="false">V$5-V8</f>
        <v>8</v>
      </c>
      <c r="W24" s="17" t="n">
        <f aca="false">W$5-W8</f>
        <v>15</v>
      </c>
      <c r="X24" s="17" t="n">
        <f aca="false">X$5-X8</f>
        <v>16</v>
      </c>
      <c r="Y24" s="17" t="n">
        <f aca="false">Y$5-Y8</f>
        <v>22</v>
      </c>
      <c r="Z24" s="17" t="n">
        <f aca="false">Z$5-Z8</f>
        <v>0</v>
      </c>
      <c r="AA24" s="17" t="n">
        <f aca="false">AA$5-AA8</f>
        <v>0</v>
      </c>
      <c r="AB24" s="17" t="n">
        <f aca="false">AB$5-AB8</f>
        <v>0</v>
      </c>
      <c r="AC24" s="17" t="n">
        <f aca="false">AC$5-AC8</f>
        <v>0</v>
      </c>
      <c r="AD24" s="17" t="n">
        <f aca="false">AD$5-AD8</f>
        <v>0</v>
      </c>
      <c r="AE24" s="17" t="n">
        <f aca="false">AE$5-AE8</f>
        <v>0</v>
      </c>
    </row>
    <row r="25" customFormat="false" ht="16.25" hidden="false" customHeight="true" outlineLevel="0" collapsed="false">
      <c r="A25" s="15" t="s">
        <v>6</v>
      </c>
      <c r="B25" s="15"/>
      <c r="C25" s="15"/>
      <c r="D25" s="17" t="n">
        <f aca="false">D$5-D9</f>
        <v>5</v>
      </c>
      <c r="E25" s="17" t="n">
        <f aca="false">E$5-E9</f>
        <v>4</v>
      </c>
      <c r="F25" s="17" t="n">
        <f aca="false">F$5-F9</f>
        <v>12</v>
      </c>
      <c r="G25" s="17" t="n">
        <f aca="false">G$5-G9</f>
        <v>19</v>
      </c>
      <c r="H25" s="17" t="n">
        <f aca="false">H$5-H9</f>
        <v>18</v>
      </c>
      <c r="I25" s="17" t="n">
        <f aca="false">I$5-I9</f>
        <v>6</v>
      </c>
      <c r="J25" s="17" t="n">
        <f aca="false">J$5-J9</f>
        <v>16</v>
      </c>
      <c r="K25" s="17" t="n">
        <f aca="false">K$5-K9</f>
        <v>18</v>
      </c>
      <c r="L25" s="17" t="n">
        <f aca="false">L$5-L9</f>
        <v>11</v>
      </c>
      <c r="M25" s="17" t="n">
        <f aca="false">M$5-M9</f>
        <v>21</v>
      </c>
      <c r="N25" s="17" t="n">
        <f aca="false">N$5-N9</f>
        <v>17</v>
      </c>
      <c r="O25" s="17" t="n">
        <f aca="false">O$5-O9</f>
        <v>17</v>
      </c>
      <c r="P25" s="17" t="n">
        <f aca="false">P$5-P9</f>
        <v>2</v>
      </c>
      <c r="Q25" s="17" t="n">
        <f aca="false">Q$5-Q9</f>
        <v>10</v>
      </c>
      <c r="R25" s="17" t="n">
        <f aca="false">R$5-R9</f>
        <v>9</v>
      </c>
      <c r="S25" s="17" t="n">
        <f aca="false">S$5-S9</f>
        <v>12</v>
      </c>
      <c r="T25" s="17" t="n">
        <f aca="false">T$5-T9</f>
        <v>18</v>
      </c>
      <c r="U25" s="17" t="n">
        <f aca="false">U$5-U9</f>
        <v>21</v>
      </c>
      <c r="V25" s="17" t="n">
        <f aca="false">V$5-V9</f>
        <v>11</v>
      </c>
      <c r="W25" s="17" t="n">
        <f aca="false">W$5-W9</f>
        <v>16</v>
      </c>
      <c r="X25" s="17" t="n">
        <f aca="false">X$5-X9</f>
        <v>16</v>
      </c>
      <c r="Y25" s="17" t="n">
        <f aca="false">Y$5-Y9</f>
        <v>22</v>
      </c>
      <c r="Z25" s="17" t="n">
        <f aca="false">Z$5-Z9</f>
        <v>0</v>
      </c>
      <c r="AA25" s="17" t="n">
        <f aca="false">AA$5-AA9</f>
        <v>0</v>
      </c>
      <c r="AB25" s="17" t="n">
        <f aca="false">AB$5-AB9</f>
        <v>0</v>
      </c>
      <c r="AC25" s="17" t="n">
        <f aca="false">AC$5-AC9</f>
        <v>0</v>
      </c>
      <c r="AD25" s="17" t="n">
        <f aca="false">AD$5-AD9</f>
        <v>0</v>
      </c>
      <c r="AE25" s="17" t="n">
        <f aca="false">AE$5-AE9</f>
        <v>0</v>
      </c>
    </row>
    <row r="26" customFormat="false" ht="16.25" hidden="false" customHeight="true" outlineLevel="0" collapsed="false">
      <c r="A26" s="15" t="s">
        <v>7</v>
      </c>
      <c r="B26" s="15"/>
      <c r="C26" s="15"/>
      <c r="D26" s="17" t="n">
        <f aca="false">D$5-D10</f>
        <v>4</v>
      </c>
      <c r="E26" s="17" t="n">
        <f aca="false">E$5-E10</f>
        <v>5</v>
      </c>
      <c r="F26" s="17" t="n">
        <f aca="false">F$5-F10</f>
        <v>12</v>
      </c>
      <c r="G26" s="17" t="n">
        <f aca="false">G$5-G10</f>
        <v>17</v>
      </c>
      <c r="H26" s="17" t="n">
        <f aca="false">H$5-H10</f>
        <v>17</v>
      </c>
      <c r="I26" s="17" t="n">
        <f aca="false">I$5-I10</f>
        <v>2</v>
      </c>
      <c r="J26" s="17" t="n">
        <f aca="false">J$5-J10</f>
        <v>15</v>
      </c>
      <c r="K26" s="17" t="n">
        <f aca="false">K$5-K10</f>
        <v>19</v>
      </c>
      <c r="L26" s="17" t="n">
        <f aca="false">L$5-L10</f>
        <v>3</v>
      </c>
      <c r="M26" s="17" t="n">
        <f aca="false">M$5-M10</f>
        <v>21</v>
      </c>
      <c r="N26" s="17" t="n">
        <f aca="false">N$5-N10</f>
        <v>15</v>
      </c>
      <c r="O26" s="17" t="n">
        <f aca="false">O$5-O10</f>
        <v>19</v>
      </c>
      <c r="P26" s="17" t="n">
        <f aca="false">P$5-P10</f>
        <v>9</v>
      </c>
      <c r="Q26" s="17" t="n">
        <f aca="false">Q$5-Q10</f>
        <v>19</v>
      </c>
      <c r="R26" s="17" t="n">
        <f aca="false">R$5-R10</f>
        <v>9</v>
      </c>
      <c r="S26" s="17" t="n">
        <f aca="false">S$5-S10</f>
        <v>12</v>
      </c>
      <c r="T26" s="17" t="n">
        <f aca="false">T$5-T10</f>
        <v>19</v>
      </c>
      <c r="U26" s="17" t="n">
        <f aca="false">U$5-U10</f>
        <v>21</v>
      </c>
      <c r="V26" s="17" t="n">
        <f aca="false">V$5-V10</f>
        <v>8</v>
      </c>
      <c r="W26" s="17" t="n">
        <f aca="false">W$5-W10</f>
        <v>15</v>
      </c>
      <c r="X26" s="17" t="n">
        <f aca="false">X$5-X10</f>
        <v>15</v>
      </c>
      <c r="Y26" s="17" t="n">
        <f aca="false">Y$5-Y10</f>
        <v>21</v>
      </c>
      <c r="Z26" s="17" t="n">
        <f aca="false">Z$5-Z10</f>
        <v>0</v>
      </c>
      <c r="AA26" s="17" t="n">
        <f aca="false">AA$5-AA10</f>
        <v>0</v>
      </c>
      <c r="AB26" s="17" t="n">
        <f aca="false">AB$5-AB10</f>
        <v>0</v>
      </c>
      <c r="AC26" s="17" t="n">
        <f aca="false">AC$5-AC10</f>
        <v>0</v>
      </c>
      <c r="AD26" s="17" t="n">
        <f aca="false">AD$5-AD10</f>
        <v>0</v>
      </c>
      <c r="AE26" s="17" t="n">
        <f aca="false">AE$5-AE10</f>
        <v>0</v>
      </c>
    </row>
    <row r="27" customFormat="false" ht="16.25" hidden="false" customHeight="true" outlineLevel="0" collapsed="false">
      <c r="A27" s="15" t="s">
        <v>8</v>
      </c>
      <c r="B27" s="15"/>
      <c r="C27" s="15"/>
      <c r="D27" s="17" t="n">
        <f aca="false">D$5-D11</f>
        <v>4</v>
      </c>
      <c r="E27" s="17" t="n">
        <f aca="false">E$5-E11</f>
        <v>5</v>
      </c>
      <c r="F27" s="17" t="n">
        <f aca="false">F$5-F11</f>
        <v>12</v>
      </c>
      <c r="G27" s="17" t="n">
        <f aca="false">G$5-G11</f>
        <v>15</v>
      </c>
      <c r="H27" s="17" t="n">
        <f aca="false">H$5-H11</f>
        <v>19</v>
      </c>
      <c r="I27" s="17" t="n">
        <f aca="false">I$5-I11</f>
        <v>6</v>
      </c>
      <c r="J27" s="17" t="n">
        <f aca="false">J$5-J11</f>
        <v>15</v>
      </c>
      <c r="K27" s="17" t="n">
        <f aca="false">K$5-K11</f>
        <v>19</v>
      </c>
      <c r="L27" s="17" t="n">
        <f aca="false">L$5-L11</f>
        <v>10</v>
      </c>
      <c r="M27" s="17" t="n">
        <f aca="false">M$5-M11</f>
        <v>16</v>
      </c>
      <c r="N27" s="17" t="n">
        <f aca="false">N$5-N11</f>
        <v>11</v>
      </c>
      <c r="O27" s="17" t="n">
        <f aca="false">O$5-O11</f>
        <v>21</v>
      </c>
      <c r="P27" s="17" t="n">
        <f aca="false">P$5-P11</f>
        <v>13</v>
      </c>
      <c r="Q27" s="17" t="n">
        <f aca="false">Q$5-Q11</f>
        <v>18</v>
      </c>
      <c r="R27" s="17" t="n">
        <f aca="false">R$5-R11</f>
        <v>9</v>
      </c>
      <c r="S27" s="17" t="n">
        <f aca="false">S$5-S11</f>
        <v>14</v>
      </c>
      <c r="T27" s="17" t="n">
        <f aca="false">T$5-T11</f>
        <v>14</v>
      </c>
      <c r="U27" s="17" t="n">
        <f aca="false">U$5-U11</f>
        <v>21</v>
      </c>
      <c r="V27" s="17" t="n">
        <f aca="false">V$5-V11</f>
        <v>11</v>
      </c>
      <c r="W27" s="17" t="n">
        <f aca="false">W$5-W11</f>
        <v>16</v>
      </c>
      <c r="X27" s="17" t="n">
        <f aca="false">X$5-X11</f>
        <v>17</v>
      </c>
      <c r="Y27" s="17" t="n">
        <f aca="false">Y$5-Y11</f>
        <v>20</v>
      </c>
      <c r="Z27" s="17" t="n">
        <f aca="false">Z$5-Z11</f>
        <v>0</v>
      </c>
      <c r="AA27" s="17" t="n">
        <f aca="false">AA$5-AA11</f>
        <v>0</v>
      </c>
      <c r="AB27" s="17" t="n">
        <f aca="false">AB$5-AB11</f>
        <v>0</v>
      </c>
      <c r="AC27" s="17" t="n">
        <f aca="false">AC$5-AC11</f>
        <v>0</v>
      </c>
      <c r="AD27" s="17" t="n">
        <f aca="false">AD$5-AD11</f>
        <v>0</v>
      </c>
      <c r="AE27" s="17" t="n">
        <f aca="false">AE$5-AE11</f>
        <v>0</v>
      </c>
    </row>
    <row r="28" customFormat="false" ht="16.25" hidden="true" customHeight="true" outlineLevel="0" collapsed="false">
      <c r="A28" s="15" t="s">
        <v>9</v>
      </c>
      <c r="B28" s="15"/>
      <c r="C28" s="15"/>
      <c r="D28" s="17"/>
      <c r="E28" s="17"/>
      <c r="F28" s="17" t="n">
        <f aca="false">F$5-F12</f>
        <v>15</v>
      </c>
      <c r="G28" s="17" t="n">
        <f aca="false">G$5-G12</f>
        <v>19</v>
      </c>
      <c r="H28" s="17" t="n">
        <f aca="false">H$5-H12</f>
        <v>20</v>
      </c>
      <c r="I28" s="17" t="n">
        <f aca="false">I$5-I12</f>
        <v>21</v>
      </c>
      <c r="J28" s="17" t="n">
        <f aca="false">J$5-J12</f>
        <v>16</v>
      </c>
      <c r="K28" s="17" t="n">
        <f aca="false">K$5-K12</f>
        <v>21</v>
      </c>
      <c r="L28" s="17" t="n">
        <f aca="false">L$5-L12</f>
        <v>20</v>
      </c>
      <c r="M28" s="17" t="n">
        <f aca="false">M$5-M12</f>
        <v>22</v>
      </c>
      <c r="N28" s="17" t="n">
        <f aca="false">N$5-N12</f>
        <v>20</v>
      </c>
      <c r="O28" s="17" t="n">
        <f aca="false">O$5-O12</f>
        <v>21</v>
      </c>
      <c r="P28" s="17" t="n">
        <f aca="false">P$5-P12</f>
        <v>23</v>
      </c>
      <c r="Q28" s="17" t="n">
        <f aca="false">Q$5-Q12</f>
        <v>21</v>
      </c>
      <c r="R28" s="17" t="n">
        <f aca="false">R$5-R12</f>
        <v>15</v>
      </c>
      <c r="S28" s="17" t="n">
        <f aca="false">S$5-S12</f>
        <v>20</v>
      </c>
      <c r="T28" s="17" t="n">
        <f aca="false">T$5-T12</f>
        <v>20</v>
      </c>
      <c r="U28" s="17" t="n">
        <f aca="false">U$5-U12</f>
        <v>22</v>
      </c>
      <c r="V28" s="17" t="n">
        <f aca="false">V$5-V12</f>
        <v>17</v>
      </c>
      <c r="W28" s="17" t="n">
        <f aca="false">W$5-W12</f>
        <v>20</v>
      </c>
      <c r="X28" s="17" t="n">
        <f aca="false">X$5-X12</f>
        <v>22</v>
      </c>
      <c r="Y28" s="17" t="n">
        <f aca="false">Y$5-Y12</f>
        <v>22</v>
      </c>
      <c r="Z28" s="17" t="n">
        <f aca="false">Z$5-Z12</f>
        <v>0</v>
      </c>
      <c r="AA28" s="17" t="n">
        <f aca="false">AA$5-AA12</f>
        <v>0</v>
      </c>
      <c r="AB28" s="17" t="n">
        <f aca="false">AB$5-AB12</f>
        <v>0</v>
      </c>
      <c r="AC28" s="17" t="n">
        <f aca="false">AC$5-AC12</f>
        <v>0</v>
      </c>
      <c r="AD28" s="17" t="n">
        <f aca="false">AD$5-AD12</f>
        <v>0</v>
      </c>
      <c r="AE28" s="17" t="n">
        <f aca="false">AE$5-AE12</f>
        <v>0</v>
      </c>
    </row>
    <row r="29" customFormat="false" ht="16.25" hidden="true" customHeight="true" outlineLevel="0" collapsed="false">
      <c r="A29" s="15" t="s">
        <v>10</v>
      </c>
      <c r="B29" s="15"/>
      <c r="C29" s="15"/>
      <c r="D29" s="17"/>
      <c r="E29" s="17"/>
      <c r="F29" s="17" t="n">
        <f aca="false">F$5-F13</f>
        <v>15</v>
      </c>
      <c r="G29" s="17" t="n">
        <f aca="false">G$5-G13</f>
        <v>19</v>
      </c>
      <c r="H29" s="17" t="n">
        <f aca="false">H$5-H13</f>
        <v>20</v>
      </c>
      <c r="I29" s="17" t="n">
        <f aca="false">I$5-I13</f>
        <v>21</v>
      </c>
      <c r="J29" s="17" t="n">
        <f aca="false">J$5-J13</f>
        <v>16</v>
      </c>
      <c r="K29" s="17" t="n">
        <f aca="false">K$5-K13</f>
        <v>21</v>
      </c>
      <c r="L29" s="17" t="n">
        <f aca="false">L$5-L13</f>
        <v>20</v>
      </c>
      <c r="M29" s="17" t="n">
        <f aca="false">M$5-M13</f>
        <v>22</v>
      </c>
      <c r="N29" s="17" t="n">
        <f aca="false">N$5-N13</f>
        <v>20</v>
      </c>
      <c r="O29" s="17" t="n">
        <f aca="false">O$5-O13</f>
        <v>21</v>
      </c>
      <c r="P29" s="17" t="n">
        <f aca="false">P$5-P13</f>
        <v>23</v>
      </c>
      <c r="Q29" s="17" t="n">
        <f aca="false">Q$5-Q13</f>
        <v>21</v>
      </c>
      <c r="R29" s="17" t="n">
        <f aca="false">R$5-R13</f>
        <v>15</v>
      </c>
      <c r="S29" s="17" t="n">
        <f aca="false">S$5-S13</f>
        <v>20</v>
      </c>
      <c r="T29" s="17" t="n">
        <f aca="false">T$5-T13</f>
        <v>20</v>
      </c>
      <c r="U29" s="17" t="n">
        <f aca="false">U$5-U13</f>
        <v>22</v>
      </c>
      <c r="V29" s="17" t="n">
        <f aca="false">V$5-V13</f>
        <v>17</v>
      </c>
      <c r="W29" s="17" t="n">
        <f aca="false">W$5-W13</f>
        <v>20</v>
      </c>
      <c r="X29" s="17" t="n">
        <f aca="false">X$5-X13</f>
        <v>22</v>
      </c>
      <c r="Y29" s="17" t="n">
        <f aca="false">Y$5-Y13</f>
        <v>22</v>
      </c>
      <c r="Z29" s="17" t="n">
        <f aca="false">Z$5-Z13</f>
        <v>0</v>
      </c>
      <c r="AA29" s="17" t="n">
        <f aca="false">AA$5-AA13</f>
        <v>0</v>
      </c>
      <c r="AB29" s="17" t="n">
        <f aca="false">AB$5-AB13</f>
        <v>0</v>
      </c>
      <c r="AC29" s="17" t="n">
        <f aca="false">AC$5-AC13</f>
        <v>0</v>
      </c>
      <c r="AD29" s="17" t="n">
        <f aca="false">AD$5-AD13</f>
        <v>0</v>
      </c>
      <c r="AE29" s="17" t="n">
        <f aca="false">AE$5-AE13</f>
        <v>0</v>
      </c>
    </row>
    <row r="30" customFormat="false" ht="16.25" hidden="true" customHeight="true" outlineLevel="0" collapsed="false">
      <c r="A30" s="15" t="s">
        <v>11</v>
      </c>
      <c r="B30" s="15"/>
      <c r="C30" s="15"/>
      <c r="D30" s="17"/>
      <c r="E30" s="17"/>
      <c r="F30" s="17" t="n">
        <f aca="false">F$5-F14</f>
        <v>15</v>
      </c>
      <c r="G30" s="17" t="n">
        <f aca="false">G$5-G14</f>
        <v>19</v>
      </c>
      <c r="H30" s="17" t="n">
        <f aca="false">H$5-H14</f>
        <v>20</v>
      </c>
      <c r="I30" s="17" t="n">
        <f aca="false">I$5-I14</f>
        <v>21</v>
      </c>
      <c r="J30" s="17" t="n">
        <f aca="false">J$5-J14</f>
        <v>16</v>
      </c>
      <c r="K30" s="17" t="n">
        <f aca="false">K$5-K14</f>
        <v>21</v>
      </c>
      <c r="L30" s="17" t="n">
        <f aca="false">L$5-L14</f>
        <v>20</v>
      </c>
      <c r="M30" s="17" t="n">
        <f aca="false">M$5-M14</f>
        <v>22</v>
      </c>
      <c r="N30" s="17" t="n">
        <f aca="false">N$5-N14</f>
        <v>20</v>
      </c>
      <c r="O30" s="17" t="n">
        <f aca="false">O$5-O14</f>
        <v>21</v>
      </c>
      <c r="P30" s="17" t="n">
        <f aca="false">P$5-P14</f>
        <v>23</v>
      </c>
      <c r="Q30" s="17" t="n">
        <f aca="false">Q$5-Q14</f>
        <v>21</v>
      </c>
      <c r="R30" s="17" t="n">
        <f aca="false">R$5-R14</f>
        <v>15</v>
      </c>
      <c r="S30" s="17" t="n">
        <f aca="false">S$5-S14</f>
        <v>20</v>
      </c>
      <c r="T30" s="17" t="n">
        <f aca="false">T$5-T14</f>
        <v>20</v>
      </c>
      <c r="U30" s="17" t="n">
        <f aca="false">U$5-U14</f>
        <v>22</v>
      </c>
      <c r="V30" s="17" t="n">
        <f aca="false">V$5-V14</f>
        <v>17</v>
      </c>
      <c r="W30" s="17" t="n">
        <f aca="false">W$5-W14</f>
        <v>20</v>
      </c>
      <c r="X30" s="17" t="n">
        <f aca="false">X$5-X14</f>
        <v>22</v>
      </c>
      <c r="Y30" s="17" t="n">
        <f aca="false">Y$5-Y14</f>
        <v>22</v>
      </c>
      <c r="Z30" s="17" t="n">
        <f aca="false">Z$5-Z14</f>
        <v>0</v>
      </c>
      <c r="AA30" s="17" t="n">
        <f aca="false">AA$5-AA14</f>
        <v>0</v>
      </c>
      <c r="AB30" s="17" t="n">
        <f aca="false">AB$5-AB14</f>
        <v>0</v>
      </c>
      <c r="AC30" s="17" t="n">
        <f aca="false">AC$5-AC14</f>
        <v>0</v>
      </c>
      <c r="AD30" s="17" t="n">
        <f aca="false">AD$5-AD14</f>
        <v>0</v>
      </c>
      <c r="AE30" s="17" t="n">
        <f aca="false">AE$5-AE14</f>
        <v>0</v>
      </c>
    </row>
    <row r="31" customFormat="false" ht="16.25" hidden="true" customHeight="true" outlineLevel="0" collapsed="false">
      <c r="A31" s="15" t="s">
        <v>12</v>
      </c>
      <c r="B31" s="15"/>
      <c r="C31" s="15"/>
      <c r="D31" s="17"/>
      <c r="E31" s="17"/>
      <c r="F31" s="17" t="n">
        <f aca="false">F$5-F15</f>
        <v>15</v>
      </c>
      <c r="G31" s="17" t="n">
        <f aca="false">G$5-G15</f>
        <v>19</v>
      </c>
      <c r="H31" s="17" t="n">
        <f aca="false">H$5-H15</f>
        <v>20</v>
      </c>
      <c r="I31" s="17" t="n">
        <f aca="false">I$5-I15</f>
        <v>21</v>
      </c>
      <c r="J31" s="17" t="n">
        <f aca="false">J$5-J15</f>
        <v>16</v>
      </c>
      <c r="K31" s="17" t="n">
        <f aca="false">K$5-K15</f>
        <v>21</v>
      </c>
      <c r="L31" s="17" t="n">
        <f aca="false">L$5-L15</f>
        <v>20</v>
      </c>
      <c r="M31" s="17" t="n">
        <f aca="false">M$5-M15</f>
        <v>22</v>
      </c>
      <c r="N31" s="17" t="n">
        <f aca="false">N$5-N15</f>
        <v>20</v>
      </c>
      <c r="O31" s="17" t="n">
        <f aca="false">O$5-O15</f>
        <v>21</v>
      </c>
      <c r="P31" s="17" t="n">
        <f aca="false">P$5-P15</f>
        <v>23</v>
      </c>
      <c r="Q31" s="17" t="n">
        <f aca="false">Q$5-Q15</f>
        <v>21</v>
      </c>
      <c r="R31" s="17" t="n">
        <f aca="false">R$5-R15</f>
        <v>15</v>
      </c>
      <c r="S31" s="17" t="n">
        <f aca="false">S$5-S15</f>
        <v>20</v>
      </c>
      <c r="T31" s="17" t="n">
        <f aca="false">T$5-T15</f>
        <v>20</v>
      </c>
      <c r="U31" s="17" t="n">
        <f aca="false">U$5-U15</f>
        <v>22</v>
      </c>
      <c r="V31" s="17" t="n">
        <f aca="false">V$5-V15</f>
        <v>17</v>
      </c>
      <c r="W31" s="17" t="n">
        <f aca="false">W$5-W15</f>
        <v>20</v>
      </c>
      <c r="X31" s="17" t="n">
        <f aca="false">X$5-X15</f>
        <v>22</v>
      </c>
      <c r="Y31" s="17" t="n">
        <f aca="false">Y$5-Y15</f>
        <v>22</v>
      </c>
      <c r="Z31" s="17" t="n">
        <f aca="false">Z$5-Z15</f>
        <v>0</v>
      </c>
      <c r="AA31" s="17" t="n">
        <f aca="false">AA$5-AA15</f>
        <v>0</v>
      </c>
      <c r="AB31" s="17" t="n">
        <f aca="false">AB$5-AB15</f>
        <v>0</v>
      </c>
      <c r="AC31" s="17" t="n">
        <f aca="false">AC$5-AC15</f>
        <v>0</v>
      </c>
      <c r="AD31" s="17" t="n">
        <f aca="false">AD$5-AD15</f>
        <v>0</v>
      </c>
      <c r="AE31" s="17" t="n">
        <f aca="false">AE$5-AE15</f>
        <v>0</v>
      </c>
    </row>
    <row r="32" customFormat="false" ht="16.25" hidden="true" customHeight="true" outlineLevel="0" collapsed="false">
      <c r="A32" s="15" t="s">
        <v>13</v>
      </c>
      <c r="B32" s="15"/>
      <c r="C32" s="15"/>
      <c r="D32" s="17"/>
      <c r="E32" s="17"/>
      <c r="F32" s="17" t="n">
        <f aca="false">F$5-F16</f>
        <v>15</v>
      </c>
      <c r="G32" s="17" t="n">
        <f aca="false">G$5-G16</f>
        <v>19</v>
      </c>
      <c r="H32" s="17" t="n">
        <f aca="false">H$5-H16</f>
        <v>20</v>
      </c>
      <c r="I32" s="17" t="n">
        <f aca="false">I$5-I16</f>
        <v>21</v>
      </c>
      <c r="J32" s="17" t="n">
        <f aca="false">J$5-J16</f>
        <v>16</v>
      </c>
      <c r="K32" s="17" t="n">
        <f aca="false">K$5-K16</f>
        <v>21</v>
      </c>
      <c r="L32" s="17" t="n">
        <f aca="false">L$5-L16</f>
        <v>20</v>
      </c>
      <c r="M32" s="17" t="n">
        <f aca="false">M$5-M16</f>
        <v>22</v>
      </c>
      <c r="N32" s="17" t="n">
        <f aca="false">N$5-N16</f>
        <v>20</v>
      </c>
      <c r="O32" s="17" t="n">
        <f aca="false">O$5-O16</f>
        <v>21</v>
      </c>
      <c r="P32" s="17" t="n">
        <f aca="false">P$5-P16</f>
        <v>23</v>
      </c>
      <c r="Q32" s="17" t="n">
        <f aca="false">Q$5-Q16</f>
        <v>21</v>
      </c>
      <c r="R32" s="17" t="n">
        <f aca="false">R$5-R16</f>
        <v>15</v>
      </c>
      <c r="S32" s="17" t="n">
        <f aca="false">S$5-S16</f>
        <v>20</v>
      </c>
      <c r="T32" s="17" t="n">
        <f aca="false">T$5-T16</f>
        <v>20</v>
      </c>
      <c r="U32" s="17" t="n">
        <f aca="false">U$5-U16</f>
        <v>22</v>
      </c>
      <c r="V32" s="17" t="n">
        <f aca="false">V$5-V16</f>
        <v>17</v>
      </c>
      <c r="W32" s="17" t="n">
        <f aca="false">W$5-W16</f>
        <v>20</v>
      </c>
      <c r="X32" s="17" t="n">
        <f aca="false">X$5-X16</f>
        <v>22</v>
      </c>
      <c r="Y32" s="17" t="n">
        <f aca="false">Y$5-Y16</f>
        <v>22</v>
      </c>
      <c r="Z32" s="17" t="n">
        <f aca="false">Z$5-Z16</f>
        <v>0</v>
      </c>
      <c r="AA32" s="17" t="n">
        <f aca="false">AA$5-AA16</f>
        <v>0</v>
      </c>
      <c r="AB32" s="17" t="n">
        <f aca="false">AB$5-AB16</f>
        <v>0</v>
      </c>
      <c r="AC32" s="17" t="n">
        <f aca="false">AC$5-AC16</f>
        <v>0</v>
      </c>
      <c r="AD32" s="17" t="n">
        <f aca="false">AD$5-AD16</f>
        <v>0</v>
      </c>
      <c r="AE32" s="17" t="n">
        <f aca="false">AE$5-AE16</f>
        <v>0</v>
      </c>
    </row>
    <row r="33" customFormat="false" ht="16.25" hidden="true" customHeight="true" outlineLevel="0" collapsed="false">
      <c r="A33" s="15" t="s">
        <v>14</v>
      </c>
      <c r="B33" s="15"/>
      <c r="C33" s="15"/>
      <c r="D33" s="17"/>
      <c r="E33" s="17"/>
      <c r="F33" s="17" t="n">
        <f aca="false">F$5-F17</f>
        <v>15</v>
      </c>
      <c r="G33" s="17" t="n">
        <f aca="false">G$5-G17</f>
        <v>19</v>
      </c>
      <c r="H33" s="17" t="n">
        <f aca="false">H$5-H17</f>
        <v>20</v>
      </c>
      <c r="I33" s="17" t="n">
        <f aca="false">I$5-I17</f>
        <v>21</v>
      </c>
      <c r="J33" s="17" t="n">
        <f aca="false">J$5-J17</f>
        <v>16</v>
      </c>
      <c r="K33" s="17" t="n">
        <f aca="false">K$5-K17</f>
        <v>21</v>
      </c>
      <c r="L33" s="17" t="n">
        <f aca="false">L$5-L17</f>
        <v>20</v>
      </c>
      <c r="M33" s="17" t="n">
        <f aca="false">M$5-M17</f>
        <v>22</v>
      </c>
      <c r="N33" s="17" t="n">
        <f aca="false">N$5-N17</f>
        <v>20</v>
      </c>
      <c r="O33" s="17" t="n">
        <f aca="false">O$5-O17</f>
        <v>21</v>
      </c>
      <c r="P33" s="17" t="n">
        <f aca="false">P$5-P17</f>
        <v>23</v>
      </c>
      <c r="Q33" s="17" t="n">
        <f aca="false">Q$5-Q17</f>
        <v>21</v>
      </c>
      <c r="R33" s="17" t="n">
        <f aca="false">R$5-R17</f>
        <v>15</v>
      </c>
      <c r="S33" s="17" t="n">
        <f aca="false">S$5-S17</f>
        <v>20</v>
      </c>
      <c r="T33" s="17" t="n">
        <f aca="false">T$5-T17</f>
        <v>20</v>
      </c>
      <c r="U33" s="17" t="n">
        <f aca="false">U$5-U17</f>
        <v>22</v>
      </c>
      <c r="V33" s="17" t="n">
        <f aca="false">V$5-V17</f>
        <v>17</v>
      </c>
      <c r="W33" s="17" t="n">
        <f aca="false">W$5-W17</f>
        <v>20</v>
      </c>
      <c r="X33" s="17" t="n">
        <f aca="false">X$5-X17</f>
        <v>22</v>
      </c>
      <c r="Y33" s="17" t="n">
        <f aca="false">Y$5-Y17</f>
        <v>22</v>
      </c>
      <c r="Z33" s="17" t="n">
        <f aca="false">Z$5-Z17</f>
        <v>0</v>
      </c>
      <c r="AA33" s="17" t="n">
        <f aca="false">AA$5-AA17</f>
        <v>0</v>
      </c>
      <c r="AB33" s="17" t="n">
        <f aca="false">AB$5-AB17</f>
        <v>0</v>
      </c>
      <c r="AC33" s="17" t="n">
        <f aca="false">AC$5-AC17</f>
        <v>0</v>
      </c>
      <c r="AD33" s="17" t="n">
        <f aca="false">AD$5-AD17</f>
        <v>0</v>
      </c>
      <c r="AE33" s="17" t="n">
        <f aca="false">AE$5-AE17</f>
        <v>0</v>
      </c>
    </row>
    <row r="34" customFormat="false" ht="16.25" hidden="false" customHeight="true" outlineLevel="0" collapsed="false">
      <c r="A34" s="15" t="s">
        <v>15</v>
      </c>
      <c r="B34" s="15"/>
      <c r="C34" s="15"/>
      <c r="D34" s="17" t="n">
        <f aca="false">D$5-D18</f>
        <v>0</v>
      </c>
      <c r="E34" s="17" t="n">
        <f aca="false">E$5-E18</f>
        <v>0</v>
      </c>
      <c r="F34" s="17" t="n">
        <f aca="false">F$5-F18</f>
        <v>15</v>
      </c>
      <c r="G34" s="17" t="n">
        <f aca="false">G$5-G18</f>
        <v>19</v>
      </c>
      <c r="H34" s="17" t="n">
        <f aca="false">H$5-H18</f>
        <v>20</v>
      </c>
      <c r="I34" s="17" t="n">
        <f aca="false">I$5-I18</f>
        <v>17</v>
      </c>
      <c r="J34" s="17" t="n">
        <f aca="false">J$5-J18</f>
        <v>15</v>
      </c>
      <c r="K34" s="17" t="n">
        <f aca="false">K$5-K18</f>
        <v>21</v>
      </c>
      <c r="L34" s="17" t="n">
        <f aca="false">L$5-L18</f>
        <v>20</v>
      </c>
      <c r="M34" s="17" t="n">
        <f aca="false">M$5-M18</f>
        <v>22</v>
      </c>
      <c r="N34" s="17" t="n">
        <f aca="false">N$5-N18</f>
        <v>20</v>
      </c>
      <c r="O34" s="17" t="n">
        <f aca="false">O$5-O18</f>
        <v>20</v>
      </c>
      <c r="P34" s="17" t="n">
        <f aca="false">P$5-P18</f>
        <v>21</v>
      </c>
      <c r="Q34" s="17" t="n">
        <f aca="false">Q$5-Q18</f>
        <v>21</v>
      </c>
      <c r="R34" s="17" t="n">
        <f aca="false">R$5-R18</f>
        <v>13</v>
      </c>
      <c r="S34" s="17" t="n">
        <f aca="false">S$5-S18</f>
        <v>20</v>
      </c>
      <c r="T34" s="17" t="n">
        <f aca="false">T$5-T18</f>
        <v>20</v>
      </c>
      <c r="U34" s="17" t="n">
        <f aca="false">U$5-U18</f>
        <v>22</v>
      </c>
      <c r="V34" s="17" t="n">
        <f aca="false">V$5-V18</f>
        <v>17</v>
      </c>
      <c r="W34" s="17" t="n">
        <f aca="false">W$5-W18</f>
        <v>20</v>
      </c>
      <c r="X34" s="17" t="n">
        <f aca="false">X$5-X18</f>
        <v>22</v>
      </c>
      <c r="Y34" s="17" t="n">
        <f aca="false">Y$5-Y18</f>
        <v>22</v>
      </c>
      <c r="Z34" s="17" t="n">
        <f aca="false">Z$5-Z18</f>
        <v>0</v>
      </c>
      <c r="AA34" s="17" t="n">
        <f aca="false">AA$5-AA18</f>
        <v>0</v>
      </c>
      <c r="AB34" s="17" t="n">
        <f aca="false">AB$5-AB18</f>
        <v>0</v>
      </c>
      <c r="AC34" s="17" t="n">
        <f aca="false">AC$5-AC18</f>
        <v>0</v>
      </c>
      <c r="AD34" s="17" t="n">
        <f aca="false">AD$5-AD18</f>
        <v>0</v>
      </c>
      <c r="AE34" s="17" t="n">
        <f aca="false">AE$5-AE18</f>
        <v>0</v>
      </c>
    </row>
    <row r="35" customFormat="false" ht="16.25" hidden="false" customHeight="true" outlineLevel="0" collapsed="false">
      <c r="A35" s="15" t="s">
        <v>16</v>
      </c>
      <c r="B35" s="15"/>
      <c r="C35" s="15"/>
      <c r="D35" s="17" t="n">
        <f aca="false">D$5-D19</f>
        <v>0</v>
      </c>
      <c r="E35" s="17" t="n">
        <f aca="false">E$5-E19</f>
        <v>0</v>
      </c>
      <c r="F35" s="17" t="n">
        <f aca="false">F$5-F19</f>
        <v>9</v>
      </c>
      <c r="G35" s="17" t="n">
        <f aca="false">G$5-G19</f>
        <v>18</v>
      </c>
      <c r="H35" s="17" t="n">
        <f aca="false">H$5-H19</f>
        <v>20</v>
      </c>
      <c r="I35" s="17" t="n">
        <f aca="false">I$5-I19</f>
        <v>15</v>
      </c>
      <c r="J35" s="17" t="n">
        <f aca="false">J$5-J19</f>
        <v>15</v>
      </c>
      <c r="K35" s="17" t="n">
        <f aca="false">K$5-K19</f>
        <v>21</v>
      </c>
      <c r="L35" s="17" t="n">
        <f aca="false">L$5-L19</f>
        <v>20</v>
      </c>
      <c r="M35" s="17" t="n">
        <f aca="false">M$5-M19</f>
        <v>21</v>
      </c>
      <c r="N35" s="17" t="n">
        <f aca="false">N$5-N19</f>
        <v>19</v>
      </c>
      <c r="O35" s="17" t="n">
        <f aca="false">O$5-O19</f>
        <v>21</v>
      </c>
      <c r="P35" s="17" t="n">
        <f aca="false">P$5-P19</f>
        <v>22</v>
      </c>
      <c r="Q35" s="17" t="n">
        <f aca="false">Q$5-Q19</f>
        <v>21</v>
      </c>
      <c r="R35" s="17" t="n">
        <f aca="false">R$5-R19</f>
        <v>15</v>
      </c>
      <c r="S35" s="17" t="n">
        <f aca="false">S$5-S19</f>
        <v>20</v>
      </c>
      <c r="T35" s="17" t="n">
        <f aca="false">T$5-T19</f>
        <v>19</v>
      </c>
      <c r="U35" s="17" t="n">
        <f aca="false">U$5-U19</f>
        <v>15</v>
      </c>
      <c r="V35" s="17" t="n">
        <f aca="false">V$5-V19</f>
        <v>14</v>
      </c>
      <c r="W35" s="17" t="n">
        <f aca="false">W$5-W19</f>
        <v>20</v>
      </c>
      <c r="X35" s="17" t="n">
        <f aca="false">X$5-X19</f>
        <v>22</v>
      </c>
      <c r="Y35" s="17" t="n">
        <f aca="false">Y$5-Y19</f>
        <v>22</v>
      </c>
      <c r="Z35" s="17" t="n">
        <f aca="false">Z$5-Z19</f>
        <v>0</v>
      </c>
      <c r="AA35" s="17" t="n">
        <f aca="false">AA$5-AA19</f>
        <v>0</v>
      </c>
      <c r="AB35" s="17" t="n">
        <f aca="false">AB$5-AB19</f>
        <v>0</v>
      </c>
      <c r="AC35" s="17" t="n">
        <f aca="false">AC$5-AC19</f>
        <v>0</v>
      </c>
      <c r="AD35" s="17" t="n">
        <f aca="false">AD$5-AD19</f>
        <v>0</v>
      </c>
      <c r="AE35" s="17" t="n">
        <f aca="false">AE$5-AE19</f>
        <v>0</v>
      </c>
    </row>
    <row r="36" customFormat="false" ht="16.25" hidden="false" customHeight="true" outlineLevel="0" collapsed="false">
      <c r="A36" s="15" t="s">
        <v>17</v>
      </c>
      <c r="B36" s="15"/>
      <c r="C36" s="15"/>
      <c r="D36" s="18" t="n">
        <f aca="false">D$5-D20</f>
        <v>0</v>
      </c>
      <c r="E36" s="18" t="n">
        <f aca="false">E$5-E20</f>
        <v>0</v>
      </c>
      <c r="F36" s="18" t="n">
        <f aca="false">F$5-F20</f>
        <v>15</v>
      </c>
      <c r="G36" s="18" t="n">
        <f aca="false">G$5-G20</f>
        <v>19</v>
      </c>
      <c r="H36" s="18" t="n">
        <f aca="false">H$5-H20</f>
        <v>20</v>
      </c>
      <c r="I36" s="18" t="n">
        <f aca="false">I$5-I20</f>
        <v>18</v>
      </c>
      <c r="J36" s="18" t="n">
        <f aca="false">J$5-J20</f>
        <v>16</v>
      </c>
      <c r="K36" s="18" t="n">
        <f aca="false">K$5-K20</f>
        <v>20</v>
      </c>
      <c r="L36" s="18" t="n">
        <f aca="false">L$5-L20</f>
        <v>20</v>
      </c>
      <c r="M36" s="18" t="n">
        <f aca="false">M$5-M20</f>
        <v>22</v>
      </c>
      <c r="N36" s="18" t="n">
        <f aca="false">N$5-N20</f>
        <v>19</v>
      </c>
      <c r="O36" s="18" t="n">
        <f aca="false">O$5-O20</f>
        <v>21</v>
      </c>
      <c r="P36" s="18" t="n">
        <f aca="false">P$5-P20</f>
        <v>23</v>
      </c>
      <c r="Q36" s="18" t="n">
        <f aca="false">Q$5-Q20</f>
        <v>21</v>
      </c>
      <c r="R36" s="18" t="n">
        <f aca="false">R$5-R20</f>
        <v>8</v>
      </c>
      <c r="S36" s="18" t="n">
        <f aca="false">S$5-S20</f>
        <v>20</v>
      </c>
      <c r="T36" s="18" t="n">
        <f aca="false">T$5-T20</f>
        <v>20</v>
      </c>
      <c r="U36" s="18" t="n">
        <f aca="false">U$5-U20</f>
        <v>12</v>
      </c>
      <c r="V36" s="18" t="n">
        <f aca="false">V$5-V20</f>
        <v>14</v>
      </c>
      <c r="W36" s="18" t="n">
        <f aca="false">W$5-W20</f>
        <v>20</v>
      </c>
      <c r="X36" s="18" t="n">
        <f aca="false">X$5-X20</f>
        <v>22</v>
      </c>
      <c r="Y36" s="18" t="n">
        <f aca="false">Y$5-Y20</f>
        <v>22</v>
      </c>
      <c r="Z36" s="18" t="n">
        <f aca="false">Z$5-Z20</f>
        <v>0</v>
      </c>
      <c r="AA36" s="18" t="n">
        <f aca="false">AA$5-AA20</f>
        <v>0</v>
      </c>
      <c r="AB36" s="18" t="n">
        <f aca="false">AB$5-AB20</f>
        <v>0</v>
      </c>
      <c r="AC36" s="18" t="n">
        <f aca="false">AC$5-AC20</f>
        <v>0</v>
      </c>
      <c r="AD36" s="18" t="n">
        <f aca="false">AD$5-AD20</f>
        <v>0</v>
      </c>
      <c r="AE36" s="18" t="n">
        <f aca="false">AE$5-AE20</f>
        <v>0</v>
      </c>
    </row>
    <row r="37" customFormat="false" ht="16.25" hidden="true" customHeight="true" outlineLevel="0" collapsed="false">
      <c r="A37" s="15" t="s">
        <v>18</v>
      </c>
      <c r="B37" s="15"/>
      <c r="C37" s="15"/>
      <c r="D37" s="17" t="n">
        <f aca="false">D19-D21</f>
        <v>22</v>
      </c>
      <c r="E37" s="17" t="n">
        <f aca="false">E19-E21</f>
        <v>22</v>
      </c>
      <c r="F37" s="17" t="n">
        <f aca="false">F19-F21</f>
        <v>6</v>
      </c>
      <c r="G37" s="17" t="n">
        <f aca="false">G19-G21</f>
        <v>1</v>
      </c>
      <c r="H37" s="17" t="n">
        <f aca="false">H19-H21</f>
        <v>0</v>
      </c>
      <c r="I37" s="17" t="n">
        <f aca="false">I19-I21</f>
        <v>6</v>
      </c>
      <c r="J37" s="17" t="n">
        <f aca="false">J19-J21</f>
        <v>1</v>
      </c>
      <c r="K37" s="17" t="n">
        <f aca="false">K19-K21</f>
        <v>0</v>
      </c>
      <c r="L37" s="17" t="n">
        <f aca="false">L19-L21</f>
        <v>0</v>
      </c>
      <c r="M37" s="17" t="n">
        <f aca="false">M19-M21</f>
        <v>1</v>
      </c>
      <c r="N37" s="17" t="n">
        <f aca="false">N19-N21</f>
        <v>1</v>
      </c>
      <c r="O37" s="17" t="n">
        <f aca="false">O19-O21</f>
        <v>0</v>
      </c>
      <c r="P37" s="17" t="n">
        <f aca="false">P19-P21</f>
        <v>1</v>
      </c>
      <c r="Q37" s="17" t="n">
        <f aca="false">Q19-Q21</f>
        <v>0</v>
      </c>
      <c r="R37" s="17" t="n">
        <f aca="false">R19-R21</f>
        <v>0</v>
      </c>
      <c r="S37" s="17" t="n">
        <f aca="false">S19-S21</f>
        <v>0</v>
      </c>
      <c r="T37" s="17" t="n">
        <f aca="false">T19-T21</f>
        <v>1</v>
      </c>
      <c r="U37" s="17" t="n">
        <f aca="false">U19-U21</f>
        <v>7</v>
      </c>
      <c r="V37" s="17" t="n">
        <f aca="false">V19-V21</f>
        <v>3</v>
      </c>
      <c r="W37" s="17" t="n">
        <f aca="false">W19-W21</f>
        <v>0</v>
      </c>
      <c r="X37" s="17" t="n">
        <f aca="false">X19-X21</f>
        <v>0</v>
      </c>
      <c r="Y37" s="17" t="n">
        <f aca="false">Y19-Y21</f>
        <v>0</v>
      </c>
      <c r="Z37" s="17" t="n">
        <f aca="false">Z19-Z21</f>
        <v>0</v>
      </c>
      <c r="AA37" s="17" t="n">
        <f aca="false">AA19-AA21</f>
        <v>0</v>
      </c>
      <c r="AB37" s="17" t="n">
        <f aca="false">AB19-AB21</f>
        <v>0</v>
      </c>
      <c r="AC37" s="17" t="n">
        <f aca="false">AC19-AC21</f>
        <v>0</v>
      </c>
      <c r="AD37" s="17" t="n">
        <f aca="false">AD19-AD21</f>
        <v>0</v>
      </c>
      <c r="AE37" s="17" t="n">
        <f aca="false">AE19-AE21</f>
        <v>0</v>
      </c>
    </row>
    <row r="38" customFormat="false" ht="25.25" hidden="false" customHeight="true" outlineLevel="0" collapsed="false">
      <c r="A38" s="14" t="s">
        <v>20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customFormat="false" ht="16.25" hidden="false" customHeight="true" outlineLevel="0" collapsed="false">
      <c r="A39" s="15" t="s">
        <v>4</v>
      </c>
      <c r="B39" s="15"/>
      <c r="C39" s="15"/>
      <c r="D39" s="13" t="n">
        <v>4</v>
      </c>
      <c r="E39" s="13" t="n">
        <v>4</v>
      </c>
      <c r="F39" s="13" t="n">
        <v>3</v>
      </c>
      <c r="G39" s="13" t="n">
        <v>4</v>
      </c>
      <c r="H39" s="13" t="n">
        <v>4</v>
      </c>
      <c r="I39" s="13" t="n">
        <v>4</v>
      </c>
      <c r="J39" s="13" t="n">
        <v>4</v>
      </c>
      <c r="K39" s="13" t="n">
        <v>4</v>
      </c>
      <c r="L39" s="13" t="n">
        <v>5</v>
      </c>
      <c r="M39" s="13" t="n">
        <v>4</v>
      </c>
      <c r="N39" s="13" t="n">
        <v>2</v>
      </c>
      <c r="O39" s="13" t="n">
        <v>0</v>
      </c>
      <c r="P39" s="13" t="n">
        <v>0</v>
      </c>
      <c r="Q39" s="13"/>
      <c r="R39" s="13" t="n">
        <v>0</v>
      </c>
      <c r="S39" s="13" t="n">
        <v>0</v>
      </c>
      <c r="T39" s="13" t="n">
        <v>0</v>
      </c>
      <c r="U39" s="13" t="n">
        <v>0</v>
      </c>
      <c r="V39" s="13" t="n">
        <v>0</v>
      </c>
      <c r="W39" s="13" t="n">
        <v>0</v>
      </c>
      <c r="X39" s="13" t="n">
        <v>0</v>
      </c>
      <c r="Y39" s="13" t="n">
        <v>0</v>
      </c>
      <c r="Z39" s="13"/>
      <c r="AA39" s="13"/>
      <c r="AB39" s="13"/>
      <c r="AC39" s="13"/>
      <c r="AD39" s="13"/>
      <c r="AE39" s="13"/>
    </row>
    <row r="40" customFormat="false" ht="16.25" hidden="false" customHeight="true" outlineLevel="0" collapsed="false">
      <c r="A40" s="15" t="s">
        <v>5</v>
      </c>
      <c r="B40" s="15"/>
      <c r="C40" s="15"/>
      <c r="D40" s="13" t="n">
        <v>4</v>
      </c>
      <c r="E40" s="13" t="n">
        <v>4</v>
      </c>
      <c r="F40" s="13" t="n">
        <v>3</v>
      </c>
      <c r="G40" s="13" t="n">
        <v>4</v>
      </c>
      <c r="H40" s="13" t="n">
        <v>4</v>
      </c>
      <c r="I40" s="13" t="n">
        <v>4</v>
      </c>
      <c r="J40" s="13" t="n">
        <v>4</v>
      </c>
      <c r="K40" s="13" t="n">
        <v>3</v>
      </c>
      <c r="L40" s="13" t="n">
        <v>6</v>
      </c>
      <c r="M40" s="13" t="n">
        <v>5</v>
      </c>
      <c r="N40" s="13" t="n">
        <v>4</v>
      </c>
      <c r="O40" s="13" t="n">
        <v>0</v>
      </c>
      <c r="P40" s="13" t="n">
        <v>0</v>
      </c>
      <c r="Q40" s="13"/>
      <c r="R40" s="13" t="n">
        <v>0</v>
      </c>
      <c r="S40" s="13" t="n">
        <v>0</v>
      </c>
      <c r="T40" s="13" t="n">
        <v>0</v>
      </c>
      <c r="U40" s="13" t="n">
        <v>0</v>
      </c>
      <c r="V40" s="13" t="n">
        <v>0</v>
      </c>
      <c r="W40" s="13" t="n">
        <v>0</v>
      </c>
      <c r="X40" s="13" t="n">
        <v>0</v>
      </c>
      <c r="Y40" s="13" t="n">
        <v>0</v>
      </c>
      <c r="Z40" s="13"/>
      <c r="AA40" s="13"/>
      <c r="AB40" s="13"/>
      <c r="AC40" s="13"/>
      <c r="AD40" s="13"/>
      <c r="AE40" s="13"/>
    </row>
    <row r="41" customFormat="false" ht="16.25" hidden="false" customHeight="true" outlineLevel="0" collapsed="false">
      <c r="A41" s="15" t="s">
        <v>6</v>
      </c>
      <c r="B41" s="15"/>
      <c r="C41" s="15"/>
      <c r="D41" s="13" t="n">
        <v>5</v>
      </c>
      <c r="E41" s="13" t="n">
        <v>4</v>
      </c>
      <c r="F41" s="13" t="n">
        <v>3</v>
      </c>
      <c r="G41" s="13" t="n">
        <v>4</v>
      </c>
      <c r="H41" s="13" t="n">
        <v>4</v>
      </c>
      <c r="I41" s="13" t="n">
        <v>3</v>
      </c>
      <c r="J41" s="13" t="n">
        <v>3</v>
      </c>
      <c r="K41" s="13" t="n">
        <v>3</v>
      </c>
      <c r="L41" s="13" t="n">
        <v>6</v>
      </c>
      <c r="M41" s="13" t="n">
        <v>5</v>
      </c>
      <c r="N41" s="13" t="n">
        <v>4</v>
      </c>
      <c r="O41" s="13" t="n">
        <v>0</v>
      </c>
      <c r="P41" s="13" t="n">
        <v>0</v>
      </c>
      <c r="Q41" s="13"/>
      <c r="R41" s="13" t="n">
        <v>0</v>
      </c>
      <c r="S41" s="13" t="n">
        <v>0</v>
      </c>
      <c r="T41" s="13" t="n">
        <v>0</v>
      </c>
      <c r="U41" s="13" t="n">
        <v>0</v>
      </c>
      <c r="V41" s="13" t="n">
        <v>0</v>
      </c>
      <c r="W41" s="13" t="n">
        <v>0</v>
      </c>
      <c r="X41" s="13" t="n">
        <v>0</v>
      </c>
      <c r="Y41" s="13" t="n">
        <v>0</v>
      </c>
      <c r="Z41" s="13"/>
      <c r="AA41" s="13"/>
      <c r="AB41" s="13"/>
      <c r="AC41" s="13"/>
      <c r="AD41" s="13"/>
      <c r="AE41" s="13"/>
    </row>
    <row r="42" customFormat="false" ht="16.25" hidden="false" customHeight="true" outlineLevel="0" collapsed="false">
      <c r="A42" s="15" t="s">
        <v>7</v>
      </c>
      <c r="B42" s="15"/>
      <c r="C42" s="15"/>
      <c r="D42" s="13" t="n">
        <v>4</v>
      </c>
      <c r="E42" s="13" t="n">
        <v>5</v>
      </c>
      <c r="F42" s="13" t="n">
        <v>3</v>
      </c>
      <c r="G42" s="13" t="n">
        <v>4</v>
      </c>
      <c r="H42" s="13" t="n">
        <v>4</v>
      </c>
      <c r="I42" s="13" t="n">
        <v>2</v>
      </c>
      <c r="J42" s="13" t="n">
        <v>0</v>
      </c>
      <c r="K42" s="13" t="n">
        <v>5</v>
      </c>
      <c r="L42" s="13" t="n">
        <v>1</v>
      </c>
      <c r="M42" s="13" t="n">
        <v>3</v>
      </c>
      <c r="N42" s="13" t="n">
        <v>4</v>
      </c>
      <c r="O42" s="13" t="n">
        <v>0</v>
      </c>
      <c r="P42" s="13" t="n">
        <v>0</v>
      </c>
      <c r="Q42" s="13"/>
      <c r="R42" s="13" t="n">
        <v>0</v>
      </c>
      <c r="S42" s="13" t="n">
        <v>0</v>
      </c>
      <c r="T42" s="13" t="n">
        <v>0</v>
      </c>
      <c r="U42" s="13" t="n">
        <v>0</v>
      </c>
      <c r="V42" s="13" t="n">
        <v>0</v>
      </c>
      <c r="W42" s="13" t="n">
        <v>0</v>
      </c>
      <c r="X42" s="13" t="n">
        <v>0</v>
      </c>
      <c r="Y42" s="13" t="n">
        <v>0</v>
      </c>
      <c r="Z42" s="13"/>
      <c r="AA42" s="13"/>
      <c r="AB42" s="13"/>
      <c r="AC42" s="13"/>
      <c r="AD42" s="13"/>
      <c r="AE42" s="13"/>
    </row>
    <row r="43" customFormat="false" ht="16.25" hidden="false" customHeight="true" outlineLevel="0" collapsed="false">
      <c r="A43" s="15" t="s">
        <v>8</v>
      </c>
      <c r="B43" s="15"/>
      <c r="C43" s="15"/>
      <c r="D43" s="13" t="n">
        <v>4</v>
      </c>
      <c r="E43" s="13" t="n">
        <v>5</v>
      </c>
      <c r="F43" s="13" t="n">
        <v>3</v>
      </c>
      <c r="G43" s="13" t="n">
        <v>3</v>
      </c>
      <c r="H43" s="13" t="n">
        <v>4</v>
      </c>
      <c r="I43" s="13" t="n">
        <v>4</v>
      </c>
      <c r="J43" s="13" t="n">
        <v>3</v>
      </c>
      <c r="K43" s="13" t="n">
        <v>4</v>
      </c>
      <c r="L43" s="13" t="n">
        <v>3</v>
      </c>
      <c r="M43" s="13" t="n">
        <v>3</v>
      </c>
      <c r="N43" s="13" t="n">
        <v>3</v>
      </c>
      <c r="O43" s="13" t="n">
        <v>0</v>
      </c>
      <c r="P43" s="13" t="n">
        <v>0</v>
      </c>
      <c r="Q43" s="13"/>
      <c r="R43" s="13" t="n">
        <v>0</v>
      </c>
      <c r="S43" s="13" t="n">
        <v>0</v>
      </c>
      <c r="T43" s="13" t="n">
        <v>0</v>
      </c>
      <c r="U43" s="13" t="n">
        <v>0</v>
      </c>
      <c r="V43" s="13" t="n">
        <v>0</v>
      </c>
      <c r="W43" s="13" t="n">
        <v>0</v>
      </c>
      <c r="X43" s="13" t="n">
        <v>0</v>
      </c>
      <c r="Y43" s="13" t="n">
        <v>0</v>
      </c>
      <c r="Z43" s="13"/>
      <c r="AA43" s="13"/>
      <c r="AB43" s="13"/>
      <c r="AC43" s="13"/>
      <c r="AD43" s="13"/>
      <c r="AE43" s="13"/>
    </row>
    <row r="44" customFormat="false" ht="16.25" hidden="true" customHeight="true" outlineLevel="0" collapsed="false">
      <c r="A44" s="15" t="s">
        <v>9</v>
      </c>
      <c r="B44" s="15"/>
      <c r="C44" s="15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customFormat="false" ht="16.25" hidden="true" customHeight="true" outlineLevel="0" collapsed="false">
      <c r="A45" s="15" t="s">
        <v>10</v>
      </c>
      <c r="B45" s="15"/>
      <c r="C45" s="15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customFormat="false" ht="16.25" hidden="true" customHeight="true" outlineLevel="0" collapsed="false">
      <c r="A46" s="15" t="s">
        <v>11</v>
      </c>
      <c r="B46" s="15"/>
      <c r="C46" s="1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customFormat="false" ht="15" hidden="true" customHeight="true" outlineLevel="0" collapsed="false">
      <c r="A47" s="15" t="s">
        <v>12</v>
      </c>
      <c r="B47" s="15"/>
      <c r="C47" s="15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customFormat="false" ht="15" hidden="true" customHeight="true" outlineLevel="0" collapsed="false">
      <c r="A48" s="15" t="s">
        <v>13</v>
      </c>
      <c r="B48" s="15"/>
      <c r="C48" s="15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20"/>
    </row>
    <row r="49" customFormat="false" ht="25.25" hidden="false" customHeight="true" outlineLevel="0" collapsed="false">
      <c r="A49" s="14" t="s">
        <v>21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customFormat="false" ht="15" hidden="false" customHeight="true" outlineLevel="0" collapsed="false">
      <c r="A50" s="15" t="s">
        <v>4</v>
      </c>
      <c r="B50" s="15"/>
      <c r="C50" s="15"/>
      <c r="D50" s="21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customFormat="false" ht="16.25" hidden="false" customHeight="true" outlineLevel="0" collapsed="false">
      <c r="A51" s="15" t="s">
        <v>5</v>
      </c>
      <c r="B51" s="15"/>
      <c r="C51" s="1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customFormat="false" ht="16.25" hidden="false" customHeight="true" outlineLevel="0" collapsed="false">
      <c r="A52" s="15" t="s">
        <v>6</v>
      </c>
      <c r="B52" s="15"/>
      <c r="C52" s="1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customFormat="false" ht="16.25" hidden="false" customHeight="true" outlineLevel="0" collapsed="false">
      <c r="A53" s="15" t="s">
        <v>7</v>
      </c>
      <c r="B53" s="15"/>
      <c r="C53" s="1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customFormat="false" ht="16.25" hidden="false" customHeight="true" outlineLevel="0" collapsed="false">
      <c r="A54" s="15" t="s">
        <v>8</v>
      </c>
      <c r="B54" s="15"/>
      <c r="C54" s="1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customFormat="false" ht="16.25" hidden="true" customHeight="true" outlineLevel="0" collapsed="false">
      <c r="A55" s="15" t="s">
        <v>9</v>
      </c>
      <c r="B55" s="15"/>
      <c r="C55" s="15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customFormat="false" ht="16.25" hidden="true" customHeight="true" outlineLevel="0" collapsed="false">
      <c r="A56" s="15" t="s">
        <v>10</v>
      </c>
      <c r="B56" s="15"/>
      <c r="C56" s="1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customFormat="false" ht="16.25" hidden="true" customHeight="true" outlineLevel="0" collapsed="false">
      <c r="A57" s="15" t="s">
        <v>11</v>
      </c>
      <c r="B57" s="15"/>
      <c r="C57" s="15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customFormat="false" ht="16.25" hidden="true" customHeight="true" outlineLevel="0" collapsed="false">
      <c r="A58" s="15" t="s">
        <v>12</v>
      </c>
      <c r="B58" s="15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customFormat="false" ht="16.25" hidden="true" customHeight="true" outlineLevel="0" collapsed="false">
      <c r="A59" s="15" t="s">
        <v>13</v>
      </c>
      <c r="B59" s="15"/>
      <c r="C59" s="15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20"/>
    </row>
    <row r="60" customFormat="false" ht="45.75" hidden="false" customHeight="true" outlineLevel="0" collapsed="false">
      <c r="A60" s="22"/>
      <c r="B60" s="23" t="s">
        <v>22</v>
      </c>
      <c r="C60" s="23" t="s">
        <v>23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</row>
    <row r="61" customFormat="false" ht="15" hidden="false" customHeight="false" outlineLevel="0" collapsed="false">
      <c r="A61" s="25" t="s">
        <v>4</v>
      </c>
      <c r="B61" s="26" t="n">
        <v>15</v>
      </c>
      <c r="C61" s="26" t="n">
        <f aca="false">B61*21</f>
        <v>315</v>
      </c>
      <c r="D61" s="27" t="n">
        <f aca="false">$B61*(D23-D50-D39)+(($B$81*D39)+($B$82*D50))</f>
        <v>14.4375</v>
      </c>
      <c r="E61" s="27" t="n">
        <f aca="false">$B61*(E23-E50-E39)+(($B$81*E39)+($B$82*E50))</f>
        <v>14.4375</v>
      </c>
      <c r="F61" s="27" t="n">
        <f aca="false">$B61*(F23-F50-F39)+(($B$81*F39)+($B$82*F50))</f>
        <v>145.828125</v>
      </c>
      <c r="G61" s="27" t="n">
        <f aca="false">$B61*(G23-G50-G39)+(($B$81*G39)+($B$82*G50))</f>
        <v>179.4375</v>
      </c>
      <c r="H61" s="27" t="n">
        <f aca="false">$B61*(H23-H50-H39)+(($B$81*H39)+($B$82*H50))</f>
        <v>224.4375</v>
      </c>
      <c r="I61" s="27" t="n">
        <f aca="false">$B61*(I23-I50-I39)+(($B$81*I39)+($B$82*I50))</f>
        <v>44.4375</v>
      </c>
      <c r="J61" s="27" t="n">
        <f aca="false">$B61*(J23-J50-J39)+(($B$81*J39)+($B$82*J50))</f>
        <v>194.4375</v>
      </c>
      <c r="K61" s="27" t="n">
        <f aca="false">$B61*(K23-K50-K39)+(($B$81*K39)+($B$82*K50))</f>
        <v>239.4375</v>
      </c>
      <c r="L61" s="27" t="n">
        <f aca="false">$B61*(L23-L50-L39)+(($B$81*L39)+($B$82*L50))</f>
        <v>138.046875</v>
      </c>
      <c r="M61" s="27" t="n">
        <f aca="false">$B61*(M23-M50-M39)+(($B$81*M39)+($B$82*M50))</f>
        <v>164.4375</v>
      </c>
      <c r="N61" s="27" t="n">
        <f aca="false">$B61*(N23-N50-N39)+(($B$81*N39)+($B$82*N50))</f>
        <v>127.21875</v>
      </c>
      <c r="O61" s="27" t="n">
        <f aca="false">$B61*(O23-O50-O39)+(($B$81*O39)+($B$82*O50))</f>
        <v>300</v>
      </c>
      <c r="P61" s="27" t="n">
        <f aca="false">$B61*(P23-P50-P39)+(($B$81*P39)+($B$82*P50))</f>
        <v>195</v>
      </c>
      <c r="Q61" s="27" t="n">
        <f aca="false">$B61*(Q23-Q50-Q39)+(($B$81*Q39)+($B$82*Q50))</f>
        <v>315</v>
      </c>
      <c r="R61" s="27" t="n">
        <f aca="false">$B61*(R23-R50-R39)+(($B$81*R39)+($B$82*R50))</f>
        <v>120</v>
      </c>
      <c r="S61" s="27" t="n">
        <f aca="false">$B61*(S23-S50-S39)+(($B$81*S39)+($B$82*S50))</f>
        <v>225</v>
      </c>
      <c r="T61" s="27" t="n">
        <f aca="false">$B61*(T23-T50-T39)+(($B$81*T39)+($B$82*T50))</f>
        <v>195</v>
      </c>
      <c r="U61" s="27" t="n">
        <f aca="false">$B61*(U23-U50-U39)+(($B$81*U39)+($B$82*U50))</f>
        <v>210</v>
      </c>
      <c r="V61" s="27" t="n">
        <f aca="false">$B61*(V23-V50-V39)+(($B$81*V39)+($B$82*V50))</f>
        <v>135</v>
      </c>
      <c r="W61" s="27" t="n">
        <f aca="false">$B61*(W23-W50-W39)+(($B$81*W39)+($B$82*W50))</f>
        <v>150</v>
      </c>
      <c r="X61" s="27" t="n">
        <f aca="false">$B61*(X23-X50-X39)+(($B$81*X39)+($B$82*X50))</f>
        <v>210</v>
      </c>
      <c r="Y61" s="27" t="n">
        <f aca="false">$B61*(Y23-Y50-Y39)+(($B$81*Y39)+($B$82*Y50))</f>
        <v>330</v>
      </c>
      <c r="Z61" s="27" t="n">
        <f aca="false">$B61*(Z23-Z50-Z39)+(($B$81*Z39)+($B$82*Z50))</f>
        <v>0</v>
      </c>
      <c r="AA61" s="27" t="n">
        <f aca="false">$B61*(AA23-AA50-AA39)+(($B$81*AA39)+($B$82*AA50))</f>
        <v>0</v>
      </c>
      <c r="AB61" s="27" t="n">
        <f aca="false">$B61*(AB23-AB50-AB39)+(($B$81*AB39)+($B$82*AB50))</f>
        <v>0</v>
      </c>
      <c r="AC61" s="27" t="n">
        <f aca="false">$B61*(AC23-AC50-AC39)+(($B$81*AC39)+($B$82*AC50))</f>
        <v>0</v>
      </c>
      <c r="AD61" s="27" t="n">
        <f aca="false">$B61*(AD23-AD50-AD39)+(($B$81*AD39)+($B$82*AD50))</f>
        <v>0</v>
      </c>
      <c r="AE61" s="27" t="n">
        <f aca="false">$B61*(AE23-AE50-AE39)+(($B$81*AE39)+($B$82*AE50))</f>
        <v>0</v>
      </c>
    </row>
    <row r="62" customFormat="false" ht="15" hidden="false" customHeight="false" outlineLevel="0" collapsed="false">
      <c r="A62" s="25" t="s">
        <v>5</v>
      </c>
      <c r="B62" s="26" t="n">
        <v>15</v>
      </c>
      <c r="C62" s="26" t="n">
        <f aca="false">B62*21</f>
        <v>315</v>
      </c>
      <c r="D62" s="27" t="n">
        <f aca="false">$B62*(D24-D51-D40)+(($B$81*D40)+($B$82*D51))</f>
        <v>14.4375</v>
      </c>
      <c r="E62" s="27" t="n">
        <f aca="false">$B62*(E24-E51-E40)+(($B$81*E40)+($B$82*E51))</f>
        <v>14.4375</v>
      </c>
      <c r="F62" s="27" t="n">
        <f aca="false">$B62*(F24-F51-F40)+(($B$81*F40)+($B$82*F51))</f>
        <v>145.828125</v>
      </c>
      <c r="G62" s="27" t="n">
        <f aca="false">$B62*(G24-G51-G40)+(($B$81*G40)+($B$82*G51))</f>
        <v>239.4375</v>
      </c>
      <c r="H62" s="27" t="n">
        <f aca="false">$B62*(H24-H51-H40)+(($B$81*H40)+($B$82*H51))</f>
        <v>209.4375</v>
      </c>
      <c r="I62" s="27" t="n">
        <f aca="false">$B62*(I24-I51-I40)+(($B$81*I40)+($B$82*I51))</f>
        <v>44.4375</v>
      </c>
      <c r="J62" s="27" t="n">
        <f aca="false">$B62*(J24-J51-J40)+(($B$81*J40)+($B$82*J51))</f>
        <v>179.4375</v>
      </c>
      <c r="K62" s="27" t="n">
        <f aca="false">$B62*(K24-K51-K40)+(($B$81*K40)+($B$82*K51))</f>
        <v>250.828125</v>
      </c>
      <c r="L62" s="27" t="n">
        <f aca="false">$B62*(L24-L51-L40)+(($B$81*L40)+($B$82*L51))</f>
        <v>126.65625</v>
      </c>
      <c r="M62" s="27" t="n">
        <f aca="false">$B62*(M24-M51-M40)+(($B$81*M40)+($B$82*M51))</f>
        <v>243.046875</v>
      </c>
      <c r="N62" s="27" t="n">
        <f aca="false">$B62*(N24-N51-N40)+(($B$81*N40)+($B$82*N51))</f>
        <v>224.4375</v>
      </c>
      <c r="O62" s="27" t="n">
        <f aca="false">$B62*(O24-O51-O40)+(($B$81*O40)+($B$82*O51))</f>
        <v>270</v>
      </c>
      <c r="P62" s="27" t="n">
        <f aca="false">$B62*(P24-P51-P40)+(($B$81*P40)+($B$82*P51))</f>
        <v>195</v>
      </c>
      <c r="Q62" s="27" t="n">
        <f aca="false">$B62*(Q24-Q51-Q40)+(($B$81*Q40)+($B$82*Q51))</f>
        <v>300</v>
      </c>
      <c r="R62" s="27" t="n">
        <f aca="false">$B62*(R24-R51-R40)+(($B$81*R40)+($B$82*R51))</f>
        <v>135</v>
      </c>
      <c r="S62" s="27" t="n">
        <f aca="false">$B62*(S24-S51-S40)+(($B$81*S40)+($B$82*S51))</f>
        <v>210</v>
      </c>
      <c r="T62" s="27" t="n">
        <f aca="false">$B62*(T24-T51-T40)+(($B$81*T40)+($B$82*T51))</f>
        <v>285</v>
      </c>
      <c r="U62" s="27" t="n">
        <f aca="false">$B62*(U24-U51-U40)+(($B$81*U40)+($B$82*U51))</f>
        <v>300</v>
      </c>
      <c r="V62" s="27" t="n">
        <f aca="false">$B62*(V24-V51-V40)+(($B$81*V40)+($B$82*V51))</f>
        <v>120</v>
      </c>
      <c r="W62" s="27" t="n">
        <f aca="false">$B62*(W24-W51-W40)+(($B$81*W40)+($B$82*W51))</f>
        <v>225</v>
      </c>
      <c r="X62" s="27" t="n">
        <f aca="false">$B62*(X24-X51-X40)+(($B$81*X40)+($B$82*X51))</f>
        <v>240</v>
      </c>
      <c r="Y62" s="27" t="n">
        <f aca="false">$B62*(Y24-Y51-Y40)+(($B$81*Y40)+($B$82*Y51))</f>
        <v>330</v>
      </c>
      <c r="Z62" s="27" t="n">
        <f aca="false">$B62*(Z24-Z51-Z40)+(($B$81*Z40)+($B$82*Z51))</f>
        <v>0</v>
      </c>
      <c r="AA62" s="27" t="n">
        <f aca="false">$B62*(AA24-AA51-AA40)+(($B$81*AA40)+($B$82*AA51))</f>
        <v>0</v>
      </c>
      <c r="AB62" s="27" t="n">
        <f aca="false">$B62*(AB24-AB51-AB40)+(($B$81*AB40)+($B$82*AB51))</f>
        <v>0</v>
      </c>
      <c r="AC62" s="27" t="n">
        <f aca="false">$B62*(AC24-AC51-AC40)+(($B$81*AC40)+($B$82*AC51))</f>
        <v>0</v>
      </c>
      <c r="AD62" s="27" t="n">
        <f aca="false">$B62*(AD24-AD51-AD40)+(($B$81*AD40)+($B$82*AD51))</f>
        <v>0</v>
      </c>
      <c r="AE62" s="27" t="n">
        <f aca="false">$B62*(AE24-AE51-AE40)+(($B$81*AE40)+($B$82*AE51))</f>
        <v>0</v>
      </c>
    </row>
    <row r="63" customFormat="false" ht="15" hidden="false" customHeight="false" outlineLevel="0" collapsed="false">
      <c r="A63" s="25" t="s">
        <v>6</v>
      </c>
      <c r="B63" s="26" t="n">
        <v>15</v>
      </c>
      <c r="C63" s="26" t="n">
        <f aca="false">B63*21</f>
        <v>315</v>
      </c>
      <c r="D63" s="27" t="n">
        <f aca="false">$B63*(D25-D52-D41)+(($B$81*D41)+($B$82*D52))</f>
        <v>18.046875</v>
      </c>
      <c r="E63" s="27" t="n">
        <f aca="false">$B63*(E25-E52-E41)+(($B$81*E41)+($B$82*E52))</f>
        <v>14.4375</v>
      </c>
      <c r="F63" s="27" t="n">
        <f aca="false">$B63*(F25-F52-F41)+(($B$81*F41)+($B$82*F52))</f>
        <v>145.828125</v>
      </c>
      <c r="G63" s="27" t="n">
        <f aca="false">$B63*(G25-G52-G41)+(($B$81*G41)+($B$82*G52))</f>
        <v>239.4375</v>
      </c>
      <c r="H63" s="27" t="n">
        <f aca="false">$B63*(H25-H52-H41)+(($B$81*H41)+($B$82*H52))</f>
        <v>224.4375</v>
      </c>
      <c r="I63" s="27" t="n">
        <f aca="false">$B63*(I25-I52-I41)+(($B$81*I41)+($B$82*I52))</f>
        <v>55.828125</v>
      </c>
      <c r="J63" s="27" t="n">
        <f aca="false">$B63*(J25-J52-J41)+(($B$81*J41)+($B$82*J52))</f>
        <v>205.828125</v>
      </c>
      <c r="K63" s="27" t="n">
        <f aca="false">$B63*(K25-K52-K41)+(($B$81*K41)+($B$82*K52))</f>
        <v>235.828125</v>
      </c>
      <c r="L63" s="27" t="n">
        <f aca="false">$B63*(L25-L52-L41)+(($B$81*L41)+($B$82*L52))</f>
        <v>96.65625</v>
      </c>
      <c r="M63" s="27" t="n">
        <f aca="false">$B63*(M25-M52-M41)+(($B$81*M41)+($B$82*M52))</f>
        <v>258.046875</v>
      </c>
      <c r="N63" s="27" t="n">
        <f aca="false">$B63*(N25-N52-N41)+(($B$81*N41)+($B$82*N52))</f>
        <v>209.4375</v>
      </c>
      <c r="O63" s="27" t="n">
        <f aca="false">$B63*(O25-O52-O41)+(($B$81*O41)+($B$82*O52))</f>
        <v>255</v>
      </c>
      <c r="P63" s="27" t="n">
        <f aca="false">$B63*(P25-P52-P41)+(($B$81*P41)+($B$82*P52))</f>
        <v>30</v>
      </c>
      <c r="Q63" s="27" t="n">
        <f aca="false">$B63*(Q25-Q52-Q41)+(($B$81*Q41)+($B$82*Q52))</f>
        <v>150</v>
      </c>
      <c r="R63" s="27" t="n">
        <f aca="false">$B63*(R25-R52-R41)+(($B$81*R41)+($B$82*R52))</f>
        <v>135</v>
      </c>
      <c r="S63" s="27" t="n">
        <f aca="false">$B63*(S25-S52-S41)+(($B$81*S41)+($B$82*S52))</f>
        <v>180</v>
      </c>
      <c r="T63" s="27" t="n">
        <f aca="false">$B63*(T25-T52-T41)+(($B$81*T41)+($B$82*T52))</f>
        <v>270</v>
      </c>
      <c r="U63" s="27" t="n">
        <f aca="false">$B63*(U25-U52-U41)+(($B$81*U41)+($B$82*U52))</f>
        <v>315</v>
      </c>
      <c r="V63" s="27" t="n">
        <f aca="false">$B63*(V25-V52-V41)+(($B$81*V41)+($B$82*V52))</f>
        <v>165</v>
      </c>
      <c r="W63" s="27" t="n">
        <f aca="false">$B63*(W25-W52-W41)+(($B$81*W41)+($B$82*W52))</f>
        <v>240</v>
      </c>
      <c r="X63" s="27" t="n">
        <f aca="false">$B63*(X25-X52-X41)+(($B$81*X41)+($B$82*X52))</f>
        <v>240</v>
      </c>
      <c r="Y63" s="27" t="n">
        <f aca="false">$B63*(Y25-Y52-Y41)+(($B$81*Y41)+($B$82*Y52))</f>
        <v>330</v>
      </c>
      <c r="Z63" s="27" t="n">
        <f aca="false">$B63*(Z25-Z52-Z41)+(($B$81*Z41)+($B$82*Z52))</f>
        <v>0</v>
      </c>
      <c r="AA63" s="27" t="n">
        <f aca="false">$B63*(AA25-AA52-AA41)+(($B$81*AA41)+($B$82*AA52))</f>
        <v>0</v>
      </c>
      <c r="AB63" s="27" t="n">
        <f aca="false">$B63*(AB25-AB52-AB41)+(($B$81*AB41)+($B$82*AB52))</f>
        <v>0</v>
      </c>
      <c r="AC63" s="27" t="n">
        <f aca="false">$B63*(AC25-AC52-AC41)+(($B$81*AC41)+($B$82*AC52))</f>
        <v>0</v>
      </c>
      <c r="AD63" s="27" t="n">
        <f aca="false">$B63*(AD25-AD52-AD41)+(($B$81*AD41)+($B$82*AD52))</f>
        <v>0</v>
      </c>
      <c r="AE63" s="27" t="n">
        <f aca="false">$B63*(AE25-AE52-AE41)+(($B$81*AE41)+($B$82*AE52))</f>
        <v>0</v>
      </c>
    </row>
    <row r="64" customFormat="false" ht="15" hidden="false" customHeight="false" outlineLevel="0" collapsed="false">
      <c r="A64" s="25" t="s">
        <v>7</v>
      </c>
      <c r="B64" s="26" t="n">
        <v>15</v>
      </c>
      <c r="C64" s="26" t="n">
        <f aca="false">B64*21</f>
        <v>315</v>
      </c>
      <c r="D64" s="27" t="n">
        <f aca="false">$B64*(D26-D53-D42)+(($B$81*D42)+($B$82*D53))</f>
        <v>14.4375</v>
      </c>
      <c r="E64" s="27" t="n">
        <f aca="false">$B64*(E26-E53-E42)+(($B$81*E42)+($B$82*E53))</f>
        <v>18.046875</v>
      </c>
      <c r="F64" s="27" t="n">
        <f aca="false">$B64*(F26-F53-F42)+(($B$81*F42)+($B$82*F53))</f>
        <v>145.828125</v>
      </c>
      <c r="G64" s="27" t="n">
        <f aca="false">$B64*(G26-G53-G42)+(($B$81*G42)+($B$82*G53))</f>
        <v>209.4375</v>
      </c>
      <c r="H64" s="27" t="n">
        <f aca="false">$B64*(H26-H53-H42)+(($B$81*H42)+($B$82*H53))</f>
        <v>209.4375</v>
      </c>
      <c r="I64" s="27" t="n">
        <f aca="false">$B64*(I26-I53-I42)+(($B$81*I42)+($B$82*I53))</f>
        <v>7.21875</v>
      </c>
      <c r="J64" s="27" t="n">
        <f aca="false">$B64*(J26-J53-J42)+(($B$81*J42)+($B$82*J53))</f>
        <v>225</v>
      </c>
      <c r="K64" s="27" t="n">
        <f aca="false">$B64*(K26-K53-K42)+(($B$81*K42)+($B$82*K53))</f>
        <v>228.046875</v>
      </c>
      <c r="L64" s="27" t="n">
        <f aca="false">$B64*(L26-L53-L42)+(($B$81*L42)+($B$82*L53))</f>
        <v>33.609375</v>
      </c>
      <c r="M64" s="27" t="n">
        <f aca="false">$B64*(M26-M53-M42)+(($B$81*M42)+($B$82*M53))</f>
        <v>280.828125</v>
      </c>
      <c r="N64" s="27" t="n">
        <f aca="false">$B64*(N26-N53-N42)+(($B$81*N42)+($B$82*N53))</f>
        <v>179.4375</v>
      </c>
      <c r="O64" s="27" t="n">
        <f aca="false">$B64*(O26-O53-O42)+(($B$81*O42)+($B$82*O53))</f>
        <v>285</v>
      </c>
      <c r="P64" s="27" t="n">
        <f aca="false">$B64*(P26-P53-P42)+(($B$81*P42)+($B$82*P53))</f>
        <v>135</v>
      </c>
      <c r="Q64" s="27" t="n">
        <f aca="false">$B64*(Q26-Q53-Q42)+(($B$81*Q42)+($B$82*Q53))</f>
        <v>285</v>
      </c>
      <c r="R64" s="27" t="n">
        <f aca="false">$B64*(R26-R53-R42)+(($B$81*R42)+($B$82*R53))</f>
        <v>135</v>
      </c>
      <c r="S64" s="27" t="n">
        <f aca="false">$B64*(S26-S53-S42)+(($B$81*S42)+($B$82*S53))</f>
        <v>180</v>
      </c>
      <c r="T64" s="27" t="n">
        <f aca="false">$B64*(T26-T53-T42)+(($B$81*T42)+($B$82*T53))</f>
        <v>285</v>
      </c>
      <c r="U64" s="27" t="n">
        <f aca="false">$B64*(U26-U53-U42)+(($B$81*U42)+($B$82*U53))</f>
        <v>315</v>
      </c>
      <c r="V64" s="27" t="n">
        <f aca="false">$B64*(V26-V53-V42)+(($B$81*V42)+($B$82*V53))</f>
        <v>120</v>
      </c>
      <c r="W64" s="27" t="n">
        <f aca="false">$B64*(W26-W53-W42)+(($B$81*W42)+($B$82*W53))</f>
        <v>225</v>
      </c>
      <c r="X64" s="27" t="n">
        <f aca="false">$B64*(X26-X53-X42)+(($B$81*X42)+($B$82*X53))</f>
        <v>225</v>
      </c>
      <c r="Y64" s="27" t="n">
        <f aca="false">$B64*(Y26-Y53-Y42)+(($B$81*Y42)+($B$82*Y53))</f>
        <v>315</v>
      </c>
      <c r="Z64" s="27" t="n">
        <f aca="false">$B64*(Z26-Z53-Z42)+(($B$81*Z42)+($B$82*Z53))</f>
        <v>0</v>
      </c>
      <c r="AA64" s="27" t="n">
        <f aca="false">$B64*(AA26-AA53-AA42)+(($B$81*AA42)+($B$82*AA53))</f>
        <v>0</v>
      </c>
      <c r="AB64" s="27" t="n">
        <f aca="false">$B64*(AB26-AB53-AB42)+(($B$81*AB42)+($B$82*AB53))</f>
        <v>0</v>
      </c>
      <c r="AC64" s="27" t="n">
        <f aca="false">$B64*(AC26-AC53-AC42)+(($B$81*AC42)+($B$82*AC53))</f>
        <v>0</v>
      </c>
      <c r="AD64" s="27" t="n">
        <f aca="false">$B64*(AD26-AD53-AD42)+(($B$81*AD42)+($B$82*AD53))</f>
        <v>0</v>
      </c>
      <c r="AE64" s="27" t="n">
        <f aca="false">$B64*(AE26-AE53-AE42)+(($B$81*AE42)+($B$82*AE53))</f>
        <v>0</v>
      </c>
    </row>
    <row r="65" customFormat="false" ht="15" hidden="false" customHeight="false" outlineLevel="0" collapsed="false">
      <c r="A65" s="25" t="s">
        <v>8</v>
      </c>
      <c r="B65" s="26" t="n">
        <v>15</v>
      </c>
      <c r="C65" s="26" t="n">
        <f aca="false">B65*21</f>
        <v>315</v>
      </c>
      <c r="D65" s="27" t="n">
        <f aca="false">$B65*(D27-D54-D43)+(($B$81*D43)+($B$82*D54))</f>
        <v>14.4375</v>
      </c>
      <c r="E65" s="27" t="n">
        <f aca="false">$B65*(E27-E54-E43)+(($B$81*E43)+($B$82*E54))</f>
        <v>18.046875</v>
      </c>
      <c r="F65" s="27" t="n">
        <f aca="false">$B65*(F27-F54-F43)+(($B$81*F43)+($B$82*F54))</f>
        <v>145.828125</v>
      </c>
      <c r="G65" s="27" t="n">
        <f aca="false">$B65*(G27-G54-G43)+(($B$81*G43)+($B$82*G54))</f>
        <v>190.828125</v>
      </c>
      <c r="H65" s="27" t="n">
        <f aca="false">$B65*(H27-H54-H43)+(($B$81*H43)+($B$82*H54))</f>
        <v>239.4375</v>
      </c>
      <c r="I65" s="27" t="n">
        <f aca="false">$B65*(I27-I54-I43)+(($B$81*I43)+($B$82*I54))</f>
        <v>44.4375</v>
      </c>
      <c r="J65" s="27" t="n">
        <f aca="false">$B65*(J27-J54-J43)+(($B$81*J43)+($B$82*J54))</f>
        <v>190.828125</v>
      </c>
      <c r="K65" s="27" t="n">
        <f aca="false">$B65*(K27-K54-K43)+(($B$81*K43)+($B$82*K54))</f>
        <v>239.4375</v>
      </c>
      <c r="L65" s="27" t="n">
        <f aca="false">$B65*(L27-L54-L43)+(($B$81*L43)+($B$82*L54))</f>
        <v>115.828125</v>
      </c>
      <c r="M65" s="27" t="n">
        <f aca="false">$B65*(M27-M54-M43)+(($B$81*M43)+($B$82*M54))</f>
        <v>205.828125</v>
      </c>
      <c r="N65" s="27" t="n">
        <f aca="false">$B65*(N27-N54-N43)+(($B$81*N43)+($B$82*N54))</f>
        <v>130.828125</v>
      </c>
      <c r="O65" s="27" t="n">
        <f aca="false">$B65*(O27-O54-O43)+(($B$81*O43)+($B$82*O54))</f>
        <v>315</v>
      </c>
      <c r="P65" s="27" t="n">
        <f aca="false">$B65*(P27-P54-P43)+(($B$81*P43)+($B$82*P54))</f>
        <v>195</v>
      </c>
      <c r="Q65" s="27" t="n">
        <f aca="false">$B65*(Q27-Q54-Q43)+(($B$81*Q43)+($B$82*Q54))</f>
        <v>270</v>
      </c>
      <c r="R65" s="27" t="n">
        <f aca="false">$B65*(R27-R54-R43)+(($B$81*R43)+($B$82*R54))</f>
        <v>135</v>
      </c>
      <c r="S65" s="27" t="n">
        <f aca="false">$B65*(S27-S54-S43)+(($B$81*S43)+($B$82*S54))</f>
        <v>210</v>
      </c>
      <c r="T65" s="27" t="n">
        <f aca="false">$B65*(T27-T54-T43)+(($B$81*T43)+($B$82*T54))</f>
        <v>210</v>
      </c>
      <c r="U65" s="27" t="n">
        <f aca="false">$B65*(U27-U54-U43)+(($B$81*U43)+($B$82*U54))</f>
        <v>315</v>
      </c>
      <c r="V65" s="27" t="n">
        <f aca="false">$B65*(V27-V54-V43)+(($B$81*V43)+($B$82*V54))</f>
        <v>165</v>
      </c>
      <c r="W65" s="27" t="n">
        <f aca="false">$B65*(W27-W54-W43)+(($B$81*W43)+($B$82*W54))</f>
        <v>240</v>
      </c>
      <c r="X65" s="27" t="n">
        <f aca="false">$B65*(X27-X54-X43)+(($B$81*X43)+($B$82*X54))</f>
        <v>255</v>
      </c>
      <c r="Y65" s="27" t="n">
        <f aca="false">$B65*(Y27-Y54-Y43)+(($B$81*Y43)+($B$82*Y54))</f>
        <v>300</v>
      </c>
      <c r="Z65" s="27" t="n">
        <f aca="false">$B65*(Z27-Z54-Z43)+(($B$81*Z43)+($B$82*Z54))</f>
        <v>0</v>
      </c>
      <c r="AA65" s="27" t="n">
        <f aca="false">$B65*(AA27-AA54-AA43)+(($B$81*AA43)+($B$82*AA54))</f>
        <v>0</v>
      </c>
      <c r="AB65" s="27" t="n">
        <f aca="false">$B65*(AB27-AB54-AB43)+(($B$81*AB43)+($B$82*AB54))</f>
        <v>0</v>
      </c>
      <c r="AC65" s="27" t="n">
        <f aca="false">$B65*(AC27-AC54-AC43)+(($B$81*AC43)+($B$82*AC54))</f>
        <v>0</v>
      </c>
      <c r="AD65" s="27" t="n">
        <f aca="false">$B65*(AD27-AD54-AD43)+(($B$81*AD43)+($B$82*AD54))</f>
        <v>0</v>
      </c>
      <c r="AE65" s="27" t="n">
        <f aca="false">$B65*(AE27-AE54-AE43)+(($B$81*AE43)+($B$82*AE54))</f>
        <v>0</v>
      </c>
    </row>
    <row r="66" customFormat="false" ht="15" hidden="true" customHeight="false" outlineLevel="0" collapsed="false">
      <c r="A66" s="25" t="s">
        <v>9</v>
      </c>
      <c r="B66" s="26"/>
      <c r="C66" s="26"/>
      <c r="D66" s="27" t="n">
        <f aca="false">B66*(D28-D55-D44)+(($B$81*D44)+($B$82*D55))</f>
        <v>0</v>
      </c>
      <c r="E66" s="27" t="n">
        <f aca="false">C66*(E28-E55-E44)+(($B$81*E44)+($B$82*E55))</f>
        <v>0</v>
      </c>
      <c r="F66" s="27" t="n">
        <f aca="false">D66*(F28-F55-F44)+(($B$81*F44)+($B$82*F55))</f>
        <v>0</v>
      </c>
      <c r="G66" s="27" t="n">
        <f aca="false">E66*(G28-G55-G44)+(($B$81*G44)+($B$82*G55))</f>
        <v>0</v>
      </c>
      <c r="H66" s="27" t="n">
        <f aca="false">F66*(H28-H55-H44)+(($B$81*H44)+($B$82*H55))</f>
        <v>0</v>
      </c>
      <c r="I66" s="27" t="n">
        <f aca="false">G66*(I28-I55-I44)+(($B$81*I44)+($B$82*I55))</f>
        <v>0</v>
      </c>
      <c r="J66" s="27" t="n">
        <f aca="false">H66*(J28-J55-J44)+(($B$81*J44)+($B$82*J55))</f>
        <v>0</v>
      </c>
      <c r="K66" s="27" t="n">
        <f aca="false">I66*(K28-K55-K44)+(($B$81*K44)+($B$82*K55))</f>
        <v>0</v>
      </c>
      <c r="L66" s="27" t="n">
        <f aca="false">J66*(L28-L55-L44)+(($B$81*L44)+($B$82*L55))</f>
        <v>0</v>
      </c>
      <c r="M66" s="27" t="n">
        <f aca="false">K66*(M28-M55-M44)+(($B$81*M44)+($B$82*M55))</f>
        <v>0</v>
      </c>
      <c r="N66" s="27" t="n">
        <f aca="false">L66*(N28-N55-N44)+(($B$81*N44)+($B$82*N55))</f>
        <v>0</v>
      </c>
      <c r="O66" s="27" t="n">
        <f aca="false">M66*(O28-O55-O44)+(($B$81*O44)+($B$82*O55))</f>
        <v>0</v>
      </c>
      <c r="P66" s="27" t="n">
        <f aca="false">N66*(P28-P55-P44)+(($B$81*P44)+($B$82*P55))</f>
        <v>0</v>
      </c>
      <c r="Q66" s="27" t="n">
        <f aca="false">O66*(Q28-Q55-Q44)+(($B$81*Q44)+($B$82*Q55))</f>
        <v>0</v>
      </c>
      <c r="R66" s="27" t="n">
        <f aca="false">P66*(R28-R55-R44)+(($B$81*R44)+($B$82*R55))</f>
        <v>0</v>
      </c>
      <c r="S66" s="27" t="n">
        <f aca="false">Q66*(S28-S55-S44)+(($B$81*S44)+($B$82*S55))</f>
        <v>0</v>
      </c>
      <c r="T66" s="27" t="n">
        <f aca="false">R66*(T28-T55-T44)+(($B$81*T44)+($B$82*T55))</f>
        <v>0</v>
      </c>
      <c r="U66" s="27" t="n">
        <f aca="false">S66*(U28-U55-U44)+(($B$81*U44)+($B$82*U55))</f>
        <v>0</v>
      </c>
      <c r="V66" s="27" t="n">
        <f aca="false">T66*(V28-V55-V44)+(($B$81*V44)+($B$82*V55))</f>
        <v>0</v>
      </c>
      <c r="W66" s="27" t="n">
        <f aca="false">U66*(W28-W55-W44)+(($B$81*W44)+($B$82*W55))</f>
        <v>0</v>
      </c>
      <c r="X66" s="27" t="n">
        <f aca="false">V66*(X28-X55-X44)+(($B$81*X44)+($B$82*X55))</f>
        <v>0</v>
      </c>
      <c r="Y66" s="27" t="n">
        <f aca="false">W66*(Y28-Y55-Y44)+(($B$81*Y44)+($B$82*Y55))</f>
        <v>0</v>
      </c>
      <c r="Z66" s="27" t="n">
        <f aca="false">X66*(Z28-Z55-Z44)+(($B$81*Z44)+($B$82*Z55))</f>
        <v>0</v>
      </c>
      <c r="AA66" s="27" t="n">
        <f aca="false">Y66*(AA28-AA55-AA44)+(($B$81*AA44)+($B$82*AA55))</f>
        <v>0</v>
      </c>
      <c r="AB66" s="27" t="n">
        <f aca="false">Z66*(AB28-AB55-AB44)+(($B$81*AB44)+($B$82*AB55))</f>
        <v>0</v>
      </c>
      <c r="AC66" s="27" t="n">
        <f aca="false">AA66*(AC28-AC55-AC44)+(($B$81*AC44)+($B$82*AC55))</f>
        <v>0</v>
      </c>
      <c r="AD66" s="27" t="n">
        <f aca="false">AB66*(AD28-AD55-AD44)+(($B$81*AD44)+($B$82*AD55))</f>
        <v>0</v>
      </c>
      <c r="AE66" s="27" t="n">
        <f aca="false">AC66*(AE28-AE55-AE44)+(($B$81*AE44)+($B$82*AE55))</f>
        <v>0</v>
      </c>
    </row>
    <row r="67" customFormat="false" ht="15" hidden="true" customHeight="false" outlineLevel="0" collapsed="false">
      <c r="A67" s="25" t="s">
        <v>10</v>
      </c>
      <c r="B67" s="26"/>
      <c r="C67" s="26"/>
      <c r="D67" s="27" t="n">
        <f aca="false">B67*(D29-D56-D45)+(($B$81*D45)+($B$82*D56))</f>
        <v>0</v>
      </c>
      <c r="E67" s="27" t="n">
        <f aca="false">C67*(E29-E56-E45)+(($B$81*E45)+($B$82*E56))</f>
        <v>0</v>
      </c>
      <c r="F67" s="27" t="n">
        <f aca="false">D67*(F29-F56-F45)+(($B$81*F45)+($B$82*F56))</f>
        <v>0</v>
      </c>
      <c r="G67" s="27" t="n">
        <f aca="false">E67*(G29-G56-G45)+(($B$81*G45)+($B$82*G56))</f>
        <v>0</v>
      </c>
      <c r="H67" s="27" t="n">
        <f aca="false">F67*(H29-H56-H45)+(($B$81*H45)+($B$82*H56))</f>
        <v>0</v>
      </c>
      <c r="I67" s="27" t="n">
        <f aca="false">G67*(I29-I56-I45)+(($B$81*I45)+($B$82*I56))</f>
        <v>0</v>
      </c>
      <c r="J67" s="27" t="n">
        <f aca="false">H67*(J29-J56-J45)+(($B$81*J45)+($B$82*J56))</f>
        <v>0</v>
      </c>
      <c r="K67" s="27" t="n">
        <f aca="false">I67*(K29-K56-K45)+(($B$81*K45)+($B$82*K56))</f>
        <v>0</v>
      </c>
      <c r="L67" s="27" t="n">
        <f aca="false">J67*(L29-L56-L45)+(($B$81*L45)+($B$82*L56))</f>
        <v>0</v>
      </c>
      <c r="M67" s="27" t="n">
        <f aca="false">K67*(M29-M56-M45)+(($B$81*M45)+($B$82*M56))</f>
        <v>0</v>
      </c>
      <c r="N67" s="27" t="n">
        <f aca="false">L67*(N29-N56-N45)+(($B$81*N45)+($B$82*N56))</f>
        <v>0</v>
      </c>
      <c r="O67" s="27" t="n">
        <f aca="false">M67*(O29-O56-O45)+(($B$81*O45)+($B$82*O56))</f>
        <v>0</v>
      </c>
      <c r="P67" s="27" t="n">
        <f aca="false">N67*(P29-P56-P45)+(($B$81*P45)+($B$82*P56))</f>
        <v>0</v>
      </c>
      <c r="Q67" s="27" t="n">
        <f aca="false">O67*(Q29-Q56-Q45)+(($B$81*Q45)+($B$82*Q56))</f>
        <v>0</v>
      </c>
      <c r="R67" s="27" t="n">
        <f aca="false">P67*(R29-R56-R45)+(($B$81*R45)+($B$82*R56))</f>
        <v>0</v>
      </c>
      <c r="S67" s="27" t="n">
        <f aca="false">Q67*(S29-S56-S45)+(($B$81*S45)+($B$82*S56))</f>
        <v>0</v>
      </c>
      <c r="T67" s="27" t="n">
        <f aca="false">R67*(T29-T56-T45)+(($B$81*T45)+($B$82*T56))</f>
        <v>0</v>
      </c>
      <c r="U67" s="27" t="n">
        <f aca="false">S67*(U29-U56-U45)+(($B$81*U45)+($B$82*U56))</f>
        <v>0</v>
      </c>
      <c r="V67" s="27" t="n">
        <f aca="false">T67*(V29-V56-V45)+(($B$81*V45)+($B$82*V56))</f>
        <v>0</v>
      </c>
      <c r="W67" s="27" t="n">
        <f aca="false">U67*(W29-W56-W45)+(($B$81*W45)+($B$82*W56))</f>
        <v>0</v>
      </c>
      <c r="X67" s="27" t="n">
        <f aca="false">V67*(X29-X56-X45)+(($B$81*X45)+($B$82*X56))</f>
        <v>0</v>
      </c>
      <c r="Y67" s="27" t="n">
        <f aca="false">W67*(Y29-Y56-Y45)+(($B$81*Y45)+($B$82*Y56))</f>
        <v>0</v>
      </c>
      <c r="Z67" s="27" t="n">
        <f aca="false">X67*(Z29-Z56-Z45)+(($B$81*Z45)+($B$82*Z56))</f>
        <v>0</v>
      </c>
      <c r="AA67" s="27" t="n">
        <f aca="false">Y67*(AA29-AA56-AA45)+(($B$81*AA45)+($B$82*AA56))</f>
        <v>0</v>
      </c>
      <c r="AB67" s="27" t="n">
        <f aca="false">Z67*(AB29-AB56-AB45)+(($B$81*AB45)+($B$82*AB56))</f>
        <v>0</v>
      </c>
      <c r="AC67" s="27" t="n">
        <f aca="false">AA67*(AC29-AC56-AC45)+(($B$81*AC45)+($B$82*AC56))</f>
        <v>0</v>
      </c>
      <c r="AD67" s="27" t="n">
        <f aca="false">AB67*(AD29-AD56-AD45)+(($B$81*AD45)+($B$82*AD56))</f>
        <v>0</v>
      </c>
      <c r="AE67" s="27" t="n">
        <f aca="false">AC67*(AE29-AE56-AE45)+(($B$81*AE45)+($B$82*AE56))</f>
        <v>0</v>
      </c>
    </row>
    <row r="68" customFormat="false" ht="15" hidden="true" customHeight="false" outlineLevel="0" collapsed="false">
      <c r="A68" s="25" t="s">
        <v>11</v>
      </c>
      <c r="B68" s="26"/>
      <c r="C68" s="26"/>
      <c r="D68" s="27" t="n">
        <f aca="false">B68*(D30-D57-D46)+(($B$81*D46)+($B$82*D57))</f>
        <v>0</v>
      </c>
      <c r="E68" s="27" t="n">
        <f aca="false">C68*(E30-E57-E46)+(($B$81*E46)+($B$82*E57))</f>
        <v>0</v>
      </c>
      <c r="F68" s="27" t="n">
        <f aca="false">D68*(F30-F57-F46)+(($B$81*F46)+($B$82*F57))</f>
        <v>0</v>
      </c>
      <c r="G68" s="27" t="n">
        <f aca="false">E68*(G30-G57-G46)+(($B$81*G46)+($B$82*G57))</f>
        <v>0</v>
      </c>
      <c r="H68" s="27" t="n">
        <f aca="false">F68*(H30-H57-H46)+(($B$81*H46)+($B$82*H57))</f>
        <v>0</v>
      </c>
      <c r="I68" s="27" t="n">
        <f aca="false">G68*(I30-I57-I46)+(($B$81*I46)+($B$82*I57))</f>
        <v>0</v>
      </c>
      <c r="J68" s="27" t="n">
        <f aca="false">H68*(J30-J57-J46)+(($B$81*J46)+($B$82*J57))</f>
        <v>0</v>
      </c>
      <c r="K68" s="27" t="n">
        <f aca="false">I68*(K30-K57-K46)+(($B$81*K46)+($B$82*K57))</f>
        <v>0</v>
      </c>
      <c r="L68" s="27" t="n">
        <f aca="false">J68*(L30-L57-L46)+(($B$81*L46)+($B$82*L57))</f>
        <v>0</v>
      </c>
      <c r="M68" s="27" t="n">
        <f aca="false">K68*(M30-M57-M46)+(($B$81*M46)+($B$82*M57))</f>
        <v>0</v>
      </c>
      <c r="N68" s="27" t="n">
        <f aca="false">L68*(N30-N57-N46)+(($B$81*N46)+($B$82*N57))</f>
        <v>0</v>
      </c>
      <c r="O68" s="27" t="n">
        <f aca="false">M68*(O30-O57-O46)+(($B$81*O46)+($B$82*O57))</f>
        <v>0</v>
      </c>
      <c r="P68" s="27" t="n">
        <f aca="false">N68*(P30-P57-P46)+(($B$81*P46)+($B$82*P57))</f>
        <v>0</v>
      </c>
      <c r="Q68" s="27" t="n">
        <f aca="false">O68*(Q30-Q57-Q46)+(($B$81*Q46)+($B$82*Q57))</f>
        <v>0</v>
      </c>
      <c r="R68" s="27" t="n">
        <f aca="false">P68*(R30-R57-R46)+(($B$81*R46)+($B$82*R57))</f>
        <v>0</v>
      </c>
      <c r="S68" s="27" t="n">
        <f aca="false">Q68*(S30-S57-S46)+(($B$81*S46)+($B$82*S57))</f>
        <v>0</v>
      </c>
      <c r="T68" s="27" t="n">
        <f aca="false">R68*(T30-T57-T46)+(($B$81*T46)+($B$82*T57))</f>
        <v>0</v>
      </c>
      <c r="U68" s="27" t="n">
        <f aca="false">S68*(U30-U57-U46)+(($B$81*U46)+($B$82*U57))</f>
        <v>0</v>
      </c>
      <c r="V68" s="27" t="n">
        <f aca="false">T68*(V30-V57-V46)+(($B$81*V46)+($B$82*V57))</f>
        <v>0</v>
      </c>
      <c r="W68" s="27" t="n">
        <f aca="false">U68*(W30-W57-W46)+(($B$81*W46)+($B$82*W57))</f>
        <v>0</v>
      </c>
      <c r="X68" s="27" t="n">
        <f aca="false">V68*(X30-X57-X46)+(($B$81*X46)+($B$82*X57))</f>
        <v>0</v>
      </c>
      <c r="Y68" s="27" t="n">
        <f aca="false">W68*(Y30-Y57-Y46)+(($B$81*Y46)+($B$82*Y57))</f>
        <v>0</v>
      </c>
      <c r="Z68" s="27" t="n">
        <f aca="false">X68*(Z30-Z57-Z46)+(($B$81*Z46)+($B$82*Z57))</f>
        <v>0</v>
      </c>
      <c r="AA68" s="27" t="n">
        <f aca="false">Y68*(AA30-AA57-AA46)+(($B$81*AA46)+($B$82*AA57))</f>
        <v>0</v>
      </c>
      <c r="AB68" s="27" t="n">
        <f aca="false">Z68*(AB30-AB57-AB46)+(($B$81*AB46)+($B$82*AB57))</f>
        <v>0</v>
      </c>
      <c r="AC68" s="27" t="n">
        <f aca="false">AA68*(AC30-AC57-AC46)+(($B$81*AC46)+($B$82*AC57))</f>
        <v>0</v>
      </c>
      <c r="AD68" s="27" t="n">
        <f aca="false">AB68*(AD30-AD57-AD46)+(($B$81*AD46)+($B$82*AD57))</f>
        <v>0</v>
      </c>
      <c r="AE68" s="27" t="n">
        <f aca="false">AC68*(AE30-AE57-AE46)+(($B$81*AE46)+($B$82*AE57))</f>
        <v>0</v>
      </c>
    </row>
    <row r="69" customFormat="false" ht="15" hidden="true" customHeight="false" outlineLevel="0" collapsed="false">
      <c r="A69" s="25" t="s">
        <v>12</v>
      </c>
      <c r="B69" s="26"/>
      <c r="C69" s="26"/>
      <c r="D69" s="27" t="n">
        <f aca="false">B69*(D31-D58-D47)+(($B$81*D47)+($B$82*D58))</f>
        <v>0</v>
      </c>
      <c r="E69" s="27" t="n">
        <f aca="false">C69*(E31-E58-E47)+(($B$81*E47)+($B$82*E58))</f>
        <v>0</v>
      </c>
      <c r="F69" s="27" t="n">
        <f aca="false">D69*(F31-F58-F47)+(($B$81*F47)+($B$82*F58))</f>
        <v>0</v>
      </c>
      <c r="G69" s="27" t="n">
        <f aca="false">E69*(G31-G58-G47)+(($B$81*G47)+($B$82*G58))</f>
        <v>0</v>
      </c>
      <c r="H69" s="27" t="n">
        <f aca="false">F69*(H31-H58-H47)+(($B$81*H47)+($B$82*H58))</f>
        <v>0</v>
      </c>
      <c r="I69" s="27" t="n">
        <f aca="false">G69*(I31-I58-I47)+(($B$81*I47)+($B$82*I58))</f>
        <v>0</v>
      </c>
      <c r="J69" s="27" t="n">
        <f aca="false">H69*(J31-J58-J47)+(($B$81*J47)+($B$82*J58))</f>
        <v>0</v>
      </c>
      <c r="K69" s="27" t="n">
        <f aca="false">I69*(K31-K58-K47)+(($B$81*K47)+($B$82*K58))</f>
        <v>0</v>
      </c>
      <c r="L69" s="27" t="n">
        <f aca="false">J69*(L31-L58-L47)+(($B$81*L47)+($B$82*L58))</f>
        <v>0</v>
      </c>
      <c r="M69" s="27" t="n">
        <f aca="false">K69*(M31-M58-M47)+(($B$81*M47)+($B$82*M58))</f>
        <v>0</v>
      </c>
      <c r="N69" s="27" t="n">
        <f aca="false">L69*(N31-N58-N47)+(($B$81*N47)+($B$82*N58))</f>
        <v>0</v>
      </c>
      <c r="O69" s="27" t="n">
        <f aca="false">M69*(O31-O58-O47)+(($B$81*O47)+($B$82*O58))</f>
        <v>0</v>
      </c>
      <c r="P69" s="27" t="n">
        <f aca="false">N69*(P31-P58-P47)+(($B$81*P47)+($B$82*P58))</f>
        <v>0</v>
      </c>
      <c r="Q69" s="27" t="n">
        <f aca="false">O69*(Q31-Q58-Q47)+(($B$81*Q47)+($B$82*Q58))</f>
        <v>0</v>
      </c>
      <c r="R69" s="27" t="n">
        <f aca="false">P69*(R31-R58-R47)+(($B$81*R47)+($B$82*R58))</f>
        <v>0</v>
      </c>
      <c r="S69" s="27" t="n">
        <f aca="false">Q69*(S31-S58-S47)+(($B$81*S47)+($B$82*S58))</f>
        <v>0</v>
      </c>
      <c r="T69" s="27" t="n">
        <f aca="false">R69*(T31-T58-T47)+(($B$81*T47)+($B$82*T58))</f>
        <v>0</v>
      </c>
      <c r="U69" s="27" t="n">
        <f aca="false">S69*(U31-U58-U47)+(($B$81*U47)+($B$82*U58))</f>
        <v>0</v>
      </c>
      <c r="V69" s="27" t="n">
        <f aca="false">T69*(V31-V58-V47)+(($B$81*V47)+($B$82*V58))</f>
        <v>0</v>
      </c>
      <c r="W69" s="27" t="n">
        <f aca="false">U69*(W31-W58-W47)+(($B$81*W47)+($B$82*W58))</f>
        <v>0</v>
      </c>
      <c r="X69" s="27" t="n">
        <f aca="false">V69*(X31-X58-X47)+(($B$81*X47)+($B$82*X58))</f>
        <v>0</v>
      </c>
      <c r="Y69" s="27" t="n">
        <f aca="false">W69*(Y31-Y58-Y47)+(($B$81*Y47)+($B$82*Y58))</f>
        <v>0</v>
      </c>
      <c r="Z69" s="27" t="n">
        <f aca="false">X69*(Z31-Z58-Z47)+(($B$81*Z47)+($B$82*Z58))</f>
        <v>0</v>
      </c>
      <c r="AA69" s="27" t="n">
        <f aca="false">Y69*(AA31-AA58-AA47)+(($B$81*AA47)+($B$82*AA58))</f>
        <v>0</v>
      </c>
      <c r="AB69" s="27" t="n">
        <f aca="false">Z69*(AB31-AB58-AB47)+(($B$81*AB47)+($B$82*AB58))</f>
        <v>0</v>
      </c>
      <c r="AC69" s="27" t="n">
        <f aca="false">AA69*(AC31-AC58-AC47)+(($B$81*AC47)+($B$82*AC58))</f>
        <v>0</v>
      </c>
      <c r="AD69" s="27" t="n">
        <f aca="false">AB69*(AD31-AD58-AD47)+(($B$81*AD47)+($B$82*AD58))</f>
        <v>0</v>
      </c>
      <c r="AE69" s="27" t="n">
        <f aca="false">AC69*(AE31-AE58-AE47)+(($B$81*AE47)+($B$82*AE58))</f>
        <v>0</v>
      </c>
    </row>
    <row r="70" customFormat="false" ht="15" hidden="true" customHeight="false" outlineLevel="0" collapsed="false">
      <c r="A70" s="25" t="s">
        <v>13</v>
      </c>
      <c r="B70" s="26"/>
      <c r="C70" s="26"/>
      <c r="D70" s="27" t="n">
        <f aca="false">B70*(D32-D59-D48)+(($B$81*D48)+($B$82*D59))</f>
        <v>0</v>
      </c>
      <c r="E70" s="27" t="n">
        <f aca="false">C70*(E32-E59-E48)+(($B$81*E48)+($B$82*E59))</f>
        <v>0</v>
      </c>
      <c r="F70" s="27" t="n">
        <f aca="false">D70*(F32-F59-F48)+(($B$81*F48)+($B$82*F59))</f>
        <v>0</v>
      </c>
      <c r="G70" s="27" t="n">
        <f aca="false">E70*(G32-G59-G48)+(($B$81*G48)+($B$82*G59))</f>
        <v>0</v>
      </c>
      <c r="H70" s="27" t="n">
        <f aca="false">F70*(H32-H59-H48)+(($B$81*H48)+($B$82*H59))</f>
        <v>0</v>
      </c>
      <c r="I70" s="27" t="n">
        <f aca="false">G70*(I32-I59-I48)+(($B$81*I48)+($B$82*I59))</f>
        <v>0</v>
      </c>
      <c r="J70" s="27" t="n">
        <f aca="false">H70*(J32-J59-J48)+(($B$81*J48)+($B$82*J59))</f>
        <v>0</v>
      </c>
      <c r="K70" s="27" t="n">
        <f aca="false">I70*(K32-K59-K48)+(($B$81*K48)+($B$82*K59))</f>
        <v>0</v>
      </c>
      <c r="L70" s="27" t="n">
        <f aca="false">J70*(L32-L59-L48)+(($B$81*L48)+($B$82*L59))</f>
        <v>0</v>
      </c>
      <c r="M70" s="27" t="n">
        <f aca="false">K70*(M32-M59-M48)+(($B$81*M48)+($B$82*M59))</f>
        <v>0</v>
      </c>
      <c r="N70" s="27" t="n">
        <f aca="false">L70*(N32-N59-N48)+(($B$81*N48)+($B$82*N59))</f>
        <v>0</v>
      </c>
      <c r="O70" s="27" t="n">
        <f aca="false">M70*(O32-O59-O48)+(($B$81*O48)+($B$82*O59))</f>
        <v>0</v>
      </c>
      <c r="P70" s="27" t="n">
        <f aca="false">N70*(P32-P59-P48)+(($B$81*P48)+($B$82*P59))</f>
        <v>0</v>
      </c>
      <c r="Q70" s="27" t="n">
        <f aca="false">O70*(Q32-Q59-Q48)+(($B$81*Q48)+($B$82*Q59))</f>
        <v>0</v>
      </c>
      <c r="R70" s="27" t="n">
        <f aca="false">P70*(R32-R59-R48)+(($B$81*R48)+($B$82*R59))</f>
        <v>0</v>
      </c>
      <c r="S70" s="27" t="n">
        <f aca="false">Q70*(S32-S59-S48)+(($B$81*S48)+($B$82*S59))</f>
        <v>0</v>
      </c>
      <c r="T70" s="27" t="n">
        <f aca="false">R70*(T32-T59-T48)+(($B$81*T48)+($B$82*T59))</f>
        <v>0</v>
      </c>
      <c r="U70" s="27" t="n">
        <f aca="false">S70*(U32-U59-U48)+(($B$81*U48)+($B$82*U59))</f>
        <v>0</v>
      </c>
      <c r="V70" s="27" t="n">
        <f aca="false">T70*(V32-V59-V48)+(($B$81*V48)+($B$82*V59))</f>
        <v>0</v>
      </c>
      <c r="W70" s="27" t="n">
        <f aca="false">U70*(W32-W59-W48)+(($B$81*W48)+($B$82*W59))</f>
        <v>0</v>
      </c>
      <c r="X70" s="27" t="n">
        <f aca="false">V70*(X32-X59-X48)+(($B$81*X48)+($B$82*X59))</f>
        <v>0</v>
      </c>
      <c r="Y70" s="27" t="n">
        <f aca="false">W70*(Y32-Y59-Y48)+(($B$81*Y48)+($B$82*Y59))</f>
        <v>0</v>
      </c>
      <c r="Z70" s="27" t="n">
        <f aca="false">X70*(Z32-Z59-Z48)+(($B$81*Z48)+($B$82*Z59))</f>
        <v>0</v>
      </c>
      <c r="AA70" s="27" t="n">
        <f aca="false">Y70*(AA32-AA59-AA48)+(($B$81*AA48)+($B$82*AA59))</f>
        <v>0</v>
      </c>
      <c r="AB70" s="27" t="n">
        <f aca="false">Z70*(AB32-AB59-AB48)+(($B$81*AB48)+($B$82*AB59))</f>
        <v>0</v>
      </c>
      <c r="AC70" s="27" t="n">
        <f aca="false">AA70*(AC32-AC59-AC48)+(($B$81*AC48)+($B$82*AC59))</f>
        <v>0</v>
      </c>
      <c r="AD70" s="27" t="n">
        <f aca="false">AB70*(AD32-AD59-AD48)+(($B$81*AD48)+($B$82*AD59))</f>
        <v>0</v>
      </c>
      <c r="AE70" s="27" t="n">
        <f aca="false">AC70*(AE32-AE59-AE48)+(($B$81*AE48)+($B$82*AE59))</f>
        <v>0</v>
      </c>
    </row>
    <row r="71" customFormat="false" ht="15" hidden="true" customHeight="false" outlineLevel="0" collapsed="false">
      <c r="A71" s="25" t="s">
        <v>24</v>
      </c>
      <c r="B71" s="26"/>
      <c r="C71" s="26"/>
      <c r="D71" s="28" t="n">
        <f aca="false">D33*$B$71</f>
        <v>0</v>
      </c>
      <c r="E71" s="28" t="n">
        <f aca="false">E33*D71</f>
        <v>0</v>
      </c>
      <c r="F71" s="28" t="n">
        <f aca="false">F33*E71</f>
        <v>0</v>
      </c>
      <c r="G71" s="28" t="n">
        <f aca="false">G33*F71</f>
        <v>0</v>
      </c>
      <c r="H71" s="28" t="n">
        <f aca="false">H33*G71</f>
        <v>0</v>
      </c>
      <c r="I71" s="28" t="n">
        <f aca="false">I33*H71</f>
        <v>0</v>
      </c>
      <c r="J71" s="28" t="n">
        <f aca="false">J33*I71</f>
        <v>0</v>
      </c>
      <c r="K71" s="28" t="n">
        <f aca="false">K33*J71</f>
        <v>0</v>
      </c>
      <c r="L71" s="28" t="n">
        <f aca="false">L33*K71</f>
        <v>0</v>
      </c>
      <c r="M71" s="28" t="n">
        <f aca="false">M33*L71</f>
        <v>0</v>
      </c>
      <c r="N71" s="28" t="n">
        <f aca="false">N33*M71</f>
        <v>0</v>
      </c>
      <c r="O71" s="28" t="n">
        <f aca="false">O33*N71</f>
        <v>0</v>
      </c>
      <c r="P71" s="28" t="n">
        <f aca="false">P33*O71</f>
        <v>0</v>
      </c>
      <c r="Q71" s="28" t="n">
        <f aca="false">Q33*P71</f>
        <v>0</v>
      </c>
      <c r="R71" s="28" t="n">
        <f aca="false">R33*Q71</f>
        <v>0</v>
      </c>
      <c r="S71" s="28" t="n">
        <f aca="false">S33*R71</f>
        <v>0</v>
      </c>
      <c r="T71" s="28" t="n">
        <f aca="false">T33*S71</f>
        <v>0</v>
      </c>
      <c r="U71" s="28" t="n">
        <f aca="false">U33*T71</f>
        <v>0</v>
      </c>
      <c r="V71" s="28" t="n">
        <f aca="false">V33*U71</f>
        <v>0</v>
      </c>
      <c r="W71" s="28" t="n">
        <f aca="false">W33*V71</f>
        <v>0</v>
      </c>
      <c r="X71" s="28" t="n">
        <f aca="false">X33*W71</f>
        <v>0</v>
      </c>
      <c r="Y71" s="28" t="n">
        <f aca="false">Y33*X71</f>
        <v>0</v>
      </c>
      <c r="Z71" s="28" t="n">
        <f aca="false">Z33*Y71</f>
        <v>0</v>
      </c>
      <c r="AA71" s="28" t="n">
        <f aca="false">AA33*Z71</f>
        <v>0</v>
      </c>
      <c r="AB71" s="28" t="n">
        <f aca="false">AB33*AA71</f>
        <v>0</v>
      </c>
      <c r="AC71" s="28" t="n">
        <f aca="false">AC33*AB71</f>
        <v>0</v>
      </c>
      <c r="AD71" s="28" t="n">
        <f aca="false">AD33*AC71</f>
        <v>0</v>
      </c>
      <c r="AE71" s="28" t="n">
        <f aca="false">AE33*AD71</f>
        <v>0</v>
      </c>
    </row>
    <row r="72" customFormat="false" ht="16.25" hidden="false" customHeight="true" outlineLevel="0" collapsed="false">
      <c r="A72" s="25" t="s">
        <v>15</v>
      </c>
      <c r="B72" s="29" t="n">
        <f aca="false">0.6667</f>
        <v>0.6667</v>
      </c>
      <c r="C72" s="30" t="n">
        <f aca="false">B72*21</f>
        <v>14.0007</v>
      </c>
      <c r="D72" s="28" t="n">
        <f aca="false">D34*$B$72</f>
        <v>0</v>
      </c>
      <c r="E72" s="28" t="n">
        <f aca="false">E34*$B$72</f>
        <v>0</v>
      </c>
      <c r="F72" s="28" t="n">
        <f aca="false">F34*$B$72</f>
        <v>10.0005</v>
      </c>
      <c r="G72" s="28" t="n">
        <f aca="false">G34*$B$72</f>
        <v>12.6673</v>
      </c>
      <c r="H72" s="28" t="n">
        <f aca="false">H34*$B$72</f>
        <v>13.334</v>
      </c>
      <c r="I72" s="28" t="n">
        <f aca="false">I34*$B$72</f>
        <v>11.3339</v>
      </c>
      <c r="J72" s="28" t="n">
        <f aca="false">J34*$B$72</f>
        <v>10.0005</v>
      </c>
      <c r="K72" s="28" t="n">
        <f aca="false">K34*$B$72</f>
        <v>14.0007</v>
      </c>
      <c r="L72" s="28" t="n">
        <f aca="false">L34*$B$72</f>
        <v>13.334</v>
      </c>
      <c r="M72" s="28" t="n">
        <f aca="false">M34*$B$72</f>
        <v>14.6674</v>
      </c>
      <c r="N72" s="28" t="n">
        <f aca="false">N34*$B$72</f>
        <v>13.334</v>
      </c>
      <c r="O72" s="28" t="n">
        <f aca="false">O34*$B$72</f>
        <v>13.334</v>
      </c>
      <c r="P72" s="28" t="n">
        <f aca="false">P34*$B$72</f>
        <v>14.0007</v>
      </c>
      <c r="Q72" s="28" t="n">
        <f aca="false">Q34*$B$72</f>
        <v>14.0007</v>
      </c>
      <c r="R72" s="28" t="n">
        <f aca="false">R34*$B$72</f>
        <v>8.6671</v>
      </c>
      <c r="S72" s="28" t="n">
        <f aca="false">S34*$B$72</f>
        <v>13.334</v>
      </c>
      <c r="T72" s="28" t="n">
        <f aca="false">T34*$B$72</f>
        <v>13.334</v>
      </c>
      <c r="U72" s="28" t="n">
        <f aca="false">U34*$B$72</f>
        <v>14.6674</v>
      </c>
      <c r="V72" s="28" t="n">
        <f aca="false">V34*$B$72</f>
        <v>11.3339</v>
      </c>
      <c r="W72" s="28" t="n">
        <f aca="false">W34*$B$72</f>
        <v>13.334</v>
      </c>
      <c r="X72" s="28" t="n">
        <f aca="false">X34*$B$72</f>
        <v>14.6674</v>
      </c>
      <c r="Y72" s="28" t="n">
        <f aca="false">Y34*$B$72</f>
        <v>14.6674</v>
      </c>
      <c r="Z72" s="28" t="n">
        <f aca="false">Z34*$B$72</f>
        <v>0</v>
      </c>
      <c r="AA72" s="28" t="n">
        <f aca="false">AA34*$B$72</f>
        <v>0</v>
      </c>
      <c r="AB72" s="28" t="n">
        <f aca="false">AB34*$B$72</f>
        <v>0</v>
      </c>
      <c r="AC72" s="28" t="n">
        <f aca="false">AC34*$B$72</f>
        <v>0</v>
      </c>
      <c r="AD72" s="28" t="n">
        <f aca="false">AD34*$B$72</f>
        <v>0</v>
      </c>
      <c r="AE72" s="28" t="n">
        <f aca="false">AE34*$B$72</f>
        <v>0</v>
      </c>
    </row>
    <row r="73" customFormat="false" ht="16.25" hidden="false" customHeight="true" outlineLevel="0" collapsed="false">
      <c r="A73" s="25" t="s">
        <v>16</v>
      </c>
      <c r="B73" s="29" t="n">
        <f aca="false">0.6667</f>
        <v>0.6667</v>
      </c>
      <c r="C73" s="30" t="n">
        <f aca="false">B73*21</f>
        <v>14.0007</v>
      </c>
      <c r="D73" s="28" t="n">
        <f aca="false">D35*$B$73</f>
        <v>0</v>
      </c>
      <c r="E73" s="28" t="n">
        <f aca="false">E35*$B$73</f>
        <v>0</v>
      </c>
      <c r="F73" s="28" t="n">
        <f aca="false">F35*$B$73</f>
        <v>6.0003</v>
      </c>
      <c r="G73" s="28" t="n">
        <f aca="false">G35*$B$73</f>
        <v>12.0006</v>
      </c>
      <c r="H73" s="28" t="n">
        <f aca="false">H35*$B$73</f>
        <v>13.334</v>
      </c>
      <c r="I73" s="28" t="n">
        <f aca="false">I35*$B$73</f>
        <v>10.0005</v>
      </c>
      <c r="J73" s="28" t="n">
        <f aca="false">J35*$B$73</f>
        <v>10.0005</v>
      </c>
      <c r="K73" s="28" t="n">
        <f aca="false">K35*$B$73</f>
        <v>14.0007</v>
      </c>
      <c r="L73" s="28" t="n">
        <f aca="false">L35*$B$73</f>
        <v>13.334</v>
      </c>
      <c r="M73" s="28" t="n">
        <f aca="false">M35*$B$73</f>
        <v>14.0007</v>
      </c>
      <c r="N73" s="28" t="n">
        <f aca="false">N35*$B$73</f>
        <v>12.6673</v>
      </c>
      <c r="O73" s="28" t="n">
        <f aca="false">O35*$B$73</f>
        <v>14.0007</v>
      </c>
      <c r="P73" s="28" t="n">
        <f aca="false">P35*$B$73</f>
        <v>14.6674</v>
      </c>
      <c r="Q73" s="28" t="n">
        <f aca="false">Q35*$B$73</f>
        <v>14.0007</v>
      </c>
      <c r="R73" s="28" t="n">
        <f aca="false">R35*$B$73</f>
        <v>10.0005</v>
      </c>
      <c r="S73" s="28" t="n">
        <f aca="false">S35*$B$73</f>
        <v>13.334</v>
      </c>
      <c r="T73" s="28" t="n">
        <f aca="false">T35*$B$73</f>
        <v>12.6673</v>
      </c>
      <c r="U73" s="28" t="n">
        <f aca="false">U35*$B$73</f>
        <v>10.0005</v>
      </c>
      <c r="V73" s="28" t="n">
        <f aca="false">V35*$B$73</f>
        <v>9.3338</v>
      </c>
      <c r="W73" s="28" t="n">
        <f aca="false">W35*$B$73</f>
        <v>13.334</v>
      </c>
      <c r="X73" s="28" t="n">
        <f aca="false">X35*$B$73</f>
        <v>14.6674</v>
      </c>
      <c r="Y73" s="28" t="n">
        <f aca="false">Y35*$B$73</f>
        <v>14.6674</v>
      </c>
      <c r="Z73" s="28" t="n">
        <f aca="false">Z35*$B$73</f>
        <v>0</v>
      </c>
      <c r="AA73" s="28" t="n">
        <f aca="false">AA35*$B$73</f>
        <v>0</v>
      </c>
      <c r="AB73" s="28" t="n">
        <f aca="false">AB35*$B$73</f>
        <v>0</v>
      </c>
      <c r="AC73" s="28" t="n">
        <f aca="false">AC35*$B$73</f>
        <v>0</v>
      </c>
      <c r="AD73" s="28" t="n">
        <f aca="false">AD35*$B$73</f>
        <v>0</v>
      </c>
      <c r="AE73" s="28" t="n">
        <f aca="false">AE35*$B$73</f>
        <v>0</v>
      </c>
    </row>
    <row r="74" customFormat="false" ht="16.25" hidden="false" customHeight="true" outlineLevel="0" collapsed="false">
      <c r="A74" s="25" t="s">
        <v>17</v>
      </c>
      <c r="B74" s="29" t="n">
        <f aca="false">0.6667</f>
        <v>0.6667</v>
      </c>
      <c r="C74" s="30" t="n">
        <f aca="false">B74*21</f>
        <v>14.0007</v>
      </c>
      <c r="D74" s="28" t="n">
        <f aca="false">D36*$B$74</f>
        <v>0</v>
      </c>
      <c r="E74" s="28" t="n">
        <f aca="false">E36*$B$74</f>
        <v>0</v>
      </c>
      <c r="F74" s="28" t="n">
        <f aca="false">F36*$B$74</f>
        <v>10.0005</v>
      </c>
      <c r="G74" s="28" t="n">
        <f aca="false">G36*$B$74</f>
        <v>12.6673</v>
      </c>
      <c r="H74" s="28" t="n">
        <f aca="false">H36*$B$74</f>
        <v>13.334</v>
      </c>
      <c r="I74" s="28" t="n">
        <f aca="false">I36*$B$74</f>
        <v>12.0006</v>
      </c>
      <c r="J74" s="28" t="n">
        <f aca="false">J36*$B$74</f>
        <v>10.6672</v>
      </c>
      <c r="K74" s="28" t="n">
        <f aca="false">K36*$B$74</f>
        <v>13.334</v>
      </c>
      <c r="L74" s="28" t="n">
        <f aca="false">L36*$B$74</f>
        <v>13.334</v>
      </c>
      <c r="M74" s="28" t="n">
        <f aca="false">M36*$B$74</f>
        <v>14.6674</v>
      </c>
      <c r="N74" s="28" t="n">
        <f aca="false">N36*$B$74</f>
        <v>12.6673</v>
      </c>
      <c r="O74" s="28" t="n">
        <f aca="false">O36*$B$74</f>
        <v>14.0007</v>
      </c>
      <c r="P74" s="28" t="n">
        <f aca="false">P36*$B$74</f>
        <v>15.3341</v>
      </c>
      <c r="Q74" s="28" t="n">
        <f aca="false">Q36*$B$74</f>
        <v>14.0007</v>
      </c>
      <c r="R74" s="28" t="n">
        <f aca="false">R36*$B$74</f>
        <v>5.3336</v>
      </c>
      <c r="S74" s="28" t="n">
        <f aca="false">S36*$B$74</f>
        <v>13.334</v>
      </c>
      <c r="T74" s="28" t="n">
        <f aca="false">T36*$B$74</f>
        <v>13.334</v>
      </c>
      <c r="U74" s="28" t="n">
        <f aca="false">U36*$B$74</f>
        <v>8.0004</v>
      </c>
      <c r="V74" s="28" t="n">
        <f aca="false">V36*$B$74</f>
        <v>9.3338</v>
      </c>
      <c r="W74" s="28" t="n">
        <f aca="false">W36*$B$74</f>
        <v>13.334</v>
      </c>
      <c r="X74" s="28" t="n">
        <f aca="false">X36*$B$74</f>
        <v>14.6674</v>
      </c>
      <c r="Y74" s="28" t="n">
        <f aca="false">Y36*$B$74</f>
        <v>14.6674</v>
      </c>
      <c r="Z74" s="28" t="n">
        <f aca="false">Z36*$B$74</f>
        <v>0</v>
      </c>
      <c r="AA74" s="28" t="n">
        <f aca="false">AA36*$B$74</f>
        <v>0</v>
      </c>
      <c r="AB74" s="28" t="n">
        <f aca="false">AB36*$B$74</f>
        <v>0</v>
      </c>
      <c r="AC74" s="28" t="n">
        <f aca="false">AC36*$B$74</f>
        <v>0</v>
      </c>
      <c r="AD74" s="28" t="n">
        <f aca="false">AD36*$B$74</f>
        <v>0</v>
      </c>
      <c r="AE74" s="28" t="n">
        <f aca="false">AE36*$B$74</f>
        <v>0</v>
      </c>
    </row>
    <row r="75" customFormat="false" ht="16.25" hidden="true" customHeight="true" outlineLevel="0" collapsed="false">
      <c r="A75" s="25" t="s">
        <v>18</v>
      </c>
      <c r="B75" s="31" t="n">
        <f aca="false">0.6667</f>
        <v>0.6667</v>
      </c>
      <c r="C75" s="32" t="n">
        <f aca="false">B75*21</f>
        <v>14.0007</v>
      </c>
      <c r="D75" s="17" t="n">
        <f aca="false">D37*$B$75</f>
        <v>14.6674</v>
      </c>
      <c r="E75" s="17" t="n">
        <f aca="false">E37*$B$75</f>
        <v>14.6674</v>
      </c>
      <c r="F75" s="17" t="n">
        <f aca="false">F37*$B$75</f>
        <v>4.0002</v>
      </c>
      <c r="G75" s="17" t="n">
        <f aca="false">G37*$B$75</f>
        <v>0.6667</v>
      </c>
      <c r="H75" s="17" t="n">
        <f aca="false">H37*$B$75</f>
        <v>0</v>
      </c>
      <c r="I75" s="17" t="n">
        <f aca="false">I37*$B$75</f>
        <v>4.0002</v>
      </c>
      <c r="J75" s="17" t="n">
        <f aca="false">J37*$B$75</f>
        <v>0.6667</v>
      </c>
      <c r="K75" s="17" t="n">
        <f aca="false">K37*$B$75</f>
        <v>0</v>
      </c>
      <c r="L75" s="17" t="n">
        <f aca="false">L37*$B$75</f>
        <v>0</v>
      </c>
      <c r="M75" s="17" t="n">
        <f aca="false">M37*$B$75</f>
        <v>0.6667</v>
      </c>
      <c r="N75" s="17" t="n">
        <f aca="false">N37*$B$75</f>
        <v>0.6667</v>
      </c>
      <c r="O75" s="17" t="n">
        <f aca="false">O37*$B$75</f>
        <v>0</v>
      </c>
      <c r="P75" s="17" t="n">
        <f aca="false">P37*$B$75</f>
        <v>0.6667</v>
      </c>
      <c r="Q75" s="17" t="n">
        <f aca="false">Q37*$B$75</f>
        <v>0</v>
      </c>
      <c r="R75" s="17" t="n">
        <f aca="false">R37*$B$75</f>
        <v>0</v>
      </c>
      <c r="S75" s="17" t="n">
        <f aca="false">S37*$B$75</f>
        <v>0</v>
      </c>
      <c r="T75" s="17" t="n">
        <f aca="false">T37*$B$75</f>
        <v>0.6667</v>
      </c>
      <c r="U75" s="17" t="n">
        <f aca="false">U37*$B$75</f>
        <v>4.6669</v>
      </c>
      <c r="V75" s="17" t="n">
        <f aca="false">V37*$B$75</f>
        <v>2.0001</v>
      </c>
      <c r="W75" s="17" t="n">
        <f aca="false">W37*$B$75</f>
        <v>0</v>
      </c>
      <c r="X75" s="17" t="n">
        <f aca="false">X37*$B$75</f>
        <v>0</v>
      </c>
      <c r="Y75" s="17" t="n">
        <f aca="false">Y37*$B$75</f>
        <v>0</v>
      </c>
      <c r="Z75" s="17" t="n">
        <f aca="false">Z37*$B$75</f>
        <v>0</v>
      </c>
      <c r="AA75" s="17" t="n">
        <f aca="false">AA37*$B$75</f>
        <v>0</v>
      </c>
      <c r="AB75" s="17" t="n">
        <f aca="false">AB37*$B$75</f>
        <v>0</v>
      </c>
      <c r="AC75" s="17" t="n">
        <f aca="false">AC37*$B$75</f>
        <v>0</v>
      </c>
      <c r="AD75" s="17" t="n">
        <f aca="false">AD37*$B$75</f>
        <v>0</v>
      </c>
      <c r="AE75" s="17" t="n">
        <f aca="false">AE37*$B$75</f>
        <v>0</v>
      </c>
    </row>
    <row r="81" customFormat="false" ht="27.5" hidden="false" customHeight="false" outlineLevel="0" collapsed="false">
      <c r="A81" s="33" t="s">
        <v>25</v>
      </c>
      <c r="B81" s="34" t="n">
        <v>3.609375</v>
      </c>
      <c r="C81" s="3"/>
    </row>
    <row r="82" customFormat="false" ht="44.4" hidden="false" customHeight="true" outlineLevel="0" collapsed="false">
      <c r="A82" s="35" t="s">
        <v>26</v>
      </c>
      <c r="B82" s="36" t="n">
        <v>13.125</v>
      </c>
      <c r="C82" s="3"/>
    </row>
  </sheetData>
  <mergeCells count="57">
    <mergeCell ref="A1:AE1"/>
    <mergeCell ref="A3:AE3"/>
    <mergeCell ref="A5:C5"/>
    <mergeCell ref="A6:AE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AE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AE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AE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2060"/>
    <pageSetUpPr fitToPage="false"/>
  </sheetPr>
  <dimension ref="A1:AD8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2" ySplit="6" topLeftCell="P73" activePane="bottomRight" state="frozen"/>
      <selection pane="topLeft" activeCell="A1" activeCellId="0" sqref="A1"/>
      <selection pane="topRight" activeCell="P1" activeCellId="0" sqref="P1"/>
      <selection pane="bottomLeft" activeCell="A73" activeCellId="0" sqref="A73"/>
      <selection pane="bottomRight" activeCell="X87" activeCellId="0" sqref="X87"/>
    </sheetView>
  </sheetViews>
  <sheetFormatPr defaultRowHeight="13.5" zeroHeight="false" outlineLevelRow="0" outlineLevelCol="0"/>
  <cols>
    <col collapsed="false" customWidth="true" hidden="false" outlineLevel="0" max="1" min="1" style="37" width="5.36"/>
    <col collapsed="false" customWidth="true" hidden="false" outlineLevel="0" max="2" min="2" style="37" width="33.79"/>
    <col collapsed="false" customWidth="true" hidden="false" outlineLevel="0" max="30" min="3" style="37" width="9.07"/>
    <col collapsed="false" customWidth="true" hidden="false" outlineLevel="0" max="1025" min="31" style="37" width="10.36"/>
  </cols>
  <sheetData>
    <row r="1" customFormat="false" ht="13.5" hidden="false" customHeight="false" outlineLevel="0" collapsed="false">
      <c r="A1" s="38"/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customFormat="false" ht="50.75" hidden="false" customHeight="true" outlineLevel="0" collapsed="false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customFormat="false" ht="14.25" hidden="false" customHeight="true" outlineLevel="0" collapsed="false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customFormat="false" ht="14.25" hidden="false" customHeight="true" outlineLevel="0" collapsed="false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customFormat="false" ht="14" hidden="false" customHeight="true" outlineLevel="0" collapsed="false">
      <c r="A5" s="43" t="s">
        <v>29</v>
      </c>
      <c r="B5" s="43"/>
      <c r="C5" s="44" t="s">
        <v>30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</row>
    <row r="6" customFormat="false" ht="13.5" hidden="false" customHeight="false" outlineLevel="0" collapsed="false">
      <c r="A6" s="45" t="s">
        <v>31</v>
      </c>
      <c r="B6" s="45" t="s">
        <v>32</v>
      </c>
      <c r="C6" s="46" t="n">
        <v>43374</v>
      </c>
      <c r="D6" s="46" t="n">
        <v>43405</v>
      </c>
      <c r="E6" s="46" t="n">
        <v>43435</v>
      </c>
      <c r="F6" s="46" t="n">
        <v>43466</v>
      </c>
      <c r="G6" s="46" t="n">
        <v>43497</v>
      </c>
      <c r="H6" s="46" t="n">
        <v>43525</v>
      </c>
      <c r="I6" s="46" t="n">
        <v>43556</v>
      </c>
      <c r="J6" s="46" t="n">
        <v>43586</v>
      </c>
      <c r="K6" s="46" t="n">
        <v>43617</v>
      </c>
      <c r="L6" s="46" t="n">
        <v>43647</v>
      </c>
      <c r="M6" s="46" t="n">
        <v>43678</v>
      </c>
      <c r="N6" s="46" t="n">
        <v>43709</v>
      </c>
      <c r="O6" s="46" t="n">
        <v>43739</v>
      </c>
      <c r="P6" s="46" t="n">
        <v>43770</v>
      </c>
      <c r="Q6" s="46" t="n">
        <v>43800</v>
      </c>
      <c r="R6" s="46" t="n">
        <v>43831</v>
      </c>
      <c r="S6" s="46" t="n">
        <v>43862</v>
      </c>
      <c r="T6" s="46" t="n">
        <v>43891</v>
      </c>
      <c r="U6" s="46" t="n">
        <v>43922</v>
      </c>
      <c r="V6" s="46" t="n">
        <v>43952</v>
      </c>
      <c r="W6" s="46" t="n">
        <v>43983</v>
      </c>
      <c r="X6" s="46" t="n">
        <v>44013</v>
      </c>
      <c r="Y6" s="46" t="n">
        <v>44044</v>
      </c>
      <c r="Z6" s="46" t="n">
        <v>44075</v>
      </c>
      <c r="AA6" s="46" t="n">
        <v>44105</v>
      </c>
      <c r="AB6" s="46" t="n">
        <v>44136</v>
      </c>
      <c r="AC6" s="46" t="n">
        <v>44166</v>
      </c>
      <c r="AD6" s="46" t="n">
        <v>44197</v>
      </c>
    </row>
    <row r="7" customFormat="false" ht="13.8" hidden="false" customHeight="false" outlineLevel="0" collapsed="false">
      <c r="A7" s="47" t="n">
        <v>1</v>
      </c>
      <c r="B7" s="47" t="s">
        <v>33</v>
      </c>
      <c r="C7" s="48" t="n">
        <v>3</v>
      </c>
      <c r="D7" s="48" t="n">
        <v>3</v>
      </c>
      <c r="E7" s="48" t="n">
        <v>3</v>
      </c>
      <c r="F7" s="48" t="n">
        <v>3</v>
      </c>
      <c r="G7" s="48" t="n">
        <v>3</v>
      </c>
      <c r="H7" s="48" t="n">
        <v>3</v>
      </c>
      <c r="I7" s="48" t="n">
        <v>3</v>
      </c>
      <c r="J7" s="48" t="n">
        <v>3</v>
      </c>
      <c r="K7" s="48" t="n">
        <v>3</v>
      </c>
      <c r="L7" s="48" t="n">
        <v>3</v>
      </c>
      <c r="M7" s="48" t="n">
        <v>3</v>
      </c>
      <c r="N7" s="48" t="n">
        <v>3</v>
      </c>
      <c r="O7" s="48" t="n">
        <v>3</v>
      </c>
      <c r="P7" s="48" t="n">
        <v>3</v>
      </c>
      <c r="Q7" s="48" t="n">
        <v>3</v>
      </c>
      <c r="R7" s="48" t="n">
        <v>3</v>
      </c>
      <c r="S7" s="48" t="n">
        <v>3</v>
      </c>
      <c r="T7" s="48" t="n">
        <v>3</v>
      </c>
      <c r="U7" s="48" t="n">
        <v>3</v>
      </c>
      <c r="V7" s="48" t="n">
        <v>3</v>
      </c>
      <c r="W7" s="48" t="n">
        <v>3</v>
      </c>
      <c r="X7" s="48" t="n">
        <v>3</v>
      </c>
      <c r="Y7" s="48"/>
      <c r="Z7" s="48"/>
      <c r="AA7" s="48"/>
      <c r="AB7" s="48"/>
      <c r="AC7" s="48"/>
      <c r="AD7" s="48"/>
    </row>
    <row r="8" customFormat="false" ht="24.05" hidden="false" customHeight="false" outlineLevel="0" collapsed="false">
      <c r="A8" s="47" t="n">
        <v>2</v>
      </c>
      <c r="B8" s="47" t="s">
        <v>34</v>
      </c>
      <c r="C8" s="49" t="n">
        <v>6</v>
      </c>
      <c r="D8" s="49" t="n">
        <v>6</v>
      </c>
      <c r="E8" s="49" t="n">
        <v>6</v>
      </c>
      <c r="F8" s="49" t="n">
        <v>6</v>
      </c>
      <c r="G8" s="49" t="n">
        <v>6</v>
      </c>
      <c r="H8" s="49" t="n">
        <v>6</v>
      </c>
      <c r="I8" s="49" t="n">
        <v>6</v>
      </c>
      <c r="J8" s="49" t="n">
        <v>6</v>
      </c>
      <c r="K8" s="49" t="n">
        <v>6</v>
      </c>
      <c r="L8" s="49" t="n">
        <v>6</v>
      </c>
      <c r="M8" s="49" t="n">
        <v>6</v>
      </c>
      <c r="N8" s="49" t="n">
        <v>6</v>
      </c>
      <c r="O8" s="49" t="n">
        <v>6</v>
      </c>
      <c r="P8" s="49" t="n">
        <v>6</v>
      </c>
      <c r="Q8" s="49" t="n">
        <v>6</v>
      </c>
      <c r="R8" s="49" t="n">
        <v>6</v>
      </c>
      <c r="S8" s="49" t="n">
        <v>6</v>
      </c>
      <c r="T8" s="49" t="n">
        <v>6</v>
      </c>
      <c r="U8" s="49" t="n">
        <v>6</v>
      </c>
      <c r="V8" s="49" t="n">
        <v>6</v>
      </c>
      <c r="W8" s="49" t="n">
        <v>6</v>
      </c>
      <c r="X8" s="49" t="n">
        <v>6</v>
      </c>
      <c r="Y8" s="49"/>
      <c r="Z8" s="49"/>
      <c r="AA8" s="49"/>
      <c r="AB8" s="49"/>
      <c r="AC8" s="49"/>
      <c r="AD8" s="49"/>
    </row>
    <row r="9" customFormat="false" ht="13.8" hidden="false" customHeight="false" outlineLevel="0" collapsed="false">
      <c r="A9" s="47" t="n">
        <v>3</v>
      </c>
      <c r="B9" s="50" t="s">
        <v>35</v>
      </c>
      <c r="C9" s="51" t="n">
        <v>43410</v>
      </c>
      <c r="D9" s="51" t="n">
        <v>43439</v>
      </c>
      <c r="E9" s="51" t="n">
        <v>43475</v>
      </c>
      <c r="F9" s="51" t="n">
        <v>43500</v>
      </c>
      <c r="G9" s="51" t="n">
        <v>43529</v>
      </c>
      <c r="H9" s="51" t="n">
        <v>43557</v>
      </c>
      <c r="I9" s="51" t="n">
        <v>43588</v>
      </c>
      <c r="J9" s="51" t="n">
        <v>43622</v>
      </c>
      <c r="K9" s="51" t="n">
        <v>43649</v>
      </c>
      <c r="L9" s="51" t="n">
        <v>43682</v>
      </c>
      <c r="M9" s="51" t="n">
        <v>43711</v>
      </c>
      <c r="N9" s="51" t="n">
        <v>43740</v>
      </c>
      <c r="O9" s="51" t="n">
        <v>43773</v>
      </c>
      <c r="P9" s="51" t="n">
        <v>43802</v>
      </c>
      <c r="Q9" s="51" t="n">
        <v>43838</v>
      </c>
      <c r="R9" s="51" t="n">
        <v>43865</v>
      </c>
      <c r="S9" s="51" t="n">
        <v>43894</v>
      </c>
      <c r="T9" s="51" t="n">
        <v>43936</v>
      </c>
      <c r="U9" s="51" t="n">
        <v>43958</v>
      </c>
      <c r="V9" s="51" t="n">
        <v>43986</v>
      </c>
      <c r="W9" s="51" t="n">
        <v>44015</v>
      </c>
      <c r="X9" s="51" t="n">
        <v>44049</v>
      </c>
      <c r="Y9" s="51"/>
      <c r="Z9" s="51"/>
      <c r="AA9" s="51"/>
      <c r="AB9" s="51"/>
      <c r="AC9" s="51"/>
      <c r="AD9" s="51"/>
    </row>
    <row r="10" customFormat="false" ht="35.5" hidden="false" customHeight="false" outlineLevel="0" collapsed="false">
      <c r="A10" s="47" t="n">
        <v>4</v>
      </c>
      <c r="B10" s="50" t="s">
        <v>36</v>
      </c>
      <c r="C10" s="51" t="n">
        <v>43346</v>
      </c>
      <c r="D10" s="51" t="n">
        <v>43346</v>
      </c>
      <c r="E10" s="51" t="n">
        <v>43350</v>
      </c>
      <c r="F10" s="51" t="n">
        <v>43481</v>
      </c>
      <c r="G10" s="51" t="n">
        <v>43525</v>
      </c>
      <c r="H10" s="51" t="n">
        <v>43536</v>
      </c>
      <c r="I10" s="51" t="n">
        <v>43585</v>
      </c>
      <c r="J10" s="51" t="n">
        <v>43616</v>
      </c>
      <c r="K10" s="51" t="n">
        <v>43644</v>
      </c>
      <c r="L10" s="51" t="n">
        <v>43676</v>
      </c>
      <c r="M10" s="51" t="n">
        <v>43710</v>
      </c>
      <c r="N10" s="51" t="n">
        <v>43738</v>
      </c>
      <c r="O10" s="51" t="n">
        <v>43770</v>
      </c>
      <c r="P10" s="51" t="n">
        <v>43802</v>
      </c>
      <c r="Q10" s="51" t="n">
        <v>43837</v>
      </c>
      <c r="R10" s="51" t="n">
        <v>43865</v>
      </c>
      <c r="S10" s="51" t="n">
        <v>43892</v>
      </c>
      <c r="T10" s="51" t="n">
        <v>43924</v>
      </c>
      <c r="U10" s="51" t="n">
        <v>43957</v>
      </c>
      <c r="V10" s="51" t="n">
        <v>43983</v>
      </c>
      <c r="W10" s="51" t="n">
        <v>44014</v>
      </c>
      <c r="X10" s="51" t="n">
        <v>44049</v>
      </c>
      <c r="Y10" s="51"/>
      <c r="Z10" s="51"/>
      <c r="AA10" s="51"/>
      <c r="AB10" s="51"/>
      <c r="AC10" s="51"/>
      <c r="AD10" s="51"/>
    </row>
    <row r="11" customFormat="false" ht="35.5" hidden="false" customHeight="false" outlineLevel="0" collapsed="false">
      <c r="A11" s="47" t="n">
        <v>5</v>
      </c>
      <c r="B11" s="50" t="s">
        <v>37</v>
      </c>
      <c r="C11" s="51" t="n">
        <v>43493</v>
      </c>
      <c r="D11" s="51" t="n">
        <v>43493</v>
      </c>
      <c r="E11" s="51" t="n">
        <v>43556</v>
      </c>
      <c r="F11" s="51" t="n">
        <v>43613</v>
      </c>
      <c r="G11" s="51" t="n">
        <v>43647</v>
      </c>
      <c r="H11" s="51" t="n">
        <v>43648</v>
      </c>
      <c r="I11" s="51" t="n">
        <v>43682</v>
      </c>
      <c r="J11" s="51" t="n">
        <v>43738</v>
      </c>
      <c r="K11" s="51" t="n">
        <v>43762</v>
      </c>
      <c r="L11" s="51" t="n">
        <v>43797</v>
      </c>
      <c r="M11" s="51" t="n">
        <v>43811</v>
      </c>
      <c r="N11" s="51" t="n">
        <v>43881</v>
      </c>
      <c r="O11" s="51" t="n">
        <v>43900</v>
      </c>
      <c r="P11" s="51" t="n">
        <v>43956</v>
      </c>
      <c r="Q11" s="51" t="n">
        <v>43990</v>
      </c>
      <c r="R11" s="51" t="n">
        <v>44013</v>
      </c>
      <c r="S11" s="51" t="n">
        <v>44040</v>
      </c>
      <c r="T11" s="51" t="n">
        <v>44110</v>
      </c>
      <c r="U11" s="51" t="n">
        <v>44132</v>
      </c>
      <c r="V11" s="51" t="n">
        <v>44160</v>
      </c>
      <c r="W11" s="51" t="n">
        <v>44218</v>
      </c>
      <c r="X11" s="51" t="n">
        <v>44263</v>
      </c>
      <c r="Y11" s="51"/>
      <c r="Z11" s="51"/>
      <c r="AA11" s="51"/>
      <c r="AB11" s="51"/>
      <c r="AC11" s="51"/>
      <c r="AD11" s="51"/>
    </row>
    <row r="12" customFormat="false" ht="24.05" hidden="false" customHeight="false" outlineLevel="0" collapsed="false">
      <c r="A12" s="47" t="n">
        <v>6</v>
      </c>
      <c r="B12" s="50" t="s">
        <v>38</v>
      </c>
      <c r="C12" s="51" t="n">
        <v>43283</v>
      </c>
      <c r="D12" s="51" t="n">
        <v>43283</v>
      </c>
      <c r="E12" s="51" t="n">
        <v>43283</v>
      </c>
      <c r="F12" s="51" t="n">
        <v>43283</v>
      </c>
      <c r="G12" s="51" t="n">
        <v>43313</v>
      </c>
      <c r="H12" s="51" t="n">
        <v>43313</v>
      </c>
      <c r="I12" s="51" t="n">
        <v>43374</v>
      </c>
      <c r="J12" s="51" t="n">
        <v>43497</v>
      </c>
      <c r="K12" s="51" t="n">
        <v>43504</v>
      </c>
      <c r="L12" s="51" t="n">
        <v>43587</v>
      </c>
      <c r="M12" s="51" t="n">
        <v>43588</v>
      </c>
      <c r="N12" s="51" t="n">
        <v>43648</v>
      </c>
      <c r="O12" s="51" t="n">
        <v>43654</v>
      </c>
      <c r="P12" s="51" t="n">
        <v>43710</v>
      </c>
      <c r="Q12" s="51" t="n">
        <v>43712</v>
      </c>
      <c r="R12" s="51" t="n">
        <v>43787</v>
      </c>
      <c r="S12" s="51" t="n">
        <v>43802</v>
      </c>
      <c r="T12" s="51" t="n">
        <v>43843</v>
      </c>
      <c r="U12" s="51" t="n">
        <v>43899</v>
      </c>
      <c r="V12" s="51" t="n">
        <v>43944</v>
      </c>
      <c r="W12" s="51" t="n">
        <v>43983</v>
      </c>
      <c r="X12" s="51" t="n">
        <v>44026</v>
      </c>
      <c r="Y12" s="51"/>
      <c r="Z12" s="51"/>
      <c r="AA12" s="51"/>
      <c r="AB12" s="51"/>
      <c r="AC12" s="51"/>
      <c r="AD12" s="51"/>
    </row>
    <row r="13" customFormat="false" ht="13.5" hidden="false" customHeight="false" outlineLevel="0" collapsed="false">
      <c r="A13" s="47" t="n">
        <v>7</v>
      </c>
      <c r="B13" s="52" t="s">
        <v>39</v>
      </c>
      <c r="C13" s="53" t="n">
        <f aca="false">C49+C75</f>
        <v>38</v>
      </c>
      <c r="D13" s="53" t="n">
        <f aca="false">D49+D75</f>
        <v>35</v>
      </c>
      <c r="E13" s="53" t="n">
        <f aca="false">E49+E75</f>
        <v>17</v>
      </c>
      <c r="F13" s="53" t="n">
        <f aca="false">F49+F75</f>
        <v>27</v>
      </c>
      <c r="G13" s="53" t="n">
        <f aca="false">G49+G75</f>
        <v>33</v>
      </c>
      <c r="H13" s="53" t="n">
        <f aca="false">H49+H75</f>
        <v>33</v>
      </c>
      <c r="I13" s="53" t="n">
        <f aca="false">I49+I75</f>
        <v>29</v>
      </c>
      <c r="J13" s="53" t="n">
        <f aca="false">J49+J75</f>
        <v>35</v>
      </c>
      <c r="K13" s="53" t="n">
        <f aca="false">K49+K75</f>
        <v>47</v>
      </c>
      <c r="L13" s="53" t="n">
        <f aca="false">L49+L75</f>
        <v>38</v>
      </c>
      <c r="M13" s="53" t="n">
        <f aca="false">M49+M75</f>
        <v>35</v>
      </c>
      <c r="N13" s="53" t="n">
        <f aca="false">N49+N75</f>
        <v>38</v>
      </c>
      <c r="O13" s="53" t="n">
        <f aca="false">O49+O75</f>
        <v>50</v>
      </c>
      <c r="P13" s="53" t="n">
        <f aca="false">P49+P75</f>
        <v>43</v>
      </c>
      <c r="Q13" s="53" t="n">
        <f aca="false">Q49+Q75</f>
        <v>29</v>
      </c>
      <c r="R13" s="53" t="n">
        <f aca="false">R49+R75</f>
        <v>39</v>
      </c>
      <c r="S13" s="53" t="n">
        <f aca="false">S49+S75</f>
        <v>48</v>
      </c>
      <c r="T13" s="53" t="n">
        <f aca="false">T49+T75</f>
        <v>56</v>
      </c>
      <c r="U13" s="53" t="n">
        <f aca="false">U49+U75</f>
        <v>40</v>
      </c>
      <c r="V13" s="53" t="n">
        <f aca="false">V49+V75</f>
        <v>41</v>
      </c>
      <c r="W13" s="53" t="n">
        <f aca="false">W49+W75</f>
        <v>46</v>
      </c>
      <c r="X13" s="53" t="n">
        <f aca="false">X49+X75</f>
        <v>69</v>
      </c>
      <c r="Y13" s="53" t="n">
        <f aca="false">Y49+Y75</f>
        <v>0</v>
      </c>
      <c r="Z13" s="53" t="n">
        <f aca="false">Z49+Z75</f>
        <v>0</v>
      </c>
      <c r="AA13" s="53" t="n">
        <f aca="false">AA49+AA75</f>
        <v>0</v>
      </c>
      <c r="AB13" s="53" t="n">
        <f aca="false">AB49+AB75</f>
        <v>0</v>
      </c>
      <c r="AC13" s="53" t="n">
        <f aca="false">AC49+AC75</f>
        <v>0</v>
      </c>
      <c r="AD13" s="53" t="n">
        <f aca="false">AD49+AD75</f>
        <v>0</v>
      </c>
    </row>
    <row r="14" customFormat="false" ht="13.5" hidden="false" customHeight="false" outlineLevel="0" collapsed="false">
      <c r="A14" s="47" t="n">
        <v>8</v>
      </c>
      <c r="B14" s="52" t="s">
        <v>40</v>
      </c>
      <c r="C14" s="53" t="n">
        <f aca="false">C50+C76</f>
        <v>1</v>
      </c>
      <c r="D14" s="53" t="n">
        <f aca="false">D50+D76</f>
        <v>0</v>
      </c>
      <c r="E14" s="53" t="n">
        <f aca="false">E50+E76</f>
        <v>1</v>
      </c>
      <c r="F14" s="53" t="n">
        <f aca="false">F50+F76</f>
        <v>14</v>
      </c>
      <c r="G14" s="53" t="n">
        <f aca="false">G50+G76</f>
        <v>23</v>
      </c>
      <c r="H14" s="53" t="n">
        <f aca="false">H50+H76</f>
        <v>14</v>
      </c>
      <c r="I14" s="53" t="n">
        <f aca="false">I50+I76</f>
        <v>14</v>
      </c>
      <c r="J14" s="53" t="n">
        <f aca="false">J50+J76</f>
        <v>16</v>
      </c>
      <c r="K14" s="53" t="n">
        <f aca="false">K50+K76</f>
        <v>23</v>
      </c>
      <c r="L14" s="53" t="n">
        <f aca="false">L50+L76</f>
        <v>19</v>
      </c>
      <c r="M14" s="53" t="n">
        <f aca="false">M50+M76</f>
        <v>18</v>
      </c>
      <c r="N14" s="53" t="n">
        <f aca="false">N50+N76</f>
        <v>16</v>
      </c>
      <c r="O14" s="53" t="n">
        <f aca="false">O50+O76</f>
        <v>25</v>
      </c>
      <c r="P14" s="53" t="n">
        <f aca="false">P50+P76</f>
        <v>16</v>
      </c>
      <c r="Q14" s="53" t="n">
        <f aca="false">Q50+Q76</f>
        <v>13</v>
      </c>
      <c r="R14" s="53" t="n">
        <f aca="false">R50+R76</f>
        <v>20</v>
      </c>
      <c r="S14" s="53" t="n">
        <f aca="false">S50+S76</f>
        <v>19</v>
      </c>
      <c r="T14" s="53" t="n">
        <f aca="false">T50+T76</f>
        <v>10</v>
      </c>
      <c r="U14" s="53" t="n">
        <f aca="false">U50+U76</f>
        <v>0</v>
      </c>
      <c r="V14" s="53" t="n">
        <f aca="false">V50+V76</f>
        <v>1</v>
      </c>
      <c r="W14" s="53" t="n">
        <f aca="false">W50+W76</f>
        <v>3</v>
      </c>
      <c r="X14" s="53" t="n">
        <f aca="false">X50+X76</f>
        <v>7</v>
      </c>
      <c r="Y14" s="53" t="n">
        <f aca="false">Y50+Y76</f>
        <v>0</v>
      </c>
      <c r="Z14" s="53" t="n">
        <f aca="false">Z50+Z76</f>
        <v>0</v>
      </c>
      <c r="AA14" s="53" t="n">
        <f aca="false">AA50+AA76</f>
        <v>0</v>
      </c>
      <c r="AB14" s="53" t="n">
        <f aca="false">AB50+AB76</f>
        <v>0</v>
      </c>
      <c r="AC14" s="53" t="n">
        <f aca="false">AC50+AC76</f>
        <v>0</v>
      </c>
      <c r="AD14" s="53" t="n">
        <f aca="false">AD50+AD76</f>
        <v>0</v>
      </c>
    </row>
    <row r="15" customFormat="false" ht="26" hidden="false" customHeight="false" outlineLevel="0" collapsed="false">
      <c r="A15" s="47" t="n">
        <v>9</v>
      </c>
      <c r="B15" s="52" t="s">
        <v>41</v>
      </c>
      <c r="C15" s="53" t="n">
        <f aca="false">SUM(C16:C20)</f>
        <v>8</v>
      </c>
      <c r="D15" s="53" t="n">
        <f aca="false">SUM(D16:D20)</f>
        <v>8</v>
      </c>
      <c r="E15" s="53" t="n">
        <f aca="false">SUM(E16:E20)</f>
        <v>289</v>
      </c>
      <c r="F15" s="53" t="n">
        <f aca="false">SUM(F16:F20)</f>
        <v>664</v>
      </c>
      <c r="G15" s="53" t="n">
        <f aca="false">SUM(G16:G20)</f>
        <v>1182</v>
      </c>
      <c r="H15" s="53" t="n">
        <f aca="false">SUM(H16:H20)</f>
        <v>265</v>
      </c>
      <c r="I15" s="53" t="n">
        <f aca="false">SUM(I16:I20)</f>
        <v>733</v>
      </c>
      <c r="J15" s="53" t="n">
        <f aca="false">SUM(J16:J20)</f>
        <v>1253</v>
      </c>
      <c r="K15" s="53" t="n">
        <f aca="false">SUM(K16:K20)</f>
        <v>498</v>
      </c>
      <c r="L15" s="53" t="n">
        <f aca="false">SUM(L16:L20)</f>
        <v>1205</v>
      </c>
      <c r="M15" s="53" t="n">
        <f aca="false">SUM(M16:M20)</f>
        <v>770</v>
      </c>
      <c r="N15" s="53" t="n">
        <f aca="false">SUM(N16:N20)</f>
        <v>1258</v>
      </c>
      <c r="O15" s="53" t="n">
        <f aca="false">SUM(O16:O20)</f>
        <v>656</v>
      </c>
      <c r="P15" s="53" t="n">
        <f aca="false">SUM(P16:P20)</f>
        <v>641</v>
      </c>
      <c r="Q15" s="53" t="n">
        <f aca="false">SUM(Q16:Q20)</f>
        <v>516</v>
      </c>
      <c r="R15" s="53" t="n">
        <f aca="false">SUM(R16:R20)</f>
        <v>933</v>
      </c>
      <c r="S15" s="53" t="n">
        <f aca="false">SUM(S16:S20)</f>
        <v>1066</v>
      </c>
      <c r="T15" s="53" t="n">
        <f aca="false">SUM(T16:T20)</f>
        <v>859</v>
      </c>
      <c r="U15" s="53" t="n">
        <f aca="false">SUM(U16:U20)</f>
        <v>1051</v>
      </c>
      <c r="V15" s="53" t="n">
        <f aca="false">SUM(V16:V20)</f>
        <v>1225</v>
      </c>
      <c r="W15" s="53" t="n">
        <f aca="false">SUM(W16:W20)</f>
        <v>1223</v>
      </c>
      <c r="X15" s="53" t="n">
        <f aca="false">SUM(X16:X20)</f>
        <v>1593</v>
      </c>
      <c r="Y15" s="53" t="n">
        <f aca="false">SUM(Y16:Y20)</f>
        <v>0</v>
      </c>
      <c r="Z15" s="53" t="n">
        <f aca="false">SUM(Z16:Z20)</f>
        <v>0</v>
      </c>
      <c r="AA15" s="53" t="n">
        <f aca="false">SUM(AA16:AA20)</f>
        <v>0</v>
      </c>
      <c r="AB15" s="53" t="n">
        <f aca="false">SUM(AB16:AB20)</f>
        <v>0</v>
      </c>
      <c r="AC15" s="53" t="n">
        <f aca="false">SUM(AC16:AC20)</f>
        <v>0</v>
      </c>
      <c r="AD15" s="53" t="n">
        <f aca="false">SUM(AD16:AD20)</f>
        <v>0</v>
      </c>
    </row>
    <row r="16" customFormat="false" ht="13.5" hidden="false" customHeight="false" outlineLevel="0" collapsed="false">
      <c r="A16" s="47"/>
      <c r="B16" s="52" t="s">
        <v>42</v>
      </c>
      <c r="C16" s="53" t="n">
        <f aca="false">SUM(C54,C80)</f>
        <v>3</v>
      </c>
      <c r="D16" s="53" t="n">
        <f aca="false">SUM(D54,D80)</f>
        <v>1</v>
      </c>
      <c r="E16" s="53" t="n">
        <f aca="false">SUM(E54,E80)</f>
        <v>96</v>
      </c>
      <c r="F16" s="53" t="n">
        <f aca="false">SUM(F54,F80)</f>
        <v>165</v>
      </c>
      <c r="G16" s="53" t="n">
        <f aca="false">SUM(G54,G80)</f>
        <v>210</v>
      </c>
      <c r="H16" s="53" t="n">
        <f aca="false">SUM(H54,H80)</f>
        <v>70</v>
      </c>
      <c r="I16" s="53" t="n">
        <f aca="false">SUM(I54,I80)</f>
        <v>156</v>
      </c>
      <c r="J16" s="53" t="n">
        <f aca="false">SUM(J54,J80)</f>
        <v>246</v>
      </c>
      <c r="K16" s="53" t="n">
        <f aca="false">SUM(K54,K80)</f>
        <v>124</v>
      </c>
      <c r="L16" s="53" t="n">
        <f aca="false">SUM(L54,L80)</f>
        <v>215</v>
      </c>
      <c r="M16" s="53" t="n">
        <f aca="false">SUM(M54,M80)</f>
        <v>127</v>
      </c>
      <c r="N16" s="53" t="n">
        <f aca="false">SUM(N54,N80)</f>
        <v>275</v>
      </c>
      <c r="O16" s="53" t="n">
        <f aca="false">SUM(O54,O80)</f>
        <v>200</v>
      </c>
      <c r="P16" s="53" t="n">
        <f aca="false">SUM(P54,P80)</f>
        <v>179</v>
      </c>
      <c r="Q16" s="53" t="n">
        <f aca="false">SUM(Q54,Q80)</f>
        <v>97</v>
      </c>
      <c r="R16" s="53" t="n">
        <f aca="false">SUM(R54,R80)</f>
        <v>223</v>
      </c>
      <c r="S16" s="53" t="n">
        <f aca="false">SUM(S54,S80)</f>
        <v>201</v>
      </c>
      <c r="T16" s="53" t="n">
        <f aca="false">SUM(T54,T80)</f>
        <v>188</v>
      </c>
      <c r="U16" s="53" t="n">
        <f aca="false">SUM(U54,U80)</f>
        <v>201</v>
      </c>
      <c r="V16" s="53" t="n">
        <f aca="false">SUM(V54,V80)</f>
        <v>210</v>
      </c>
      <c r="W16" s="53" t="n">
        <f aca="false">SUM(W54,W80)</f>
        <v>215</v>
      </c>
      <c r="X16" s="53" t="n">
        <f aca="false">SUM(X54,X80)</f>
        <v>321</v>
      </c>
      <c r="Y16" s="53" t="n">
        <f aca="false">SUM(Y54,Y80)</f>
        <v>0</v>
      </c>
      <c r="Z16" s="53" t="n">
        <f aca="false">SUM(Z54,Z80)</f>
        <v>0</v>
      </c>
      <c r="AA16" s="53" t="n">
        <f aca="false">SUM(AA54,AA80)</f>
        <v>0</v>
      </c>
      <c r="AB16" s="53" t="n">
        <f aca="false">SUM(AB54,AB80)</f>
        <v>0</v>
      </c>
      <c r="AC16" s="53" t="n">
        <f aca="false">SUM(AC54,AC80)</f>
        <v>0</v>
      </c>
      <c r="AD16" s="53" t="n">
        <f aca="false">SUM(AD54,AD80)</f>
        <v>0</v>
      </c>
    </row>
    <row r="17" customFormat="false" ht="13.5" hidden="false" customHeight="false" outlineLevel="0" collapsed="false">
      <c r="A17" s="47"/>
      <c r="B17" s="52" t="s">
        <v>43</v>
      </c>
      <c r="C17" s="53" t="n">
        <f aca="false">SUM(C55,C81)</f>
        <v>0</v>
      </c>
      <c r="D17" s="53" t="n">
        <f aca="false">SUM(D55,D81)</f>
        <v>1</v>
      </c>
      <c r="E17" s="53" t="n">
        <f aca="false">SUM(E55,E81)</f>
        <v>35</v>
      </c>
      <c r="F17" s="53" t="n">
        <f aca="false">SUM(F55,F81)</f>
        <v>103</v>
      </c>
      <c r="G17" s="53" t="n">
        <f aca="false">SUM(G55,G81)</f>
        <v>274</v>
      </c>
      <c r="H17" s="53" t="n">
        <f aca="false">SUM(H55,H81)</f>
        <v>52</v>
      </c>
      <c r="I17" s="53" t="n">
        <f aca="false">SUM(I55,I81)</f>
        <v>127</v>
      </c>
      <c r="J17" s="53" t="n">
        <f aca="false">SUM(J55,J81)</f>
        <v>245</v>
      </c>
      <c r="K17" s="53" t="n">
        <f aca="false">SUM(K55,K81)</f>
        <v>105</v>
      </c>
      <c r="L17" s="53" t="n">
        <f aca="false">SUM(L55,L81)</f>
        <v>275</v>
      </c>
      <c r="M17" s="53" t="n">
        <f aca="false">SUM(M55,M81)</f>
        <v>221</v>
      </c>
      <c r="N17" s="53" t="n">
        <f aca="false">SUM(N55,N81)</f>
        <v>263</v>
      </c>
      <c r="O17" s="53" t="n">
        <f aca="false">SUM(O55,O81)</f>
        <v>122</v>
      </c>
      <c r="P17" s="53" t="n">
        <f aca="false">SUM(P55,P81)</f>
        <v>73</v>
      </c>
      <c r="Q17" s="53" t="n">
        <f aca="false">SUM(Q55,Q81)</f>
        <v>103</v>
      </c>
      <c r="R17" s="53" t="n">
        <f aca="false">SUM(R55,R81)</f>
        <v>141</v>
      </c>
      <c r="S17" s="53" t="n">
        <f aca="false">SUM(S55,S81)</f>
        <v>172</v>
      </c>
      <c r="T17" s="53" t="n">
        <f aca="false">SUM(T55,T81)</f>
        <v>139</v>
      </c>
      <c r="U17" s="53" t="n">
        <f aca="false">SUM(U55,U81)</f>
        <v>148</v>
      </c>
      <c r="V17" s="53" t="n">
        <f aca="false">SUM(V55,V81)</f>
        <v>248</v>
      </c>
      <c r="W17" s="53" t="n">
        <f aca="false">SUM(W55,W81)</f>
        <v>254</v>
      </c>
      <c r="X17" s="53" t="n">
        <f aca="false">SUM(X55,X81)</f>
        <v>338</v>
      </c>
      <c r="Y17" s="53" t="n">
        <f aca="false">SUM(Y55,Y81)</f>
        <v>0</v>
      </c>
      <c r="Z17" s="53" t="n">
        <f aca="false">SUM(Z55,Z81)</f>
        <v>0</v>
      </c>
      <c r="AA17" s="53" t="n">
        <f aca="false">SUM(AA55,AA81)</f>
        <v>0</v>
      </c>
      <c r="AB17" s="53" t="n">
        <f aca="false">SUM(AB55,AB81)</f>
        <v>0</v>
      </c>
      <c r="AC17" s="53" t="n">
        <f aca="false">SUM(AC55,AC81)</f>
        <v>0</v>
      </c>
      <c r="AD17" s="53" t="n">
        <f aca="false">SUM(AD55,AD81)</f>
        <v>0</v>
      </c>
    </row>
    <row r="18" customFormat="false" ht="13.5" hidden="false" customHeight="false" outlineLevel="0" collapsed="false">
      <c r="A18" s="47"/>
      <c r="B18" s="52" t="s">
        <v>44</v>
      </c>
      <c r="C18" s="53" t="n">
        <f aca="false">SUM(C56,C82)</f>
        <v>1</v>
      </c>
      <c r="D18" s="53" t="n">
        <f aca="false">SUM(D56,D82)</f>
        <v>0</v>
      </c>
      <c r="E18" s="53" t="n">
        <f aca="false">SUM(E56,E82)</f>
        <v>38</v>
      </c>
      <c r="F18" s="53" t="n">
        <f aca="false">SUM(F56,F82)</f>
        <v>148</v>
      </c>
      <c r="G18" s="53" t="n">
        <f aca="false">SUM(G56,G82)</f>
        <v>227</v>
      </c>
      <c r="H18" s="53" t="n">
        <f aca="false">SUM(H56,H82)</f>
        <v>59</v>
      </c>
      <c r="I18" s="53" t="n">
        <f aca="false">SUM(I56,I82)</f>
        <v>153</v>
      </c>
      <c r="J18" s="53" t="n">
        <f aca="false">SUM(J56,J82)</f>
        <v>215</v>
      </c>
      <c r="K18" s="53" t="n">
        <f aca="false">SUM(K56,K82)</f>
        <v>90</v>
      </c>
      <c r="L18" s="53" t="n">
        <f aca="false">SUM(L56,L82)</f>
        <v>193</v>
      </c>
      <c r="M18" s="53" t="n">
        <f aca="false">SUM(M56,M82)</f>
        <v>147</v>
      </c>
      <c r="N18" s="53" t="n">
        <f aca="false">SUM(N56,N82)</f>
        <v>184</v>
      </c>
      <c r="O18" s="53" t="n">
        <f aca="false">SUM(O56,O82)</f>
        <v>14</v>
      </c>
      <c r="P18" s="53" t="n">
        <f aca="false">SUM(P56,P82)</f>
        <v>92</v>
      </c>
      <c r="Q18" s="53" t="n">
        <f aca="false">SUM(Q56,Q82)</f>
        <v>138</v>
      </c>
      <c r="R18" s="53" t="n">
        <f aca="false">SUM(R56,R82)</f>
        <v>177</v>
      </c>
      <c r="S18" s="53" t="n">
        <f aca="false">SUM(S56,S82)</f>
        <v>239</v>
      </c>
      <c r="T18" s="53" t="n">
        <f aca="false">SUM(T56,T82)</f>
        <v>192</v>
      </c>
      <c r="U18" s="53" t="n">
        <f aca="false">SUM(U56,U82)</f>
        <v>248</v>
      </c>
      <c r="V18" s="53" t="n">
        <f aca="false">SUM(V56,V82)</f>
        <v>310</v>
      </c>
      <c r="W18" s="53" t="n">
        <f aca="false">SUM(W56,W82)</f>
        <v>303</v>
      </c>
      <c r="X18" s="53" t="n">
        <f aca="false">SUM(X56,X82)</f>
        <v>346</v>
      </c>
      <c r="Y18" s="53" t="n">
        <f aca="false">SUM(Y56,Y82)</f>
        <v>0</v>
      </c>
      <c r="Z18" s="53" t="n">
        <f aca="false">SUM(Z56,Z82)</f>
        <v>0</v>
      </c>
      <c r="AA18" s="53" t="n">
        <f aca="false">SUM(AA56,AA82)</f>
        <v>0</v>
      </c>
      <c r="AB18" s="53" t="n">
        <f aca="false">SUM(AB56,AB82)</f>
        <v>0</v>
      </c>
      <c r="AC18" s="53" t="n">
        <f aca="false">SUM(AC56,AC82)</f>
        <v>0</v>
      </c>
      <c r="AD18" s="53" t="n">
        <f aca="false">SUM(AD56,AD82)</f>
        <v>0</v>
      </c>
    </row>
    <row r="19" customFormat="false" ht="13.5" hidden="false" customHeight="false" outlineLevel="0" collapsed="false">
      <c r="A19" s="47"/>
      <c r="B19" s="52" t="s">
        <v>45</v>
      </c>
      <c r="C19" s="53" t="n">
        <f aca="false">SUM(C57,C83)</f>
        <v>0</v>
      </c>
      <c r="D19" s="53" t="n">
        <f aca="false">SUM(D57,D83)</f>
        <v>1</v>
      </c>
      <c r="E19" s="53" t="n">
        <f aca="false">SUM(E57,E83)</f>
        <v>25</v>
      </c>
      <c r="F19" s="53" t="n">
        <f aca="false">SUM(F57,F83)</f>
        <v>95</v>
      </c>
      <c r="G19" s="53" t="n">
        <f aca="false">SUM(G57,G83)</f>
        <v>236</v>
      </c>
      <c r="H19" s="53" t="n">
        <f aca="false">SUM(H57,H83)</f>
        <v>28</v>
      </c>
      <c r="I19" s="53" t="n">
        <f aca="false">SUM(I57,I83)</f>
        <v>140</v>
      </c>
      <c r="J19" s="53" t="n">
        <f aca="false">SUM(J57,J83)</f>
        <v>245</v>
      </c>
      <c r="K19" s="53" t="n">
        <f aca="false">SUM(K57,K83)</f>
        <v>54</v>
      </c>
      <c r="L19" s="53" t="n">
        <f aca="false">SUM(L57,L83)</f>
        <v>265</v>
      </c>
      <c r="M19" s="53" t="n">
        <f aca="false">SUM(M57,M83)</f>
        <v>144</v>
      </c>
      <c r="N19" s="53" t="n">
        <f aca="false">SUM(N57,N83)</f>
        <v>221</v>
      </c>
      <c r="O19" s="53" t="n">
        <f aca="false">SUM(O57,O83)</f>
        <v>129</v>
      </c>
      <c r="P19" s="53" t="n">
        <f aca="false">SUM(P57,P83)</f>
        <v>131</v>
      </c>
      <c r="Q19" s="53" t="n">
        <f aca="false">SUM(Q57,Q83)</f>
        <v>87</v>
      </c>
      <c r="R19" s="53" t="n">
        <f aca="false">SUM(R57,R83)</f>
        <v>143</v>
      </c>
      <c r="S19" s="53" t="n">
        <f aca="false">SUM(S57,S83)</f>
        <v>223</v>
      </c>
      <c r="T19" s="53" t="n">
        <f aca="false">SUM(T57,T83)</f>
        <v>131</v>
      </c>
      <c r="U19" s="53" t="n">
        <f aca="false">SUM(U57,U83)</f>
        <v>206</v>
      </c>
      <c r="V19" s="53" t="n">
        <f aca="false">SUM(V57,V83)</f>
        <v>213</v>
      </c>
      <c r="W19" s="53" t="n">
        <f aca="false">SUM(W57,W83)</f>
        <v>190</v>
      </c>
      <c r="X19" s="53" t="n">
        <f aca="false">SUM(X57,X83)</f>
        <v>289</v>
      </c>
      <c r="Y19" s="53" t="n">
        <f aca="false">SUM(Y57,Y83)</f>
        <v>0</v>
      </c>
      <c r="Z19" s="53" t="n">
        <f aca="false">SUM(Z57,Z83)</f>
        <v>0</v>
      </c>
      <c r="AA19" s="53" t="n">
        <f aca="false">SUM(AA57,AA83)</f>
        <v>0</v>
      </c>
      <c r="AB19" s="53" t="n">
        <f aca="false">SUM(AB57,AB83)</f>
        <v>0</v>
      </c>
      <c r="AC19" s="53" t="n">
        <f aca="false">SUM(AC57,AC83)</f>
        <v>0</v>
      </c>
      <c r="AD19" s="53" t="n">
        <f aca="false">SUM(AD57,AD83)</f>
        <v>0</v>
      </c>
    </row>
    <row r="20" customFormat="false" ht="13.5" hidden="false" customHeight="false" outlineLevel="0" collapsed="false">
      <c r="A20" s="47"/>
      <c r="B20" s="52" t="s">
        <v>46</v>
      </c>
      <c r="C20" s="53" t="n">
        <f aca="false">SUM(C58,C84)</f>
        <v>4</v>
      </c>
      <c r="D20" s="53" t="n">
        <f aca="false">SUM(D58,D84)</f>
        <v>5</v>
      </c>
      <c r="E20" s="53" t="n">
        <f aca="false">SUM(E58,E84)</f>
        <v>95</v>
      </c>
      <c r="F20" s="53" t="n">
        <f aca="false">SUM(F58,F84)</f>
        <v>153</v>
      </c>
      <c r="G20" s="53" t="n">
        <f aca="false">SUM(G58,G84)</f>
        <v>235</v>
      </c>
      <c r="H20" s="53" t="n">
        <f aca="false">SUM(H58,H84)</f>
        <v>56</v>
      </c>
      <c r="I20" s="53" t="n">
        <f aca="false">SUM(I58,I84)</f>
        <v>157</v>
      </c>
      <c r="J20" s="53" t="n">
        <f aca="false">SUM(J58,J84)</f>
        <v>302</v>
      </c>
      <c r="K20" s="53" t="n">
        <f aca="false">SUM(K58,K84)</f>
        <v>125</v>
      </c>
      <c r="L20" s="53" t="n">
        <f aca="false">SUM(L58,L84)</f>
        <v>257</v>
      </c>
      <c r="M20" s="53" t="n">
        <f aca="false">SUM(M58,M84)</f>
        <v>131</v>
      </c>
      <c r="N20" s="53" t="n">
        <f aca="false">SUM(N58,N84)</f>
        <v>315</v>
      </c>
      <c r="O20" s="53" t="n">
        <f aca="false">SUM(O58,O84)</f>
        <v>191</v>
      </c>
      <c r="P20" s="53" t="n">
        <f aca="false">SUM(P58,P84)</f>
        <v>166</v>
      </c>
      <c r="Q20" s="53" t="n">
        <f aca="false">SUM(Q58,Q84)</f>
        <v>91</v>
      </c>
      <c r="R20" s="53" t="n">
        <f aca="false">SUM(R58,R84)</f>
        <v>249</v>
      </c>
      <c r="S20" s="53" t="n">
        <f aca="false">SUM(S58,S84)</f>
        <v>231</v>
      </c>
      <c r="T20" s="53" t="n">
        <f aca="false">SUM(T58,T84)</f>
        <v>209</v>
      </c>
      <c r="U20" s="53" t="n">
        <f aca="false">SUM(U58,U84)</f>
        <v>248</v>
      </c>
      <c r="V20" s="53" t="n">
        <f aca="false">SUM(V58,V84)</f>
        <v>244</v>
      </c>
      <c r="W20" s="53" t="n">
        <f aca="false">SUM(W58,W84)</f>
        <v>261</v>
      </c>
      <c r="X20" s="53" t="n">
        <f aca="false">SUM(X58,X84)</f>
        <v>299</v>
      </c>
      <c r="Y20" s="53" t="n">
        <f aca="false">SUM(Y58,Y84)</f>
        <v>0</v>
      </c>
      <c r="Z20" s="53" t="n">
        <f aca="false">SUM(Z58,Z84)</f>
        <v>0</v>
      </c>
      <c r="AA20" s="53" t="n">
        <f aca="false">SUM(AA58,AA84)</f>
        <v>0</v>
      </c>
      <c r="AB20" s="53" t="n">
        <f aca="false">SUM(AB58,AB84)</f>
        <v>0</v>
      </c>
      <c r="AC20" s="53" t="n">
        <f aca="false">SUM(AC58,AC84)</f>
        <v>0</v>
      </c>
      <c r="AD20" s="53" t="n">
        <f aca="false">SUM(AD58,AD84)</f>
        <v>0</v>
      </c>
    </row>
    <row r="21" customFormat="false" ht="26" hidden="false" customHeight="false" outlineLevel="0" collapsed="false">
      <c r="A21" s="47" t="n">
        <v>10</v>
      </c>
      <c r="B21" s="52" t="s">
        <v>47</v>
      </c>
      <c r="C21" s="53" t="n">
        <f aca="false">SUM(C22:C27)</f>
        <v>75.796875</v>
      </c>
      <c r="D21" s="53" t="n">
        <f aca="false">SUM(D22:D27)</f>
        <v>79.40625</v>
      </c>
      <c r="E21" s="53" t="n">
        <f aca="false">SUM(E22:E27)</f>
        <v>729.140625</v>
      </c>
      <c r="F21" s="53" t="n">
        <f aca="false">SUM(F22:F27)</f>
        <v>1058.578125</v>
      </c>
      <c r="G21" s="53" t="n">
        <f aca="false">SUM(G22:G27)</f>
        <v>1107.1875</v>
      </c>
      <c r="H21" s="53" t="n">
        <f aca="false">SUM(H22:H27)</f>
        <v>196.359375</v>
      </c>
      <c r="I21" s="53" t="n">
        <f aca="false">SUM(I22:I27)</f>
        <v>995.53125</v>
      </c>
      <c r="J21" s="53" t="n">
        <f aca="false">SUM(J22:J27)</f>
        <v>1193.578125</v>
      </c>
      <c r="K21" s="53" t="n">
        <f aca="false">SUM(K22:K27)</f>
        <v>510.796875</v>
      </c>
      <c r="L21" s="53" t="n">
        <f aca="false">SUM(L22:L27)</f>
        <v>1152.1875</v>
      </c>
      <c r="M21" s="53" t="n">
        <f aca="false">SUM(M22:M27)</f>
        <v>871.359375</v>
      </c>
      <c r="N21" s="53" t="n">
        <f aca="false">SUM(N22:N27)</f>
        <v>1425</v>
      </c>
      <c r="O21" s="53" t="n">
        <f aca="false">SUM(O22:O27)</f>
        <v>750</v>
      </c>
      <c r="P21" s="53" t="n">
        <f aca="false">SUM(P22:P27)</f>
        <v>1320</v>
      </c>
      <c r="Q21" s="53" t="n">
        <f aca="false">SUM(Q22:Q27)</f>
        <v>660</v>
      </c>
      <c r="R21" s="53" t="n">
        <f aca="false">SUM(R22:R27)</f>
        <v>1005</v>
      </c>
      <c r="S21" s="53" t="n">
        <f aca="false">SUM(S22:S27)</f>
        <v>1245</v>
      </c>
      <c r="T21" s="53" t="n">
        <f aca="false">SUM(T22:T27)</f>
        <v>1455</v>
      </c>
      <c r="U21" s="53" t="n">
        <f aca="false">SUM(U22:U27)</f>
        <v>705</v>
      </c>
      <c r="V21" s="53" t="n">
        <f aca="false">SUM(V22:V27)</f>
        <v>1080</v>
      </c>
      <c r="W21" s="53" t="n">
        <f aca="false">SUM(W22:W27)</f>
        <v>1170</v>
      </c>
      <c r="X21" s="53" t="n">
        <f aca="false">SUM(X22:X27)</f>
        <v>1605</v>
      </c>
      <c r="Y21" s="53" t="n">
        <f aca="false">SUM(Y22:Y27)</f>
        <v>0</v>
      </c>
      <c r="Z21" s="53" t="n">
        <f aca="false">SUM(Z22:Z27)</f>
        <v>0</v>
      </c>
      <c r="AA21" s="53" t="n">
        <f aca="false">SUM(AA22:AA27)</f>
        <v>0</v>
      </c>
      <c r="AB21" s="53" t="n">
        <f aca="false">SUM(AB22:AB27)</f>
        <v>0</v>
      </c>
      <c r="AC21" s="53" t="n">
        <f aca="false">SUM(AC22:AC27)</f>
        <v>0</v>
      </c>
      <c r="AD21" s="53" t="n">
        <f aca="false">SUM(AD22:AD27)</f>
        <v>0</v>
      </c>
    </row>
    <row r="22" customFormat="false" ht="26" hidden="false" customHeight="false" outlineLevel="0" collapsed="false">
      <c r="A22" s="47"/>
      <c r="B22" s="52" t="s">
        <v>48</v>
      </c>
      <c r="C22" s="53" t="n">
        <f aca="false">'Cálculo de Cuota'!D61</f>
        <v>14.4375</v>
      </c>
      <c r="D22" s="53" t="n">
        <f aca="false">'Cálculo de Cuota'!E61</f>
        <v>14.4375</v>
      </c>
      <c r="E22" s="53" t="n">
        <f aca="false">'Cálculo de Cuota'!F61</f>
        <v>145.828125</v>
      </c>
      <c r="F22" s="53" t="n">
        <f aca="false">'Cálculo de Cuota'!G61</f>
        <v>179.4375</v>
      </c>
      <c r="G22" s="53" t="n">
        <f aca="false">'Cálculo de Cuota'!H61</f>
        <v>224.4375</v>
      </c>
      <c r="H22" s="53" t="n">
        <f aca="false">'Cálculo de Cuota'!I61</f>
        <v>44.4375</v>
      </c>
      <c r="I22" s="53" t="n">
        <f aca="false">'Cálculo de Cuota'!J61</f>
        <v>194.4375</v>
      </c>
      <c r="J22" s="53" t="n">
        <f aca="false">'Cálculo de Cuota'!K61</f>
        <v>239.4375</v>
      </c>
      <c r="K22" s="53" t="n">
        <f aca="false">'Cálculo de Cuota'!L61</f>
        <v>138.046875</v>
      </c>
      <c r="L22" s="53" t="n">
        <f aca="false">'Cálculo de Cuota'!M61</f>
        <v>164.4375</v>
      </c>
      <c r="M22" s="53" t="n">
        <f aca="false">'Cálculo de Cuota'!N61</f>
        <v>127.21875</v>
      </c>
      <c r="N22" s="53" t="n">
        <f aca="false">'Cálculo de Cuota'!O61</f>
        <v>300</v>
      </c>
      <c r="O22" s="53" t="n">
        <f aca="false">'Cálculo de Cuota'!P61</f>
        <v>195</v>
      </c>
      <c r="P22" s="53" t="n">
        <f aca="false">'Cálculo de Cuota'!Q61</f>
        <v>315</v>
      </c>
      <c r="Q22" s="53" t="n">
        <f aca="false">'Cálculo de Cuota'!R61</f>
        <v>120</v>
      </c>
      <c r="R22" s="53" t="n">
        <f aca="false">'Cálculo de Cuota'!S61</f>
        <v>225</v>
      </c>
      <c r="S22" s="53" t="n">
        <f aca="false">'Cálculo de Cuota'!T61</f>
        <v>195</v>
      </c>
      <c r="T22" s="53" t="n">
        <f aca="false">'Cálculo de Cuota'!U61</f>
        <v>210</v>
      </c>
      <c r="U22" s="53" t="n">
        <f aca="false">'Cálculo de Cuota'!V61</f>
        <v>135</v>
      </c>
      <c r="V22" s="53" t="n">
        <f aca="false">'Cálculo de Cuota'!W61</f>
        <v>150</v>
      </c>
      <c r="W22" s="53" t="n">
        <f aca="false">'Cálculo de Cuota'!X61</f>
        <v>210</v>
      </c>
      <c r="X22" s="53" t="n">
        <f aca="false">'Cálculo de Cuota'!Y61</f>
        <v>330</v>
      </c>
      <c r="Y22" s="53" t="n">
        <f aca="false">'Cálculo de Cuota'!Z61</f>
        <v>0</v>
      </c>
      <c r="Z22" s="53" t="n">
        <f aca="false">'Cálculo de Cuota'!AA61</f>
        <v>0</v>
      </c>
      <c r="AA22" s="53" t="n">
        <f aca="false">'Cálculo de Cuota'!AB61</f>
        <v>0</v>
      </c>
      <c r="AB22" s="53" t="n">
        <f aca="false">'Cálculo de Cuota'!AC61</f>
        <v>0</v>
      </c>
      <c r="AC22" s="53" t="n">
        <f aca="false">'Cálculo de Cuota'!AD61</f>
        <v>0</v>
      </c>
      <c r="AD22" s="53" t="n">
        <f aca="false">'Cálculo de Cuota'!AE61</f>
        <v>0</v>
      </c>
    </row>
    <row r="23" customFormat="false" ht="26" hidden="false" customHeight="false" outlineLevel="0" collapsed="false">
      <c r="A23" s="47"/>
      <c r="B23" s="52" t="s">
        <v>49</v>
      </c>
      <c r="C23" s="53" t="n">
        <f aca="false">'Cálculo de Cuota'!D62</f>
        <v>14.4375</v>
      </c>
      <c r="D23" s="53" t="n">
        <f aca="false">'Cálculo de Cuota'!E62</f>
        <v>14.4375</v>
      </c>
      <c r="E23" s="53" t="n">
        <f aca="false">'Cálculo de Cuota'!F62</f>
        <v>145.828125</v>
      </c>
      <c r="F23" s="53" t="n">
        <f aca="false">'Cálculo de Cuota'!G62</f>
        <v>239.4375</v>
      </c>
      <c r="G23" s="53" t="n">
        <f aca="false">'Cálculo de Cuota'!H62</f>
        <v>209.4375</v>
      </c>
      <c r="H23" s="53" t="n">
        <f aca="false">'Cálculo de Cuota'!I62</f>
        <v>44.4375</v>
      </c>
      <c r="I23" s="53" t="n">
        <f aca="false">'Cálculo de Cuota'!J62</f>
        <v>179.4375</v>
      </c>
      <c r="J23" s="53" t="n">
        <f aca="false">'Cálculo de Cuota'!K62</f>
        <v>250.828125</v>
      </c>
      <c r="K23" s="53" t="n">
        <f aca="false">'Cálculo de Cuota'!L62</f>
        <v>126.65625</v>
      </c>
      <c r="L23" s="53" t="n">
        <f aca="false">'Cálculo de Cuota'!M62</f>
        <v>243.046875</v>
      </c>
      <c r="M23" s="53" t="n">
        <f aca="false">'Cálculo de Cuota'!N62</f>
        <v>224.4375</v>
      </c>
      <c r="N23" s="53" t="n">
        <f aca="false">'Cálculo de Cuota'!O62</f>
        <v>270</v>
      </c>
      <c r="O23" s="53" t="n">
        <f aca="false">'Cálculo de Cuota'!P62</f>
        <v>195</v>
      </c>
      <c r="P23" s="53" t="n">
        <f aca="false">'Cálculo de Cuota'!Q62</f>
        <v>300</v>
      </c>
      <c r="Q23" s="53" t="n">
        <f aca="false">'Cálculo de Cuota'!R62</f>
        <v>135</v>
      </c>
      <c r="R23" s="53" t="n">
        <f aca="false">'Cálculo de Cuota'!S62</f>
        <v>210</v>
      </c>
      <c r="S23" s="53" t="n">
        <f aca="false">'Cálculo de Cuota'!T62</f>
        <v>285</v>
      </c>
      <c r="T23" s="53" t="n">
        <f aca="false">'Cálculo de Cuota'!U62</f>
        <v>300</v>
      </c>
      <c r="U23" s="53" t="n">
        <f aca="false">'Cálculo de Cuota'!V62</f>
        <v>120</v>
      </c>
      <c r="V23" s="53" t="n">
        <f aca="false">'Cálculo de Cuota'!W62</f>
        <v>225</v>
      </c>
      <c r="W23" s="53" t="n">
        <f aca="false">'Cálculo de Cuota'!X62</f>
        <v>240</v>
      </c>
      <c r="X23" s="53" t="n">
        <f aca="false">'Cálculo de Cuota'!Y62</f>
        <v>330</v>
      </c>
      <c r="Y23" s="53" t="n">
        <f aca="false">'Cálculo de Cuota'!Z62</f>
        <v>0</v>
      </c>
      <c r="Z23" s="53" t="n">
        <f aca="false">'Cálculo de Cuota'!AA62</f>
        <v>0</v>
      </c>
      <c r="AA23" s="53" t="n">
        <f aca="false">'Cálculo de Cuota'!AB62</f>
        <v>0</v>
      </c>
      <c r="AB23" s="53" t="n">
        <f aca="false">'Cálculo de Cuota'!AC62</f>
        <v>0</v>
      </c>
      <c r="AC23" s="53" t="n">
        <f aca="false">'Cálculo de Cuota'!AD62</f>
        <v>0</v>
      </c>
      <c r="AD23" s="53" t="n">
        <f aca="false">'Cálculo de Cuota'!AE62</f>
        <v>0</v>
      </c>
    </row>
    <row r="24" customFormat="false" ht="26" hidden="false" customHeight="false" outlineLevel="0" collapsed="false">
      <c r="A24" s="47"/>
      <c r="B24" s="52" t="s">
        <v>50</v>
      </c>
      <c r="C24" s="53" t="n">
        <f aca="false">'Cálculo de Cuota'!D63</f>
        <v>18.046875</v>
      </c>
      <c r="D24" s="53" t="n">
        <f aca="false">'Cálculo de Cuota'!E63</f>
        <v>14.4375</v>
      </c>
      <c r="E24" s="53" t="n">
        <f aca="false">'Cálculo de Cuota'!F63</f>
        <v>145.828125</v>
      </c>
      <c r="F24" s="53" t="n">
        <f aca="false">'Cálculo de Cuota'!G63</f>
        <v>239.4375</v>
      </c>
      <c r="G24" s="53" t="n">
        <f aca="false">'Cálculo de Cuota'!H63</f>
        <v>224.4375</v>
      </c>
      <c r="H24" s="53" t="n">
        <f aca="false">'Cálculo de Cuota'!I63</f>
        <v>55.828125</v>
      </c>
      <c r="I24" s="53" t="n">
        <f aca="false">'Cálculo de Cuota'!J63</f>
        <v>205.828125</v>
      </c>
      <c r="J24" s="53" t="n">
        <f aca="false">'Cálculo de Cuota'!K63</f>
        <v>235.828125</v>
      </c>
      <c r="K24" s="53" t="n">
        <f aca="false">'Cálculo de Cuota'!L63</f>
        <v>96.65625</v>
      </c>
      <c r="L24" s="53" t="n">
        <f aca="false">'Cálculo de Cuota'!M63</f>
        <v>258.046875</v>
      </c>
      <c r="M24" s="53" t="n">
        <f aca="false">'Cálculo de Cuota'!N63</f>
        <v>209.4375</v>
      </c>
      <c r="N24" s="53" t="n">
        <f aca="false">'Cálculo de Cuota'!O63</f>
        <v>255</v>
      </c>
      <c r="O24" s="53" t="n">
        <f aca="false">'Cálculo de Cuota'!P63</f>
        <v>30</v>
      </c>
      <c r="P24" s="53" t="n">
        <f aca="false">'Cálculo de Cuota'!Q63</f>
        <v>150</v>
      </c>
      <c r="Q24" s="53" t="n">
        <f aca="false">'Cálculo de Cuota'!R63</f>
        <v>135</v>
      </c>
      <c r="R24" s="53" t="n">
        <f aca="false">'Cálculo de Cuota'!S63</f>
        <v>180</v>
      </c>
      <c r="S24" s="53" t="n">
        <f aca="false">'Cálculo de Cuota'!T63</f>
        <v>270</v>
      </c>
      <c r="T24" s="53" t="n">
        <f aca="false">'Cálculo de Cuota'!U63</f>
        <v>315</v>
      </c>
      <c r="U24" s="53" t="n">
        <f aca="false">'Cálculo de Cuota'!V63</f>
        <v>165</v>
      </c>
      <c r="V24" s="53" t="n">
        <f aca="false">'Cálculo de Cuota'!W63</f>
        <v>240</v>
      </c>
      <c r="W24" s="53" t="n">
        <f aca="false">'Cálculo de Cuota'!X63</f>
        <v>240</v>
      </c>
      <c r="X24" s="53" t="n">
        <f aca="false">'Cálculo de Cuota'!Y63</f>
        <v>330</v>
      </c>
      <c r="Y24" s="53" t="n">
        <f aca="false">'Cálculo de Cuota'!Z63</f>
        <v>0</v>
      </c>
      <c r="Z24" s="53" t="n">
        <f aca="false">'Cálculo de Cuota'!AA63</f>
        <v>0</v>
      </c>
      <c r="AA24" s="53" t="n">
        <f aca="false">'Cálculo de Cuota'!AB63</f>
        <v>0</v>
      </c>
      <c r="AB24" s="53" t="n">
        <f aca="false">'Cálculo de Cuota'!AC63</f>
        <v>0</v>
      </c>
      <c r="AC24" s="53" t="n">
        <f aca="false">'Cálculo de Cuota'!AD63</f>
        <v>0</v>
      </c>
      <c r="AD24" s="53" t="n">
        <f aca="false">'Cálculo de Cuota'!AE63</f>
        <v>0</v>
      </c>
    </row>
    <row r="25" customFormat="false" ht="26" hidden="false" customHeight="false" outlineLevel="0" collapsed="false">
      <c r="A25" s="47"/>
      <c r="B25" s="52" t="s">
        <v>51</v>
      </c>
      <c r="C25" s="53" t="n">
        <f aca="false">'Cálculo de Cuota'!D64</f>
        <v>14.4375</v>
      </c>
      <c r="D25" s="53" t="n">
        <f aca="false">'Cálculo de Cuota'!E64</f>
        <v>18.046875</v>
      </c>
      <c r="E25" s="53" t="n">
        <f aca="false">'Cálculo de Cuota'!F64</f>
        <v>145.828125</v>
      </c>
      <c r="F25" s="53" t="n">
        <f aca="false">'Cálculo de Cuota'!G64</f>
        <v>209.4375</v>
      </c>
      <c r="G25" s="53" t="n">
        <f aca="false">'Cálculo de Cuota'!H64</f>
        <v>209.4375</v>
      </c>
      <c r="H25" s="53" t="n">
        <f aca="false">'Cálculo de Cuota'!I64</f>
        <v>7.21875</v>
      </c>
      <c r="I25" s="53" t="n">
        <f aca="false">'Cálculo de Cuota'!J64</f>
        <v>225</v>
      </c>
      <c r="J25" s="53" t="n">
        <f aca="false">'Cálculo de Cuota'!K64</f>
        <v>228.046875</v>
      </c>
      <c r="K25" s="53" t="n">
        <f aca="false">'Cálculo de Cuota'!L64</f>
        <v>33.609375</v>
      </c>
      <c r="L25" s="53" t="n">
        <f aca="false">'Cálculo de Cuota'!M64</f>
        <v>280.828125</v>
      </c>
      <c r="M25" s="53" t="n">
        <f aca="false">'Cálculo de Cuota'!N64</f>
        <v>179.4375</v>
      </c>
      <c r="N25" s="53" t="n">
        <f aca="false">'Cálculo de Cuota'!O64</f>
        <v>285</v>
      </c>
      <c r="O25" s="53" t="n">
        <f aca="false">'Cálculo de Cuota'!P64</f>
        <v>135</v>
      </c>
      <c r="P25" s="53" t="n">
        <f aca="false">'Cálculo de Cuota'!Q64</f>
        <v>285</v>
      </c>
      <c r="Q25" s="53" t="n">
        <f aca="false">'Cálculo de Cuota'!R64</f>
        <v>135</v>
      </c>
      <c r="R25" s="53" t="n">
        <f aca="false">'Cálculo de Cuota'!S64</f>
        <v>180</v>
      </c>
      <c r="S25" s="53" t="n">
        <f aca="false">'Cálculo de Cuota'!T64</f>
        <v>285</v>
      </c>
      <c r="T25" s="53" t="n">
        <f aca="false">'Cálculo de Cuota'!U64</f>
        <v>315</v>
      </c>
      <c r="U25" s="53" t="n">
        <f aca="false">'Cálculo de Cuota'!V64</f>
        <v>120</v>
      </c>
      <c r="V25" s="53" t="n">
        <f aca="false">'Cálculo de Cuota'!W64</f>
        <v>225</v>
      </c>
      <c r="W25" s="53" t="n">
        <f aca="false">'Cálculo de Cuota'!X64</f>
        <v>225</v>
      </c>
      <c r="X25" s="53" t="n">
        <f aca="false">'Cálculo de Cuota'!Y64</f>
        <v>315</v>
      </c>
      <c r="Y25" s="53" t="n">
        <f aca="false">'Cálculo de Cuota'!Z64</f>
        <v>0</v>
      </c>
      <c r="Z25" s="53" t="n">
        <f aca="false">'Cálculo de Cuota'!AA64</f>
        <v>0</v>
      </c>
      <c r="AA25" s="53" t="n">
        <f aca="false">'Cálculo de Cuota'!AB64</f>
        <v>0</v>
      </c>
      <c r="AB25" s="53" t="n">
        <f aca="false">'Cálculo de Cuota'!AC64</f>
        <v>0</v>
      </c>
      <c r="AC25" s="53" t="n">
        <f aca="false">'Cálculo de Cuota'!AD64</f>
        <v>0</v>
      </c>
      <c r="AD25" s="53" t="n">
        <f aca="false">'Cálculo de Cuota'!AE64</f>
        <v>0</v>
      </c>
    </row>
    <row r="26" customFormat="false" ht="26" hidden="false" customHeight="false" outlineLevel="0" collapsed="false">
      <c r="A26" s="47"/>
      <c r="B26" s="52" t="s">
        <v>52</v>
      </c>
      <c r="C26" s="53" t="n">
        <f aca="false">'Cálculo de Cuota'!D65</f>
        <v>14.4375</v>
      </c>
      <c r="D26" s="53" t="n">
        <f aca="false">'Cálculo de Cuota'!E65</f>
        <v>18.046875</v>
      </c>
      <c r="E26" s="53" t="n">
        <f aca="false">'Cálculo de Cuota'!F65</f>
        <v>145.828125</v>
      </c>
      <c r="F26" s="53" t="n">
        <f aca="false">'Cálculo de Cuota'!G65</f>
        <v>190.828125</v>
      </c>
      <c r="G26" s="53" t="n">
        <f aca="false">'Cálculo de Cuota'!H65</f>
        <v>239.4375</v>
      </c>
      <c r="H26" s="53" t="n">
        <f aca="false">'Cálculo de Cuota'!I65</f>
        <v>44.4375</v>
      </c>
      <c r="I26" s="53" t="n">
        <f aca="false">'Cálculo de Cuota'!J65</f>
        <v>190.828125</v>
      </c>
      <c r="J26" s="53" t="n">
        <f aca="false">'Cálculo de Cuota'!K65</f>
        <v>239.4375</v>
      </c>
      <c r="K26" s="53" t="n">
        <f aca="false">'Cálculo de Cuota'!L65</f>
        <v>115.828125</v>
      </c>
      <c r="L26" s="53" t="n">
        <f aca="false">'Cálculo de Cuota'!M65</f>
        <v>205.828125</v>
      </c>
      <c r="M26" s="53" t="n">
        <f aca="false">'Cálculo de Cuota'!N65</f>
        <v>130.828125</v>
      </c>
      <c r="N26" s="53" t="n">
        <f aca="false">'Cálculo de Cuota'!O65</f>
        <v>315</v>
      </c>
      <c r="O26" s="53" t="n">
        <f aca="false">'Cálculo de Cuota'!P65</f>
        <v>195</v>
      </c>
      <c r="P26" s="53" t="n">
        <f aca="false">'Cálculo de Cuota'!Q65</f>
        <v>270</v>
      </c>
      <c r="Q26" s="53" t="n">
        <f aca="false">'Cálculo de Cuota'!R65</f>
        <v>135</v>
      </c>
      <c r="R26" s="53" t="n">
        <f aca="false">'Cálculo de Cuota'!S65</f>
        <v>210</v>
      </c>
      <c r="S26" s="53" t="n">
        <f aca="false">'Cálculo de Cuota'!T65</f>
        <v>210</v>
      </c>
      <c r="T26" s="53" t="n">
        <f aca="false">'Cálculo de Cuota'!U65</f>
        <v>315</v>
      </c>
      <c r="U26" s="53" t="n">
        <f aca="false">'Cálculo de Cuota'!V65</f>
        <v>165</v>
      </c>
      <c r="V26" s="53" t="n">
        <f aca="false">'Cálculo de Cuota'!W65</f>
        <v>240</v>
      </c>
      <c r="W26" s="53" t="n">
        <f aca="false">'Cálculo de Cuota'!X65</f>
        <v>255</v>
      </c>
      <c r="X26" s="53" t="n">
        <f aca="false">'Cálculo de Cuota'!Y65</f>
        <v>300</v>
      </c>
      <c r="Y26" s="53" t="n">
        <f aca="false">'Cálculo de Cuota'!Z65</f>
        <v>0</v>
      </c>
      <c r="Z26" s="53" t="n">
        <f aca="false">'Cálculo de Cuota'!AA65</f>
        <v>0</v>
      </c>
      <c r="AA26" s="53" t="n">
        <f aca="false">'Cálculo de Cuota'!AB65</f>
        <v>0</v>
      </c>
      <c r="AB26" s="53" t="n">
        <f aca="false">'Cálculo de Cuota'!AC65</f>
        <v>0</v>
      </c>
      <c r="AC26" s="53" t="n">
        <f aca="false">'Cálculo de Cuota'!AD65</f>
        <v>0</v>
      </c>
      <c r="AD26" s="53" t="n">
        <f aca="false">'Cálculo de Cuota'!AE65</f>
        <v>0</v>
      </c>
    </row>
    <row r="27" customFormat="false" ht="26" hidden="true" customHeight="false" outlineLevel="0" collapsed="false">
      <c r="A27" s="47"/>
      <c r="B27" s="52" t="s">
        <v>53</v>
      </c>
      <c r="C27" s="53" t="n">
        <f aca="false">'Cálculo de Cuota'!D71</f>
        <v>0</v>
      </c>
      <c r="D27" s="53" t="n">
        <f aca="false">'Cálculo de Cuota'!E71</f>
        <v>0</v>
      </c>
      <c r="E27" s="53" t="n">
        <f aca="false">'Cálculo de Cuota'!F71</f>
        <v>0</v>
      </c>
      <c r="F27" s="53" t="n">
        <f aca="false">'Cálculo de Cuota'!G71</f>
        <v>0</v>
      </c>
      <c r="G27" s="53" t="n">
        <f aca="false">'Cálculo de Cuota'!H71</f>
        <v>0</v>
      </c>
      <c r="H27" s="53" t="n">
        <f aca="false">'Cálculo de Cuota'!I71</f>
        <v>0</v>
      </c>
      <c r="I27" s="53" t="n">
        <f aca="false">'Cálculo de Cuota'!J71</f>
        <v>0</v>
      </c>
      <c r="J27" s="53" t="n">
        <f aca="false">'Cálculo de Cuota'!K71</f>
        <v>0</v>
      </c>
      <c r="K27" s="53" t="n">
        <f aca="false">'Cálculo de Cuota'!L71</f>
        <v>0</v>
      </c>
      <c r="L27" s="53" t="n">
        <f aca="false">'Cálculo de Cuota'!M71</f>
        <v>0</v>
      </c>
      <c r="M27" s="53" t="n">
        <f aca="false">'Cálculo de Cuota'!N71</f>
        <v>0</v>
      </c>
      <c r="N27" s="53" t="n">
        <f aca="false">'Cálculo de Cuota'!O71</f>
        <v>0</v>
      </c>
      <c r="O27" s="53" t="n">
        <f aca="false">'Cálculo de Cuota'!P71</f>
        <v>0</v>
      </c>
      <c r="P27" s="53" t="n">
        <f aca="false">'Cálculo de Cuota'!Q71</f>
        <v>0</v>
      </c>
      <c r="Q27" s="53" t="n">
        <f aca="false">'Cálculo de Cuota'!R71</f>
        <v>0</v>
      </c>
      <c r="R27" s="53" t="n">
        <f aca="false">'Cálculo de Cuota'!S71</f>
        <v>0</v>
      </c>
      <c r="S27" s="53" t="n">
        <f aca="false">'Cálculo de Cuota'!T71</f>
        <v>0</v>
      </c>
      <c r="T27" s="53" t="n">
        <f aca="false">'Cálculo de Cuota'!U71</f>
        <v>0</v>
      </c>
      <c r="U27" s="53" t="n">
        <f aca="false">'Cálculo de Cuota'!V71</f>
        <v>0</v>
      </c>
      <c r="V27" s="53" t="n">
        <f aca="false">'Cálculo de Cuota'!W71</f>
        <v>0</v>
      </c>
      <c r="W27" s="53" t="n">
        <f aca="false">'Cálculo de Cuota'!X71</f>
        <v>0</v>
      </c>
      <c r="X27" s="53" t="n">
        <f aca="false">'Cálculo de Cuota'!Y71</f>
        <v>0</v>
      </c>
      <c r="Y27" s="53" t="n">
        <f aca="false">'Cálculo de Cuota'!Z71</f>
        <v>0</v>
      </c>
      <c r="Z27" s="53" t="n">
        <f aca="false">'Cálculo de Cuota'!AA71</f>
        <v>0</v>
      </c>
      <c r="AA27" s="53" t="n">
        <f aca="false">'Cálculo de Cuota'!AB71</f>
        <v>0</v>
      </c>
      <c r="AB27" s="53" t="n">
        <f aca="false">'Cálculo de Cuota'!AC71</f>
        <v>0</v>
      </c>
      <c r="AC27" s="53" t="n">
        <f aca="false">'Cálculo de Cuota'!AD71</f>
        <v>0</v>
      </c>
      <c r="AD27" s="53" t="n">
        <f aca="false">'Cálculo de Cuota'!AE71</f>
        <v>0</v>
      </c>
    </row>
    <row r="28" customFormat="false" ht="13.5" hidden="false" customHeight="false" outlineLevel="0" collapsed="false">
      <c r="A28" s="47" t="n">
        <v>11</v>
      </c>
      <c r="B28" s="52" t="s">
        <v>54</v>
      </c>
      <c r="C28" s="53" t="n">
        <f aca="false">SUM(C29:C31)</f>
        <v>2</v>
      </c>
      <c r="D28" s="53" t="n">
        <f aca="false">SUM(D29:D31)</f>
        <v>2</v>
      </c>
      <c r="E28" s="53" t="n">
        <f aca="false">SUM(E29:E31)</f>
        <v>12</v>
      </c>
      <c r="F28" s="53" t="n">
        <f aca="false">SUM(F29:F31)</f>
        <v>31</v>
      </c>
      <c r="G28" s="53" t="n">
        <f aca="false">SUM(G29:G31)</f>
        <v>38</v>
      </c>
      <c r="H28" s="53" t="n">
        <f aca="false">SUM(H29:H31)</f>
        <v>43</v>
      </c>
      <c r="I28" s="53" t="n">
        <f aca="false">SUM(I29:I31)</f>
        <v>29</v>
      </c>
      <c r="J28" s="53" t="n">
        <f aca="false">SUM(J29:J31)</f>
        <v>59</v>
      </c>
      <c r="K28" s="53" t="n">
        <f aca="false">SUM(K29:K31)</f>
        <v>50</v>
      </c>
      <c r="L28" s="53" t="n">
        <f aca="false">SUM(L29:L31)</f>
        <v>57</v>
      </c>
      <c r="M28" s="53" t="n">
        <f aca="false">SUM(M29:M31)</f>
        <v>66</v>
      </c>
      <c r="N28" s="53" t="n">
        <f aca="false">SUM(N29:N31)</f>
        <v>58</v>
      </c>
      <c r="O28" s="53" t="n">
        <f aca="false">SUM(O29:O31)</f>
        <v>58</v>
      </c>
      <c r="P28" s="53" t="n">
        <f aca="false">SUM(P29:P31)</f>
        <v>35</v>
      </c>
      <c r="Q28" s="53" t="n">
        <f aca="false">SUM(Q29:Q31)</f>
        <v>26</v>
      </c>
      <c r="R28" s="53" t="n">
        <f aca="false">SUM(R29:R31)</f>
        <v>50</v>
      </c>
      <c r="S28" s="53" t="n">
        <f aca="false">SUM(S29:S31)</f>
        <v>54</v>
      </c>
      <c r="T28" s="53" t="n">
        <f aca="false">SUM(T29:T31)</f>
        <v>49</v>
      </c>
      <c r="U28" s="53" t="n">
        <f aca="false">SUM(U29:U31)</f>
        <v>25</v>
      </c>
      <c r="V28" s="53" t="n">
        <f aca="false">SUM(V29:V31)</f>
        <v>66</v>
      </c>
      <c r="W28" s="53" t="n">
        <f aca="false">SUM(W29:W31)</f>
        <v>64</v>
      </c>
      <c r="X28" s="53" t="n">
        <f aca="false">SUM(X29:X31)</f>
        <v>58</v>
      </c>
      <c r="Y28" s="53" t="n">
        <f aca="false">SUM(Y29:Y31)</f>
        <v>0</v>
      </c>
      <c r="Z28" s="53" t="n">
        <f aca="false">SUM(Z29:Z31)</f>
        <v>0</v>
      </c>
      <c r="AA28" s="53" t="n">
        <f aca="false">SUM(AA29:AA31)</f>
        <v>0</v>
      </c>
      <c r="AB28" s="53" t="n">
        <f aca="false">SUM(AB29:AB31)</f>
        <v>0</v>
      </c>
      <c r="AC28" s="53" t="n">
        <f aca="false">SUM(AC29:AC31)</f>
        <v>0</v>
      </c>
      <c r="AD28" s="53" t="n">
        <f aca="false">SUM(AD29:AD31)</f>
        <v>0</v>
      </c>
    </row>
    <row r="29" customFormat="false" ht="13.5" hidden="false" customHeight="false" outlineLevel="0" collapsed="false">
      <c r="A29" s="47"/>
      <c r="B29" s="52" t="s">
        <v>15</v>
      </c>
      <c r="C29" s="53" t="n">
        <f aca="false">C59+C85</f>
        <v>0</v>
      </c>
      <c r="D29" s="53" t="n">
        <f aca="false">D59+D85</f>
        <v>0</v>
      </c>
      <c r="E29" s="53" t="n">
        <f aca="false">E59+E85</f>
        <v>3</v>
      </c>
      <c r="F29" s="53" t="n">
        <f aca="false">F59+F85</f>
        <v>5</v>
      </c>
      <c r="G29" s="53" t="n">
        <f aca="false">G59+G85</f>
        <v>14</v>
      </c>
      <c r="H29" s="53" t="n">
        <f aca="false">H59+H85</f>
        <v>17</v>
      </c>
      <c r="I29" s="53" t="n">
        <f aca="false">I59+I85</f>
        <v>9</v>
      </c>
      <c r="J29" s="53" t="n">
        <f aca="false">J59+J85</f>
        <v>14</v>
      </c>
      <c r="K29" s="53" t="n">
        <f aca="false">K59+K85</f>
        <v>14</v>
      </c>
      <c r="L29" s="53" t="n">
        <f aca="false">L59+L85</f>
        <v>19</v>
      </c>
      <c r="M29" s="53" t="n">
        <f aca="false">M59+M85</f>
        <v>14</v>
      </c>
      <c r="N29" s="53" t="n">
        <f aca="false">N59+N85</f>
        <v>18</v>
      </c>
      <c r="O29" s="53" t="n">
        <f aca="false">O59+O85</f>
        <v>24</v>
      </c>
      <c r="P29" s="53" t="n">
        <f aca="false">P59+P85</f>
        <v>12</v>
      </c>
      <c r="Q29" s="53" t="n">
        <f aca="false">Q59+Q85</f>
        <v>9</v>
      </c>
      <c r="R29" s="53" t="n">
        <f aca="false">R59+R85</f>
        <v>15</v>
      </c>
      <c r="S29" s="53" t="n">
        <f aca="false">S59+S85</f>
        <v>23</v>
      </c>
      <c r="T29" s="53" t="n">
        <f aca="false">T59+T85</f>
        <v>26</v>
      </c>
      <c r="U29" s="53" t="n">
        <f aca="false">U59+U85</f>
        <v>4</v>
      </c>
      <c r="V29" s="53" t="n">
        <f aca="false">V59+V85</f>
        <v>24</v>
      </c>
      <c r="W29" s="53" t="n">
        <f aca="false">W59+W85</f>
        <v>18</v>
      </c>
      <c r="X29" s="53" t="n">
        <f aca="false">X59+X85</f>
        <v>17</v>
      </c>
      <c r="Y29" s="53" t="n">
        <f aca="false">Y59+Y85</f>
        <v>0</v>
      </c>
      <c r="Z29" s="53" t="n">
        <f aca="false">Z59+Z85</f>
        <v>0</v>
      </c>
      <c r="AA29" s="53" t="n">
        <f aca="false">AA59+AA85</f>
        <v>0</v>
      </c>
      <c r="AB29" s="53" t="n">
        <f aca="false">AB59+AB85</f>
        <v>0</v>
      </c>
      <c r="AC29" s="53" t="n">
        <f aca="false">AC59+AC85</f>
        <v>0</v>
      </c>
      <c r="AD29" s="53" t="n">
        <f aca="false">AD59+AD85</f>
        <v>0</v>
      </c>
    </row>
    <row r="30" customFormat="false" ht="13.5" hidden="false" customHeight="false" outlineLevel="0" collapsed="false">
      <c r="A30" s="47"/>
      <c r="B30" s="52" t="s">
        <v>16</v>
      </c>
      <c r="C30" s="53" t="n">
        <f aca="false">C60+C86</f>
        <v>0</v>
      </c>
      <c r="D30" s="53" t="n">
        <f aca="false">D60+D86</f>
        <v>0</v>
      </c>
      <c r="E30" s="53" t="n">
        <f aca="false">E60+E86</f>
        <v>6</v>
      </c>
      <c r="F30" s="53" t="n">
        <f aca="false">F60+F86</f>
        <v>15</v>
      </c>
      <c r="G30" s="53" t="n">
        <f aca="false">G60+G86</f>
        <v>8</v>
      </c>
      <c r="H30" s="53" t="n">
        <f aca="false">H60+H86</f>
        <v>11</v>
      </c>
      <c r="I30" s="53" t="n">
        <f aca="false">I60+I86</f>
        <v>10</v>
      </c>
      <c r="J30" s="53" t="n">
        <f aca="false">J60+J86</f>
        <v>24</v>
      </c>
      <c r="K30" s="53" t="n">
        <f aca="false">K60+K86</f>
        <v>23</v>
      </c>
      <c r="L30" s="53" t="n">
        <f aca="false">L60+L86</f>
        <v>17</v>
      </c>
      <c r="M30" s="53" t="n">
        <f aca="false">M60+M86</f>
        <v>28</v>
      </c>
      <c r="N30" s="53" t="n">
        <f aca="false">N60+N86</f>
        <v>17</v>
      </c>
      <c r="O30" s="53" t="n">
        <f aca="false">O60+O86</f>
        <v>17</v>
      </c>
      <c r="P30" s="53" t="n">
        <f aca="false">P60+P86</f>
        <v>14</v>
      </c>
      <c r="Q30" s="53" t="n">
        <f aca="false">Q60+Q86</f>
        <v>12</v>
      </c>
      <c r="R30" s="53" t="n">
        <f aca="false">R60+R86</f>
        <v>14</v>
      </c>
      <c r="S30" s="53" t="n">
        <f aca="false">S60+S86</f>
        <v>17</v>
      </c>
      <c r="T30" s="53" t="n">
        <f aca="false">T60+T86</f>
        <v>6</v>
      </c>
      <c r="U30" s="53" t="n">
        <f aca="false">U60+U86</f>
        <v>7</v>
      </c>
      <c r="V30" s="53" t="n">
        <f aca="false">V60+V86</f>
        <v>16</v>
      </c>
      <c r="W30" s="53" t="n">
        <f aca="false">W60+W86</f>
        <v>24</v>
      </c>
      <c r="X30" s="53" t="n">
        <f aca="false">X60+X86</f>
        <v>26</v>
      </c>
      <c r="Y30" s="53" t="n">
        <f aca="false">Y60+Y86</f>
        <v>0</v>
      </c>
      <c r="Z30" s="53" t="n">
        <f aca="false">Z60+Z86</f>
        <v>0</v>
      </c>
      <c r="AA30" s="53" t="n">
        <f aca="false">AA60+AA86</f>
        <v>0</v>
      </c>
      <c r="AB30" s="53" t="n">
        <f aca="false">AB60+AB86</f>
        <v>0</v>
      </c>
      <c r="AC30" s="53" t="n">
        <f aca="false">AC60+AC86</f>
        <v>0</v>
      </c>
      <c r="AD30" s="53" t="n">
        <f aca="false">AD60+AD86</f>
        <v>0</v>
      </c>
    </row>
    <row r="31" customFormat="false" ht="13.5" hidden="false" customHeight="false" outlineLevel="0" collapsed="false">
      <c r="A31" s="47"/>
      <c r="B31" s="52" t="s">
        <v>17</v>
      </c>
      <c r="C31" s="53" t="n">
        <f aca="false">C61+C87</f>
        <v>2</v>
      </c>
      <c r="D31" s="53" t="n">
        <f aca="false">D61+D87</f>
        <v>2</v>
      </c>
      <c r="E31" s="53" t="n">
        <f aca="false">E61+E87</f>
        <v>3</v>
      </c>
      <c r="F31" s="53" t="n">
        <f aca="false">F61+F87</f>
        <v>11</v>
      </c>
      <c r="G31" s="53" t="n">
        <f aca="false">G61+G87</f>
        <v>16</v>
      </c>
      <c r="H31" s="53" t="n">
        <f aca="false">H61+H87</f>
        <v>15</v>
      </c>
      <c r="I31" s="53" t="n">
        <f aca="false">I61+I87</f>
        <v>10</v>
      </c>
      <c r="J31" s="53" t="n">
        <f aca="false">J61+J87</f>
        <v>21</v>
      </c>
      <c r="K31" s="53" t="n">
        <f aca="false">K61+K87</f>
        <v>13</v>
      </c>
      <c r="L31" s="53" t="n">
        <f aca="false">L61+L87</f>
        <v>21</v>
      </c>
      <c r="M31" s="53" t="n">
        <f aca="false">M61+M87</f>
        <v>24</v>
      </c>
      <c r="N31" s="53" t="n">
        <f aca="false">N61+N87</f>
        <v>23</v>
      </c>
      <c r="O31" s="53" t="n">
        <f aca="false">O61+O87</f>
        <v>17</v>
      </c>
      <c r="P31" s="53" t="n">
        <f aca="false">P61+P87</f>
        <v>9</v>
      </c>
      <c r="Q31" s="53" t="n">
        <f aca="false">Q61+Q87</f>
        <v>5</v>
      </c>
      <c r="R31" s="53" t="n">
        <f aca="false">R61+R87</f>
        <v>21</v>
      </c>
      <c r="S31" s="53" t="n">
        <f aca="false">S61+S87</f>
        <v>14</v>
      </c>
      <c r="T31" s="53" t="n">
        <f aca="false">T61+T87</f>
        <v>17</v>
      </c>
      <c r="U31" s="53" t="n">
        <f aca="false">U61+U87</f>
        <v>14</v>
      </c>
      <c r="V31" s="53" t="n">
        <f aca="false">V61+V87</f>
        <v>26</v>
      </c>
      <c r="W31" s="53" t="n">
        <f aca="false">W61+W87</f>
        <v>22</v>
      </c>
      <c r="X31" s="53" t="n">
        <f aca="false">X61+X87</f>
        <v>15</v>
      </c>
      <c r="Y31" s="53" t="n">
        <f aca="false">Y61+Y87</f>
        <v>0</v>
      </c>
      <c r="Z31" s="53" t="n">
        <f aca="false">Z61+Z87</f>
        <v>0</v>
      </c>
      <c r="AA31" s="53" t="n">
        <f aca="false">AA61+AA87</f>
        <v>0</v>
      </c>
      <c r="AB31" s="53" t="n">
        <f aca="false">AB61+AB87</f>
        <v>0</v>
      </c>
      <c r="AC31" s="53" t="n">
        <f aca="false">AC61+AC87</f>
        <v>0</v>
      </c>
      <c r="AD31" s="53" t="n">
        <f aca="false">AD61+AD87</f>
        <v>0</v>
      </c>
    </row>
    <row r="32" customFormat="false" ht="13.5" hidden="false" customHeight="false" outlineLevel="0" collapsed="false">
      <c r="A32" s="47" t="n">
        <v>12</v>
      </c>
      <c r="B32" s="52" t="s">
        <v>55</v>
      </c>
      <c r="C32" s="53" t="n">
        <f aca="false">SUM(C33:C35)</f>
        <v>0</v>
      </c>
      <c r="D32" s="53" t="n">
        <f aca="false">SUM(D33:D35)</f>
        <v>0</v>
      </c>
      <c r="E32" s="53" t="n">
        <f aca="false">SUM(E33:E35)</f>
        <v>26.0013</v>
      </c>
      <c r="F32" s="53" t="n">
        <f aca="false">SUM(F33:F35)</f>
        <v>37.3352</v>
      </c>
      <c r="G32" s="53" t="n">
        <f aca="false">SUM(G33:G35)</f>
        <v>40.002</v>
      </c>
      <c r="H32" s="53" t="n">
        <f aca="false">SUM(H33:H35)</f>
        <v>33.335</v>
      </c>
      <c r="I32" s="53" t="n">
        <f aca="false">SUM(I33:I35)</f>
        <v>30.6682</v>
      </c>
      <c r="J32" s="53" t="n">
        <f aca="false">SUM(J33:J35)</f>
        <v>41.3354</v>
      </c>
      <c r="K32" s="53" t="n">
        <f aca="false">SUM(K33:K35)</f>
        <v>40.002</v>
      </c>
      <c r="L32" s="53" t="n">
        <f aca="false">SUM(L33:L35)</f>
        <v>43.3355</v>
      </c>
      <c r="M32" s="53" t="n">
        <f aca="false">SUM(M33:M35)</f>
        <v>38.6686</v>
      </c>
      <c r="N32" s="53" t="n">
        <f aca="false">SUM(N33:N35)</f>
        <v>41.3354</v>
      </c>
      <c r="O32" s="53" t="n">
        <f aca="false">SUM(O33:O35)</f>
        <v>44.0022</v>
      </c>
      <c r="P32" s="53" t="n">
        <f aca="false">SUM(P33:P35)</f>
        <v>42.0021</v>
      </c>
      <c r="Q32" s="53" t="n">
        <f aca="false">SUM(Q33:Q35)</f>
        <v>24.0012</v>
      </c>
      <c r="R32" s="53" t="n">
        <f aca="false">SUM(R33:R35)</f>
        <v>40.002</v>
      </c>
      <c r="S32" s="53" t="n">
        <f aca="false">SUM(S33:S35)</f>
        <v>39.3353</v>
      </c>
      <c r="T32" s="53" t="n">
        <f aca="false">SUM(T33:T35)</f>
        <v>32.6683</v>
      </c>
      <c r="U32" s="53" t="n">
        <f aca="false">SUM(U33:U35)</f>
        <v>30.0015</v>
      </c>
      <c r="V32" s="53" t="n">
        <f aca="false">SUM(V33:V35)</f>
        <v>40.002</v>
      </c>
      <c r="W32" s="53" t="n">
        <f aca="false">SUM(W33:W35)</f>
        <v>44.0022</v>
      </c>
      <c r="X32" s="53" t="n">
        <f aca="false">SUM(X33:X35)</f>
        <v>44.0022</v>
      </c>
      <c r="Y32" s="53" t="n">
        <f aca="false">SUM(Y33:Y35)</f>
        <v>0</v>
      </c>
      <c r="Z32" s="53" t="n">
        <f aca="false">SUM(Z33:Z35)</f>
        <v>0</v>
      </c>
      <c r="AA32" s="53" t="n">
        <f aca="false">SUM(AA33:AA35)</f>
        <v>0</v>
      </c>
      <c r="AB32" s="53" t="n">
        <f aca="false">SUM(AB33:AB35)</f>
        <v>0</v>
      </c>
      <c r="AC32" s="53" t="n">
        <f aca="false">SUM(AC33:AC35)</f>
        <v>0</v>
      </c>
      <c r="AD32" s="53" t="n">
        <f aca="false">SUM(AD33:AD35)</f>
        <v>0</v>
      </c>
    </row>
    <row r="33" customFormat="false" ht="13.5" hidden="false" customHeight="false" outlineLevel="0" collapsed="false">
      <c r="A33" s="47"/>
      <c r="B33" s="52" t="s">
        <v>15</v>
      </c>
      <c r="C33" s="53" t="n">
        <f aca="false">'Cálculo de Cuota'!D72</f>
        <v>0</v>
      </c>
      <c r="D33" s="53" t="n">
        <f aca="false">'Cálculo de Cuota'!E72</f>
        <v>0</v>
      </c>
      <c r="E33" s="53" t="n">
        <f aca="false">'Cálculo de Cuota'!F72</f>
        <v>10.0005</v>
      </c>
      <c r="F33" s="53" t="n">
        <f aca="false">'Cálculo de Cuota'!G72</f>
        <v>12.6673</v>
      </c>
      <c r="G33" s="53" t="n">
        <f aca="false">'Cálculo de Cuota'!H72</f>
        <v>13.334</v>
      </c>
      <c r="H33" s="53" t="n">
        <f aca="false">'Cálculo de Cuota'!I72</f>
        <v>11.3339</v>
      </c>
      <c r="I33" s="53" t="n">
        <f aca="false">'Cálculo de Cuota'!J72</f>
        <v>10.0005</v>
      </c>
      <c r="J33" s="53" t="n">
        <f aca="false">'Cálculo de Cuota'!K72</f>
        <v>14.0007</v>
      </c>
      <c r="K33" s="53" t="n">
        <f aca="false">'Cálculo de Cuota'!L72</f>
        <v>13.334</v>
      </c>
      <c r="L33" s="53" t="n">
        <f aca="false">'Cálculo de Cuota'!M72</f>
        <v>14.6674</v>
      </c>
      <c r="M33" s="53" t="n">
        <f aca="false">'Cálculo de Cuota'!N72</f>
        <v>13.334</v>
      </c>
      <c r="N33" s="53" t="n">
        <f aca="false">'Cálculo de Cuota'!O72</f>
        <v>13.334</v>
      </c>
      <c r="O33" s="53" t="n">
        <f aca="false">'Cálculo de Cuota'!P72</f>
        <v>14.0007</v>
      </c>
      <c r="P33" s="53" t="n">
        <f aca="false">'Cálculo de Cuota'!Q72</f>
        <v>14.0007</v>
      </c>
      <c r="Q33" s="53" t="n">
        <f aca="false">'Cálculo de Cuota'!R72</f>
        <v>8.6671</v>
      </c>
      <c r="R33" s="53" t="n">
        <f aca="false">'Cálculo de Cuota'!S72</f>
        <v>13.334</v>
      </c>
      <c r="S33" s="53" t="n">
        <f aca="false">'Cálculo de Cuota'!T72</f>
        <v>13.334</v>
      </c>
      <c r="T33" s="53" t="n">
        <f aca="false">'Cálculo de Cuota'!U72</f>
        <v>14.6674</v>
      </c>
      <c r="U33" s="53" t="n">
        <f aca="false">'Cálculo de Cuota'!V72</f>
        <v>11.3339</v>
      </c>
      <c r="V33" s="53" t="n">
        <f aca="false">'Cálculo de Cuota'!W72</f>
        <v>13.334</v>
      </c>
      <c r="W33" s="53" t="n">
        <f aca="false">'Cálculo de Cuota'!X72</f>
        <v>14.6674</v>
      </c>
      <c r="X33" s="53" t="n">
        <f aca="false">'Cálculo de Cuota'!Y72</f>
        <v>14.6674</v>
      </c>
      <c r="Y33" s="53" t="n">
        <f aca="false">'Cálculo de Cuota'!Z72</f>
        <v>0</v>
      </c>
      <c r="Z33" s="53" t="n">
        <f aca="false">'Cálculo de Cuota'!AA72</f>
        <v>0</v>
      </c>
      <c r="AA33" s="53" t="n">
        <f aca="false">'Cálculo de Cuota'!AB72</f>
        <v>0</v>
      </c>
      <c r="AB33" s="53" t="n">
        <f aca="false">'Cálculo de Cuota'!AC72</f>
        <v>0</v>
      </c>
      <c r="AC33" s="53" t="n">
        <f aca="false">'Cálculo de Cuota'!AD72</f>
        <v>0</v>
      </c>
      <c r="AD33" s="53" t="n">
        <f aca="false">'Cálculo de Cuota'!AE72</f>
        <v>0</v>
      </c>
    </row>
    <row r="34" customFormat="false" ht="13.5" hidden="false" customHeight="false" outlineLevel="0" collapsed="false">
      <c r="A34" s="47"/>
      <c r="B34" s="52" t="s">
        <v>16</v>
      </c>
      <c r="C34" s="53" t="n">
        <f aca="false">'Cálculo de Cuota'!D73</f>
        <v>0</v>
      </c>
      <c r="D34" s="53" t="n">
        <f aca="false">'Cálculo de Cuota'!E73</f>
        <v>0</v>
      </c>
      <c r="E34" s="53" t="n">
        <f aca="false">'Cálculo de Cuota'!F73</f>
        <v>6.0003</v>
      </c>
      <c r="F34" s="53" t="n">
        <f aca="false">'Cálculo de Cuota'!G73</f>
        <v>12.0006</v>
      </c>
      <c r="G34" s="53" t="n">
        <f aca="false">'Cálculo de Cuota'!H73</f>
        <v>13.334</v>
      </c>
      <c r="H34" s="53" t="n">
        <f aca="false">'Cálculo de Cuota'!I73</f>
        <v>10.0005</v>
      </c>
      <c r="I34" s="53" t="n">
        <f aca="false">'Cálculo de Cuota'!J73</f>
        <v>10.0005</v>
      </c>
      <c r="J34" s="53" t="n">
        <f aca="false">'Cálculo de Cuota'!K73</f>
        <v>14.0007</v>
      </c>
      <c r="K34" s="53" t="n">
        <f aca="false">'Cálculo de Cuota'!L73</f>
        <v>13.334</v>
      </c>
      <c r="L34" s="53" t="n">
        <f aca="false">'Cálculo de Cuota'!M73</f>
        <v>14.0007</v>
      </c>
      <c r="M34" s="53" t="n">
        <f aca="false">'Cálculo de Cuota'!N73</f>
        <v>12.6673</v>
      </c>
      <c r="N34" s="53" t="n">
        <f aca="false">'Cálculo de Cuota'!O73</f>
        <v>14.0007</v>
      </c>
      <c r="O34" s="53" t="n">
        <f aca="false">'Cálculo de Cuota'!P73</f>
        <v>14.6674</v>
      </c>
      <c r="P34" s="53" t="n">
        <f aca="false">'Cálculo de Cuota'!Q73</f>
        <v>14.0007</v>
      </c>
      <c r="Q34" s="53" t="n">
        <f aca="false">'Cálculo de Cuota'!R73</f>
        <v>10.0005</v>
      </c>
      <c r="R34" s="53" t="n">
        <f aca="false">'Cálculo de Cuota'!S73</f>
        <v>13.334</v>
      </c>
      <c r="S34" s="53" t="n">
        <f aca="false">'Cálculo de Cuota'!T73</f>
        <v>12.6673</v>
      </c>
      <c r="T34" s="53" t="n">
        <f aca="false">'Cálculo de Cuota'!U73</f>
        <v>10.0005</v>
      </c>
      <c r="U34" s="53" t="n">
        <f aca="false">'Cálculo de Cuota'!V73</f>
        <v>9.3338</v>
      </c>
      <c r="V34" s="53" t="n">
        <f aca="false">'Cálculo de Cuota'!W73</f>
        <v>13.334</v>
      </c>
      <c r="W34" s="53" t="n">
        <f aca="false">'Cálculo de Cuota'!X73</f>
        <v>14.6674</v>
      </c>
      <c r="X34" s="53" t="n">
        <f aca="false">'Cálculo de Cuota'!Y73</f>
        <v>14.6674</v>
      </c>
      <c r="Y34" s="53" t="n">
        <f aca="false">'Cálculo de Cuota'!Z73</f>
        <v>0</v>
      </c>
      <c r="Z34" s="53" t="n">
        <f aca="false">'Cálculo de Cuota'!AA73</f>
        <v>0</v>
      </c>
      <c r="AA34" s="53" t="n">
        <f aca="false">'Cálculo de Cuota'!AB73</f>
        <v>0</v>
      </c>
      <c r="AB34" s="53" t="n">
        <f aca="false">'Cálculo de Cuota'!AC73</f>
        <v>0</v>
      </c>
      <c r="AC34" s="53" t="n">
        <f aca="false">'Cálculo de Cuota'!AD73</f>
        <v>0</v>
      </c>
      <c r="AD34" s="53" t="n">
        <f aca="false">'Cálculo de Cuota'!AE73</f>
        <v>0</v>
      </c>
    </row>
    <row r="35" customFormat="false" ht="13.5" hidden="false" customHeight="false" outlineLevel="0" collapsed="false">
      <c r="A35" s="47"/>
      <c r="B35" s="52" t="s">
        <v>17</v>
      </c>
      <c r="C35" s="53" t="n">
        <f aca="false">'Cálculo de Cuota'!D74</f>
        <v>0</v>
      </c>
      <c r="D35" s="53" t="n">
        <f aca="false">'Cálculo de Cuota'!E74</f>
        <v>0</v>
      </c>
      <c r="E35" s="53" t="n">
        <f aca="false">'Cálculo de Cuota'!F74</f>
        <v>10.0005</v>
      </c>
      <c r="F35" s="53" t="n">
        <f aca="false">'Cálculo de Cuota'!G74</f>
        <v>12.6673</v>
      </c>
      <c r="G35" s="53" t="n">
        <f aca="false">'Cálculo de Cuota'!H74</f>
        <v>13.334</v>
      </c>
      <c r="H35" s="53" t="n">
        <f aca="false">'Cálculo de Cuota'!I74</f>
        <v>12.0006</v>
      </c>
      <c r="I35" s="53" t="n">
        <f aca="false">'Cálculo de Cuota'!J74</f>
        <v>10.6672</v>
      </c>
      <c r="J35" s="53" t="n">
        <f aca="false">'Cálculo de Cuota'!K74</f>
        <v>13.334</v>
      </c>
      <c r="K35" s="53" t="n">
        <f aca="false">'Cálculo de Cuota'!L74</f>
        <v>13.334</v>
      </c>
      <c r="L35" s="53" t="n">
        <f aca="false">'Cálculo de Cuota'!M74</f>
        <v>14.6674</v>
      </c>
      <c r="M35" s="53" t="n">
        <f aca="false">'Cálculo de Cuota'!N74</f>
        <v>12.6673</v>
      </c>
      <c r="N35" s="53" t="n">
        <f aca="false">'Cálculo de Cuota'!O74</f>
        <v>14.0007</v>
      </c>
      <c r="O35" s="53" t="n">
        <f aca="false">'Cálculo de Cuota'!P74</f>
        <v>15.3341</v>
      </c>
      <c r="P35" s="53" t="n">
        <f aca="false">'Cálculo de Cuota'!Q74</f>
        <v>14.0007</v>
      </c>
      <c r="Q35" s="53" t="n">
        <f aca="false">'Cálculo de Cuota'!R74</f>
        <v>5.3336</v>
      </c>
      <c r="R35" s="53" t="n">
        <f aca="false">'Cálculo de Cuota'!S74</f>
        <v>13.334</v>
      </c>
      <c r="S35" s="53" t="n">
        <f aca="false">'Cálculo de Cuota'!T74</f>
        <v>13.334</v>
      </c>
      <c r="T35" s="53" t="n">
        <f aca="false">'Cálculo de Cuota'!U74</f>
        <v>8.0004</v>
      </c>
      <c r="U35" s="53" t="n">
        <f aca="false">'Cálculo de Cuota'!V74</f>
        <v>9.3338</v>
      </c>
      <c r="V35" s="53" t="n">
        <f aca="false">'Cálculo de Cuota'!W74</f>
        <v>13.334</v>
      </c>
      <c r="W35" s="53" t="n">
        <f aca="false">'Cálculo de Cuota'!X74</f>
        <v>14.6674</v>
      </c>
      <c r="X35" s="53" t="n">
        <f aca="false">'Cálculo de Cuota'!Y74</f>
        <v>14.6674</v>
      </c>
      <c r="Y35" s="53" t="n">
        <f aca="false">'Cálculo de Cuota'!Z74</f>
        <v>0</v>
      </c>
      <c r="Z35" s="53" t="n">
        <f aca="false">'Cálculo de Cuota'!AA74</f>
        <v>0</v>
      </c>
      <c r="AA35" s="53" t="n">
        <f aca="false">'Cálculo de Cuota'!AB74</f>
        <v>0</v>
      </c>
      <c r="AB35" s="53" t="n">
        <f aca="false">'Cálculo de Cuota'!AC74</f>
        <v>0</v>
      </c>
      <c r="AC35" s="53" t="n">
        <f aca="false">'Cálculo de Cuota'!AD74</f>
        <v>0</v>
      </c>
      <c r="AD35" s="53" t="n">
        <f aca="false">'Cálculo de Cuota'!AE74</f>
        <v>0</v>
      </c>
    </row>
    <row r="36" customFormat="false" ht="14" hidden="false" customHeight="true" outlineLevel="0" collapsed="false">
      <c r="A36" s="45" t="s">
        <v>56</v>
      </c>
      <c r="B36" s="45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</row>
    <row r="37" customFormat="false" ht="13.8" hidden="false" customHeight="false" outlineLevel="0" collapsed="false">
      <c r="A37" s="55" t="n">
        <v>1</v>
      </c>
      <c r="B37" s="55" t="s">
        <v>57</v>
      </c>
      <c r="C37" s="48" t="n">
        <v>857</v>
      </c>
      <c r="D37" s="48" t="n">
        <v>928</v>
      </c>
      <c r="E37" s="48" t="n">
        <v>957</v>
      </c>
      <c r="F37" s="48" t="n">
        <v>969</v>
      </c>
      <c r="G37" s="48" t="n">
        <v>973</v>
      </c>
      <c r="H37" s="48" t="n">
        <v>985</v>
      </c>
      <c r="I37" s="48" t="n">
        <v>955</v>
      </c>
      <c r="J37" s="48" t="n">
        <v>971</v>
      </c>
      <c r="K37" s="48" t="n">
        <v>1020</v>
      </c>
      <c r="L37" s="48" t="n">
        <v>1035</v>
      </c>
      <c r="M37" s="48" t="n">
        <v>1020</v>
      </c>
      <c r="N37" s="48" t="n">
        <v>1013</v>
      </c>
      <c r="O37" s="48" t="n">
        <v>1045</v>
      </c>
      <c r="P37" s="48" t="n">
        <v>1065</v>
      </c>
      <c r="Q37" s="48" t="n">
        <v>1114</v>
      </c>
      <c r="R37" s="48" t="n">
        <v>1145</v>
      </c>
      <c r="S37" s="48" t="n">
        <v>1144</v>
      </c>
      <c r="T37" s="48" t="n">
        <v>1116</v>
      </c>
      <c r="U37" s="48" t="n">
        <v>1131</v>
      </c>
      <c r="V37" s="48" t="n">
        <v>1118</v>
      </c>
      <c r="W37" s="48" t="n">
        <v>1081</v>
      </c>
      <c r="X37" s="48" t="n">
        <v>1078</v>
      </c>
      <c r="Y37" s="48"/>
      <c r="Z37" s="48"/>
      <c r="AA37" s="48"/>
      <c r="AB37" s="48"/>
      <c r="AC37" s="48"/>
      <c r="AD37" s="48"/>
    </row>
    <row r="38" customFormat="false" ht="13.8" hidden="false" customHeight="false" outlineLevel="0" collapsed="false">
      <c r="A38" s="55" t="n">
        <v>2</v>
      </c>
      <c r="B38" s="55" t="s">
        <v>58</v>
      </c>
      <c r="C38" s="48" t="n">
        <v>36</v>
      </c>
      <c r="D38" s="48" t="n">
        <v>43</v>
      </c>
      <c r="E38" s="48" t="n">
        <v>32</v>
      </c>
      <c r="F38" s="48" t="n">
        <v>29</v>
      </c>
      <c r="G38" s="48" t="n">
        <v>40</v>
      </c>
      <c r="H38" s="48" t="n">
        <v>36</v>
      </c>
      <c r="I38" s="48" t="n">
        <v>43</v>
      </c>
      <c r="J38" s="48" t="n">
        <v>95</v>
      </c>
      <c r="K38" s="48" t="n">
        <v>52</v>
      </c>
      <c r="L38" s="48" t="n">
        <v>53</v>
      </c>
      <c r="M38" s="48" t="n">
        <v>61</v>
      </c>
      <c r="N38" s="48" t="n">
        <v>76</v>
      </c>
      <c r="O38" s="48" t="n">
        <v>78</v>
      </c>
      <c r="P38" s="48" t="n">
        <v>87</v>
      </c>
      <c r="Q38" s="48" t="n">
        <v>55</v>
      </c>
      <c r="R38" s="48" t="n">
        <v>39</v>
      </c>
      <c r="S38" s="48" t="n">
        <v>54</v>
      </c>
      <c r="T38" s="48" t="n">
        <v>48</v>
      </c>
      <c r="U38" s="48" t="n">
        <v>10</v>
      </c>
      <c r="V38" s="48" t="n">
        <v>29</v>
      </c>
      <c r="W38" s="48" t="n">
        <v>57</v>
      </c>
      <c r="X38" s="48" t="n">
        <v>35</v>
      </c>
      <c r="Y38" s="48"/>
      <c r="Z38" s="48"/>
      <c r="AA38" s="48"/>
      <c r="AB38" s="48"/>
      <c r="AC38" s="48"/>
      <c r="AD38" s="48"/>
    </row>
    <row r="39" customFormat="false" ht="13.8" hidden="false" customHeight="false" outlineLevel="0" collapsed="false">
      <c r="A39" s="55" t="n">
        <v>3</v>
      </c>
      <c r="B39" s="55" t="s">
        <v>59</v>
      </c>
      <c r="C39" s="48" t="n">
        <v>0</v>
      </c>
      <c r="D39" s="48" t="n">
        <v>0</v>
      </c>
      <c r="E39" s="48" t="n">
        <v>4</v>
      </c>
      <c r="F39" s="48" t="n">
        <v>4</v>
      </c>
      <c r="G39" s="48" t="n">
        <v>16</v>
      </c>
      <c r="H39" s="48" t="n">
        <v>4</v>
      </c>
      <c r="I39" s="48" t="n">
        <v>7</v>
      </c>
      <c r="J39" s="48" t="n">
        <v>11</v>
      </c>
      <c r="K39" s="48" t="n">
        <v>8</v>
      </c>
      <c r="L39" s="48" t="n">
        <v>3</v>
      </c>
      <c r="M39" s="48" t="n">
        <v>3</v>
      </c>
      <c r="N39" s="48" t="n">
        <v>6</v>
      </c>
      <c r="O39" s="48" t="n">
        <v>4</v>
      </c>
      <c r="P39" s="48" t="n">
        <v>4</v>
      </c>
      <c r="Q39" s="48" t="n">
        <v>6</v>
      </c>
      <c r="R39" s="48" t="n">
        <v>27</v>
      </c>
      <c r="S39" s="48" t="n">
        <v>3</v>
      </c>
      <c r="T39" s="48" t="n">
        <v>3</v>
      </c>
      <c r="U39" s="48" t="n">
        <v>6</v>
      </c>
      <c r="V39" s="48" t="n">
        <v>6</v>
      </c>
      <c r="W39" s="48" t="n">
        <v>4</v>
      </c>
      <c r="X39" s="48" t="n">
        <v>1</v>
      </c>
      <c r="Y39" s="48"/>
      <c r="Z39" s="48"/>
      <c r="AA39" s="48"/>
      <c r="AB39" s="48"/>
      <c r="AC39" s="48"/>
      <c r="AD39" s="48"/>
    </row>
    <row r="40" customFormat="false" ht="13.8" hidden="false" customHeight="false" outlineLevel="0" collapsed="false">
      <c r="A40" s="55" t="n">
        <v>4</v>
      </c>
      <c r="B40" s="55" t="s">
        <v>60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48" t="n">
        <v>8</v>
      </c>
      <c r="S40" s="48" t="n">
        <v>12</v>
      </c>
      <c r="T40" s="48" t="n">
        <v>16</v>
      </c>
      <c r="U40" s="48" t="n">
        <v>10</v>
      </c>
      <c r="V40" s="48" t="n">
        <v>7</v>
      </c>
      <c r="W40" s="48" t="n">
        <v>11</v>
      </c>
      <c r="X40" s="48" t="n">
        <v>17</v>
      </c>
      <c r="Y40" s="48"/>
      <c r="Z40" s="48"/>
      <c r="AA40" s="48"/>
      <c r="AB40" s="48"/>
      <c r="AC40" s="48"/>
      <c r="AD40" s="48"/>
    </row>
    <row r="41" customFormat="false" ht="13.8" hidden="false" customHeight="false" outlineLevel="0" collapsed="false">
      <c r="A41" s="55" t="n">
        <v>5</v>
      </c>
      <c r="B41" s="55" t="s">
        <v>61</v>
      </c>
      <c r="C41" s="48" t="n">
        <v>2</v>
      </c>
      <c r="D41" s="48" t="n">
        <v>14</v>
      </c>
      <c r="E41" s="48" t="n">
        <v>24</v>
      </c>
      <c r="F41" s="48" t="n">
        <v>30</v>
      </c>
      <c r="G41" s="48" t="n">
        <v>47</v>
      </c>
      <c r="H41" s="48" t="n">
        <v>73</v>
      </c>
      <c r="I41" s="48" t="n">
        <v>39</v>
      </c>
      <c r="J41" s="48" t="n">
        <v>68</v>
      </c>
      <c r="K41" s="48" t="n">
        <v>47</v>
      </c>
      <c r="L41" s="48" t="n">
        <v>77</v>
      </c>
      <c r="M41" s="48" t="n">
        <v>75</v>
      </c>
      <c r="N41" s="48" t="n">
        <v>63</v>
      </c>
      <c r="O41" s="48" t="n">
        <v>66</v>
      </c>
      <c r="P41" s="48" t="n">
        <v>46</v>
      </c>
      <c r="Q41" s="48" t="n">
        <v>35</v>
      </c>
      <c r="R41" s="48" t="n">
        <v>75</v>
      </c>
      <c r="S41" s="48" t="n">
        <v>97</v>
      </c>
      <c r="T41" s="48" t="n">
        <v>53</v>
      </c>
      <c r="U41" s="48" t="n">
        <v>39</v>
      </c>
      <c r="V41" s="48" t="n">
        <v>79</v>
      </c>
      <c r="W41" s="48" t="n">
        <v>75</v>
      </c>
      <c r="X41" s="48" t="n">
        <v>92</v>
      </c>
      <c r="Y41" s="48"/>
      <c r="Z41" s="48"/>
      <c r="AA41" s="48"/>
      <c r="AB41" s="48"/>
      <c r="AC41" s="48"/>
      <c r="AD41" s="48"/>
    </row>
    <row r="42" customFormat="false" ht="13.8" hidden="false" customHeight="false" outlineLevel="0" collapsed="false">
      <c r="A42" s="55" t="n">
        <v>6</v>
      </c>
      <c r="B42" s="55" t="s">
        <v>62</v>
      </c>
      <c r="C42" s="48" t="n">
        <v>888</v>
      </c>
      <c r="D42" s="48" t="n">
        <v>954</v>
      </c>
      <c r="E42" s="48" t="n">
        <v>969</v>
      </c>
      <c r="F42" s="48" t="n">
        <v>973</v>
      </c>
      <c r="G42" s="48" t="n">
        <v>985</v>
      </c>
      <c r="H42" s="48" t="n">
        <v>955</v>
      </c>
      <c r="I42" s="48" t="n">
        <v>971</v>
      </c>
      <c r="J42" s="48" t="n">
        <v>1020</v>
      </c>
      <c r="K42" s="48" t="n">
        <v>1035</v>
      </c>
      <c r="L42" s="48" t="n">
        <v>1021</v>
      </c>
      <c r="M42" s="48" t="n">
        <v>1013</v>
      </c>
      <c r="N42" s="48" t="n">
        <v>1043</v>
      </c>
      <c r="O42" s="48" t="n">
        <v>1058</v>
      </c>
      <c r="P42" s="48" t="n">
        <v>1108</v>
      </c>
      <c r="Q42" s="48" t="n">
        <v>1138</v>
      </c>
      <c r="R42" s="48" t="n">
        <v>1142</v>
      </c>
      <c r="S42" s="48" t="n">
        <v>1093</v>
      </c>
      <c r="T42" s="48" t="n">
        <v>1113</v>
      </c>
      <c r="U42" s="48" t="n">
        <v>1111</v>
      </c>
      <c r="V42" s="48" t="n">
        <v>1074</v>
      </c>
      <c r="W42" s="48" t="n">
        <v>1070</v>
      </c>
      <c r="X42" s="48" t="n">
        <v>1022</v>
      </c>
      <c r="Y42" s="48"/>
      <c r="Z42" s="48"/>
      <c r="AA42" s="48"/>
      <c r="AB42" s="48"/>
      <c r="AC42" s="48"/>
      <c r="AD42" s="48"/>
    </row>
    <row r="43" customFormat="false" ht="13.8" hidden="false" customHeight="false" outlineLevel="0" collapsed="false">
      <c r="A43" s="55" t="n">
        <v>7</v>
      </c>
      <c r="B43" s="55" t="s">
        <v>63</v>
      </c>
      <c r="C43" s="48" t="n">
        <v>44</v>
      </c>
      <c r="D43" s="48" t="n">
        <v>52</v>
      </c>
      <c r="E43" s="48" t="n">
        <v>53</v>
      </c>
      <c r="F43" s="48" t="n">
        <v>50</v>
      </c>
      <c r="G43" s="48" t="n">
        <v>58</v>
      </c>
      <c r="H43" s="48" t="n">
        <v>58</v>
      </c>
      <c r="I43" s="48" t="n">
        <v>61</v>
      </c>
      <c r="J43" s="48" t="n">
        <v>73</v>
      </c>
      <c r="K43" s="48" t="n">
        <v>76</v>
      </c>
      <c r="L43" s="48" t="n">
        <v>80</v>
      </c>
      <c r="M43" s="48" t="n">
        <v>75</v>
      </c>
      <c r="N43" s="48" t="n">
        <v>84</v>
      </c>
      <c r="O43" s="48" t="n">
        <v>84</v>
      </c>
      <c r="P43" s="48" t="n">
        <v>85</v>
      </c>
      <c r="Q43" s="48" t="n">
        <v>91</v>
      </c>
      <c r="R43" s="48" t="n">
        <v>100</v>
      </c>
      <c r="S43" s="48" t="n">
        <v>90</v>
      </c>
      <c r="T43" s="48" t="n">
        <v>100</v>
      </c>
      <c r="U43" s="48" t="n">
        <v>105</v>
      </c>
      <c r="V43" s="48" t="n">
        <v>103</v>
      </c>
      <c r="W43" s="48" t="n">
        <v>110</v>
      </c>
      <c r="X43" s="48" t="n">
        <v>117</v>
      </c>
      <c r="Y43" s="48"/>
      <c r="Z43" s="48"/>
      <c r="AA43" s="48"/>
      <c r="AB43" s="48"/>
      <c r="AC43" s="48"/>
      <c r="AD43" s="48"/>
    </row>
    <row r="44" customFormat="false" ht="20.5" hidden="false" customHeight="true" outlineLevel="0" collapsed="false">
      <c r="A44" s="55" t="n">
        <v>8</v>
      </c>
      <c r="B44" s="5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</row>
    <row r="45" customFormat="false" ht="24.05" hidden="false" customHeight="false" outlineLevel="0" collapsed="false">
      <c r="A45" s="55" t="n">
        <v>9</v>
      </c>
      <c r="B45" s="50" t="s">
        <v>64</v>
      </c>
      <c r="C45" s="51" t="n">
        <v>43350</v>
      </c>
      <c r="D45" s="51" t="n">
        <v>43288</v>
      </c>
      <c r="E45" s="51" t="n">
        <v>43350</v>
      </c>
      <c r="F45" s="51" t="n">
        <v>43483</v>
      </c>
      <c r="G45" s="51" t="n">
        <v>43525</v>
      </c>
      <c r="H45" s="51" t="n">
        <v>43550</v>
      </c>
      <c r="I45" s="51" t="n">
        <v>43585</v>
      </c>
      <c r="J45" s="51" t="n">
        <v>43619</v>
      </c>
      <c r="K45" s="51" t="n">
        <v>43644</v>
      </c>
      <c r="L45" s="51" t="n">
        <v>43676</v>
      </c>
      <c r="M45" s="51" t="n">
        <v>43710</v>
      </c>
      <c r="N45" s="51" t="n">
        <v>43738</v>
      </c>
      <c r="O45" s="51" t="n">
        <v>43770</v>
      </c>
      <c r="P45" s="51" t="n">
        <v>43802</v>
      </c>
      <c r="Q45" s="51" t="n">
        <v>43837</v>
      </c>
      <c r="R45" s="51" t="n">
        <v>43865</v>
      </c>
      <c r="S45" s="51" t="n">
        <v>43892</v>
      </c>
      <c r="T45" s="51" t="n">
        <v>43924</v>
      </c>
      <c r="U45" s="51" t="n">
        <v>43958</v>
      </c>
      <c r="V45" s="51" t="n">
        <v>43983</v>
      </c>
      <c r="W45" s="51" t="n">
        <v>44014</v>
      </c>
      <c r="X45" s="51" t="n">
        <v>44049</v>
      </c>
      <c r="Y45" s="51"/>
      <c r="Z45" s="51"/>
      <c r="AA45" s="51"/>
      <c r="AB45" s="51"/>
      <c r="AC45" s="51"/>
      <c r="AD45" s="51"/>
    </row>
    <row r="46" customFormat="false" ht="35.5" hidden="false" customHeight="false" outlineLevel="0" collapsed="false">
      <c r="A46" s="55" t="n">
        <v>10</v>
      </c>
      <c r="B46" s="50" t="s">
        <v>65</v>
      </c>
      <c r="C46" s="51" t="n">
        <v>43276</v>
      </c>
      <c r="D46" s="51" t="n">
        <v>43276</v>
      </c>
      <c r="E46" s="51" t="n">
        <v>43475</v>
      </c>
      <c r="F46" s="51" t="n">
        <v>43490</v>
      </c>
      <c r="G46" s="51" t="n">
        <v>43507</v>
      </c>
      <c r="H46" s="51" t="n">
        <v>43551</v>
      </c>
      <c r="I46" s="51" t="n">
        <v>43588</v>
      </c>
      <c r="J46" s="51" t="n">
        <v>43592</v>
      </c>
      <c r="K46" s="51" t="n">
        <v>43644</v>
      </c>
      <c r="L46" s="51" t="n">
        <v>43665</v>
      </c>
      <c r="M46" s="51" t="n">
        <v>43685</v>
      </c>
      <c r="N46" s="51" t="n">
        <v>43731</v>
      </c>
      <c r="O46" s="51" t="n">
        <v>43756</v>
      </c>
      <c r="P46" s="51" t="n">
        <v>43801</v>
      </c>
      <c r="Q46" s="51" t="n">
        <v>43811</v>
      </c>
      <c r="R46" s="51" t="n">
        <v>43858</v>
      </c>
      <c r="S46" s="51" t="n">
        <v>43889</v>
      </c>
      <c r="T46" s="51" t="n">
        <v>43909</v>
      </c>
      <c r="U46" s="51" t="n">
        <v>43949</v>
      </c>
      <c r="V46" s="51" t="n">
        <v>43984</v>
      </c>
      <c r="W46" s="51" t="n">
        <v>44013</v>
      </c>
      <c r="X46" s="51" t="n">
        <v>44029</v>
      </c>
      <c r="Y46" s="51"/>
      <c r="Z46" s="51"/>
      <c r="AA46" s="51"/>
      <c r="AB46" s="51"/>
      <c r="AC46" s="51"/>
      <c r="AD46" s="51"/>
    </row>
    <row r="47" customFormat="false" ht="24.05" hidden="false" customHeight="false" outlineLevel="0" collapsed="false">
      <c r="A47" s="55" t="n">
        <v>11</v>
      </c>
      <c r="B47" s="50" t="s">
        <v>38</v>
      </c>
      <c r="C47" s="51" t="n">
        <v>43283</v>
      </c>
      <c r="D47" s="51" t="n">
        <v>43283</v>
      </c>
      <c r="E47" s="51" t="n">
        <v>43283</v>
      </c>
      <c r="F47" s="51" t="n">
        <v>43283</v>
      </c>
      <c r="G47" s="51" t="n">
        <v>43313</v>
      </c>
      <c r="H47" s="51" t="n">
        <v>43313</v>
      </c>
      <c r="I47" s="51" t="n">
        <v>43475</v>
      </c>
      <c r="J47" s="51" t="n">
        <v>43525</v>
      </c>
      <c r="K47" s="51" t="n">
        <v>43528</v>
      </c>
      <c r="L47" s="51" t="n">
        <v>43588</v>
      </c>
      <c r="M47" s="51" t="n">
        <v>43592</v>
      </c>
      <c r="N47" s="51" t="n">
        <v>43648</v>
      </c>
      <c r="O47" s="51" t="n">
        <v>43670</v>
      </c>
      <c r="P47" s="51" t="n">
        <v>43710</v>
      </c>
      <c r="Q47" s="51" t="n">
        <v>43732</v>
      </c>
      <c r="R47" s="51" t="n">
        <v>43787</v>
      </c>
      <c r="S47" s="51" t="n">
        <v>43836</v>
      </c>
      <c r="T47" s="51" t="n">
        <v>43843</v>
      </c>
      <c r="U47" s="51" t="n">
        <v>43902</v>
      </c>
      <c r="V47" s="51" t="n">
        <v>43953</v>
      </c>
      <c r="W47" s="51" t="n">
        <v>43983</v>
      </c>
      <c r="X47" s="51" t="n">
        <v>44026</v>
      </c>
      <c r="Y47" s="51"/>
      <c r="Z47" s="51"/>
      <c r="AA47" s="51"/>
      <c r="AB47" s="51"/>
      <c r="AC47" s="51"/>
      <c r="AD47" s="51"/>
    </row>
    <row r="48" customFormat="false" ht="16.5" hidden="false" customHeight="true" outlineLevel="0" collapsed="false">
      <c r="A48" s="55" t="n">
        <v>12</v>
      </c>
      <c r="B48" s="58" t="s">
        <v>66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60"/>
      <c r="S48" s="60"/>
      <c r="T48" s="60"/>
      <c r="U48" s="60"/>
      <c r="V48" s="60"/>
      <c r="W48" s="60"/>
      <c r="X48" s="61" t="n">
        <v>172</v>
      </c>
      <c r="Y48" s="48"/>
      <c r="Z48" s="48"/>
      <c r="AA48" s="48"/>
      <c r="AB48" s="48"/>
      <c r="AC48" s="48"/>
      <c r="AD48" s="48"/>
    </row>
    <row r="49" customFormat="false" ht="13.8" hidden="false" customHeight="false" outlineLevel="0" collapsed="false">
      <c r="A49" s="55" t="n">
        <v>13</v>
      </c>
      <c r="B49" s="55" t="s">
        <v>39</v>
      </c>
      <c r="C49" s="48" t="n">
        <v>36</v>
      </c>
      <c r="D49" s="48" t="n">
        <v>30</v>
      </c>
      <c r="E49" s="48" t="n">
        <v>15</v>
      </c>
      <c r="F49" s="48" t="n">
        <v>24</v>
      </c>
      <c r="G49" s="48" t="n">
        <v>29</v>
      </c>
      <c r="H49" s="48" t="n">
        <v>29</v>
      </c>
      <c r="I49" s="48" t="n">
        <v>27</v>
      </c>
      <c r="J49" s="48" t="n">
        <v>29</v>
      </c>
      <c r="K49" s="48" t="n">
        <v>39</v>
      </c>
      <c r="L49" s="48" t="n">
        <v>28</v>
      </c>
      <c r="M49" s="48" t="n">
        <v>30</v>
      </c>
      <c r="N49" s="48" t="n">
        <v>26</v>
      </c>
      <c r="O49" s="48" t="n">
        <v>37</v>
      </c>
      <c r="P49" s="48" t="n">
        <v>36</v>
      </c>
      <c r="Q49" s="48" t="n">
        <v>22</v>
      </c>
      <c r="R49" s="48" t="n">
        <v>33</v>
      </c>
      <c r="S49" s="48" t="n">
        <v>41</v>
      </c>
      <c r="T49" s="48" t="n">
        <v>45</v>
      </c>
      <c r="U49" s="48" t="n">
        <v>34</v>
      </c>
      <c r="V49" s="48" t="n">
        <v>30</v>
      </c>
      <c r="W49" s="48" t="n">
        <v>37</v>
      </c>
      <c r="X49" s="48" t="n">
        <v>59</v>
      </c>
      <c r="Y49" s="48"/>
      <c r="Z49" s="48"/>
      <c r="AA49" s="48"/>
      <c r="AB49" s="48"/>
      <c r="AC49" s="48"/>
      <c r="AD49" s="48"/>
    </row>
    <row r="50" customFormat="false" ht="13.8" hidden="false" customHeight="false" outlineLevel="0" collapsed="false">
      <c r="A50" s="55" t="n">
        <v>14</v>
      </c>
      <c r="B50" s="55" t="s">
        <v>40</v>
      </c>
      <c r="C50" s="48" t="n">
        <v>1</v>
      </c>
      <c r="D50" s="48" t="n">
        <v>0</v>
      </c>
      <c r="E50" s="48" t="n">
        <v>1</v>
      </c>
      <c r="F50" s="48" t="n">
        <v>14</v>
      </c>
      <c r="G50" s="48" t="n">
        <v>20</v>
      </c>
      <c r="H50" s="48" t="n">
        <v>12</v>
      </c>
      <c r="I50" s="48" t="n">
        <v>12</v>
      </c>
      <c r="J50" s="48" t="n">
        <v>13</v>
      </c>
      <c r="K50" s="48" t="n">
        <v>20</v>
      </c>
      <c r="L50" s="48" t="n">
        <v>14</v>
      </c>
      <c r="M50" s="48" t="n">
        <v>16</v>
      </c>
      <c r="N50" s="48" t="n">
        <v>12</v>
      </c>
      <c r="O50" s="48" t="n">
        <v>19</v>
      </c>
      <c r="P50" s="48" t="n">
        <v>14</v>
      </c>
      <c r="Q50" s="48" t="n">
        <v>9</v>
      </c>
      <c r="R50" s="48" t="n">
        <v>17</v>
      </c>
      <c r="S50" s="48" t="n">
        <v>18</v>
      </c>
      <c r="T50" s="48" t="n">
        <v>6</v>
      </c>
      <c r="U50" s="48" t="n">
        <v>0</v>
      </c>
      <c r="V50" s="48" t="n">
        <v>0</v>
      </c>
      <c r="W50" s="48" t="n">
        <v>1</v>
      </c>
      <c r="X50" s="48" t="n">
        <v>5</v>
      </c>
      <c r="Y50" s="48"/>
      <c r="Z50" s="48"/>
      <c r="AA50" s="48"/>
      <c r="AB50" s="48"/>
      <c r="AC50" s="48"/>
      <c r="AD50" s="48"/>
    </row>
    <row r="51" customFormat="false" ht="24.05" hidden="false" customHeight="false" outlineLevel="0" collapsed="false">
      <c r="A51" s="55" t="n">
        <v>15</v>
      </c>
      <c r="B51" s="55" t="s">
        <v>67</v>
      </c>
      <c r="C51" s="62" t="n">
        <v>46</v>
      </c>
      <c r="D51" s="62" t="n">
        <v>16</v>
      </c>
      <c r="E51" s="62" t="n">
        <v>51</v>
      </c>
      <c r="F51" s="62" t="n">
        <v>63</v>
      </c>
      <c r="G51" s="62" t="n">
        <v>75</v>
      </c>
      <c r="H51" s="62" t="n">
        <v>58</v>
      </c>
      <c r="I51" s="62" t="n">
        <v>70</v>
      </c>
      <c r="J51" s="62" t="n">
        <v>84</v>
      </c>
      <c r="K51" s="62" t="n">
        <v>73</v>
      </c>
      <c r="L51" s="62" t="n">
        <v>73</v>
      </c>
      <c r="M51" s="62" t="n">
        <v>71</v>
      </c>
      <c r="N51" s="62" t="n">
        <v>100</v>
      </c>
      <c r="O51" s="62" t="n">
        <v>93</v>
      </c>
      <c r="P51" s="62" t="n">
        <v>92</v>
      </c>
      <c r="Q51" s="62" t="n">
        <v>105</v>
      </c>
      <c r="R51" s="62" t="n">
        <v>101</v>
      </c>
      <c r="S51" s="62" t="n">
        <v>113</v>
      </c>
      <c r="T51" s="62" t="n">
        <v>142</v>
      </c>
      <c r="U51" s="62" t="n">
        <v>182</v>
      </c>
      <c r="V51" s="62" t="n">
        <v>181</v>
      </c>
      <c r="W51" s="62" t="n">
        <v>170</v>
      </c>
      <c r="X51" s="62" t="n">
        <v>172</v>
      </c>
      <c r="Y51" s="62"/>
      <c r="Z51" s="62"/>
      <c r="AA51" s="62"/>
      <c r="AB51" s="62"/>
      <c r="AC51" s="62"/>
      <c r="AD51" s="62"/>
    </row>
    <row r="52" customFormat="false" ht="13.8" hidden="false" customHeight="false" outlineLevel="0" collapsed="false">
      <c r="A52" s="55" t="n">
        <v>16</v>
      </c>
      <c r="B52" s="55" t="s">
        <v>68</v>
      </c>
      <c r="C52" s="62" t="n">
        <v>10</v>
      </c>
      <c r="D52" s="62" t="n">
        <v>10</v>
      </c>
      <c r="E52" s="62" t="n">
        <v>0</v>
      </c>
      <c r="F52" s="62" t="n">
        <v>2</v>
      </c>
      <c r="G52" s="62" t="n">
        <v>14</v>
      </c>
      <c r="H52" s="62" t="n">
        <v>5</v>
      </c>
      <c r="I52" s="62" t="n">
        <v>0</v>
      </c>
      <c r="J52" s="62" t="n">
        <v>8</v>
      </c>
      <c r="K52" s="62" t="n">
        <v>1</v>
      </c>
      <c r="L52" s="62" t="n">
        <v>16</v>
      </c>
      <c r="M52" s="62" t="n">
        <v>11</v>
      </c>
      <c r="N52" s="62" t="n">
        <v>14</v>
      </c>
      <c r="O52" s="62" t="n">
        <v>3</v>
      </c>
      <c r="P52" s="62" t="n">
        <v>1</v>
      </c>
      <c r="Q52" s="62" t="n">
        <v>10</v>
      </c>
      <c r="R52" s="62" t="n">
        <v>2</v>
      </c>
      <c r="S52" s="62" t="n">
        <v>2</v>
      </c>
      <c r="T52" s="62" t="n">
        <v>3</v>
      </c>
      <c r="U52" s="62" t="n">
        <v>7</v>
      </c>
      <c r="V52" s="62" t="n">
        <v>3</v>
      </c>
      <c r="W52" s="62" t="n">
        <v>3</v>
      </c>
      <c r="X52" s="62" t="n">
        <v>10</v>
      </c>
      <c r="Y52" s="62"/>
      <c r="Z52" s="62"/>
      <c r="AA52" s="62"/>
      <c r="AB52" s="62"/>
      <c r="AC52" s="62"/>
      <c r="AD52" s="62"/>
    </row>
    <row r="53" customFormat="false" ht="26" hidden="false" customHeight="false" outlineLevel="0" collapsed="false">
      <c r="A53" s="55" t="n">
        <v>17</v>
      </c>
      <c r="B53" s="55" t="s">
        <v>41</v>
      </c>
      <c r="C53" s="63" t="n">
        <f aca="false">SUM(C54:C58)</f>
        <v>6</v>
      </c>
      <c r="D53" s="63" t="n">
        <f aca="false">SUM(D54:D58)</f>
        <v>6</v>
      </c>
      <c r="E53" s="63" t="n">
        <f aca="false">SUM(E54:E58)</f>
        <v>110</v>
      </c>
      <c r="F53" s="63" t="n">
        <f aca="false">SUM(F54:F58)</f>
        <v>279</v>
      </c>
      <c r="G53" s="63" t="n">
        <f aca="false">SUM(G54:G58)</f>
        <v>661</v>
      </c>
      <c r="H53" s="63" t="n">
        <f aca="false">SUM(H54:H58)</f>
        <v>174</v>
      </c>
      <c r="I53" s="63" t="n">
        <f aca="false">SUM(I54:I58)</f>
        <v>407</v>
      </c>
      <c r="J53" s="63" t="n">
        <f aca="false">SUM(J54:J58)</f>
        <v>868</v>
      </c>
      <c r="K53" s="63" t="n">
        <f aca="false">SUM(K54:K58)</f>
        <v>333</v>
      </c>
      <c r="L53" s="63" t="n">
        <f aca="false">SUM(L54:L58)</f>
        <v>781</v>
      </c>
      <c r="M53" s="63" t="n">
        <f aca="false">SUM(M54:M58)</f>
        <v>538</v>
      </c>
      <c r="N53" s="63" t="n">
        <f aca="false">SUM(N54:N58)</f>
        <v>795</v>
      </c>
      <c r="O53" s="63" t="n">
        <f aca="false">SUM(O54:O58)</f>
        <v>466</v>
      </c>
      <c r="P53" s="63" t="n">
        <f aca="false">SUM(P54:P58)</f>
        <v>420</v>
      </c>
      <c r="Q53" s="63" t="n">
        <f aca="false">SUM(Q54:Q58)</f>
        <v>385</v>
      </c>
      <c r="R53" s="63" t="n">
        <f aca="false">SUM(R54:R58)</f>
        <v>567</v>
      </c>
      <c r="S53" s="63" t="n">
        <f aca="false">SUM(S54:S58)</f>
        <v>747</v>
      </c>
      <c r="T53" s="63" t="n">
        <f aca="false">SUM(T54:T58)</f>
        <v>539</v>
      </c>
      <c r="U53" s="63" t="n">
        <f aca="false">SUM(U54:U58)</f>
        <v>698</v>
      </c>
      <c r="V53" s="63" t="n">
        <f aca="false">SUM(V54:V58)</f>
        <v>948</v>
      </c>
      <c r="W53" s="63" t="n">
        <f aca="false">SUM(W54:W58)</f>
        <v>837</v>
      </c>
      <c r="X53" s="63" t="n">
        <f aca="false">SUM(X54:X58)</f>
        <v>1134</v>
      </c>
      <c r="Y53" s="63" t="n">
        <f aca="false">SUM(Y54:Y58)</f>
        <v>0</v>
      </c>
      <c r="Z53" s="63" t="n">
        <f aca="false">SUM(Z54:Z58)</f>
        <v>0</v>
      </c>
      <c r="AA53" s="63" t="n">
        <f aca="false">SUM(AA54:AA58)</f>
        <v>0</v>
      </c>
      <c r="AB53" s="63" t="n">
        <f aca="false">SUM(AB54:AB58)</f>
        <v>0</v>
      </c>
      <c r="AC53" s="63" t="n">
        <f aca="false">SUM(AC54:AC58)</f>
        <v>0</v>
      </c>
      <c r="AD53" s="63" t="n">
        <f aca="false">SUM(AD54:AD58)</f>
        <v>0</v>
      </c>
    </row>
    <row r="54" customFormat="false" ht="13.8" hidden="false" customHeight="false" outlineLevel="0" collapsed="false">
      <c r="A54" s="55"/>
      <c r="B54" s="55" t="s">
        <v>69</v>
      </c>
      <c r="C54" s="48" t="n">
        <v>3</v>
      </c>
      <c r="D54" s="48" t="n">
        <v>1</v>
      </c>
      <c r="E54" s="48" t="n">
        <v>21</v>
      </c>
      <c r="F54" s="48" t="n">
        <v>76</v>
      </c>
      <c r="G54" s="48" t="n">
        <v>137</v>
      </c>
      <c r="H54" s="48" t="n">
        <v>49</v>
      </c>
      <c r="I54" s="48" t="n">
        <v>91</v>
      </c>
      <c r="J54" s="48" t="n">
        <v>163</v>
      </c>
      <c r="K54" s="48" t="n">
        <v>82</v>
      </c>
      <c r="L54" s="48" t="n">
        <v>136</v>
      </c>
      <c r="M54" s="48" t="n">
        <v>84</v>
      </c>
      <c r="N54" s="48" t="n">
        <v>176</v>
      </c>
      <c r="O54" s="48" t="n">
        <v>143</v>
      </c>
      <c r="P54" s="48" t="n">
        <v>113</v>
      </c>
      <c r="Q54" s="48" t="n">
        <v>78</v>
      </c>
      <c r="R54" s="48" t="n">
        <v>134</v>
      </c>
      <c r="S54" s="48" t="n">
        <v>141</v>
      </c>
      <c r="T54" s="48" t="n">
        <v>139</v>
      </c>
      <c r="U54" s="48" t="n">
        <v>132</v>
      </c>
      <c r="V54" s="48" t="n">
        <v>150</v>
      </c>
      <c r="W54" s="48" t="n">
        <v>138</v>
      </c>
      <c r="X54" s="48" t="n">
        <v>193</v>
      </c>
      <c r="Y54" s="48"/>
      <c r="Z54" s="48"/>
      <c r="AA54" s="48"/>
      <c r="AB54" s="48"/>
      <c r="AC54" s="48"/>
      <c r="AD54" s="48"/>
    </row>
    <row r="55" customFormat="false" ht="13.8" hidden="false" customHeight="false" outlineLevel="0" collapsed="false">
      <c r="A55" s="55"/>
      <c r="B55" s="55" t="s">
        <v>70</v>
      </c>
      <c r="C55" s="48" t="n">
        <v>0</v>
      </c>
      <c r="D55" s="48" t="n">
        <v>1</v>
      </c>
      <c r="E55" s="48" t="n">
        <v>17</v>
      </c>
      <c r="F55" s="48" t="n">
        <v>53</v>
      </c>
      <c r="G55" s="48" t="n">
        <v>132</v>
      </c>
      <c r="H55" s="48" t="n">
        <v>22</v>
      </c>
      <c r="I55" s="48" t="n">
        <v>41</v>
      </c>
      <c r="J55" s="48" t="n">
        <v>184</v>
      </c>
      <c r="K55" s="48" t="n">
        <v>70</v>
      </c>
      <c r="L55" s="48" t="n">
        <v>166</v>
      </c>
      <c r="M55" s="48" t="n">
        <v>128</v>
      </c>
      <c r="N55" s="48" t="n">
        <v>154</v>
      </c>
      <c r="O55" s="48" t="n">
        <v>91</v>
      </c>
      <c r="P55" s="48" t="n">
        <v>40</v>
      </c>
      <c r="Q55" s="48" t="n">
        <v>89</v>
      </c>
      <c r="R55" s="48" t="n">
        <v>80</v>
      </c>
      <c r="S55" s="48" t="n">
        <v>111</v>
      </c>
      <c r="T55" s="48" t="n">
        <v>71</v>
      </c>
      <c r="U55" s="48" t="n">
        <v>98</v>
      </c>
      <c r="V55" s="48" t="n">
        <v>204</v>
      </c>
      <c r="W55" s="48" t="n">
        <v>165</v>
      </c>
      <c r="X55" s="48" t="n">
        <v>276</v>
      </c>
      <c r="Y55" s="48"/>
      <c r="Z55" s="48"/>
      <c r="AA55" s="48"/>
      <c r="AB55" s="48"/>
      <c r="AC55" s="48"/>
      <c r="AD55" s="48"/>
    </row>
    <row r="56" customFormat="false" ht="12.65" hidden="false" customHeight="true" outlineLevel="0" collapsed="false">
      <c r="A56" s="55"/>
      <c r="B56" s="55" t="s">
        <v>71</v>
      </c>
      <c r="C56" s="48" t="n">
        <v>1</v>
      </c>
      <c r="D56" s="48" t="n">
        <v>0</v>
      </c>
      <c r="E56" s="48" t="n">
        <v>29</v>
      </c>
      <c r="F56" s="48" t="n">
        <v>36</v>
      </c>
      <c r="G56" s="48" t="n">
        <v>113</v>
      </c>
      <c r="H56" s="48" t="n">
        <v>39</v>
      </c>
      <c r="I56" s="48" t="n">
        <v>103</v>
      </c>
      <c r="J56" s="48" t="n">
        <v>145</v>
      </c>
      <c r="K56" s="48" t="n">
        <v>64</v>
      </c>
      <c r="L56" s="48" t="n">
        <v>118</v>
      </c>
      <c r="M56" s="48" t="n">
        <v>116</v>
      </c>
      <c r="N56" s="48" t="n">
        <v>104</v>
      </c>
      <c r="O56" s="48" t="n">
        <v>5</v>
      </c>
      <c r="P56" s="48" t="n">
        <v>68</v>
      </c>
      <c r="Q56" s="48" t="n">
        <v>87</v>
      </c>
      <c r="R56" s="48" t="n">
        <v>108</v>
      </c>
      <c r="S56" s="48" t="n">
        <v>180</v>
      </c>
      <c r="T56" s="48" t="n">
        <v>87</v>
      </c>
      <c r="U56" s="48" t="n">
        <v>158</v>
      </c>
      <c r="V56" s="48" t="n">
        <v>264</v>
      </c>
      <c r="W56" s="48" t="n">
        <v>219</v>
      </c>
      <c r="X56" s="48" t="n">
        <v>247</v>
      </c>
      <c r="Y56" s="48"/>
      <c r="Z56" s="48"/>
      <c r="AA56" s="48"/>
      <c r="AB56" s="48"/>
      <c r="AC56" s="48"/>
      <c r="AD56" s="48"/>
    </row>
    <row r="57" customFormat="false" ht="12.65" hidden="false" customHeight="true" outlineLevel="0" collapsed="false">
      <c r="A57" s="55"/>
      <c r="B57" s="55" t="s">
        <v>72</v>
      </c>
      <c r="C57" s="48" t="n">
        <v>0</v>
      </c>
      <c r="D57" s="48" t="n">
        <v>1</v>
      </c>
      <c r="E57" s="48" t="n">
        <v>23</v>
      </c>
      <c r="F57" s="48" t="n">
        <v>45</v>
      </c>
      <c r="G57" s="48" t="n">
        <v>141</v>
      </c>
      <c r="H57" s="48" t="n">
        <v>21</v>
      </c>
      <c r="I57" s="48" t="n">
        <v>85</v>
      </c>
      <c r="J57" s="48" t="n">
        <v>162</v>
      </c>
      <c r="K57" s="48" t="n">
        <v>40</v>
      </c>
      <c r="L57" s="48" t="n">
        <v>185</v>
      </c>
      <c r="M57" s="48" t="n">
        <v>116</v>
      </c>
      <c r="N57" s="48" t="n">
        <v>137</v>
      </c>
      <c r="O57" s="48" t="n">
        <v>92</v>
      </c>
      <c r="P57" s="48" t="n">
        <v>77</v>
      </c>
      <c r="Q57" s="48" t="n">
        <v>59</v>
      </c>
      <c r="R57" s="48" t="n">
        <v>91</v>
      </c>
      <c r="S57" s="48" t="n">
        <v>165</v>
      </c>
      <c r="T57" s="48" t="n">
        <v>95</v>
      </c>
      <c r="U57" s="48" t="n">
        <v>145</v>
      </c>
      <c r="V57" s="48" t="n">
        <v>132</v>
      </c>
      <c r="W57" s="48" t="n">
        <v>123</v>
      </c>
      <c r="X57" s="48" t="n">
        <v>208</v>
      </c>
      <c r="Y57" s="48"/>
      <c r="Z57" s="48"/>
      <c r="AA57" s="48"/>
      <c r="AB57" s="48"/>
      <c r="AC57" s="48"/>
      <c r="AD57" s="48"/>
    </row>
    <row r="58" customFormat="false" ht="12.65" hidden="false" customHeight="true" outlineLevel="0" collapsed="false">
      <c r="A58" s="55"/>
      <c r="B58" s="55" t="s">
        <v>73</v>
      </c>
      <c r="C58" s="48" t="n">
        <v>2</v>
      </c>
      <c r="D58" s="48" t="n">
        <v>3</v>
      </c>
      <c r="E58" s="48" t="n">
        <v>20</v>
      </c>
      <c r="F58" s="48" t="n">
        <v>69</v>
      </c>
      <c r="G58" s="48" t="n">
        <v>138</v>
      </c>
      <c r="H58" s="48" t="n">
        <v>43</v>
      </c>
      <c r="I58" s="48" t="n">
        <v>87</v>
      </c>
      <c r="J58" s="48" t="n">
        <v>214</v>
      </c>
      <c r="K58" s="48" t="n">
        <v>77</v>
      </c>
      <c r="L58" s="48" t="n">
        <v>176</v>
      </c>
      <c r="M58" s="48" t="n">
        <v>94</v>
      </c>
      <c r="N58" s="48" t="n">
        <v>224</v>
      </c>
      <c r="O58" s="48" t="n">
        <v>135</v>
      </c>
      <c r="P58" s="48" t="n">
        <v>122</v>
      </c>
      <c r="Q58" s="48" t="n">
        <v>72</v>
      </c>
      <c r="R58" s="48" t="n">
        <v>154</v>
      </c>
      <c r="S58" s="48" t="n">
        <v>150</v>
      </c>
      <c r="T58" s="48" t="n">
        <v>147</v>
      </c>
      <c r="U58" s="48" t="n">
        <v>165</v>
      </c>
      <c r="V58" s="48" t="n">
        <v>198</v>
      </c>
      <c r="W58" s="48" t="n">
        <v>192</v>
      </c>
      <c r="X58" s="48" t="n">
        <v>210</v>
      </c>
      <c r="Y58" s="48"/>
      <c r="Z58" s="48"/>
      <c r="AA58" s="48"/>
      <c r="AB58" s="48"/>
      <c r="AC58" s="48"/>
      <c r="AD58" s="48"/>
    </row>
    <row r="59" customFormat="false" ht="24.05" hidden="false" customHeight="false" outlineLevel="0" collapsed="false">
      <c r="A59" s="55" t="n">
        <v>19</v>
      </c>
      <c r="B59" s="55" t="s">
        <v>74</v>
      </c>
      <c r="C59" s="48" t="n">
        <v>0</v>
      </c>
      <c r="D59" s="48" t="n">
        <v>0</v>
      </c>
      <c r="E59" s="48" t="n">
        <v>3</v>
      </c>
      <c r="F59" s="48" t="n">
        <v>5</v>
      </c>
      <c r="G59" s="48" t="n">
        <v>13</v>
      </c>
      <c r="H59" s="48" t="n">
        <v>15</v>
      </c>
      <c r="I59" s="48" t="n">
        <v>8</v>
      </c>
      <c r="J59" s="48" t="n">
        <v>12</v>
      </c>
      <c r="K59" s="48" t="n">
        <v>14</v>
      </c>
      <c r="L59" s="48" t="n">
        <v>18</v>
      </c>
      <c r="M59" s="48" t="n">
        <v>12</v>
      </c>
      <c r="N59" s="48" t="n">
        <v>16</v>
      </c>
      <c r="O59" s="48" t="n">
        <v>20</v>
      </c>
      <c r="P59" s="48" t="n">
        <v>10</v>
      </c>
      <c r="Q59" s="48" t="n">
        <v>7</v>
      </c>
      <c r="R59" s="48" t="n">
        <v>14</v>
      </c>
      <c r="S59" s="48" t="n">
        <v>20</v>
      </c>
      <c r="T59" s="48" t="n">
        <v>23</v>
      </c>
      <c r="U59" s="48" t="n">
        <v>4</v>
      </c>
      <c r="V59" s="48" t="n">
        <v>21</v>
      </c>
      <c r="W59" s="48" t="n">
        <v>15</v>
      </c>
      <c r="X59" s="48" t="n">
        <v>15</v>
      </c>
      <c r="Y59" s="48"/>
      <c r="Z59" s="48"/>
      <c r="AA59" s="48"/>
      <c r="AB59" s="48"/>
      <c r="AC59" s="48"/>
      <c r="AD59" s="48"/>
    </row>
    <row r="60" customFormat="false" ht="24.05" hidden="false" customHeight="false" outlineLevel="0" collapsed="false">
      <c r="A60" s="55" t="n">
        <v>20</v>
      </c>
      <c r="B60" s="55" t="s">
        <v>75</v>
      </c>
      <c r="C60" s="48" t="n">
        <v>0</v>
      </c>
      <c r="D60" s="48" t="n">
        <v>0</v>
      </c>
      <c r="E60" s="48" t="n">
        <v>5</v>
      </c>
      <c r="F60" s="48" t="n">
        <v>15</v>
      </c>
      <c r="G60" s="48" t="n">
        <v>7</v>
      </c>
      <c r="H60" s="48" t="n">
        <v>10</v>
      </c>
      <c r="I60" s="48" t="n">
        <v>8</v>
      </c>
      <c r="J60" s="48" t="n">
        <v>20</v>
      </c>
      <c r="K60" s="48" t="n">
        <v>22</v>
      </c>
      <c r="L60" s="48" t="n">
        <v>12</v>
      </c>
      <c r="M60" s="48" t="n">
        <v>27</v>
      </c>
      <c r="N60" s="48" t="n">
        <v>15</v>
      </c>
      <c r="O60" s="48" t="n">
        <v>15</v>
      </c>
      <c r="P60" s="48" t="n">
        <v>11</v>
      </c>
      <c r="Q60" s="48" t="n">
        <v>11</v>
      </c>
      <c r="R60" s="48" t="n">
        <v>13</v>
      </c>
      <c r="S60" s="48" t="n">
        <v>16</v>
      </c>
      <c r="T60" s="48" t="n">
        <v>6</v>
      </c>
      <c r="U60" s="48" t="n">
        <v>6</v>
      </c>
      <c r="V60" s="48" t="n">
        <v>12</v>
      </c>
      <c r="W60" s="48" t="n">
        <v>23</v>
      </c>
      <c r="X60" s="48" t="n">
        <v>22</v>
      </c>
      <c r="Y60" s="48"/>
      <c r="Z60" s="48"/>
      <c r="AA60" s="48"/>
      <c r="AB60" s="48"/>
      <c r="AC60" s="48"/>
      <c r="AD60" s="48"/>
    </row>
    <row r="61" customFormat="false" ht="24.05" hidden="false" customHeight="false" outlineLevel="0" collapsed="false">
      <c r="A61" s="55" t="n">
        <v>21</v>
      </c>
      <c r="B61" s="55" t="s">
        <v>76</v>
      </c>
      <c r="C61" s="48" t="n">
        <v>2</v>
      </c>
      <c r="D61" s="48" t="n">
        <v>2</v>
      </c>
      <c r="E61" s="48" t="n">
        <v>3</v>
      </c>
      <c r="F61" s="48" t="n">
        <v>10</v>
      </c>
      <c r="G61" s="48" t="n">
        <v>15</v>
      </c>
      <c r="H61" s="48" t="n">
        <v>12</v>
      </c>
      <c r="I61" s="48" t="n">
        <v>9</v>
      </c>
      <c r="J61" s="48" t="n">
        <v>17</v>
      </c>
      <c r="K61" s="48" t="n">
        <v>12</v>
      </c>
      <c r="L61" s="48" t="n">
        <v>20</v>
      </c>
      <c r="M61" s="48" t="n">
        <v>22</v>
      </c>
      <c r="N61" s="48" t="n">
        <v>22</v>
      </c>
      <c r="O61" s="48" t="n">
        <v>13</v>
      </c>
      <c r="P61" s="48" t="n">
        <v>7</v>
      </c>
      <c r="Q61" s="48" t="n">
        <v>5</v>
      </c>
      <c r="R61" s="48" t="n">
        <v>19</v>
      </c>
      <c r="S61" s="48" t="n">
        <v>13</v>
      </c>
      <c r="T61" s="48" t="n">
        <v>17</v>
      </c>
      <c r="U61" s="48" t="n">
        <v>12</v>
      </c>
      <c r="V61" s="48" t="n">
        <v>25</v>
      </c>
      <c r="W61" s="48" t="n">
        <v>21</v>
      </c>
      <c r="X61" s="48" t="n">
        <v>12</v>
      </c>
      <c r="Y61" s="48"/>
      <c r="Z61" s="48"/>
      <c r="AA61" s="48"/>
      <c r="AB61" s="48"/>
      <c r="AC61" s="48"/>
      <c r="AD61" s="48"/>
    </row>
    <row r="62" customFormat="false" ht="14" hidden="false" customHeight="true" outlineLevel="0" collapsed="false">
      <c r="A62" s="45" t="s">
        <v>77</v>
      </c>
      <c r="B62" s="45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</row>
    <row r="63" customFormat="false" ht="13.8" hidden="false" customHeight="false" outlineLevel="0" collapsed="false">
      <c r="A63" s="55" t="n">
        <v>1</v>
      </c>
      <c r="B63" s="55" t="s">
        <v>57</v>
      </c>
      <c r="C63" s="48" t="n">
        <v>1004</v>
      </c>
      <c r="D63" s="48" t="n">
        <v>1018</v>
      </c>
      <c r="E63" s="48" t="n">
        <v>883</v>
      </c>
      <c r="F63" s="48" t="n">
        <v>896</v>
      </c>
      <c r="G63" s="48" t="n">
        <v>1065</v>
      </c>
      <c r="H63" s="48" t="n">
        <v>1126</v>
      </c>
      <c r="I63" s="48" t="n">
        <v>1181</v>
      </c>
      <c r="J63" s="48" t="n">
        <v>1203</v>
      </c>
      <c r="K63" s="48" t="n">
        <v>1212</v>
      </c>
      <c r="L63" s="48" t="n">
        <v>1234</v>
      </c>
      <c r="M63" s="48" t="n">
        <v>936</v>
      </c>
      <c r="N63" s="48" t="n">
        <v>737</v>
      </c>
      <c r="O63" s="48" t="n">
        <v>771</v>
      </c>
      <c r="P63" s="48" t="n">
        <v>789</v>
      </c>
      <c r="Q63" s="48" t="n">
        <v>786</v>
      </c>
      <c r="R63" s="48" t="n">
        <v>803</v>
      </c>
      <c r="S63" s="48" t="n">
        <v>815</v>
      </c>
      <c r="T63" s="48" t="n">
        <v>744</v>
      </c>
      <c r="U63" s="48" t="n">
        <v>749</v>
      </c>
      <c r="V63" s="48" t="n">
        <v>728</v>
      </c>
      <c r="W63" s="48" t="n">
        <v>661</v>
      </c>
      <c r="X63" s="48" t="n">
        <v>667</v>
      </c>
      <c r="Y63" s="48"/>
      <c r="Z63" s="48"/>
      <c r="AA63" s="48"/>
      <c r="AB63" s="48"/>
      <c r="AC63" s="48"/>
      <c r="AD63" s="48"/>
    </row>
    <row r="64" customFormat="false" ht="13.8" hidden="false" customHeight="false" outlineLevel="0" collapsed="false">
      <c r="A64" s="55" t="n">
        <v>2</v>
      </c>
      <c r="B64" s="55" t="s">
        <v>58</v>
      </c>
      <c r="C64" s="48" t="n">
        <v>15</v>
      </c>
      <c r="D64" s="48" t="n">
        <v>23</v>
      </c>
      <c r="E64" s="48" t="n">
        <v>16</v>
      </c>
      <c r="F64" s="48" t="n">
        <v>25</v>
      </c>
      <c r="G64" s="48" t="n">
        <v>13</v>
      </c>
      <c r="H64" s="48" t="n">
        <v>23</v>
      </c>
      <c r="I64" s="48" t="n">
        <v>22</v>
      </c>
      <c r="J64" s="48" t="n">
        <v>20</v>
      </c>
      <c r="K64" s="48" t="n">
        <v>22</v>
      </c>
      <c r="L64" s="48" t="n">
        <v>32</v>
      </c>
      <c r="M64" s="48" t="n">
        <v>31</v>
      </c>
      <c r="N64" s="48" t="n">
        <v>26</v>
      </c>
      <c r="O64" s="48" t="n">
        <v>27</v>
      </c>
      <c r="P64" s="48" t="n">
        <v>21</v>
      </c>
      <c r="Q64" s="48" t="n">
        <v>19</v>
      </c>
      <c r="R64" s="48" t="n">
        <v>27</v>
      </c>
      <c r="S64" s="48" t="n">
        <v>29</v>
      </c>
      <c r="T64" s="48" t="n">
        <v>31</v>
      </c>
      <c r="U64" s="48" t="n">
        <v>9</v>
      </c>
      <c r="V64" s="48" t="n">
        <v>28</v>
      </c>
      <c r="W64" s="48" t="n">
        <v>20</v>
      </c>
      <c r="X64" s="48" t="n">
        <v>31</v>
      </c>
      <c r="Y64" s="48"/>
      <c r="Z64" s="48"/>
      <c r="AA64" s="48"/>
      <c r="AB64" s="48"/>
      <c r="AC64" s="48"/>
      <c r="AD64" s="48"/>
    </row>
    <row r="65" customFormat="false" ht="13.8" hidden="false" customHeight="false" outlineLevel="0" collapsed="false">
      <c r="A65" s="55" t="n">
        <v>3</v>
      </c>
      <c r="B65" s="55" t="s">
        <v>59</v>
      </c>
      <c r="C65" s="48" t="n">
        <v>0</v>
      </c>
      <c r="D65" s="48" t="n">
        <v>0</v>
      </c>
      <c r="E65" s="48" t="n">
        <v>20</v>
      </c>
      <c r="F65" s="48" t="n">
        <v>181</v>
      </c>
      <c r="G65" s="48" t="n">
        <v>71</v>
      </c>
      <c r="H65" s="48" t="n">
        <v>41</v>
      </c>
      <c r="I65" s="48" t="n">
        <v>8</v>
      </c>
      <c r="J65" s="48" t="n">
        <v>14</v>
      </c>
      <c r="K65" s="48" t="n">
        <v>18</v>
      </c>
      <c r="L65" s="48" t="n">
        <v>35</v>
      </c>
      <c r="M65" s="48" t="n">
        <v>17</v>
      </c>
      <c r="N65" s="48" t="n">
        <v>31</v>
      </c>
      <c r="O65" s="48" t="n">
        <v>39</v>
      </c>
      <c r="P65" s="48" t="n">
        <v>4</v>
      </c>
      <c r="Q65" s="48" t="n">
        <v>8</v>
      </c>
      <c r="R65" s="48" t="n">
        <v>10</v>
      </c>
      <c r="S65" s="48" t="n">
        <v>9</v>
      </c>
      <c r="T65" s="48" t="n">
        <v>7</v>
      </c>
      <c r="U65" s="48" t="n">
        <v>8</v>
      </c>
      <c r="V65" s="48" t="n">
        <v>10</v>
      </c>
      <c r="W65" s="48" t="n">
        <v>18</v>
      </c>
      <c r="X65" s="48" t="n">
        <v>12</v>
      </c>
      <c r="Y65" s="48"/>
      <c r="Z65" s="48"/>
      <c r="AA65" s="48"/>
      <c r="AB65" s="48"/>
      <c r="AC65" s="48"/>
      <c r="AD65" s="48"/>
    </row>
    <row r="66" customFormat="false" ht="13.8" hidden="false" customHeight="false" outlineLevel="0" collapsed="false">
      <c r="A66" s="55"/>
      <c r="B66" s="55" t="s">
        <v>78</v>
      </c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48" t="n">
        <v>33</v>
      </c>
      <c r="S66" s="48" t="n">
        <v>9</v>
      </c>
      <c r="T66" s="48" t="n">
        <v>6</v>
      </c>
      <c r="U66" s="48" t="n">
        <v>6</v>
      </c>
      <c r="V66" s="48" t="n">
        <v>3</v>
      </c>
      <c r="W66" s="48" t="n">
        <v>2</v>
      </c>
      <c r="X66" s="48" t="n">
        <v>0</v>
      </c>
      <c r="Y66" s="48"/>
      <c r="Z66" s="48"/>
      <c r="AA66" s="48"/>
      <c r="AB66" s="48"/>
      <c r="AC66" s="48"/>
      <c r="AD66" s="48"/>
    </row>
    <row r="67" customFormat="false" ht="13.8" hidden="false" customHeight="false" outlineLevel="0" collapsed="false">
      <c r="A67" s="55" t="n">
        <v>4</v>
      </c>
      <c r="B67" s="55" t="s">
        <v>61</v>
      </c>
      <c r="C67" s="48" t="n">
        <v>1</v>
      </c>
      <c r="D67" s="48" t="n">
        <v>178</v>
      </c>
      <c r="E67" s="48" t="n">
        <v>23</v>
      </c>
      <c r="F67" s="48" t="n">
        <v>37</v>
      </c>
      <c r="G67" s="48" t="n">
        <v>23</v>
      </c>
      <c r="H67" s="48" t="n">
        <v>9</v>
      </c>
      <c r="I67" s="48" t="n">
        <v>8</v>
      </c>
      <c r="J67" s="48" t="n">
        <v>25</v>
      </c>
      <c r="K67" s="48" t="n">
        <v>11</v>
      </c>
      <c r="L67" s="48" t="n">
        <v>27</v>
      </c>
      <c r="M67" s="48" t="n">
        <v>13</v>
      </c>
      <c r="N67" s="48" t="n">
        <v>9</v>
      </c>
      <c r="O67" s="48" t="n">
        <v>16</v>
      </c>
      <c r="P67" s="48" t="n">
        <v>14</v>
      </c>
      <c r="Q67" s="48" t="n">
        <v>5</v>
      </c>
      <c r="R67" s="48" t="n">
        <v>27</v>
      </c>
      <c r="S67" s="48" t="n">
        <v>22</v>
      </c>
      <c r="T67" s="48" t="n">
        <v>16</v>
      </c>
      <c r="U67" s="48" t="n">
        <v>21</v>
      </c>
      <c r="V67" s="48" t="n">
        <v>24</v>
      </c>
      <c r="W67" s="48" t="n">
        <v>27</v>
      </c>
      <c r="X67" s="48" t="n">
        <v>15</v>
      </c>
      <c r="Y67" s="48"/>
      <c r="Z67" s="48"/>
      <c r="AA67" s="48"/>
      <c r="AB67" s="48"/>
      <c r="AC67" s="48"/>
      <c r="AD67" s="48"/>
    </row>
    <row r="68" customFormat="false" ht="13.8" hidden="false" customHeight="false" outlineLevel="0" collapsed="false">
      <c r="A68" s="55"/>
      <c r="B68" s="55" t="s">
        <v>79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48" t="n">
        <v>31</v>
      </c>
      <c r="S68" s="48" t="n">
        <v>96</v>
      </c>
      <c r="T68" s="48" t="n">
        <v>23</v>
      </c>
      <c r="U68" s="48" t="n">
        <v>23</v>
      </c>
      <c r="V68" s="48" t="n">
        <v>78</v>
      </c>
      <c r="W68" s="48" t="n">
        <v>7</v>
      </c>
      <c r="X68" s="48" t="n">
        <v>20</v>
      </c>
      <c r="Y68" s="48"/>
      <c r="Z68" s="48"/>
      <c r="AA68" s="48"/>
      <c r="AB68" s="48"/>
      <c r="AC68" s="48"/>
      <c r="AD68" s="48"/>
    </row>
    <row r="69" customFormat="false" ht="13.8" hidden="false" customHeight="false" outlineLevel="0" collapsed="false">
      <c r="A69" s="55" t="n">
        <v>5</v>
      </c>
      <c r="B69" s="55" t="s">
        <v>62</v>
      </c>
      <c r="C69" s="48" t="n">
        <v>995</v>
      </c>
      <c r="D69" s="48" t="n">
        <v>856</v>
      </c>
      <c r="E69" s="48" t="n">
        <v>834</v>
      </c>
      <c r="F69" s="48" t="n">
        <v>920</v>
      </c>
      <c r="G69" s="48" t="n">
        <v>930</v>
      </c>
      <c r="H69" s="48" t="n">
        <v>875</v>
      </c>
      <c r="I69" s="48" t="n">
        <v>873</v>
      </c>
      <c r="J69" s="48" t="n">
        <v>868</v>
      </c>
      <c r="K69" s="48" t="n">
        <v>893</v>
      </c>
      <c r="L69" s="48" t="n">
        <v>914</v>
      </c>
      <c r="M69" s="48" t="n">
        <v>709</v>
      </c>
      <c r="N69" s="48" t="n">
        <v>741</v>
      </c>
      <c r="O69" s="48" t="n">
        <v>749</v>
      </c>
      <c r="P69" s="48" t="n">
        <v>750</v>
      </c>
      <c r="Q69" s="48" t="n">
        <v>763</v>
      </c>
      <c r="R69" s="48" t="n">
        <v>770</v>
      </c>
      <c r="S69" s="48" t="n">
        <v>692</v>
      </c>
      <c r="T69" s="48" t="n">
        <v>700</v>
      </c>
      <c r="U69" s="48" t="n">
        <v>681</v>
      </c>
      <c r="V69" s="48" t="n">
        <v>617</v>
      </c>
      <c r="W69" s="48" t="n">
        <v>619</v>
      </c>
      <c r="X69" s="48" t="n">
        <v>624</v>
      </c>
      <c r="Y69" s="48"/>
      <c r="Z69" s="48"/>
      <c r="AA69" s="48"/>
      <c r="AB69" s="48"/>
      <c r="AC69" s="48"/>
      <c r="AD69" s="48"/>
    </row>
    <row r="70" customFormat="false" ht="13.8" hidden="false" customHeight="false" outlineLevel="0" collapsed="false">
      <c r="A70" s="55" t="n">
        <v>6</v>
      </c>
      <c r="B70" s="55" t="s">
        <v>63</v>
      </c>
      <c r="C70" s="48" t="n">
        <v>6</v>
      </c>
      <c r="D70" s="48" t="n">
        <v>6</v>
      </c>
      <c r="E70" s="48" t="n">
        <v>17</v>
      </c>
      <c r="F70" s="48" t="n">
        <v>15</v>
      </c>
      <c r="G70" s="48" t="n">
        <v>15</v>
      </c>
      <c r="H70" s="48" t="n">
        <v>17</v>
      </c>
      <c r="I70" s="48" t="n">
        <v>306</v>
      </c>
      <c r="J70" s="48" t="n">
        <v>19</v>
      </c>
      <c r="K70" s="48" t="n">
        <v>20</v>
      </c>
      <c r="L70" s="48" t="n">
        <v>19</v>
      </c>
      <c r="M70" s="48" t="n">
        <v>24</v>
      </c>
      <c r="N70" s="48" t="n">
        <v>26</v>
      </c>
      <c r="O70" s="48" t="n">
        <v>38</v>
      </c>
      <c r="P70" s="48" t="n">
        <v>35</v>
      </c>
      <c r="Q70" s="48" t="n">
        <v>39</v>
      </c>
      <c r="R70" s="48" t="n">
        <v>45</v>
      </c>
      <c r="S70" s="48" t="n">
        <v>52</v>
      </c>
      <c r="T70" s="48" t="n">
        <v>49</v>
      </c>
      <c r="U70" s="48" t="n">
        <v>47</v>
      </c>
      <c r="V70" s="48" t="n">
        <v>50</v>
      </c>
      <c r="W70" s="48" t="n">
        <v>48</v>
      </c>
      <c r="X70" s="48" t="n">
        <v>51</v>
      </c>
      <c r="Y70" s="48"/>
      <c r="Z70" s="48"/>
      <c r="AA70" s="48"/>
      <c r="AB70" s="48"/>
      <c r="AC70" s="48"/>
      <c r="AD70" s="48"/>
    </row>
    <row r="71" customFormat="false" ht="24.05" hidden="false" customHeight="false" outlineLevel="0" collapsed="false">
      <c r="A71" s="50" t="n">
        <v>7</v>
      </c>
      <c r="B71" s="50" t="s">
        <v>64</v>
      </c>
      <c r="C71" s="51" t="n">
        <v>43346</v>
      </c>
      <c r="D71" s="51" t="n">
        <v>43346</v>
      </c>
      <c r="E71" s="51" t="n">
        <v>43346</v>
      </c>
      <c r="F71" s="51" t="n">
        <v>43481</v>
      </c>
      <c r="G71" s="51" t="n">
        <v>43525</v>
      </c>
      <c r="H71" s="51" t="n">
        <v>43536</v>
      </c>
      <c r="I71" s="51" t="n">
        <v>43587</v>
      </c>
      <c r="J71" s="51" t="n">
        <v>43616</v>
      </c>
      <c r="K71" s="51" t="n">
        <v>43644</v>
      </c>
      <c r="L71" s="51" t="n">
        <v>43676</v>
      </c>
      <c r="M71" s="51" t="n">
        <v>43711</v>
      </c>
      <c r="N71" s="51" t="n">
        <v>43739</v>
      </c>
      <c r="O71" s="51" t="n">
        <v>43773</v>
      </c>
      <c r="P71" s="51" t="n">
        <v>43802</v>
      </c>
      <c r="Q71" s="51" t="n">
        <v>43838</v>
      </c>
      <c r="R71" s="51" t="n">
        <v>43865</v>
      </c>
      <c r="S71" s="51" t="n">
        <v>43892</v>
      </c>
      <c r="T71" s="51" t="n">
        <v>43924</v>
      </c>
      <c r="U71" s="51" t="n">
        <v>43957</v>
      </c>
      <c r="V71" s="51" t="n">
        <v>43984</v>
      </c>
      <c r="W71" s="51" t="n">
        <v>44014</v>
      </c>
      <c r="X71" s="51" t="n">
        <v>44049</v>
      </c>
      <c r="Y71" s="51"/>
      <c r="Z71" s="51"/>
      <c r="AA71" s="51"/>
      <c r="AB71" s="51"/>
      <c r="AC71" s="51"/>
      <c r="AD71" s="51"/>
    </row>
    <row r="72" customFormat="false" ht="35.5" hidden="false" customHeight="false" outlineLevel="0" collapsed="false">
      <c r="A72" s="50" t="n">
        <v>8</v>
      </c>
      <c r="B72" s="50" t="s">
        <v>65</v>
      </c>
      <c r="C72" s="51" t="n">
        <v>43354</v>
      </c>
      <c r="D72" s="51" t="n">
        <v>43354</v>
      </c>
      <c r="E72" s="51" t="n">
        <v>43475</v>
      </c>
      <c r="F72" s="51" t="n">
        <v>43489</v>
      </c>
      <c r="G72" s="51" t="n">
        <v>43514</v>
      </c>
      <c r="H72" s="51" t="n">
        <v>43552</v>
      </c>
      <c r="I72" s="51" t="n">
        <v>43579</v>
      </c>
      <c r="J72" s="51" t="n">
        <v>43608</v>
      </c>
      <c r="K72" s="51" t="n">
        <v>43627</v>
      </c>
      <c r="L72" s="51" t="n">
        <v>43670</v>
      </c>
      <c r="M72" s="51" t="n">
        <v>43706</v>
      </c>
      <c r="N72" s="51" t="n">
        <v>43731</v>
      </c>
      <c r="O72" s="51" t="n">
        <v>43756</v>
      </c>
      <c r="P72" s="51" t="n">
        <v>43802</v>
      </c>
      <c r="Q72" s="51" t="n">
        <v>43838</v>
      </c>
      <c r="R72" s="51" t="n">
        <v>43861</v>
      </c>
      <c r="S72" s="51" t="n">
        <v>43885</v>
      </c>
      <c r="T72" s="51" t="n">
        <v>43900</v>
      </c>
      <c r="U72" s="51" t="n">
        <v>43948</v>
      </c>
      <c r="V72" s="51" t="n">
        <v>43976</v>
      </c>
      <c r="W72" s="51" t="n">
        <v>44015</v>
      </c>
      <c r="X72" s="51" t="n">
        <v>44032</v>
      </c>
      <c r="Y72" s="51"/>
      <c r="Z72" s="51"/>
      <c r="AA72" s="51"/>
      <c r="AB72" s="51"/>
      <c r="AC72" s="51"/>
      <c r="AD72" s="51"/>
    </row>
    <row r="73" customFormat="false" ht="24.05" hidden="false" customHeight="false" outlineLevel="0" collapsed="false">
      <c r="A73" s="50" t="n">
        <v>9</v>
      </c>
      <c r="B73" s="50" t="s">
        <v>38</v>
      </c>
      <c r="C73" s="51" t="n">
        <v>43283</v>
      </c>
      <c r="D73" s="51" t="n">
        <v>43283</v>
      </c>
      <c r="E73" s="51" t="n">
        <v>43283</v>
      </c>
      <c r="F73" s="51" t="n">
        <v>43283</v>
      </c>
      <c r="G73" s="51" t="n">
        <v>43313</v>
      </c>
      <c r="H73" s="51" t="n">
        <v>43313</v>
      </c>
      <c r="I73" s="51" t="n">
        <v>43374</v>
      </c>
      <c r="J73" s="51" t="n">
        <v>43497</v>
      </c>
      <c r="K73" s="51" t="n">
        <v>43504</v>
      </c>
      <c r="L73" s="51" t="n">
        <v>43587</v>
      </c>
      <c r="M73" s="51" t="n">
        <v>43588</v>
      </c>
      <c r="N73" s="51" t="n">
        <v>43651</v>
      </c>
      <c r="O73" s="51" t="n">
        <v>43654</v>
      </c>
      <c r="P73" s="51" t="n">
        <v>43710</v>
      </c>
      <c r="Q73" s="51" t="n">
        <v>43712</v>
      </c>
      <c r="R73" s="51" t="n">
        <v>43787</v>
      </c>
      <c r="S73" s="51" t="n">
        <v>43802</v>
      </c>
      <c r="T73" s="51" t="n">
        <v>43864</v>
      </c>
      <c r="U73" s="51" t="n">
        <v>43899</v>
      </c>
      <c r="V73" s="51" t="n">
        <v>43944</v>
      </c>
      <c r="W73" s="51" t="n">
        <v>43983</v>
      </c>
      <c r="X73" s="51" t="n">
        <v>44032</v>
      </c>
      <c r="Y73" s="51"/>
      <c r="Z73" s="51"/>
      <c r="AA73" s="51"/>
      <c r="AB73" s="51"/>
      <c r="AC73" s="51"/>
      <c r="AD73" s="51"/>
    </row>
    <row r="74" customFormat="false" ht="13.5" hidden="false" customHeight="true" outlineLevel="0" collapsed="false">
      <c r="A74" s="50"/>
      <c r="B74" s="58" t="s">
        <v>66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1" t="n">
        <v>87</v>
      </c>
      <c r="Y74" s="61"/>
      <c r="Z74" s="61"/>
      <c r="AA74" s="61"/>
      <c r="AB74" s="61"/>
      <c r="AC74" s="61"/>
      <c r="AD74" s="61"/>
    </row>
    <row r="75" customFormat="false" ht="13.8" hidden="false" customHeight="false" outlineLevel="0" collapsed="false">
      <c r="A75" s="55" t="n">
        <v>10</v>
      </c>
      <c r="B75" s="55" t="s">
        <v>39</v>
      </c>
      <c r="C75" s="48" t="n">
        <v>2</v>
      </c>
      <c r="D75" s="48" t="n">
        <v>5</v>
      </c>
      <c r="E75" s="48" t="n">
        <v>2</v>
      </c>
      <c r="F75" s="48" t="n">
        <v>3</v>
      </c>
      <c r="G75" s="48" t="n">
        <v>4</v>
      </c>
      <c r="H75" s="48" t="n">
        <v>4</v>
      </c>
      <c r="I75" s="48" t="n">
        <v>2</v>
      </c>
      <c r="J75" s="48" t="n">
        <v>6</v>
      </c>
      <c r="K75" s="48" t="n">
        <v>8</v>
      </c>
      <c r="L75" s="48" t="n">
        <v>10</v>
      </c>
      <c r="M75" s="48" t="n">
        <v>5</v>
      </c>
      <c r="N75" s="48" t="n">
        <v>12</v>
      </c>
      <c r="O75" s="48" t="n">
        <v>13</v>
      </c>
      <c r="P75" s="48" t="n">
        <v>7</v>
      </c>
      <c r="Q75" s="48" t="n">
        <v>7</v>
      </c>
      <c r="R75" s="48" t="n">
        <v>6</v>
      </c>
      <c r="S75" s="48" t="n">
        <v>7</v>
      </c>
      <c r="T75" s="48" t="n">
        <v>11</v>
      </c>
      <c r="U75" s="48" t="n">
        <v>6</v>
      </c>
      <c r="V75" s="48" t="n">
        <v>11</v>
      </c>
      <c r="W75" s="48" t="n">
        <v>9</v>
      </c>
      <c r="X75" s="48" t="n">
        <v>10</v>
      </c>
      <c r="Y75" s="48"/>
      <c r="Z75" s="48"/>
      <c r="AA75" s="48"/>
      <c r="AB75" s="48"/>
      <c r="AC75" s="48"/>
      <c r="AD75" s="48"/>
    </row>
    <row r="76" customFormat="false" ht="13.8" hidden="false" customHeight="false" outlineLevel="0" collapsed="false">
      <c r="A76" s="55" t="n">
        <v>11</v>
      </c>
      <c r="B76" s="55" t="s">
        <v>40</v>
      </c>
      <c r="C76" s="48" t="n">
        <v>0</v>
      </c>
      <c r="D76" s="48" t="n">
        <v>0</v>
      </c>
      <c r="E76" s="48" t="n">
        <v>0</v>
      </c>
      <c r="F76" s="48" t="n">
        <v>0</v>
      </c>
      <c r="G76" s="48" t="n">
        <v>3</v>
      </c>
      <c r="H76" s="48" t="n">
        <v>2</v>
      </c>
      <c r="I76" s="48" t="n">
        <v>2</v>
      </c>
      <c r="J76" s="48" t="n">
        <v>3</v>
      </c>
      <c r="K76" s="48" t="n">
        <v>3</v>
      </c>
      <c r="L76" s="48" t="n">
        <v>5</v>
      </c>
      <c r="M76" s="48" t="n">
        <v>2</v>
      </c>
      <c r="N76" s="48" t="n">
        <v>4</v>
      </c>
      <c r="O76" s="48" t="n">
        <v>6</v>
      </c>
      <c r="P76" s="48" t="n">
        <v>2</v>
      </c>
      <c r="Q76" s="48" t="n">
        <v>4</v>
      </c>
      <c r="R76" s="48" t="n">
        <v>3</v>
      </c>
      <c r="S76" s="48" t="n">
        <v>1</v>
      </c>
      <c r="T76" s="48" t="n">
        <v>4</v>
      </c>
      <c r="U76" s="48" t="n">
        <v>0</v>
      </c>
      <c r="V76" s="48" t="n">
        <v>1</v>
      </c>
      <c r="W76" s="48" t="n">
        <v>2</v>
      </c>
      <c r="X76" s="48" t="n">
        <v>2</v>
      </c>
      <c r="Y76" s="48"/>
      <c r="Z76" s="48"/>
      <c r="AA76" s="48"/>
      <c r="AB76" s="48"/>
      <c r="AC76" s="48"/>
      <c r="AD76" s="48"/>
    </row>
    <row r="77" customFormat="false" ht="24.05" hidden="false" customHeight="false" outlineLevel="0" collapsed="false">
      <c r="A77" s="55" t="n">
        <v>12</v>
      </c>
      <c r="B77" s="55" t="s">
        <v>67</v>
      </c>
      <c r="C77" s="62" t="n">
        <v>5</v>
      </c>
      <c r="D77" s="62" t="n">
        <v>1</v>
      </c>
      <c r="E77" s="62" t="n">
        <v>1</v>
      </c>
      <c r="F77" s="62" t="n">
        <v>3</v>
      </c>
      <c r="G77" s="62" t="n">
        <v>9</v>
      </c>
      <c r="H77" s="62" t="n">
        <v>8</v>
      </c>
      <c r="I77" s="62" t="n">
        <v>13</v>
      </c>
      <c r="J77" s="62" t="n">
        <v>19</v>
      </c>
      <c r="K77" s="62" t="n">
        <v>14</v>
      </c>
      <c r="L77" s="62" t="n">
        <v>14</v>
      </c>
      <c r="M77" s="62" t="n">
        <v>15</v>
      </c>
      <c r="N77" s="62" t="n">
        <v>14</v>
      </c>
      <c r="O77" s="62" t="n">
        <v>13</v>
      </c>
      <c r="P77" s="62" t="n">
        <v>14</v>
      </c>
      <c r="Q77" s="62" t="n">
        <v>19</v>
      </c>
      <c r="R77" s="62" t="n">
        <v>24</v>
      </c>
      <c r="S77" s="62" t="n">
        <v>25</v>
      </c>
      <c r="T77" s="62" t="n">
        <v>19</v>
      </c>
      <c r="U77" s="62" t="n">
        <v>27</v>
      </c>
      <c r="V77" s="62" t="n">
        <v>23</v>
      </c>
      <c r="W77" s="62" t="n">
        <v>33</v>
      </c>
      <c r="X77" s="62" t="n">
        <v>36</v>
      </c>
      <c r="Y77" s="62"/>
      <c r="Z77" s="62"/>
      <c r="AA77" s="62"/>
      <c r="AB77" s="62"/>
      <c r="AC77" s="62"/>
      <c r="AD77" s="62"/>
    </row>
    <row r="78" customFormat="false" ht="13.8" hidden="false" customHeight="false" outlineLevel="0" collapsed="false">
      <c r="A78" s="55" t="n">
        <v>13</v>
      </c>
      <c r="B78" s="55" t="s">
        <v>68</v>
      </c>
      <c r="C78" s="62" t="n">
        <v>1</v>
      </c>
      <c r="D78" s="62" t="n">
        <v>1</v>
      </c>
      <c r="E78" s="62" t="n">
        <v>0</v>
      </c>
      <c r="F78" s="62" t="n">
        <v>2</v>
      </c>
      <c r="G78" s="62" t="n">
        <v>2</v>
      </c>
      <c r="H78" s="62" t="n">
        <v>1</v>
      </c>
      <c r="I78" s="62" t="n">
        <v>1</v>
      </c>
      <c r="J78" s="62" t="n">
        <v>3</v>
      </c>
      <c r="K78" s="62" t="n">
        <v>2</v>
      </c>
      <c r="L78" s="62" t="n">
        <v>3</v>
      </c>
      <c r="M78" s="62" t="n">
        <v>1</v>
      </c>
      <c r="N78" s="62" t="n">
        <v>3</v>
      </c>
      <c r="O78" s="62" t="n">
        <v>3</v>
      </c>
      <c r="P78" s="62" t="n">
        <v>0</v>
      </c>
      <c r="Q78" s="62" t="n">
        <v>2</v>
      </c>
      <c r="R78" s="62" t="n">
        <v>1</v>
      </c>
      <c r="S78" s="62" t="n">
        <v>3</v>
      </c>
      <c r="T78" s="62" t="n">
        <v>2</v>
      </c>
      <c r="U78" s="62" t="n">
        <v>2</v>
      </c>
      <c r="V78" s="62" t="n">
        <v>5</v>
      </c>
      <c r="W78" s="62" t="n">
        <v>0</v>
      </c>
      <c r="X78" s="62" t="n">
        <v>4</v>
      </c>
      <c r="Y78" s="62"/>
      <c r="Z78" s="62"/>
      <c r="AA78" s="62"/>
      <c r="AB78" s="62"/>
      <c r="AC78" s="62"/>
      <c r="AD78" s="62"/>
    </row>
    <row r="79" customFormat="false" ht="26" hidden="false" customHeight="false" outlineLevel="0" collapsed="false">
      <c r="A79" s="55" t="n">
        <v>14</v>
      </c>
      <c r="B79" s="55" t="s">
        <v>41</v>
      </c>
      <c r="C79" s="63" t="n">
        <f aca="false">SUM(C80:C84)</f>
        <v>2</v>
      </c>
      <c r="D79" s="63" t="n">
        <f aca="false">SUM(D80:D84)</f>
        <v>2</v>
      </c>
      <c r="E79" s="63" t="n">
        <f aca="false">SUM(E80:E84)</f>
        <v>179</v>
      </c>
      <c r="F79" s="63" t="n">
        <f aca="false">SUM(F80:F84)</f>
        <v>385</v>
      </c>
      <c r="G79" s="63" t="n">
        <f aca="false">SUM(G80:G84)</f>
        <v>521</v>
      </c>
      <c r="H79" s="63" t="n">
        <f aca="false">SUM(H80:H84)</f>
        <v>91</v>
      </c>
      <c r="I79" s="63" t="n">
        <f aca="false">SUM(I80:I84)</f>
        <v>326</v>
      </c>
      <c r="J79" s="63" t="n">
        <f aca="false">SUM(J80:J84)</f>
        <v>385</v>
      </c>
      <c r="K79" s="63" t="n">
        <f aca="false">SUM(K80:K84)</f>
        <v>165</v>
      </c>
      <c r="L79" s="63" t="n">
        <f aca="false">SUM(L80:L84)</f>
        <v>424</v>
      </c>
      <c r="M79" s="63" t="n">
        <f aca="false">SUM(M80:M84)</f>
        <v>232</v>
      </c>
      <c r="N79" s="63" t="n">
        <f aca="false">SUM(N80:N84)</f>
        <v>463</v>
      </c>
      <c r="O79" s="63" t="n">
        <f aca="false">SUM(O80:O84)</f>
        <v>190</v>
      </c>
      <c r="P79" s="63" t="n">
        <f aca="false">SUM(P80:P84)</f>
        <v>221</v>
      </c>
      <c r="Q79" s="63" t="n">
        <f aca="false">SUM(Q80:Q84)</f>
        <v>131</v>
      </c>
      <c r="R79" s="63" t="n">
        <f aca="false">SUM(R80:R84)</f>
        <v>366</v>
      </c>
      <c r="S79" s="63" t="n">
        <f aca="false">SUM(S80:S84)</f>
        <v>319</v>
      </c>
      <c r="T79" s="63" t="n">
        <f aca="false">SUM(T80:T84)</f>
        <v>320</v>
      </c>
      <c r="U79" s="63" t="n">
        <f aca="false">SUM(U80:U84)</f>
        <v>353</v>
      </c>
      <c r="V79" s="63" t="n">
        <f aca="false">SUM(V80:V84)</f>
        <v>277</v>
      </c>
      <c r="W79" s="63" t="n">
        <f aca="false">SUM(W80:W84)</f>
        <v>386</v>
      </c>
      <c r="X79" s="63" t="n">
        <f aca="false">SUM(X80:X84)</f>
        <v>459</v>
      </c>
      <c r="Y79" s="63" t="n">
        <f aca="false">SUM(Y80:Y84)</f>
        <v>0</v>
      </c>
      <c r="Z79" s="63" t="n">
        <f aca="false">SUM(Z80:Z84)</f>
        <v>0</v>
      </c>
      <c r="AA79" s="63" t="n">
        <f aca="false">SUM(AA80:AA84)</f>
        <v>0</v>
      </c>
      <c r="AB79" s="63" t="n">
        <f aca="false">SUM(AB80:AB84)</f>
        <v>0</v>
      </c>
      <c r="AC79" s="63" t="n">
        <f aca="false">SUM(AC80:AC84)</f>
        <v>0</v>
      </c>
      <c r="AD79" s="63" t="n">
        <f aca="false">SUM(AD80:AD84)</f>
        <v>0</v>
      </c>
    </row>
    <row r="80" customFormat="false" ht="13.8" hidden="false" customHeight="false" outlineLevel="0" collapsed="false">
      <c r="A80" s="55"/>
      <c r="B80" s="55" t="s">
        <v>69</v>
      </c>
      <c r="C80" s="48" t="n">
        <v>0</v>
      </c>
      <c r="D80" s="48" t="n">
        <v>0</v>
      </c>
      <c r="E80" s="48" t="n">
        <v>75</v>
      </c>
      <c r="F80" s="48" t="n">
        <v>89</v>
      </c>
      <c r="G80" s="48" t="n">
        <v>73</v>
      </c>
      <c r="H80" s="48" t="n">
        <v>21</v>
      </c>
      <c r="I80" s="48" t="n">
        <v>65</v>
      </c>
      <c r="J80" s="48" t="n">
        <v>83</v>
      </c>
      <c r="K80" s="48" t="n">
        <v>42</v>
      </c>
      <c r="L80" s="48" t="n">
        <v>79</v>
      </c>
      <c r="M80" s="48" t="n">
        <v>43</v>
      </c>
      <c r="N80" s="48" t="n">
        <v>99</v>
      </c>
      <c r="O80" s="48" t="n">
        <v>57</v>
      </c>
      <c r="P80" s="48" t="n">
        <v>66</v>
      </c>
      <c r="Q80" s="48" t="n">
        <v>19</v>
      </c>
      <c r="R80" s="48" t="n">
        <v>89</v>
      </c>
      <c r="S80" s="48" t="n">
        <v>60</v>
      </c>
      <c r="T80" s="48" t="n">
        <v>49</v>
      </c>
      <c r="U80" s="48" t="n">
        <v>69</v>
      </c>
      <c r="V80" s="48" t="n">
        <v>60</v>
      </c>
      <c r="W80" s="48" t="n">
        <v>77</v>
      </c>
      <c r="X80" s="48" t="n">
        <v>128</v>
      </c>
      <c r="Y80" s="48"/>
      <c r="Z80" s="48"/>
      <c r="AA80" s="48"/>
      <c r="AB80" s="48"/>
      <c r="AC80" s="48"/>
      <c r="AD80" s="48"/>
    </row>
    <row r="81" customFormat="false" ht="13.8" hidden="false" customHeight="false" outlineLevel="0" collapsed="false">
      <c r="A81" s="55"/>
      <c r="B81" s="55" t="s">
        <v>70</v>
      </c>
      <c r="C81" s="48" t="n">
        <v>0</v>
      </c>
      <c r="D81" s="48" t="n">
        <v>0</v>
      </c>
      <c r="E81" s="48" t="n">
        <v>18</v>
      </c>
      <c r="F81" s="48" t="n">
        <v>50</v>
      </c>
      <c r="G81" s="48" t="n">
        <v>142</v>
      </c>
      <c r="H81" s="48" t="n">
        <v>30</v>
      </c>
      <c r="I81" s="48" t="n">
        <v>86</v>
      </c>
      <c r="J81" s="48" t="n">
        <v>61</v>
      </c>
      <c r="K81" s="48" t="n">
        <v>35</v>
      </c>
      <c r="L81" s="48" t="n">
        <v>109</v>
      </c>
      <c r="M81" s="48" t="n">
        <v>93</v>
      </c>
      <c r="N81" s="48" t="n">
        <v>109</v>
      </c>
      <c r="O81" s="48" t="n">
        <v>31</v>
      </c>
      <c r="P81" s="48" t="n">
        <v>33</v>
      </c>
      <c r="Q81" s="48" t="n">
        <v>14</v>
      </c>
      <c r="R81" s="48" t="n">
        <v>61</v>
      </c>
      <c r="S81" s="48" t="n">
        <v>61</v>
      </c>
      <c r="T81" s="48" t="n">
        <v>68</v>
      </c>
      <c r="U81" s="48" t="n">
        <v>50</v>
      </c>
      <c r="V81" s="48" t="n">
        <v>44</v>
      </c>
      <c r="W81" s="48" t="n">
        <v>89</v>
      </c>
      <c r="X81" s="48" t="n">
        <v>62</v>
      </c>
      <c r="Y81" s="48"/>
      <c r="Z81" s="48"/>
      <c r="AA81" s="48"/>
      <c r="AB81" s="48"/>
      <c r="AC81" s="48"/>
      <c r="AD81" s="48"/>
    </row>
    <row r="82" customFormat="false" ht="13.8" hidden="false" customHeight="false" outlineLevel="0" collapsed="false">
      <c r="A82" s="55"/>
      <c r="B82" s="55" t="s">
        <v>71</v>
      </c>
      <c r="C82" s="48" t="n">
        <v>0</v>
      </c>
      <c r="D82" s="48" t="n">
        <v>0</v>
      </c>
      <c r="E82" s="48" t="n">
        <v>9</v>
      </c>
      <c r="F82" s="48" t="n">
        <v>112</v>
      </c>
      <c r="G82" s="48" t="n">
        <v>114</v>
      </c>
      <c r="H82" s="48" t="n">
        <v>20</v>
      </c>
      <c r="I82" s="48" t="n">
        <v>50</v>
      </c>
      <c r="J82" s="48" t="n">
        <v>70</v>
      </c>
      <c r="K82" s="48" t="n">
        <v>26</v>
      </c>
      <c r="L82" s="48" t="n">
        <v>75</v>
      </c>
      <c r="M82" s="48" t="n">
        <v>31</v>
      </c>
      <c r="N82" s="48" t="n">
        <v>80</v>
      </c>
      <c r="O82" s="48" t="n">
        <v>9</v>
      </c>
      <c r="P82" s="48" t="n">
        <v>24</v>
      </c>
      <c r="Q82" s="48" t="n">
        <v>51</v>
      </c>
      <c r="R82" s="48" t="n">
        <v>69</v>
      </c>
      <c r="S82" s="48" t="n">
        <v>59</v>
      </c>
      <c r="T82" s="48" t="n">
        <v>105</v>
      </c>
      <c r="U82" s="48" t="n">
        <v>90</v>
      </c>
      <c r="V82" s="48" t="n">
        <v>46</v>
      </c>
      <c r="W82" s="48" t="n">
        <v>84</v>
      </c>
      <c r="X82" s="48" t="n">
        <v>99</v>
      </c>
      <c r="Y82" s="48"/>
      <c r="Z82" s="48"/>
      <c r="AA82" s="48"/>
      <c r="AB82" s="48"/>
      <c r="AC82" s="48"/>
      <c r="AD82" s="48"/>
    </row>
    <row r="83" customFormat="false" ht="13.8" hidden="false" customHeight="false" outlineLevel="0" collapsed="false">
      <c r="A83" s="55"/>
      <c r="B83" s="55" t="s">
        <v>72</v>
      </c>
      <c r="C83" s="48" t="n">
        <v>0</v>
      </c>
      <c r="D83" s="48" t="n">
        <v>0</v>
      </c>
      <c r="E83" s="48" t="n">
        <v>2</v>
      </c>
      <c r="F83" s="48" t="n">
        <v>50</v>
      </c>
      <c r="G83" s="48" t="n">
        <v>95</v>
      </c>
      <c r="H83" s="48" t="n">
        <v>7</v>
      </c>
      <c r="I83" s="48" t="n">
        <v>55</v>
      </c>
      <c r="J83" s="48" t="n">
        <v>83</v>
      </c>
      <c r="K83" s="48" t="n">
        <v>14</v>
      </c>
      <c r="L83" s="48" t="n">
        <v>80</v>
      </c>
      <c r="M83" s="48" t="n">
        <v>28</v>
      </c>
      <c r="N83" s="48" t="n">
        <v>84</v>
      </c>
      <c r="O83" s="48" t="n">
        <v>37</v>
      </c>
      <c r="P83" s="48" t="n">
        <v>54</v>
      </c>
      <c r="Q83" s="48" t="n">
        <v>28</v>
      </c>
      <c r="R83" s="48" t="n">
        <v>52</v>
      </c>
      <c r="S83" s="48" t="n">
        <v>58</v>
      </c>
      <c r="T83" s="48" t="n">
        <v>36</v>
      </c>
      <c r="U83" s="48" t="n">
        <v>61</v>
      </c>
      <c r="V83" s="48" t="n">
        <v>81</v>
      </c>
      <c r="W83" s="48" t="n">
        <v>67</v>
      </c>
      <c r="X83" s="48" t="n">
        <v>81</v>
      </c>
      <c r="Y83" s="48"/>
      <c r="Z83" s="48"/>
      <c r="AA83" s="48"/>
      <c r="AB83" s="48"/>
      <c r="AC83" s="48"/>
      <c r="AD83" s="48"/>
    </row>
    <row r="84" customFormat="false" ht="13.8" hidden="false" customHeight="false" outlineLevel="0" collapsed="false">
      <c r="A84" s="55"/>
      <c r="B84" s="55" t="s">
        <v>73</v>
      </c>
      <c r="C84" s="48" t="n">
        <v>2</v>
      </c>
      <c r="D84" s="48" t="n">
        <v>2</v>
      </c>
      <c r="E84" s="48" t="n">
        <v>75</v>
      </c>
      <c r="F84" s="48" t="n">
        <v>84</v>
      </c>
      <c r="G84" s="48" t="n">
        <v>97</v>
      </c>
      <c r="H84" s="48" t="n">
        <v>13</v>
      </c>
      <c r="I84" s="48" t="n">
        <v>70</v>
      </c>
      <c r="J84" s="48" t="n">
        <v>88</v>
      </c>
      <c r="K84" s="48" t="n">
        <v>48</v>
      </c>
      <c r="L84" s="48" t="n">
        <v>81</v>
      </c>
      <c r="M84" s="48" t="n">
        <v>37</v>
      </c>
      <c r="N84" s="48" t="n">
        <v>91</v>
      </c>
      <c r="O84" s="48" t="n">
        <v>56</v>
      </c>
      <c r="P84" s="48" t="n">
        <v>44</v>
      </c>
      <c r="Q84" s="48" t="n">
        <v>19</v>
      </c>
      <c r="R84" s="48" t="n">
        <v>95</v>
      </c>
      <c r="S84" s="48" t="n">
        <v>81</v>
      </c>
      <c r="T84" s="48" t="n">
        <v>62</v>
      </c>
      <c r="U84" s="48" t="n">
        <v>83</v>
      </c>
      <c r="V84" s="48" t="n">
        <v>46</v>
      </c>
      <c r="W84" s="48" t="n">
        <v>69</v>
      </c>
      <c r="X84" s="48" t="n">
        <v>89</v>
      </c>
      <c r="Y84" s="48"/>
      <c r="Z84" s="48"/>
      <c r="AA84" s="48"/>
      <c r="AB84" s="48"/>
      <c r="AC84" s="48"/>
      <c r="AD84" s="48"/>
    </row>
    <row r="85" customFormat="false" ht="24.05" hidden="false" customHeight="false" outlineLevel="0" collapsed="false">
      <c r="A85" s="55" t="n">
        <v>15</v>
      </c>
      <c r="B85" s="55" t="s">
        <v>74</v>
      </c>
      <c r="C85" s="48" t="n">
        <v>0</v>
      </c>
      <c r="D85" s="48" t="n">
        <v>0</v>
      </c>
      <c r="E85" s="48" t="n">
        <v>0</v>
      </c>
      <c r="F85" s="48" t="n">
        <v>0</v>
      </c>
      <c r="G85" s="48" t="n">
        <v>1</v>
      </c>
      <c r="H85" s="48" t="n">
        <v>2</v>
      </c>
      <c r="I85" s="48" t="n">
        <v>1</v>
      </c>
      <c r="J85" s="48" t="n">
        <v>2</v>
      </c>
      <c r="K85" s="48" t="n">
        <v>0</v>
      </c>
      <c r="L85" s="48" t="n">
        <v>1</v>
      </c>
      <c r="M85" s="48" t="n">
        <v>2</v>
      </c>
      <c r="N85" s="48" t="n">
        <v>2</v>
      </c>
      <c r="O85" s="48" t="n">
        <v>4</v>
      </c>
      <c r="P85" s="48" t="n">
        <v>2</v>
      </c>
      <c r="Q85" s="48" t="n">
        <v>2</v>
      </c>
      <c r="R85" s="48" t="n">
        <v>1</v>
      </c>
      <c r="S85" s="48" t="n">
        <v>3</v>
      </c>
      <c r="T85" s="48" t="n">
        <v>3</v>
      </c>
      <c r="U85" s="48" t="n">
        <v>0</v>
      </c>
      <c r="V85" s="48" t="n">
        <v>3</v>
      </c>
      <c r="W85" s="48" t="n">
        <v>3</v>
      </c>
      <c r="X85" s="48" t="n">
        <v>2</v>
      </c>
      <c r="Y85" s="48"/>
      <c r="Z85" s="48"/>
      <c r="AA85" s="48"/>
      <c r="AB85" s="48"/>
      <c r="AC85" s="48"/>
      <c r="AD85" s="48"/>
    </row>
    <row r="86" customFormat="false" ht="24.05" hidden="false" customHeight="false" outlineLevel="0" collapsed="false">
      <c r="A86" s="55" t="n">
        <v>16</v>
      </c>
      <c r="B86" s="55" t="s">
        <v>75</v>
      </c>
      <c r="C86" s="48" t="n">
        <v>0</v>
      </c>
      <c r="D86" s="48" t="n">
        <v>0</v>
      </c>
      <c r="E86" s="48" t="n">
        <v>1</v>
      </c>
      <c r="F86" s="48" t="n">
        <v>0</v>
      </c>
      <c r="G86" s="48" t="n">
        <v>1</v>
      </c>
      <c r="H86" s="48" t="n">
        <v>1</v>
      </c>
      <c r="I86" s="48" t="n">
        <v>2</v>
      </c>
      <c r="J86" s="48" t="n">
        <v>4</v>
      </c>
      <c r="K86" s="48" t="n">
        <v>1</v>
      </c>
      <c r="L86" s="48" t="n">
        <v>5</v>
      </c>
      <c r="M86" s="48" t="n">
        <v>1</v>
      </c>
      <c r="N86" s="48" t="n">
        <v>2</v>
      </c>
      <c r="O86" s="48" t="n">
        <v>2</v>
      </c>
      <c r="P86" s="48" t="n">
        <v>3</v>
      </c>
      <c r="Q86" s="48" t="n">
        <v>1</v>
      </c>
      <c r="R86" s="48" t="n">
        <v>1</v>
      </c>
      <c r="S86" s="48" t="n">
        <v>1</v>
      </c>
      <c r="T86" s="48" t="n">
        <v>0</v>
      </c>
      <c r="U86" s="48" t="n">
        <v>1</v>
      </c>
      <c r="V86" s="48" t="n">
        <v>4</v>
      </c>
      <c r="W86" s="48" t="n">
        <v>1</v>
      </c>
      <c r="X86" s="48" t="n">
        <v>4</v>
      </c>
      <c r="Y86" s="48"/>
      <c r="Z86" s="48"/>
      <c r="AA86" s="48"/>
      <c r="AB86" s="48"/>
      <c r="AC86" s="48"/>
      <c r="AD86" s="48"/>
    </row>
    <row r="87" customFormat="false" ht="35.25" hidden="false" customHeight="true" outlineLevel="0" collapsed="false">
      <c r="A87" s="55" t="n">
        <v>17</v>
      </c>
      <c r="B87" s="55" t="s">
        <v>76</v>
      </c>
      <c r="C87" s="48" t="n">
        <v>0</v>
      </c>
      <c r="D87" s="48" t="n">
        <v>0</v>
      </c>
      <c r="E87" s="48" t="n">
        <v>0</v>
      </c>
      <c r="F87" s="48" t="n">
        <v>1</v>
      </c>
      <c r="G87" s="48" t="n">
        <v>1</v>
      </c>
      <c r="H87" s="48" t="n">
        <v>3</v>
      </c>
      <c r="I87" s="48" t="n">
        <v>1</v>
      </c>
      <c r="J87" s="48" t="n">
        <v>4</v>
      </c>
      <c r="K87" s="48" t="n">
        <v>1</v>
      </c>
      <c r="L87" s="48" t="n">
        <v>1</v>
      </c>
      <c r="M87" s="48" t="n">
        <v>2</v>
      </c>
      <c r="N87" s="48" t="n">
        <v>1</v>
      </c>
      <c r="O87" s="48" t="n">
        <v>4</v>
      </c>
      <c r="P87" s="48" t="n">
        <v>2</v>
      </c>
      <c r="Q87" s="48" t="n">
        <v>0</v>
      </c>
      <c r="R87" s="48" t="n">
        <v>2</v>
      </c>
      <c r="S87" s="48" t="n">
        <v>1</v>
      </c>
      <c r="T87" s="48" t="n">
        <v>0</v>
      </c>
      <c r="U87" s="48" t="n">
        <v>2</v>
      </c>
      <c r="V87" s="48" t="n">
        <v>1</v>
      </c>
      <c r="W87" s="48" t="n">
        <v>1</v>
      </c>
      <c r="X87" s="48" t="n">
        <v>3</v>
      </c>
      <c r="Y87" s="48"/>
      <c r="Z87" s="48"/>
      <c r="AA87" s="48"/>
      <c r="AB87" s="48"/>
      <c r="AC87" s="48"/>
      <c r="AD87" s="48"/>
    </row>
    <row r="88" customFormat="false" ht="13.5" hidden="false" customHeight="false" outlineLevel="0" collapsed="false">
      <c r="H88" s="37" t="s">
        <v>80</v>
      </c>
    </row>
  </sheetData>
  <mergeCells count="13">
    <mergeCell ref="A2:AD2"/>
    <mergeCell ref="A3:AD3"/>
    <mergeCell ref="A4:AD4"/>
    <mergeCell ref="A5:B5"/>
    <mergeCell ref="C5:AD5"/>
    <mergeCell ref="A15:A19"/>
    <mergeCell ref="A21:A27"/>
    <mergeCell ref="A28:A30"/>
    <mergeCell ref="A32:A34"/>
    <mergeCell ref="A36:B36"/>
    <mergeCell ref="A53:A58"/>
    <mergeCell ref="A62:B62"/>
    <mergeCell ref="A79:A84"/>
  </mergeCells>
  <printOptions headings="false" gridLines="false" gridLinesSet="true" horizontalCentered="false" verticalCentered="false"/>
  <pageMargins left="0" right="0" top="0.39375" bottom="0.39375" header="0" footer="0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60"/>
  <sheetViews>
    <sheetView showFormulas="false" showGridLines="true" showRowColHeaders="true" showZeros="true" rightToLeft="false" tabSelected="true" showOutlineSymbols="true" defaultGridColor="true" view="normal" topLeftCell="B2" colorId="64" zoomScale="100" zoomScaleNormal="100" zoomScalePageLayoutView="100" workbookViewId="0">
      <pane xSplit="14" ySplit="5" topLeftCell="AJ34" activePane="bottomRight" state="frozen"/>
      <selection pane="topLeft" activeCell="B2" activeCellId="0" sqref="B2"/>
      <selection pane="topRight" activeCell="AJ2" activeCellId="0" sqref="AJ2"/>
      <selection pane="bottomLeft" activeCell="B34" activeCellId="0" sqref="B34"/>
      <selection pane="bottomRight" activeCell="P2" activeCellId="0" sqref="P2"/>
    </sheetView>
  </sheetViews>
  <sheetFormatPr defaultRowHeight="13.5" zeroHeight="false" outlineLevelRow="0" outlineLevelCol="0"/>
  <cols>
    <col collapsed="false" customWidth="true" hidden="true" outlineLevel="0" max="1" min="1" style="64" width="9.21"/>
    <col collapsed="false" customWidth="true" hidden="false" outlineLevel="0" max="2" min="2" style="0" width="18.21"/>
    <col collapsed="false" customWidth="true" hidden="false" outlineLevel="0" max="3" min="3" style="0" width="5.64"/>
    <col collapsed="false" customWidth="true" hidden="false" outlineLevel="0" max="4" min="4" style="0" width="23.21"/>
    <col collapsed="false" customWidth="true" hidden="false" outlineLevel="0" max="5" min="5" style="0" width="22.21"/>
    <col collapsed="false" customWidth="true" hidden="true" outlineLevel="0" max="7" min="6" style="0" width="9.07"/>
    <col collapsed="false" customWidth="true" hidden="true" outlineLevel="0" max="8" min="8" style="0" width="29.64"/>
    <col collapsed="false" customWidth="true" hidden="false" outlineLevel="0" max="9" min="9" style="0" width="3.07"/>
    <col collapsed="false" customWidth="true" hidden="false" outlineLevel="0" max="10" min="10" style="0" width="4.36"/>
    <col collapsed="false" customWidth="true" hidden="false" outlineLevel="0" max="11" min="11" style="0" width="4.07"/>
    <col collapsed="false" customWidth="true" hidden="false" outlineLevel="0" max="12" min="12" style="0" width="7.07"/>
    <col collapsed="false" customWidth="true" hidden="false" outlineLevel="0" max="13" min="13" style="0" width="3.21"/>
    <col collapsed="false" customWidth="true" hidden="false" outlineLevel="0" max="14" min="14" style="0" width="3"/>
    <col collapsed="false" customWidth="true" hidden="false" outlineLevel="0" max="15" min="15" style="0" width="5.36"/>
    <col collapsed="false" customWidth="true" hidden="false" outlineLevel="0" max="16" min="16" style="0" width="11.21"/>
    <col collapsed="false" customWidth="true" hidden="false" outlineLevel="0" max="19" min="17" style="0" width="9.07"/>
    <col collapsed="false" customWidth="true" hidden="false" outlineLevel="0" max="20" min="20" style="0" width="11"/>
    <col collapsed="false" customWidth="true" hidden="false" outlineLevel="0" max="22" min="21" style="0" width="10.43"/>
    <col collapsed="false" customWidth="true" hidden="false" outlineLevel="0" max="23" min="23" style="0" width="10.07"/>
    <col collapsed="false" customWidth="true" hidden="false" outlineLevel="0" max="24" min="24" style="0" width="10.71"/>
    <col collapsed="false" customWidth="true" hidden="false" outlineLevel="0" max="29" min="25" style="0" width="9.07"/>
    <col collapsed="false" customWidth="true" hidden="false" outlineLevel="0" max="30" min="30" style="0" width="14.07"/>
    <col collapsed="false" customWidth="true" hidden="false" outlineLevel="0" max="33" min="31" style="0" width="9.07"/>
    <col collapsed="false" customWidth="true" hidden="false" outlineLevel="0" max="34" min="34" style="0" width="16.64"/>
    <col collapsed="false" customWidth="true" hidden="false" outlineLevel="0" max="43" min="35" style="0" width="9.07"/>
    <col collapsed="false" customWidth="true" hidden="false" outlineLevel="0" max="1025" min="44" style="0" width="10.36"/>
  </cols>
  <sheetData>
    <row r="1" customFormat="false" ht="60.65" hidden="false" customHeight="true" outlineLevel="0" collapsed="false">
      <c r="B1" s="65" t="s">
        <v>81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6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customFormat="false" ht="60.65" hidden="false" customHeight="true" outlineLevel="0" collapsed="false">
      <c r="B2" s="68" t="s">
        <v>82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</row>
    <row r="3" customFormat="false" ht="47" hidden="false" customHeight="true" outlineLevel="0" collapsed="false">
      <c r="B3" s="69" t="s">
        <v>83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6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</row>
    <row r="4" customFormat="false" ht="14" hidden="false" customHeight="true" outlineLevel="0" collapsed="false">
      <c r="B4" s="70" t="s">
        <v>28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66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customFormat="false" ht="14" hidden="false" customHeight="true" outlineLevel="0" collapsed="false">
      <c r="B5" s="71" t="s">
        <v>29</v>
      </c>
      <c r="C5" s="71"/>
      <c r="D5" s="71"/>
      <c r="E5" s="71"/>
      <c r="F5" s="71"/>
      <c r="G5" s="71"/>
      <c r="H5" s="71"/>
      <c r="I5" s="72" t="s">
        <v>84</v>
      </c>
      <c r="J5" s="72"/>
      <c r="K5" s="72"/>
      <c r="L5" s="72"/>
      <c r="M5" s="72"/>
      <c r="N5" s="72"/>
      <c r="O5" s="72"/>
      <c r="P5" s="73" t="s">
        <v>30</v>
      </c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customFormat="false" ht="14.5" hidden="false" customHeight="false" outlineLevel="0" collapsed="false">
      <c r="B6" s="74" t="s">
        <v>85</v>
      </c>
      <c r="C6" s="74" t="s">
        <v>31</v>
      </c>
      <c r="D6" s="74" t="s">
        <v>86</v>
      </c>
      <c r="E6" s="74" t="s">
        <v>87</v>
      </c>
      <c r="F6" s="74" t="s">
        <v>88</v>
      </c>
      <c r="G6" s="74" t="s">
        <v>89</v>
      </c>
      <c r="H6" s="74" t="s">
        <v>90</v>
      </c>
      <c r="I6" s="75" t="s">
        <v>91</v>
      </c>
      <c r="J6" s="75"/>
      <c r="K6" s="76" t="s">
        <v>92</v>
      </c>
      <c r="L6" s="76"/>
      <c r="M6" s="76"/>
      <c r="N6" s="77" t="s">
        <v>93</v>
      </c>
      <c r="O6" s="77"/>
      <c r="P6" s="78" t="n">
        <v>43374</v>
      </c>
      <c r="Q6" s="78" t="n">
        <v>43405</v>
      </c>
      <c r="R6" s="78" t="n">
        <v>43435</v>
      </c>
      <c r="S6" s="78" t="n">
        <v>43466</v>
      </c>
      <c r="T6" s="78" t="n">
        <v>43497</v>
      </c>
      <c r="U6" s="78" t="n">
        <v>43525</v>
      </c>
      <c r="V6" s="78" t="n">
        <v>43556</v>
      </c>
      <c r="W6" s="78" t="n">
        <v>43586</v>
      </c>
      <c r="X6" s="78" t="n">
        <v>43617</v>
      </c>
      <c r="Y6" s="78" t="n">
        <v>43647</v>
      </c>
      <c r="Z6" s="78" t="n">
        <v>43678</v>
      </c>
      <c r="AA6" s="78" t="n">
        <v>43709</v>
      </c>
      <c r="AB6" s="78" t="n">
        <v>43739</v>
      </c>
      <c r="AC6" s="78" t="n">
        <v>43770</v>
      </c>
      <c r="AD6" s="78" t="n">
        <v>43800</v>
      </c>
      <c r="AE6" s="78" t="n">
        <v>43831</v>
      </c>
      <c r="AF6" s="78" t="n">
        <v>43862</v>
      </c>
      <c r="AG6" s="78" t="n">
        <v>43891</v>
      </c>
      <c r="AH6" s="78" t="n">
        <v>43922</v>
      </c>
      <c r="AI6" s="78" t="n">
        <v>43952</v>
      </c>
      <c r="AJ6" s="78" t="n">
        <v>43983</v>
      </c>
      <c r="AK6" s="78" t="n">
        <v>44013</v>
      </c>
      <c r="AL6" s="78" t="n">
        <v>44044</v>
      </c>
      <c r="AM6" s="78" t="n">
        <v>44075</v>
      </c>
      <c r="AN6" s="78" t="n">
        <v>44105</v>
      </c>
      <c r="AO6" s="78" t="n">
        <v>44136</v>
      </c>
      <c r="AP6" s="78" t="n">
        <v>44166</v>
      </c>
      <c r="AQ6" s="78" t="n">
        <v>44197</v>
      </c>
    </row>
    <row r="7" customFormat="false" ht="31.4" hidden="false" customHeight="true" outlineLevel="0" collapsed="false">
      <c r="B7" s="79" t="s">
        <v>94</v>
      </c>
      <c r="C7" s="80" t="n">
        <v>1</v>
      </c>
      <c r="D7" s="81" t="s">
        <v>95</v>
      </c>
      <c r="E7" s="82" t="s">
        <v>96</v>
      </c>
      <c r="F7" s="83" t="s">
        <v>97</v>
      </c>
      <c r="G7" s="84" t="s">
        <v>98</v>
      </c>
      <c r="H7" s="85" t="s">
        <v>99</v>
      </c>
      <c r="I7" s="86" t="s">
        <v>100</v>
      </c>
      <c r="J7" s="86" t="n">
        <v>93</v>
      </c>
      <c r="K7" s="87" t="n">
        <v>83</v>
      </c>
      <c r="L7" s="88" t="s">
        <v>101</v>
      </c>
      <c r="M7" s="87" t="n">
        <v>93</v>
      </c>
      <c r="N7" s="89" t="s">
        <v>102</v>
      </c>
      <c r="O7" s="89" t="n">
        <v>83</v>
      </c>
      <c r="P7" s="90" t="n">
        <f aca="false">SUM(P8:P9)</f>
        <v>51</v>
      </c>
      <c r="Q7" s="90" t="n">
        <f aca="false">SUM(Q8:Q9)</f>
        <v>66</v>
      </c>
      <c r="R7" s="90" t="n">
        <f aca="false">SUM(R8:R9)</f>
        <v>72</v>
      </c>
      <c r="S7" s="90" t="n">
        <f aca="false">SUM(S8:S9)</f>
        <v>239</v>
      </c>
      <c r="T7" s="90" t="n">
        <f aca="false">SUM(T8:T9)</f>
        <v>140</v>
      </c>
      <c r="U7" s="90" t="n">
        <f aca="false">SUM(U8:U9)</f>
        <v>104</v>
      </c>
      <c r="V7" s="90" t="n">
        <f aca="false">SUM(V8:V9)</f>
        <v>80</v>
      </c>
      <c r="W7" s="90" t="n">
        <f aca="false">SUM(W8:W9)</f>
        <v>140</v>
      </c>
      <c r="X7" s="90" t="n">
        <f aca="false">SUM(X8:X9)</f>
        <v>100</v>
      </c>
      <c r="Y7" s="90" t="n">
        <f aca="false">SUM(Y8:Y9)</f>
        <v>123</v>
      </c>
      <c r="Z7" s="90" t="n">
        <f aca="false">SUM(Z8:Z9)</f>
        <v>112</v>
      </c>
      <c r="AA7" s="90" t="n">
        <f aca="false">SUM(AA8:AA9)</f>
        <v>139</v>
      </c>
      <c r="AB7" s="90" t="n">
        <f aca="false">SUM(AB8:AB9)</f>
        <v>148</v>
      </c>
      <c r="AC7" s="90" t="n">
        <f aca="false">SUM(AC8:AC9)</f>
        <v>116</v>
      </c>
      <c r="AD7" s="90" t="n">
        <f aca="false">SUM(AD8:AD9)</f>
        <v>88</v>
      </c>
      <c r="AE7" s="90" t="n">
        <f aca="false">SUM(AE8:AE9)</f>
        <v>136</v>
      </c>
      <c r="AF7" s="90" t="n">
        <f aca="false">SUM(AF8:AF9)</f>
        <v>95</v>
      </c>
      <c r="AG7" s="90" t="n">
        <f aca="false">SUM(AG8:AG9)</f>
        <v>89</v>
      </c>
      <c r="AH7" s="90" t="n">
        <f aca="false">SUM(AH8:AH9)</f>
        <v>50</v>
      </c>
      <c r="AI7" s="90" t="n">
        <f aca="false">SUM(AI8:AI9)</f>
        <v>73</v>
      </c>
      <c r="AJ7" s="90" t="n">
        <f aca="false">SUM(AJ8:AJ9)</f>
        <v>99</v>
      </c>
      <c r="AK7" s="90" t="n">
        <f aca="false">SUM(AK8:AK9)</f>
        <v>79</v>
      </c>
      <c r="AL7" s="90" t="n">
        <f aca="false">SUM(AL8:AL9)</f>
        <v>0</v>
      </c>
      <c r="AM7" s="90" t="n">
        <f aca="false">SUM(AM8:AM9)</f>
        <v>0</v>
      </c>
      <c r="AN7" s="90" t="n">
        <f aca="false">SUM(AN8:AN9)</f>
        <v>0</v>
      </c>
      <c r="AO7" s="90" t="n">
        <f aca="false">SUM(AO8:AO9)</f>
        <v>0</v>
      </c>
      <c r="AP7" s="90" t="n">
        <f aca="false">SUM(AP8:AP9)</f>
        <v>0</v>
      </c>
      <c r="AQ7" s="90" t="n">
        <f aca="false">SUM(AQ8:AQ9)</f>
        <v>0</v>
      </c>
    </row>
    <row r="8" customFormat="false" ht="14" hidden="false" customHeight="false" outlineLevel="0" collapsed="false">
      <c r="B8" s="79"/>
      <c r="C8" s="80"/>
      <c r="D8" s="91" t="s">
        <v>103</v>
      </c>
      <c r="E8" s="92"/>
      <c r="F8" s="93"/>
      <c r="G8" s="94"/>
      <c r="H8" s="95"/>
      <c r="I8" s="86" t="s">
        <v>100</v>
      </c>
      <c r="J8" s="86" t="n">
        <v>28</v>
      </c>
      <c r="K8" s="87" t="n">
        <v>25</v>
      </c>
      <c r="L8" s="88" t="s">
        <v>101</v>
      </c>
      <c r="M8" s="87" t="n">
        <v>28</v>
      </c>
      <c r="N8" s="89" t="s">
        <v>102</v>
      </c>
      <c r="O8" s="89" t="n">
        <v>25</v>
      </c>
      <c r="P8" s="96" t="n">
        <f aca="false">Métricas!C64+Métricas!C65</f>
        <v>15</v>
      </c>
      <c r="Q8" s="96" t="n">
        <f aca="false">Métricas!D64+Métricas!D65</f>
        <v>23</v>
      </c>
      <c r="R8" s="96" t="n">
        <f aca="false">Métricas!E64+Métricas!E65</f>
        <v>36</v>
      </c>
      <c r="S8" s="96" t="n">
        <f aca="false">Métricas!F64+Métricas!F65</f>
        <v>206</v>
      </c>
      <c r="T8" s="96" t="n">
        <f aca="false">Métricas!G64+Métricas!G65</f>
        <v>84</v>
      </c>
      <c r="U8" s="96" t="n">
        <f aca="false">Métricas!H64+Métricas!H65</f>
        <v>64</v>
      </c>
      <c r="V8" s="96" t="n">
        <f aca="false">Métricas!I64+Métricas!I65</f>
        <v>30</v>
      </c>
      <c r="W8" s="96" t="n">
        <f aca="false">Métricas!J64+Métricas!J65</f>
        <v>34</v>
      </c>
      <c r="X8" s="96" t="n">
        <f aca="false">Métricas!K64+Métricas!K65</f>
        <v>40</v>
      </c>
      <c r="Y8" s="96" t="n">
        <f aca="false">Métricas!L64+Métricas!L65</f>
        <v>67</v>
      </c>
      <c r="Z8" s="96" t="n">
        <f aca="false">Métricas!M64+Métricas!M65</f>
        <v>48</v>
      </c>
      <c r="AA8" s="96" t="n">
        <f aca="false">Métricas!N64+Métricas!N65</f>
        <v>57</v>
      </c>
      <c r="AB8" s="96" t="n">
        <f aca="false">Métricas!O64+Métricas!O65</f>
        <v>66</v>
      </c>
      <c r="AC8" s="96" t="n">
        <f aca="false">Métricas!P64+Métricas!P65</f>
        <v>25</v>
      </c>
      <c r="AD8" s="96" t="n">
        <f aca="false">Métricas!Q64+Métricas!Q65</f>
        <v>27</v>
      </c>
      <c r="AE8" s="97" t="n">
        <f aca="false">Métricas!R64+Métricas!R65+Métricas!R66</f>
        <v>70</v>
      </c>
      <c r="AF8" s="96" t="n">
        <f aca="false">Métricas!S64+Métricas!S65</f>
        <v>38</v>
      </c>
      <c r="AG8" s="96" t="n">
        <f aca="false">Métricas!T64+Métricas!T65</f>
        <v>38</v>
      </c>
      <c r="AH8" s="96" t="n">
        <f aca="false">Métricas!U64+Métricas!U65</f>
        <v>17</v>
      </c>
      <c r="AI8" s="96" t="n">
        <f aca="false">Métricas!V64+Métricas!V65</f>
        <v>38</v>
      </c>
      <c r="AJ8" s="96" t="n">
        <f aca="false">Métricas!W64+Métricas!W65</f>
        <v>38</v>
      </c>
      <c r="AK8" s="96" t="n">
        <f aca="false">Métricas!X64+Métricas!X65</f>
        <v>43</v>
      </c>
      <c r="AL8" s="96" t="n">
        <f aca="false">Métricas!Y64+Métricas!Y65</f>
        <v>0</v>
      </c>
      <c r="AM8" s="96" t="n">
        <f aca="false">Métricas!Z64+Métricas!Z65</f>
        <v>0</v>
      </c>
      <c r="AN8" s="96" t="n">
        <f aca="false">Métricas!AA64+Métricas!AA65</f>
        <v>0</v>
      </c>
      <c r="AO8" s="96" t="n">
        <f aca="false">Métricas!AB64+Métricas!AB65</f>
        <v>0</v>
      </c>
      <c r="AP8" s="96" t="n">
        <f aca="false">Métricas!AC64+Métricas!AC65</f>
        <v>0</v>
      </c>
      <c r="AQ8" s="96" t="n">
        <f aca="false">Métricas!AD64+Métricas!AD65</f>
        <v>0</v>
      </c>
    </row>
    <row r="9" customFormat="false" ht="14" hidden="false" customHeight="false" outlineLevel="0" collapsed="false">
      <c r="B9" s="79"/>
      <c r="C9" s="80"/>
      <c r="D9" s="91" t="s">
        <v>104</v>
      </c>
      <c r="E9" s="92"/>
      <c r="F9" s="93"/>
      <c r="G9" s="94"/>
      <c r="H9" s="95"/>
      <c r="I9" s="98" t="s">
        <v>100</v>
      </c>
      <c r="J9" s="99" t="n">
        <v>65</v>
      </c>
      <c r="K9" s="87" t="n">
        <v>58</v>
      </c>
      <c r="L9" s="88" t="s">
        <v>101</v>
      </c>
      <c r="M9" s="87" t="n">
        <v>65</v>
      </c>
      <c r="N9" s="89" t="s">
        <v>102</v>
      </c>
      <c r="O9" s="100" t="n">
        <v>58</v>
      </c>
      <c r="P9" s="101" t="n">
        <f aca="false">Métricas!C38+Métricas!C39</f>
        <v>36</v>
      </c>
      <c r="Q9" s="101" t="n">
        <f aca="false">Métricas!D38+Métricas!D39</f>
        <v>43</v>
      </c>
      <c r="R9" s="101" t="n">
        <f aca="false">Métricas!E38+Métricas!E39</f>
        <v>36</v>
      </c>
      <c r="S9" s="101" t="n">
        <f aca="false">Métricas!F38+Métricas!F39</f>
        <v>33</v>
      </c>
      <c r="T9" s="101" t="n">
        <f aca="false">Métricas!G38+Métricas!G39</f>
        <v>56</v>
      </c>
      <c r="U9" s="101" t="n">
        <f aca="false">Métricas!H38+Métricas!H39</f>
        <v>40</v>
      </c>
      <c r="V9" s="101" t="n">
        <f aca="false">Métricas!I38+Métricas!I39</f>
        <v>50</v>
      </c>
      <c r="W9" s="101" t="n">
        <f aca="false">Métricas!J38+Métricas!J39</f>
        <v>106</v>
      </c>
      <c r="X9" s="101" t="n">
        <f aca="false">Métricas!K38+Métricas!K39</f>
        <v>60</v>
      </c>
      <c r="Y9" s="101" t="n">
        <f aca="false">Métricas!L38+Métricas!L39</f>
        <v>56</v>
      </c>
      <c r="Z9" s="101" t="n">
        <f aca="false">Métricas!M38+Métricas!M39</f>
        <v>64</v>
      </c>
      <c r="AA9" s="101" t="n">
        <f aca="false">Métricas!N38+Métricas!N39</f>
        <v>82</v>
      </c>
      <c r="AB9" s="101" t="n">
        <f aca="false">Métricas!O38+Métricas!O39</f>
        <v>82</v>
      </c>
      <c r="AC9" s="101" t="n">
        <f aca="false">Métricas!P38+Métricas!P39</f>
        <v>91</v>
      </c>
      <c r="AD9" s="101" t="n">
        <f aca="false">Métricas!Q38+Métricas!Q39</f>
        <v>61</v>
      </c>
      <c r="AE9" s="101" t="n">
        <f aca="false">Métricas!R38+Métricas!R39</f>
        <v>66</v>
      </c>
      <c r="AF9" s="101" t="n">
        <f aca="false">Métricas!S38+Métricas!S39</f>
        <v>57</v>
      </c>
      <c r="AG9" s="101" t="n">
        <f aca="false">Métricas!T38+Métricas!T39</f>
        <v>51</v>
      </c>
      <c r="AH9" s="101" t="n">
        <f aca="false">Métricas!U38+Métricas!U39+Indicadores!U43</f>
        <v>33</v>
      </c>
      <c r="AI9" s="101" t="n">
        <f aca="false">Métricas!V38+Métricas!V39</f>
        <v>35</v>
      </c>
      <c r="AJ9" s="101" t="n">
        <f aca="false">Métricas!W38+Métricas!W39</f>
        <v>61</v>
      </c>
      <c r="AK9" s="101" t="n">
        <f aca="false">Métricas!X38+Métricas!X39</f>
        <v>36</v>
      </c>
      <c r="AL9" s="101" t="n">
        <f aca="false">Métricas!Y38+Métricas!Y39</f>
        <v>0</v>
      </c>
      <c r="AM9" s="101" t="n">
        <f aca="false">Métricas!Z38+Métricas!Z39</f>
        <v>0</v>
      </c>
      <c r="AN9" s="101" t="n">
        <f aca="false">Métricas!AA38+Métricas!AA39</f>
        <v>0</v>
      </c>
      <c r="AO9" s="101" t="n">
        <f aca="false">Métricas!AB38+Métricas!AB39</f>
        <v>0</v>
      </c>
      <c r="AP9" s="101" t="n">
        <f aca="false">Métricas!AC38+Métricas!AC39</f>
        <v>0</v>
      </c>
      <c r="AQ9" s="101" t="n">
        <f aca="false">Métricas!AD38+Métricas!AD39</f>
        <v>0</v>
      </c>
    </row>
    <row r="10" customFormat="false" ht="30" hidden="false" customHeight="false" outlineLevel="0" collapsed="false">
      <c r="B10" s="79"/>
      <c r="C10" s="80" t="n">
        <v>2</v>
      </c>
      <c r="D10" s="81" t="s">
        <v>105</v>
      </c>
      <c r="E10" s="82" t="s">
        <v>106</v>
      </c>
      <c r="F10" s="83" t="s">
        <v>97</v>
      </c>
      <c r="G10" s="84" t="s">
        <v>98</v>
      </c>
      <c r="H10" s="85" t="s">
        <v>99</v>
      </c>
      <c r="I10" s="98" t="s">
        <v>102</v>
      </c>
      <c r="J10" s="98" t="n">
        <v>124</v>
      </c>
      <c r="K10" s="87" t="n">
        <v>124</v>
      </c>
      <c r="L10" s="88" t="s">
        <v>101</v>
      </c>
      <c r="M10" s="87" t="n">
        <v>138</v>
      </c>
      <c r="N10" s="102" t="s">
        <v>100</v>
      </c>
      <c r="O10" s="102" t="n">
        <v>138</v>
      </c>
      <c r="P10" s="103" t="n">
        <f aca="false">SUM(P11:P12)</f>
        <v>3</v>
      </c>
      <c r="Q10" s="103" t="n">
        <f aca="false">SUM(Q11:Q12)</f>
        <v>192</v>
      </c>
      <c r="R10" s="103" t="n">
        <f aca="false">SUM(R11:R12)</f>
        <v>47</v>
      </c>
      <c r="S10" s="103" t="n">
        <f aca="false">SUM(S11:S12)</f>
        <v>67</v>
      </c>
      <c r="T10" s="103" t="n">
        <f aca="false">SUM(T11:T12)</f>
        <v>70</v>
      </c>
      <c r="U10" s="103" t="n">
        <f aca="false">SUM(U11:U12)</f>
        <v>82</v>
      </c>
      <c r="V10" s="103" t="n">
        <f aca="false">SUM(V11:V12)</f>
        <v>47</v>
      </c>
      <c r="W10" s="103" t="n">
        <f aca="false">SUM(W11:W12)</f>
        <v>93</v>
      </c>
      <c r="X10" s="103" t="n">
        <f aca="false">SUM(X11:X12)</f>
        <v>58</v>
      </c>
      <c r="Y10" s="103" t="n">
        <f aca="false">SUM(Y11:Y12)</f>
        <v>104</v>
      </c>
      <c r="Z10" s="103" t="n">
        <f aca="false">SUM(Z11:Z12)</f>
        <v>88</v>
      </c>
      <c r="AA10" s="103" t="n">
        <f aca="false">SUM(AA11:AA12)</f>
        <v>72</v>
      </c>
      <c r="AB10" s="103" t="n">
        <f aca="false">SUM(AB11:AB12)</f>
        <v>82</v>
      </c>
      <c r="AC10" s="103" t="n">
        <f aca="false">SUM(AC11:AC12)</f>
        <v>60</v>
      </c>
      <c r="AD10" s="103" t="n">
        <f aca="false">SUM(AD11:AD12)</f>
        <v>40</v>
      </c>
      <c r="AE10" s="103" t="n">
        <f aca="false">SUM(AE11:AE12)</f>
        <v>133</v>
      </c>
      <c r="AF10" s="103" t="n">
        <f aca="false">SUM(AF11:AF12)</f>
        <v>119</v>
      </c>
      <c r="AG10" s="103" t="n">
        <f aca="false">SUM(AG11:AG12)</f>
        <v>69</v>
      </c>
      <c r="AH10" s="103" t="n">
        <f aca="false">SUM(AH11:AH12)</f>
        <v>60</v>
      </c>
      <c r="AI10" s="103" t="n">
        <f aca="false">SUM(AI11:AI12)</f>
        <v>103</v>
      </c>
      <c r="AJ10" s="103" t="n">
        <f aca="false">SUM(AJ11:AJ12)</f>
        <v>102</v>
      </c>
      <c r="AK10" s="103" t="n">
        <f aca="false">SUM(AK11:AK12)</f>
        <v>107</v>
      </c>
      <c r="AL10" s="103" t="n">
        <f aca="false">SUM(AL11:AL12)</f>
        <v>0</v>
      </c>
      <c r="AM10" s="103" t="n">
        <f aca="false">SUM(AM11:AM12)</f>
        <v>0</v>
      </c>
      <c r="AN10" s="103" t="n">
        <f aca="false">SUM(AN11:AN12)</f>
        <v>0</v>
      </c>
      <c r="AO10" s="103" t="n">
        <f aca="false">SUM(AO11:AO12)</f>
        <v>0</v>
      </c>
      <c r="AP10" s="103" t="n">
        <f aca="false">SUM(AP11:AP12)</f>
        <v>0</v>
      </c>
      <c r="AQ10" s="103" t="n">
        <f aca="false">SUM(AQ11:AQ12)</f>
        <v>0</v>
      </c>
    </row>
    <row r="11" customFormat="false" ht="14" hidden="false" customHeight="false" outlineLevel="0" collapsed="false">
      <c r="B11" s="79"/>
      <c r="C11" s="80"/>
      <c r="D11" s="91" t="s">
        <v>103</v>
      </c>
      <c r="E11" s="92"/>
      <c r="F11" s="93"/>
      <c r="G11" s="94"/>
      <c r="H11" s="104"/>
      <c r="I11" s="98" t="s">
        <v>102</v>
      </c>
      <c r="J11" s="98" t="n">
        <v>34</v>
      </c>
      <c r="K11" s="87" t="n">
        <v>34</v>
      </c>
      <c r="L11" s="88" t="s">
        <v>101</v>
      </c>
      <c r="M11" s="87" t="n">
        <v>38</v>
      </c>
      <c r="N11" s="102" t="s">
        <v>100</v>
      </c>
      <c r="O11" s="102" t="n">
        <v>38</v>
      </c>
      <c r="P11" s="103" t="n">
        <f aca="false">Métricas!C67</f>
        <v>1</v>
      </c>
      <c r="Q11" s="103" t="n">
        <f aca="false">Métricas!D67</f>
        <v>178</v>
      </c>
      <c r="R11" s="103" t="n">
        <f aca="false">Métricas!E67</f>
        <v>23</v>
      </c>
      <c r="S11" s="103" t="n">
        <f aca="false">Métricas!F67</f>
        <v>37</v>
      </c>
      <c r="T11" s="103" t="n">
        <f aca="false">Métricas!G67</f>
        <v>23</v>
      </c>
      <c r="U11" s="103" t="n">
        <f aca="false">Métricas!H67</f>
        <v>9</v>
      </c>
      <c r="V11" s="103" t="n">
        <f aca="false">Métricas!I67</f>
        <v>8</v>
      </c>
      <c r="W11" s="103" t="n">
        <f aca="false">Métricas!J67</f>
        <v>25</v>
      </c>
      <c r="X11" s="103" t="n">
        <f aca="false">Métricas!K67</f>
        <v>11</v>
      </c>
      <c r="Y11" s="103" t="n">
        <f aca="false">Métricas!L67</f>
        <v>27</v>
      </c>
      <c r="Z11" s="103" t="n">
        <f aca="false">Métricas!M67</f>
        <v>13</v>
      </c>
      <c r="AA11" s="103" t="n">
        <f aca="false">Métricas!N67</f>
        <v>9</v>
      </c>
      <c r="AB11" s="103" t="n">
        <f aca="false">Métricas!O67</f>
        <v>16</v>
      </c>
      <c r="AC11" s="103" t="n">
        <f aca="false">Métricas!P67</f>
        <v>14</v>
      </c>
      <c r="AD11" s="103" t="n">
        <f aca="false">Métricas!Q67</f>
        <v>5</v>
      </c>
      <c r="AE11" s="105" t="n">
        <f aca="false">Métricas!R67+Métricas!R68</f>
        <v>58</v>
      </c>
      <c r="AF11" s="103" t="n">
        <f aca="false">Métricas!S67</f>
        <v>22</v>
      </c>
      <c r="AG11" s="103" t="n">
        <f aca="false">Métricas!T67</f>
        <v>16</v>
      </c>
      <c r="AH11" s="103" t="n">
        <f aca="false">Métricas!U67</f>
        <v>21</v>
      </c>
      <c r="AI11" s="103" t="n">
        <f aca="false">Métricas!V67</f>
        <v>24</v>
      </c>
      <c r="AJ11" s="103" t="n">
        <f aca="false">Métricas!W67</f>
        <v>27</v>
      </c>
      <c r="AK11" s="103" t="n">
        <f aca="false">Métricas!X67</f>
        <v>15</v>
      </c>
      <c r="AL11" s="103" t="n">
        <f aca="false">Métricas!Y67</f>
        <v>0</v>
      </c>
      <c r="AM11" s="103" t="n">
        <f aca="false">Métricas!Z67</f>
        <v>0</v>
      </c>
      <c r="AN11" s="103" t="n">
        <f aca="false">Métricas!AA67</f>
        <v>0</v>
      </c>
      <c r="AO11" s="103" t="n">
        <f aca="false">Métricas!AB67</f>
        <v>0</v>
      </c>
      <c r="AP11" s="103" t="n">
        <f aca="false">Métricas!AC67</f>
        <v>0</v>
      </c>
      <c r="AQ11" s="103" t="n">
        <f aca="false">Métricas!AD67</f>
        <v>0</v>
      </c>
    </row>
    <row r="12" customFormat="false" ht="14" hidden="false" customHeight="false" outlineLevel="0" collapsed="false">
      <c r="B12" s="79"/>
      <c r="C12" s="80"/>
      <c r="D12" s="91" t="s">
        <v>104</v>
      </c>
      <c r="E12" s="92"/>
      <c r="F12" s="93"/>
      <c r="G12" s="94"/>
      <c r="H12" s="104"/>
      <c r="I12" s="98" t="s">
        <v>102</v>
      </c>
      <c r="J12" s="98" t="n">
        <v>90</v>
      </c>
      <c r="K12" s="87" t="n">
        <v>90</v>
      </c>
      <c r="L12" s="88" t="s">
        <v>101</v>
      </c>
      <c r="M12" s="87" t="n">
        <v>100</v>
      </c>
      <c r="N12" s="102" t="s">
        <v>100</v>
      </c>
      <c r="O12" s="102" t="n">
        <v>100</v>
      </c>
      <c r="P12" s="103" t="n">
        <f aca="false">Métricas!C41</f>
        <v>2</v>
      </c>
      <c r="Q12" s="103" t="n">
        <f aca="false">Métricas!D41</f>
        <v>14</v>
      </c>
      <c r="R12" s="103" t="n">
        <f aca="false">Métricas!E41</f>
        <v>24</v>
      </c>
      <c r="S12" s="103" t="n">
        <f aca="false">Métricas!F41</f>
        <v>30</v>
      </c>
      <c r="T12" s="103" t="n">
        <f aca="false">Métricas!G41</f>
        <v>47</v>
      </c>
      <c r="U12" s="103" t="n">
        <f aca="false">Métricas!H41</f>
        <v>73</v>
      </c>
      <c r="V12" s="103" t="n">
        <f aca="false">Métricas!I41</f>
        <v>39</v>
      </c>
      <c r="W12" s="103" t="n">
        <f aca="false">Métricas!J41</f>
        <v>68</v>
      </c>
      <c r="X12" s="103" t="n">
        <f aca="false">Métricas!K41</f>
        <v>47</v>
      </c>
      <c r="Y12" s="103" t="n">
        <f aca="false">Métricas!L41</f>
        <v>77</v>
      </c>
      <c r="Z12" s="103" t="n">
        <f aca="false">Métricas!M41</f>
        <v>75</v>
      </c>
      <c r="AA12" s="103" t="n">
        <f aca="false">Métricas!N41</f>
        <v>63</v>
      </c>
      <c r="AB12" s="103" t="n">
        <f aca="false">Métricas!O41</f>
        <v>66</v>
      </c>
      <c r="AC12" s="103" t="n">
        <f aca="false">Métricas!P41</f>
        <v>46</v>
      </c>
      <c r="AD12" s="103" t="n">
        <f aca="false">Métricas!Q41</f>
        <v>35</v>
      </c>
      <c r="AE12" s="103" t="n">
        <f aca="false">Métricas!R41</f>
        <v>75</v>
      </c>
      <c r="AF12" s="103" t="n">
        <f aca="false">Métricas!S41</f>
        <v>97</v>
      </c>
      <c r="AG12" s="103" t="n">
        <f aca="false">Métricas!T41</f>
        <v>53</v>
      </c>
      <c r="AH12" s="103" t="n">
        <f aca="false">Métricas!U41</f>
        <v>39</v>
      </c>
      <c r="AI12" s="103" t="n">
        <f aca="false">Métricas!V41</f>
        <v>79</v>
      </c>
      <c r="AJ12" s="103" t="n">
        <f aca="false">Métricas!W41</f>
        <v>75</v>
      </c>
      <c r="AK12" s="103" t="n">
        <f aca="false">Métricas!X41</f>
        <v>92</v>
      </c>
      <c r="AL12" s="103" t="n">
        <f aca="false">Métricas!Y41</f>
        <v>0</v>
      </c>
      <c r="AM12" s="103" t="n">
        <f aca="false">Métricas!Z41</f>
        <v>0</v>
      </c>
      <c r="AN12" s="103" t="n">
        <f aca="false">Métricas!AA41</f>
        <v>0</v>
      </c>
      <c r="AO12" s="103" t="n">
        <f aca="false">Métricas!AB41</f>
        <v>0</v>
      </c>
      <c r="AP12" s="103" t="n">
        <f aca="false">Métricas!AC41</f>
        <v>0</v>
      </c>
      <c r="AQ12" s="103" t="n">
        <f aca="false">Métricas!AD41</f>
        <v>0</v>
      </c>
    </row>
    <row r="13" customFormat="false" ht="30" hidden="false" customHeight="false" outlineLevel="0" collapsed="false">
      <c r="B13" s="79"/>
      <c r="C13" s="80" t="n">
        <v>3</v>
      </c>
      <c r="D13" s="81" t="s">
        <v>107</v>
      </c>
      <c r="E13" s="82" t="s">
        <v>108</v>
      </c>
      <c r="F13" s="83" t="s">
        <v>97</v>
      </c>
      <c r="G13" s="84" t="s">
        <v>98</v>
      </c>
      <c r="H13" s="85" t="s">
        <v>99</v>
      </c>
      <c r="I13" s="99" t="s">
        <v>100</v>
      </c>
      <c r="J13" s="99" t="n">
        <v>1684</v>
      </c>
      <c r="K13" s="87" t="n">
        <v>1524</v>
      </c>
      <c r="L13" s="88" t="s">
        <v>101</v>
      </c>
      <c r="M13" s="87" t="n">
        <v>1684</v>
      </c>
      <c r="N13" s="100" t="s">
        <v>102</v>
      </c>
      <c r="O13" s="100" t="n">
        <v>1524</v>
      </c>
      <c r="P13" s="103" t="n">
        <f aca="false">P14+P17</f>
        <v>1909</v>
      </c>
      <c r="Q13" s="103" t="n">
        <f aca="false">Q14+Q17</f>
        <v>1820</v>
      </c>
      <c r="R13" s="103" t="n">
        <f aca="false">R14+R17</f>
        <v>1865</v>
      </c>
      <c r="S13" s="103" t="n">
        <f aca="false">S14+S17</f>
        <v>2037</v>
      </c>
      <c r="T13" s="103" t="n">
        <f aca="false">T14+T17</f>
        <v>2108</v>
      </c>
      <c r="U13" s="103" t="n">
        <f aca="false">U14+U17</f>
        <v>2133</v>
      </c>
      <c r="V13" s="103" t="n">
        <f aca="false">V14+V17</f>
        <v>2169</v>
      </c>
      <c r="W13" s="103" t="n">
        <f aca="false">W14+W17</f>
        <v>2221</v>
      </c>
      <c r="X13" s="103" t="n">
        <f aca="false">X14+X17</f>
        <v>2274</v>
      </c>
      <c r="Y13" s="103" t="n">
        <f aca="false">Y14+Y17</f>
        <v>2288</v>
      </c>
      <c r="Z13" s="103" t="n">
        <f aca="false">Z14+Z17</f>
        <v>1980</v>
      </c>
      <c r="AA13" s="103" t="n">
        <f aca="false">AA14+AA17</f>
        <v>1817</v>
      </c>
      <c r="AB13" s="103" t="n">
        <f aca="false">AB14+AB17</f>
        <v>1882</v>
      </c>
      <c r="AC13" s="103" t="n">
        <f aca="false">AC14+AC17</f>
        <v>1910</v>
      </c>
      <c r="AD13" s="103" t="n">
        <f aca="false">AD14+AD17</f>
        <v>1948</v>
      </c>
      <c r="AE13" s="103" t="n">
        <f aca="false">AE14+AE17</f>
        <v>1949</v>
      </c>
      <c r="AF13" s="103" t="n">
        <f aca="false">AF14+AF17</f>
        <v>1935</v>
      </c>
      <c r="AG13" s="103" t="n">
        <f aca="false">AG14+AG17</f>
        <v>1880</v>
      </c>
      <c r="AH13" s="103" t="n">
        <f aca="false">AH14+AH17</f>
        <v>1853</v>
      </c>
      <c r="AI13" s="103" t="n">
        <f aca="false">AI14+AI17</f>
        <v>1816</v>
      </c>
      <c r="AJ13" s="103" t="n">
        <f aca="false">AJ14+AJ17</f>
        <v>1739</v>
      </c>
      <c r="AK13" s="103" t="n">
        <f aca="false">AK14+AK17</f>
        <v>1717</v>
      </c>
      <c r="AL13" s="103" t="n">
        <f aca="false">AL14+AL17</f>
        <v>0</v>
      </c>
      <c r="AM13" s="103" t="n">
        <f aca="false">AM14+AM17</f>
        <v>0</v>
      </c>
      <c r="AN13" s="103" t="n">
        <f aca="false">AN14+AN17</f>
        <v>0</v>
      </c>
      <c r="AO13" s="103" t="n">
        <f aca="false">AO14+AO17</f>
        <v>0</v>
      </c>
      <c r="AP13" s="103" t="n">
        <f aca="false">AP14+AP17</f>
        <v>0</v>
      </c>
      <c r="AQ13" s="103" t="n">
        <f aca="false">AQ14+AQ17</f>
        <v>0</v>
      </c>
    </row>
    <row r="14" customFormat="false" ht="14" hidden="false" customHeight="false" outlineLevel="0" collapsed="false">
      <c r="B14" s="79"/>
      <c r="C14" s="80"/>
      <c r="D14" s="91" t="s">
        <v>103</v>
      </c>
      <c r="E14" s="92"/>
      <c r="F14" s="93"/>
      <c r="G14" s="94"/>
      <c r="H14" s="104"/>
      <c r="I14" s="99" t="s">
        <v>100</v>
      </c>
      <c r="J14" s="99" t="n">
        <v>815</v>
      </c>
      <c r="K14" s="87" t="n">
        <v>737</v>
      </c>
      <c r="L14" s="88" t="s">
        <v>101</v>
      </c>
      <c r="M14" s="87" t="n">
        <v>815</v>
      </c>
      <c r="N14" s="100" t="s">
        <v>102</v>
      </c>
      <c r="O14" s="100" t="n">
        <v>737</v>
      </c>
      <c r="P14" s="103" t="n">
        <f aca="false">Métricas!C63+Métricas!C64+Métricas!C65-Métricas!C67</f>
        <v>1018</v>
      </c>
      <c r="Q14" s="103" t="n">
        <f aca="false">Métricas!D63+Métricas!D64+Métricas!D65-Métricas!D67</f>
        <v>863</v>
      </c>
      <c r="R14" s="103" t="n">
        <f aca="false">Métricas!E63+Métricas!E64+Métricas!E65-Métricas!E67</f>
        <v>896</v>
      </c>
      <c r="S14" s="103" t="n">
        <f aca="false">Métricas!F63+Métricas!F64+Métricas!F65-Métricas!F67</f>
        <v>1065</v>
      </c>
      <c r="T14" s="103" t="n">
        <f aca="false">Métricas!G63+Métricas!G64+Métricas!G65-Métricas!G67</f>
        <v>1126</v>
      </c>
      <c r="U14" s="103" t="n">
        <f aca="false">Métricas!H63+Métricas!H64+Métricas!H65-Métricas!H67</f>
        <v>1181</v>
      </c>
      <c r="V14" s="103" t="n">
        <f aca="false">Métricas!I63+Métricas!I64+Métricas!I65-Métricas!I67</f>
        <v>1203</v>
      </c>
      <c r="W14" s="103" t="n">
        <f aca="false">Métricas!J63+Métricas!J64+Métricas!J65-Métricas!J67</f>
        <v>1212</v>
      </c>
      <c r="X14" s="103" t="n">
        <f aca="false">Métricas!K63+Métricas!K64+Métricas!K65-Métricas!K67</f>
        <v>1241</v>
      </c>
      <c r="Y14" s="103" t="n">
        <f aca="false">Métricas!L63+Métricas!L64+Métricas!L65-Métricas!L67</f>
        <v>1274</v>
      </c>
      <c r="Z14" s="103" t="n">
        <f aca="false">Métricas!M63+Métricas!M64+Métricas!M65-Métricas!M67</f>
        <v>971</v>
      </c>
      <c r="AA14" s="103" t="n">
        <f aca="false">Métricas!N63+Métricas!N64+Métricas!N65-Métricas!N67</f>
        <v>785</v>
      </c>
      <c r="AB14" s="103" t="n">
        <f aca="false">Métricas!O63+Métricas!O64+Métricas!O65-Métricas!O67</f>
        <v>821</v>
      </c>
      <c r="AC14" s="103" t="n">
        <f aca="false">Métricas!P63+Métricas!P64+Métricas!P65-Métricas!P67</f>
        <v>800</v>
      </c>
      <c r="AD14" s="103" t="n">
        <f aca="false">Métricas!Q63+Métricas!Q64+Métricas!Q65-Métricas!Q67</f>
        <v>808</v>
      </c>
      <c r="AE14" s="103" t="n">
        <f aca="false">Métricas!R63+Métricas!R64+Métricas!R65-Métricas!R67</f>
        <v>813</v>
      </c>
      <c r="AF14" s="103" t="n">
        <f aca="false">Métricas!S63+Métricas!S64+Métricas!S65-Métricas!S67</f>
        <v>831</v>
      </c>
      <c r="AG14" s="103" t="n">
        <f aca="false">Métricas!T63+Métricas!T64+Métricas!T65-Métricas!T67</f>
        <v>766</v>
      </c>
      <c r="AH14" s="103" t="n">
        <f aca="false">Métricas!U63+Métricas!U64+Métricas!U65-Métricas!U67</f>
        <v>745</v>
      </c>
      <c r="AI14" s="103" t="n">
        <f aca="false">Métricas!V63+Métricas!V64+Métricas!V65-Métricas!V67</f>
        <v>742</v>
      </c>
      <c r="AJ14" s="103" t="n">
        <f aca="false">Métricas!W63+Métricas!W64+Métricas!W65-Métricas!W67</f>
        <v>672</v>
      </c>
      <c r="AK14" s="103" t="n">
        <f aca="false">Métricas!X63+Métricas!X64+Métricas!X65-Métricas!X67</f>
        <v>695</v>
      </c>
      <c r="AL14" s="103" t="n">
        <f aca="false">Métricas!Y63+Métricas!Y64+Métricas!Y65-Métricas!Y67</f>
        <v>0</v>
      </c>
      <c r="AM14" s="103" t="n">
        <f aca="false">Métricas!Z63+Métricas!Z64+Métricas!Z65-Métricas!Z67</f>
        <v>0</v>
      </c>
      <c r="AN14" s="103" t="n">
        <f aca="false">Métricas!AA63+Métricas!AA64+Métricas!AA65-Métricas!AA67</f>
        <v>0</v>
      </c>
      <c r="AO14" s="103" t="n">
        <f aca="false">Métricas!AB63+Métricas!AB64+Métricas!AB65-Métricas!AB67</f>
        <v>0</v>
      </c>
      <c r="AP14" s="103" t="n">
        <f aca="false">Métricas!AC63+Métricas!AC64+Métricas!AC65-Métricas!AC67</f>
        <v>0</v>
      </c>
      <c r="AQ14" s="103" t="n">
        <f aca="false">Métricas!AD63+Métricas!AD64+Métricas!AD65-Métricas!AD67</f>
        <v>0</v>
      </c>
    </row>
    <row r="15" customFormat="false" ht="14" hidden="false" customHeight="false" outlineLevel="0" collapsed="false">
      <c r="B15" s="79"/>
      <c r="C15" s="80"/>
      <c r="D15" s="106" t="s">
        <v>109</v>
      </c>
      <c r="E15" s="107"/>
      <c r="F15" s="108"/>
      <c r="G15" s="109"/>
      <c r="H15" s="110"/>
      <c r="I15" s="99"/>
      <c r="J15" s="99"/>
      <c r="K15" s="87"/>
      <c r="L15" s="88"/>
      <c r="M15" s="87"/>
      <c r="N15" s="100"/>
      <c r="O15" s="100"/>
      <c r="P15" s="103" t="n">
        <f aca="false">Métricas!C69</f>
        <v>995</v>
      </c>
      <c r="Q15" s="103" t="n">
        <f aca="false">Métricas!D69</f>
        <v>856</v>
      </c>
      <c r="R15" s="103" t="n">
        <f aca="false">Métricas!E69</f>
        <v>834</v>
      </c>
      <c r="S15" s="103" t="n">
        <f aca="false">Métricas!F69</f>
        <v>920</v>
      </c>
      <c r="T15" s="103" t="n">
        <f aca="false">Métricas!G69</f>
        <v>930</v>
      </c>
      <c r="U15" s="103" t="n">
        <f aca="false">Métricas!H69</f>
        <v>875</v>
      </c>
      <c r="V15" s="103" t="n">
        <f aca="false">Métricas!I69</f>
        <v>873</v>
      </c>
      <c r="W15" s="103" t="n">
        <f aca="false">Métricas!J69</f>
        <v>868</v>
      </c>
      <c r="X15" s="103" t="n">
        <f aca="false">Métricas!K69</f>
        <v>893</v>
      </c>
      <c r="Y15" s="103" t="n">
        <f aca="false">Métricas!L69</f>
        <v>914</v>
      </c>
      <c r="Z15" s="103" t="n">
        <f aca="false">Métricas!M69</f>
        <v>709</v>
      </c>
      <c r="AA15" s="103" t="n">
        <f aca="false">Métricas!N69</f>
        <v>741</v>
      </c>
      <c r="AB15" s="103" t="n">
        <f aca="false">Métricas!O69</f>
        <v>749</v>
      </c>
      <c r="AC15" s="103" t="n">
        <f aca="false">Métricas!P69</f>
        <v>750</v>
      </c>
      <c r="AD15" s="103" t="n">
        <f aca="false">Métricas!Q69</f>
        <v>763</v>
      </c>
      <c r="AE15" s="103" t="n">
        <f aca="false">Métricas!R69</f>
        <v>770</v>
      </c>
      <c r="AF15" s="103" t="n">
        <f aca="false">Métricas!S69</f>
        <v>692</v>
      </c>
      <c r="AG15" s="103" t="n">
        <f aca="false">Métricas!T69</f>
        <v>700</v>
      </c>
      <c r="AH15" s="103" t="n">
        <f aca="false">Métricas!U69</f>
        <v>681</v>
      </c>
      <c r="AI15" s="103" t="n">
        <f aca="false">Métricas!V69</f>
        <v>617</v>
      </c>
      <c r="AJ15" s="103" t="n">
        <f aca="false">Métricas!W69</f>
        <v>619</v>
      </c>
      <c r="AK15" s="103" t="n">
        <f aca="false">Métricas!X69</f>
        <v>624</v>
      </c>
      <c r="AL15" s="103" t="n">
        <f aca="false">Métricas!Y69</f>
        <v>0</v>
      </c>
      <c r="AM15" s="103" t="n">
        <f aca="false">Métricas!Z69</f>
        <v>0</v>
      </c>
      <c r="AN15" s="103" t="n">
        <f aca="false">Métricas!AA69</f>
        <v>0</v>
      </c>
      <c r="AO15" s="103" t="n">
        <f aca="false">Métricas!AB69</f>
        <v>0</v>
      </c>
      <c r="AP15" s="103" t="n">
        <f aca="false">Métricas!AC69</f>
        <v>0</v>
      </c>
      <c r="AQ15" s="103" t="n">
        <f aca="false">Métricas!AD69</f>
        <v>0</v>
      </c>
    </row>
    <row r="16" customFormat="false" ht="14" hidden="false" customHeight="false" outlineLevel="0" collapsed="false">
      <c r="B16" s="79"/>
      <c r="C16" s="80"/>
      <c r="D16" s="106" t="s">
        <v>110</v>
      </c>
      <c r="E16" s="107"/>
      <c r="F16" s="108"/>
      <c r="G16" s="109"/>
      <c r="H16" s="110"/>
      <c r="I16" s="99"/>
      <c r="J16" s="99"/>
      <c r="K16" s="87"/>
      <c r="L16" s="88"/>
      <c r="M16" s="87"/>
      <c r="N16" s="100"/>
      <c r="O16" s="100"/>
      <c r="P16" s="90" t="n">
        <f aca="false">Métricas!C70</f>
        <v>6</v>
      </c>
      <c r="Q16" s="90" t="n">
        <f aca="false">Métricas!D70</f>
        <v>6</v>
      </c>
      <c r="R16" s="90" t="n">
        <f aca="false">Métricas!E70</f>
        <v>17</v>
      </c>
      <c r="S16" s="90" t="n">
        <f aca="false">Métricas!F70</f>
        <v>15</v>
      </c>
      <c r="T16" s="90" t="n">
        <f aca="false">Métricas!G70</f>
        <v>15</v>
      </c>
      <c r="U16" s="90" t="n">
        <f aca="false">Métricas!H70</f>
        <v>17</v>
      </c>
      <c r="V16" s="90" t="n">
        <f aca="false">Métricas!I70</f>
        <v>306</v>
      </c>
      <c r="W16" s="90" t="n">
        <f aca="false">Métricas!J70</f>
        <v>19</v>
      </c>
      <c r="X16" s="90" t="n">
        <f aca="false">Métricas!K70</f>
        <v>20</v>
      </c>
      <c r="Y16" s="90" t="n">
        <f aca="false">Métricas!L70</f>
        <v>19</v>
      </c>
      <c r="Z16" s="90" t="n">
        <f aca="false">Métricas!M70</f>
        <v>24</v>
      </c>
      <c r="AA16" s="90" t="n">
        <f aca="false">Métricas!N70</f>
        <v>26</v>
      </c>
      <c r="AB16" s="90" t="n">
        <f aca="false">Métricas!O70</f>
        <v>38</v>
      </c>
      <c r="AC16" s="90" t="n">
        <f aca="false">Métricas!P70</f>
        <v>35</v>
      </c>
      <c r="AD16" s="90" t="n">
        <f aca="false">Métricas!Q70</f>
        <v>39</v>
      </c>
      <c r="AE16" s="90" t="n">
        <f aca="false">Métricas!R70</f>
        <v>45</v>
      </c>
      <c r="AF16" s="90" t="n">
        <f aca="false">Métricas!S70</f>
        <v>52</v>
      </c>
      <c r="AG16" s="90" t="n">
        <f aca="false">Métricas!T70</f>
        <v>49</v>
      </c>
      <c r="AH16" s="90" t="n">
        <f aca="false">Métricas!U70</f>
        <v>47</v>
      </c>
      <c r="AI16" s="90" t="n">
        <f aca="false">Métricas!V70</f>
        <v>50</v>
      </c>
      <c r="AJ16" s="90" t="n">
        <f aca="false">Métricas!W70</f>
        <v>48</v>
      </c>
      <c r="AK16" s="90" t="n">
        <f aca="false">Métricas!X70</f>
        <v>51</v>
      </c>
      <c r="AL16" s="90" t="n">
        <f aca="false">Métricas!Y70</f>
        <v>0</v>
      </c>
      <c r="AM16" s="90" t="n">
        <f aca="false">Métricas!Z70</f>
        <v>0</v>
      </c>
      <c r="AN16" s="90" t="n">
        <f aca="false">Métricas!AA70</f>
        <v>0</v>
      </c>
      <c r="AO16" s="90" t="n">
        <f aca="false">Métricas!AB70</f>
        <v>0</v>
      </c>
      <c r="AP16" s="90" t="n">
        <f aca="false">Métricas!AC70</f>
        <v>0</v>
      </c>
      <c r="AQ16" s="90" t="n">
        <f aca="false">Métricas!AD70</f>
        <v>0</v>
      </c>
    </row>
    <row r="17" customFormat="false" ht="14" hidden="false" customHeight="false" outlineLevel="0" collapsed="false">
      <c r="B17" s="79"/>
      <c r="C17" s="80"/>
      <c r="D17" s="91" t="s">
        <v>104</v>
      </c>
      <c r="E17" s="92"/>
      <c r="F17" s="93"/>
      <c r="G17" s="94"/>
      <c r="H17" s="104"/>
      <c r="I17" s="99" t="s">
        <v>100</v>
      </c>
      <c r="J17" s="99" t="n">
        <v>869</v>
      </c>
      <c r="K17" s="87" t="n">
        <v>787</v>
      </c>
      <c r="L17" s="88" t="s">
        <v>101</v>
      </c>
      <c r="M17" s="87" t="n">
        <v>869</v>
      </c>
      <c r="N17" s="100" t="s">
        <v>102</v>
      </c>
      <c r="O17" s="100" t="n">
        <v>787</v>
      </c>
      <c r="P17" s="90" t="n">
        <f aca="false">Métricas!C37+Métricas!C38+Métricas!C39-Métricas!C41</f>
        <v>891</v>
      </c>
      <c r="Q17" s="90" t="n">
        <f aca="false">Métricas!D37+Métricas!D38+Métricas!D39-Métricas!D41</f>
        <v>957</v>
      </c>
      <c r="R17" s="90" t="n">
        <f aca="false">Métricas!E37+Métricas!E38+Métricas!E39-Métricas!E41</f>
        <v>969</v>
      </c>
      <c r="S17" s="90" t="n">
        <f aca="false">Métricas!F37+Métricas!F38+Métricas!F39-Métricas!F41</f>
        <v>972</v>
      </c>
      <c r="T17" s="90" t="n">
        <f aca="false">Métricas!G37+Métricas!G38+Métricas!G39-Métricas!G41</f>
        <v>982</v>
      </c>
      <c r="U17" s="90" t="n">
        <f aca="false">Métricas!H37+Métricas!H38+Métricas!H39-Métricas!H41</f>
        <v>952</v>
      </c>
      <c r="V17" s="90" t="n">
        <f aca="false">Métricas!I37+Métricas!I38+Métricas!I39-Métricas!I41</f>
        <v>966</v>
      </c>
      <c r="W17" s="90" t="n">
        <f aca="false">Métricas!J37+Métricas!J38+Métricas!J39-Métricas!J41</f>
        <v>1009</v>
      </c>
      <c r="X17" s="90" t="n">
        <f aca="false">Métricas!K37+Métricas!K38+Métricas!K39-Métricas!K41</f>
        <v>1033</v>
      </c>
      <c r="Y17" s="90" t="n">
        <f aca="false">Métricas!L37+Métricas!L38+Métricas!L39-Métricas!L41</f>
        <v>1014</v>
      </c>
      <c r="Z17" s="90" t="n">
        <f aca="false">Métricas!M37+Métricas!M38+Métricas!M39-Métricas!M41</f>
        <v>1009</v>
      </c>
      <c r="AA17" s="90" t="n">
        <f aca="false">Métricas!N37+Métricas!N38+Métricas!N39-Métricas!N41</f>
        <v>1032</v>
      </c>
      <c r="AB17" s="90" t="n">
        <f aca="false">Métricas!O37+Métricas!O38+Métricas!O39-Métricas!O41</f>
        <v>1061</v>
      </c>
      <c r="AC17" s="90" t="n">
        <f aca="false">Métricas!P37+Métricas!P38+Métricas!P39-Métricas!P41</f>
        <v>1110</v>
      </c>
      <c r="AD17" s="90" t="n">
        <f aca="false">Métricas!Q37+Métricas!Q38+Métricas!Q39-Métricas!Q41</f>
        <v>1140</v>
      </c>
      <c r="AE17" s="90" t="n">
        <f aca="false">Métricas!R37+Métricas!R38+Métricas!R39-Métricas!R41</f>
        <v>1136</v>
      </c>
      <c r="AF17" s="90" t="n">
        <f aca="false">Métricas!S37+Métricas!S38+Métricas!S39-Métricas!S41</f>
        <v>1104</v>
      </c>
      <c r="AG17" s="90" t="n">
        <f aca="false">Métricas!T37+Métricas!T38+Métricas!T39-Métricas!T41</f>
        <v>1114</v>
      </c>
      <c r="AH17" s="90" t="n">
        <f aca="false">Métricas!U37+Métricas!U38+Métricas!U39-Métricas!U41</f>
        <v>1108</v>
      </c>
      <c r="AI17" s="90" t="n">
        <f aca="false">Métricas!V37+Métricas!V38+Métricas!V39-Métricas!V41</f>
        <v>1074</v>
      </c>
      <c r="AJ17" s="90" t="n">
        <f aca="false">Métricas!W37+Métricas!W38+Métricas!W39-Métricas!W41</f>
        <v>1067</v>
      </c>
      <c r="AK17" s="90" t="n">
        <f aca="false">Métricas!X37+Métricas!X38+Métricas!X39-Métricas!X41</f>
        <v>1022</v>
      </c>
      <c r="AL17" s="90" t="n">
        <f aca="false">Métricas!Y37+Métricas!Y38+Métricas!Y39-Métricas!Y41</f>
        <v>0</v>
      </c>
      <c r="AM17" s="90" t="n">
        <f aca="false">Métricas!Z37+Métricas!Z38+Métricas!Z39-Métricas!Z41</f>
        <v>0</v>
      </c>
      <c r="AN17" s="90" t="n">
        <f aca="false">Métricas!AA37+Métricas!AA38+Métricas!AA39-Métricas!AA41</f>
        <v>0</v>
      </c>
      <c r="AO17" s="90" t="n">
        <f aca="false">Métricas!AB37+Métricas!AB38+Métricas!AB39-Métricas!AB41</f>
        <v>0</v>
      </c>
      <c r="AP17" s="90" t="n">
        <f aca="false">Métricas!AC37+Métricas!AC38+Métricas!AC39-Métricas!AC41</f>
        <v>0</v>
      </c>
      <c r="AQ17" s="90" t="n">
        <f aca="false">Métricas!AD37+Métricas!AD38+Métricas!AD39-Métricas!AD41</f>
        <v>0</v>
      </c>
    </row>
    <row r="18" customFormat="false" ht="14" hidden="false" customHeight="false" outlineLevel="0" collapsed="false">
      <c r="B18" s="79"/>
      <c r="C18" s="80"/>
      <c r="D18" s="106" t="s">
        <v>109</v>
      </c>
      <c r="E18" s="107"/>
      <c r="F18" s="108"/>
      <c r="G18" s="109"/>
      <c r="H18" s="110"/>
      <c r="I18" s="99"/>
      <c r="J18" s="99"/>
      <c r="K18" s="87"/>
      <c r="L18" s="88"/>
      <c r="M18" s="87"/>
      <c r="N18" s="100"/>
      <c r="O18" s="100"/>
      <c r="P18" s="90" t="n">
        <f aca="false">Métricas!C42</f>
        <v>888</v>
      </c>
      <c r="Q18" s="90" t="n">
        <f aca="false">Métricas!D42</f>
        <v>954</v>
      </c>
      <c r="R18" s="90" t="n">
        <f aca="false">Métricas!E42</f>
        <v>969</v>
      </c>
      <c r="S18" s="90" t="n">
        <f aca="false">Métricas!F42</f>
        <v>973</v>
      </c>
      <c r="T18" s="90" t="n">
        <f aca="false">Métricas!G42</f>
        <v>985</v>
      </c>
      <c r="U18" s="90" t="n">
        <f aca="false">Métricas!H42</f>
        <v>955</v>
      </c>
      <c r="V18" s="90" t="n">
        <f aca="false">Métricas!I42</f>
        <v>971</v>
      </c>
      <c r="W18" s="90" t="n">
        <f aca="false">Métricas!J42</f>
        <v>1020</v>
      </c>
      <c r="X18" s="90" t="n">
        <f aca="false">Métricas!K42</f>
        <v>1035</v>
      </c>
      <c r="Y18" s="90" t="n">
        <f aca="false">Métricas!L42</f>
        <v>1021</v>
      </c>
      <c r="Z18" s="90" t="n">
        <f aca="false">Métricas!M42</f>
        <v>1013</v>
      </c>
      <c r="AA18" s="90" t="n">
        <f aca="false">Métricas!N42</f>
        <v>1043</v>
      </c>
      <c r="AB18" s="90" t="n">
        <f aca="false">Métricas!O42</f>
        <v>1058</v>
      </c>
      <c r="AC18" s="90" t="n">
        <f aca="false">Métricas!P42</f>
        <v>1108</v>
      </c>
      <c r="AD18" s="90" t="n">
        <f aca="false">Métricas!Q42</f>
        <v>1138</v>
      </c>
      <c r="AE18" s="90" t="n">
        <f aca="false">Métricas!R42</f>
        <v>1142</v>
      </c>
      <c r="AF18" s="90" t="n">
        <f aca="false">Métricas!S42</f>
        <v>1093</v>
      </c>
      <c r="AG18" s="90" t="n">
        <f aca="false">Métricas!T42</f>
        <v>1113</v>
      </c>
      <c r="AH18" s="90" t="n">
        <f aca="false">Métricas!U42</f>
        <v>1111</v>
      </c>
      <c r="AI18" s="90" t="n">
        <f aca="false">Métricas!V42</f>
        <v>1074</v>
      </c>
      <c r="AJ18" s="90" t="n">
        <f aca="false">Métricas!W42</f>
        <v>1070</v>
      </c>
      <c r="AK18" s="90" t="n">
        <f aca="false">Métricas!X42</f>
        <v>1022</v>
      </c>
      <c r="AL18" s="90" t="n">
        <f aca="false">Métricas!Y42</f>
        <v>0</v>
      </c>
      <c r="AM18" s="90" t="n">
        <f aca="false">Métricas!Z42</f>
        <v>0</v>
      </c>
      <c r="AN18" s="90" t="n">
        <f aca="false">Métricas!AA42</f>
        <v>0</v>
      </c>
      <c r="AO18" s="90" t="n">
        <f aca="false">Métricas!AB42</f>
        <v>0</v>
      </c>
      <c r="AP18" s="90" t="n">
        <f aca="false">Métricas!AC42</f>
        <v>0</v>
      </c>
      <c r="AQ18" s="90" t="n">
        <f aca="false">Métricas!AD42</f>
        <v>0</v>
      </c>
    </row>
    <row r="19" customFormat="false" ht="14" hidden="false" customHeight="false" outlineLevel="0" collapsed="false">
      <c r="B19" s="79"/>
      <c r="C19" s="80"/>
      <c r="D19" s="106" t="s">
        <v>110</v>
      </c>
      <c r="E19" s="107"/>
      <c r="F19" s="108"/>
      <c r="G19" s="109"/>
      <c r="H19" s="110"/>
      <c r="I19" s="99"/>
      <c r="J19" s="99"/>
      <c r="K19" s="87"/>
      <c r="L19" s="88"/>
      <c r="M19" s="87"/>
      <c r="N19" s="100"/>
      <c r="O19" s="100"/>
      <c r="P19" s="103" t="n">
        <f aca="false">Métricas!C43</f>
        <v>44</v>
      </c>
      <c r="Q19" s="103" t="n">
        <f aca="false">Métricas!D43</f>
        <v>52</v>
      </c>
      <c r="R19" s="103" t="n">
        <f aca="false">Métricas!E43</f>
        <v>53</v>
      </c>
      <c r="S19" s="103" t="n">
        <f aca="false">Métricas!F43</f>
        <v>50</v>
      </c>
      <c r="T19" s="103" t="n">
        <f aca="false">Métricas!G43</f>
        <v>58</v>
      </c>
      <c r="U19" s="103" t="n">
        <f aca="false">Métricas!H43</f>
        <v>58</v>
      </c>
      <c r="V19" s="103" t="n">
        <f aca="false">Métricas!I43</f>
        <v>61</v>
      </c>
      <c r="W19" s="103" t="n">
        <f aca="false">Métricas!J43</f>
        <v>73</v>
      </c>
      <c r="X19" s="103" t="n">
        <f aca="false">Métricas!K43</f>
        <v>76</v>
      </c>
      <c r="Y19" s="103" t="n">
        <f aca="false">Métricas!L43</f>
        <v>80</v>
      </c>
      <c r="Z19" s="103" t="n">
        <f aca="false">Métricas!M43</f>
        <v>75</v>
      </c>
      <c r="AA19" s="103" t="n">
        <f aca="false">Métricas!N43</f>
        <v>84</v>
      </c>
      <c r="AB19" s="103" t="n">
        <f aca="false">Métricas!O43</f>
        <v>84</v>
      </c>
      <c r="AC19" s="103" t="n">
        <f aca="false">Métricas!P43</f>
        <v>85</v>
      </c>
      <c r="AD19" s="103" t="n">
        <f aca="false">Métricas!Q43</f>
        <v>91</v>
      </c>
      <c r="AE19" s="103" t="n">
        <f aca="false">Métricas!R43</f>
        <v>100</v>
      </c>
      <c r="AF19" s="103" t="n">
        <f aca="false">Métricas!S43</f>
        <v>90</v>
      </c>
      <c r="AG19" s="103" t="n">
        <f aca="false">Métricas!T43</f>
        <v>100</v>
      </c>
      <c r="AH19" s="103" t="n">
        <f aca="false">Métricas!U43</f>
        <v>105</v>
      </c>
      <c r="AI19" s="103" t="n">
        <f aca="false">Métricas!V43</f>
        <v>103</v>
      </c>
      <c r="AJ19" s="103" t="n">
        <f aca="false">Métricas!W43</f>
        <v>110</v>
      </c>
      <c r="AK19" s="103" t="n">
        <f aca="false">Métricas!X43</f>
        <v>117</v>
      </c>
      <c r="AL19" s="103" t="n">
        <f aca="false">Métricas!Y43</f>
        <v>0</v>
      </c>
      <c r="AM19" s="103" t="n">
        <f aca="false">Métricas!Z43</f>
        <v>0</v>
      </c>
      <c r="AN19" s="103" t="n">
        <f aca="false">Métricas!AA43</f>
        <v>0</v>
      </c>
      <c r="AO19" s="103" t="n">
        <f aca="false">Métricas!AB43</f>
        <v>0</v>
      </c>
      <c r="AP19" s="103" t="n">
        <f aca="false">Métricas!AC43</f>
        <v>0</v>
      </c>
      <c r="AQ19" s="103" t="n">
        <f aca="false">Métricas!AD43</f>
        <v>0</v>
      </c>
    </row>
    <row r="20" customFormat="false" ht="30" hidden="false" customHeight="false" outlineLevel="0" collapsed="false">
      <c r="B20" s="79"/>
      <c r="C20" s="80" t="n">
        <v>4</v>
      </c>
      <c r="D20" s="81" t="s">
        <v>111</v>
      </c>
      <c r="E20" s="82" t="s">
        <v>112</v>
      </c>
      <c r="F20" s="83" t="s">
        <v>97</v>
      </c>
      <c r="G20" s="84" t="s">
        <v>98</v>
      </c>
      <c r="H20" s="85" t="s">
        <v>113</v>
      </c>
      <c r="I20" s="111" t="s">
        <v>102</v>
      </c>
      <c r="J20" s="112" t="n">
        <v>0.9</v>
      </c>
      <c r="K20" s="113" t="n">
        <f aca="false">O20</f>
        <v>1</v>
      </c>
      <c r="L20" s="88" t="s">
        <v>101</v>
      </c>
      <c r="M20" s="114" t="n">
        <f aca="false">J20</f>
        <v>0.9</v>
      </c>
      <c r="N20" s="100" t="s">
        <v>100</v>
      </c>
      <c r="O20" s="115" t="n">
        <v>1</v>
      </c>
      <c r="P20" s="116" t="n">
        <f aca="false">P10/P7</f>
        <v>0.0588235294117647</v>
      </c>
      <c r="Q20" s="116" t="n">
        <f aca="false">Q10/Q7</f>
        <v>2.90909090909091</v>
      </c>
      <c r="R20" s="116" t="n">
        <f aca="false">R10/R7</f>
        <v>0.652777777777778</v>
      </c>
      <c r="S20" s="116" t="n">
        <f aca="false">S10/S7</f>
        <v>0.280334728033473</v>
      </c>
      <c r="T20" s="116" t="n">
        <f aca="false">T10/T7</f>
        <v>0.5</v>
      </c>
      <c r="U20" s="116" t="n">
        <f aca="false">U10/U7</f>
        <v>0.788461538461538</v>
      </c>
      <c r="V20" s="116" t="n">
        <f aca="false">V10/V7</f>
        <v>0.5875</v>
      </c>
      <c r="W20" s="116" t="n">
        <f aca="false">W10/W7</f>
        <v>0.664285714285714</v>
      </c>
      <c r="X20" s="116" t="n">
        <f aca="false">X10/X7</f>
        <v>0.58</v>
      </c>
      <c r="Y20" s="116" t="n">
        <f aca="false">Y10/Y7</f>
        <v>0.845528455284553</v>
      </c>
      <c r="Z20" s="116" t="n">
        <f aca="false">Z10/Z7</f>
        <v>0.785714285714286</v>
      </c>
      <c r="AA20" s="116" t="n">
        <f aca="false">AA10/AA7</f>
        <v>0.517985611510791</v>
      </c>
      <c r="AB20" s="116" t="n">
        <f aca="false">AB10/AB7</f>
        <v>0.554054054054054</v>
      </c>
      <c r="AC20" s="116" t="n">
        <f aca="false">AC10/AC7</f>
        <v>0.517241379310345</v>
      </c>
      <c r="AD20" s="116" t="n">
        <f aca="false">AD10/AD7</f>
        <v>0.454545454545455</v>
      </c>
      <c r="AE20" s="116" t="n">
        <f aca="false">AE10/AE7</f>
        <v>0.977941176470588</v>
      </c>
      <c r="AF20" s="116" t="n">
        <f aca="false">AF10/AF7</f>
        <v>1.25263157894737</v>
      </c>
      <c r="AG20" s="116" t="n">
        <f aca="false">AG10/AG7</f>
        <v>0.775280898876405</v>
      </c>
      <c r="AH20" s="116" t="n">
        <f aca="false">AH10/AH7</f>
        <v>1.2</v>
      </c>
      <c r="AI20" s="116" t="n">
        <f aca="false">AI10/AI7</f>
        <v>1.41095890410959</v>
      </c>
      <c r="AJ20" s="116" t="n">
        <f aca="false">AJ10/AJ7</f>
        <v>1.03030303030303</v>
      </c>
      <c r="AK20" s="116" t="n">
        <f aca="false">AK10/AK7</f>
        <v>1.35443037974684</v>
      </c>
      <c r="AL20" s="116" t="e">
        <f aca="false">AL10/AL7</f>
        <v>#DIV/0!</v>
      </c>
      <c r="AM20" s="116" t="e">
        <f aca="false">AM10/AM7</f>
        <v>#DIV/0!</v>
      </c>
      <c r="AN20" s="116" t="e">
        <f aca="false">AN10/AN7</f>
        <v>#DIV/0!</v>
      </c>
      <c r="AO20" s="116" t="e">
        <f aca="false">AO10/AO7</f>
        <v>#DIV/0!</v>
      </c>
      <c r="AP20" s="116" t="e">
        <f aca="false">AP10/AP7</f>
        <v>#DIV/0!</v>
      </c>
      <c r="AQ20" s="116" t="e">
        <f aca="false">AQ10/AQ7</f>
        <v>#DIV/0!</v>
      </c>
    </row>
    <row r="21" customFormat="false" ht="41" hidden="false" customHeight="true" outlineLevel="0" collapsed="false">
      <c r="A21" s="64" t="s">
        <v>114</v>
      </c>
      <c r="B21" s="117" t="s">
        <v>115</v>
      </c>
      <c r="C21" s="118" t="n">
        <v>5</v>
      </c>
      <c r="D21" s="119" t="s">
        <v>116</v>
      </c>
      <c r="E21" s="119" t="s">
        <v>117</v>
      </c>
      <c r="F21" s="120" t="s">
        <v>97</v>
      </c>
      <c r="G21" s="121" t="s">
        <v>98</v>
      </c>
      <c r="H21" s="122" t="s">
        <v>118</v>
      </c>
      <c r="I21" s="123" t="s">
        <v>100</v>
      </c>
      <c r="J21" s="123" t="n">
        <v>7</v>
      </c>
      <c r="K21" s="87" t="n">
        <f aca="false">O21</f>
        <v>5</v>
      </c>
      <c r="L21" s="88" t="s">
        <v>101</v>
      </c>
      <c r="M21" s="87" t="n">
        <f aca="false">J21</f>
        <v>7</v>
      </c>
      <c r="N21" s="124" t="s">
        <v>102</v>
      </c>
      <c r="O21" s="124" t="n">
        <v>5</v>
      </c>
      <c r="P21" s="103" t="n">
        <f aca="false">Métricas!C9-Métricas!C10</f>
        <v>64</v>
      </c>
      <c r="Q21" s="103" t="n">
        <f aca="false">Métricas!D9-Métricas!D10</f>
        <v>93</v>
      </c>
      <c r="R21" s="103" t="n">
        <f aca="false">Métricas!E9-Métricas!E10</f>
        <v>125</v>
      </c>
      <c r="S21" s="103" t="n">
        <f aca="false">Métricas!F9-Métricas!F10</f>
        <v>19</v>
      </c>
      <c r="T21" s="103" t="n">
        <f aca="false">Métricas!G9-Métricas!G10</f>
        <v>4</v>
      </c>
      <c r="U21" s="103" t="n">
        <f aca="false">Métricas!H9-Métricas!H10</f>
        <v>21</v>
      </c>
      <c r="V21" s="103" t="n">
        <f aca="false">Métricas!I9-Métricas!I10</f>
        <v>3</v>
      </c>
      <c r="W21" s="103" t="n">
        <f aca="false">Métricas!J9-Métricas!J10</f>
        <v>6</v>
      </c>
      <c r="X21" s="103" t="n">
        <f aca="false">Métricas!K9-Métricas!K10</f>
        <v>5</v>
      </c>
      <c r="Y21" s="103" t="n">
        <f aca="false">Métricas!L9-Métricas!L10</f>
        <v>6</v>
      </c>
      <c r="Z21" s="103" t="n">
        <f aca="false">Métricas!M9-Métricas!M10</f>
        <v>1</v>
      </c>
      <c r="AA21" s="103" t="n">
        <f aca="false">Métricas!N9-Métricas!N10</f>
        <v>2</v>
      </c>
      <c r="AB21" s="103" t="n">
        <f aca="false">Métricas!O9-Métricas!O10</f>
        <v>3</v>
      </c>
      <c r="AC21" s="103" t="n">
        <f aca="false">Métricas!P9-Métricas!P10</f>
        <v>0</v>
      </c>
      <c r="AD21" s="103" t="n">
        <f aca="false">Métricas!Q9-Métricas!Q10</f>
        <v>1</v>
      </c>
      <c r="AE21" s="103" t="n">
        <f aca="false">Métricas!R9-Métricas!R10</f>
        <v>0</v>
      </c>
      <c r="AF21" s="103" t="n">
        <f aca="false">Métricas!S9-Métricas!S10</f>
        <v>2</v>
      </c>
      <c r="AG21" s="103" t="n">
        <f aca="false">Métricas!T9-Métricas!T10</f>
        <v>12</v>
      </c>
      <c r="AH21" s="103" t="n">
        <f aca="false">Métricas!U9-Métricas!U10</f>
        <v>1</v>
      </c>
      <c r="AI21" s="103" t="n">
        <f aca="false">Métricas!V9-Métricas!V10</f>
        <v>3</v>
      </c>
      <c r="AJ21" s="103" t="n">
        <f aca="false">Métricas!W9-Métricas!W10</f>
        <v>1</v>
      </c>
      <c r="AK21" s="103" t="n">
        <f aca="false">Métricas!X9-Métricas!X10</f>
        <v>0</v>
      </c>
      <c r="AL21" s="103" t="n">
        <f aca="false">Métricas!Y9-Métricas!Y10</f>
        <v>0</v>
      </c>
      <c r="AM21" s="103" t="n">
        <f aca="false">Métricas!Z9-Métricas!Z10</f>
        <v>0</v>
      </c>
      <c r="AN21" s="103" t="n">
        <f aca="false">Métricas!AA9-Métricas!AA10</f>
        <v>0</v>
      </c>
      <c r="AO21" s="103" t="n">
        <f aca="false">Métricas!AB9-Métricas!AB10</f>
        <v>0</v>
      </c>
      <c r="AP21" s="103" t="n">
        <f aca="false">Métricas!AC9-Métricas!AC10</f>
        <v>0</v>
      </c>
      <c r="AQ21" s="103" t="n">
        <f aca="false">Métricas!AD9-Métricas!AD10</f>
        <v>0</v>
      </c>
    </row>
    <row r="22" customFormat="false" ht="30" hidden="false" customHeight="false" outlineLevel="0" collapsed="false">
      <c r="B22" s="117"/>
      <c r="C22" s="118" t="n">
        <v>6</v>
      </c>
      <c r="D22" s="119" t="s">
        <v>119</v>
      </c>
      <c r="E22" s="119" t="s">
        <v>120</v>
      </c>
      <c r="F22" s="120" t="s">
        <v>97</v>
      </c>
      <c r="G22" s="121" t="s">
        <v>98</v>
      </c>
      <c r="H22" s="122" t="s">
        <v>121</v>
      </c>
      <c r="I22" s="123" t="s">
        <v>100</v>
      </c>
      <c r="J22" s="98" t="n">
        <v>45</v>
      </c>
      <c r="K22" s="87" t="n">
        <v>30</v>
      </c>
      <c r="L22" s="88" t="s">
        <v>101</v>
      </c>
      <c r="M22" s="87" t="n">
        <v>45</v>
      </c>
      <c r="N22" s="124" t="s">
        <v>102</v>
      </c>
      <c r="O22" s="102" t="n">
        <v>30</v>
      </c>
      <c r="P22" s="103" t="n">
        <f aca="false">MAX(P23:P24)</f>
        <v>134</v>
      </c>
      <c r="Q22" s="103" t="n">
        <f aca="false">MAX(Q23:Q24)</f>
        <v>163</v>
      </c>
      <c r="R22" s="103" t="n">
        <f aca="false">MAX(R23:R24)</f>
        <v>0</v>
      </c>
      <c r="S22" s="103" t="n">
        <f aca="false">MAX(S23:S24)</f>
        <v>11</v>
      </c>
      <c r="T22" s="103" t="n">
        <f aca="false">MAX(T23:T24)</f>
        <v>22</v>
      </c>
      <c r="U22" s="103" t="n">
        <f aca="false">MAX(U23:U24)</f>
        <v>6</v>
      </c>
      <c r="V22" s="103" t="n">
        <f aca="false">MAX(V23:V24)</f>
        <v>9</v>
      </c>
      <c r="W22" s="103" t="n">
        <f aca="false">MAX(W23:W24)</f>
        <v>30</v>
      </c>
      <c r="X22" s="103" t="n">
        <f aca="false">MAX(X23:X24)</f>
        <v>22</v>
      </c>
      <c r="Y22" s="103" t="n">
        <f aca="false">MAX(Y23:Y24)</f>
        <v>17</v>
      </c>
      <c r="Z22" s="103" t="n">
        <f aca="false">MAX(Z23:Z24)</f>
        <v>26</v>
      </c>
      <c r="AA22" s="103" t="n">
        <f aca="false">MAX(AA23:AA24)</f>
        <v>9</v>
      </c>
      <c r="AB22" s="103" t="n">
        <f aca="false">MAX(AB23:AB24)</f>
        <v>17</v>
      </c>
      <c r="AC22" s="103" t="n">
        <f aca="false">MAX(AC23:AC24)</f>
        <v>1</v>
      </c>
      <c r="AD22" s="103" t="n">
        <f aca="false">MAX(AD23:AD24)</f>
        <v>27</v>
      </c>
      <c r="AE22" s="103" t="n">
        <f aca="false">MAX(AE23:AE24)</f>
        <v>7</v>
      </c>
      <c r="AF22" s="103" t="n">
        <f aca="false">MAX(AF23:AF24)</f>
        <v>9</v>
      </c>
      <c r="AG22" s="103" t="n">
        <f aca="false">MAX(AG23:AG24)</f>
        <v>36</v>
      </c>
      <c r="AH22" s="103" t="n">
        <f aca="false">MAX(AH23:AH24)</f>
        <v>10</v>
      </c>
      <c r="AI22" s="103" t="n">
        <f aca="false">MAX(AI23:AI24)</f>
        <v>10</v>
      </c>
      <c r="AJ22" s="103" t="n">
        <f aca="false">MAX(AJ23:AJ24)</f>
        <v>2</v>
      </c>
      <c r="AK22" s="103" t="n">
        <f aca="false">MAX(AK23:AK24)</f>
        <v>20</v>
      </c>
      <c r="AL22" s="103" t="n">
        <f aca="false">MAX(AL23:AL24)</f>
        <v>0</v>
      </c>
      <c r="AM22" s="103" t="n">
        <f aca="false">MAX(AM23:AM24)</f>
        <v>0</v>
      </c>
      <c r="AN22" s="103" t="n">
        <f aca="false">MAX(AN23:AN24)</f>
        <v>0</v>
      </c>
      <c r="AO22" s="103" t="n">
        <f aca="false">MAX(AO23:AO24)</f>
        <v>0</v>
      </c>
      <c r="AP22" s="103" t="n">
        <f aca="false">MAX(AP23:AP24)</f>
        <v>0</v>
      </c>
      <c r="AQ22" s="103" t="n">
        <f aca="false">MAX(AQ23:AQ24)</f>
        <v>0</v>
      </c>
    </row>
    <row r="23" customFormat="false" ht="14" hidden="false" customHeight="false" outlineLevel="0" collapsed="false">
      <c r="B23" s="117"/>
      <c r="C23" s="125"/>
      <c r="D23" s="126" t="s">
        <v>103</v>
      </c>
      <c r="E23" s="127"/>
      <c r="F23" s="128"/>
      <c r="G23" s="129"/>
      <c r="H23" s="130"/>
      <c r="I23" s="123" t="s">
        <v>100</v>
      </c>
      <c r="J23" s="98" t="n">
        <v>45</v>
      </c>
      <c r="K23" s="87" t="n">
        <v>30</v>
      </c>
      <c r="L23" s="88" t="s">
        <v>101</v>
      </c>
      <c r="M23" s="87" t="n">
        <v>45</v>
      </c>
      <c r="N23" s="124" t="s">
        <v>102</v>
      </c>
      <c r="O23" s="102" t="n">
        <v>30</v>
      </c>
      <c r="P23" s="103" t="n">
        <f aca="false">Métricas!C9-Métricas!C72</f>
        <v>56</v>
      </c>
      <c r="Q23" s="103" t="n">
        <f aca="false">Métricas!D9-Métricas!D72</f>
        <v>85</v>
      </c>
      <c r="R23" s="103" t="n">
        <f aca="false">Métricas!E9-Métricas!E72</f>
        <v>0</v>
      </c>
      <c r="S23" s="103" t="n">
        <f aca="false">Métricas!F9-Métricas!F72</f>
        <v>11</v>
      </c>
      <c r="T23" s="103" t="n">
        <f aca="false">Métricas!G9-Métricas!G72</f>
        <v>15</v>
      </c>
      <c r="U23" s="103" t="n">
        <f aca="false">Métricas!H9-Métricas!H72</f>
        <v>5</v>
      </c>
      <c r="V23" s="103" t="n">
        <f aca="false">Métricas!I9-Métricas!I72</f>
        <v>9</v>
      </c>
      <c r="W23" s="103" t="n">
        <f aca="false">Métricas!J9-Métricas!J72</f>
        <v>14</v>
      </c>
      <c r="X23" s="103" t="n">
        <f aca="false">Métricas!K9-Métricas!K72</f>
        <v>22</v>
      </c>
      <c r="Y23" s="103" t="n">
        <f aca="false">Métricas!L9-Métricas!L72</f>
        <v>12</v>
      </c>
      <c r="Z23" s="103" t="n">
        <f aca="false">Métricas!M9-Métricas!M72</f>
        <v>5</v>
      </c>
      <c r="AA23" s="103" t="n">
        <f aca="false">Métricas!N9-Métricas!N72</f>
        <v>9</v>
      </c>
      <c r="AB23" s="103" t="n">
        <f aca="false">Métricas!O9-Métricas!O72</f>
        <v>17</v>
      </c>
      <c r="AC23" s="103" t="n">
        <f aca="false">Métricas!P9-Métricas!P72</f>
        <v>0</v>
      </c>
      <c r="AD23" s="103" t="n">
        <f aca="false">Métricas!Q9-Métricas!Q72</f>
        <v>0</v>
      </c>
      <c r="AE23" s="103" t="n">
        <f aca="false">Métricas!R9-Métricas!R72</f>
        <v>4</v>
      </c>
      <c r="AF23" s="103" t="n">
        <f aca="false">Métricas!S9-Métricas!S72</f>
        <v>9</v>
      </c>
      <c r="AG23" s="103" t="n">
        <f aca="false">Métricas!T9-Métricas!T72</f>
        <v>36</v>
      </c>
      <c r="AH23" s="103" t="n">
        <f aca="false">Métricas!U9-Métricas!U72</f>
        <v>10</v>
      </c>
      <c r="AI23" s="103" t="n">
        <f aca="false">Métricas!V9-Métricas!V72</f>
        <v>10</v>
      </c>
      <c r="AJ23" s="103" t="n">
        <f aca="false">Métricas!W9-Métricas!W72</f>
        <v>0</v>
      </c>
      <c r="AK23" s="103" t="n">
        <f aca="false">Métricas!X9-Métricas!X72</f>
        <v>17</v>
      </c>
      <c r="AL23" s="103" t="n">
        <f aca="false">Métricas!Y9-Métricas!Y72</f>
        <v>0</v>
      </c>
      <c r="AM23" s="103" t="n">
        <f aca="false">Métricas!Z9-Métricas!Z72</f>
        <v>0</v>
      </c>
      <c r="AN23" s="103" t="n">
        <f aca="false">Métricas!AA9-Métricas!AA72</f>
        <v>0</v>
      </c>
      <c r="AO23" s="103" t="n">
        <f aca="false">Métricas!AB9-Métricas!AB72</f>
        <v>0</v>
      </c>
      <c r="AP23" s="103" t="n">
        <f aca="false">Métricas!AC9-Métricas!AC72</f>
        <v>0</v>
      </c>
      <c r="AQ23" s="103" t="n">
        <f aca="false">Métricas!AD9-Métricas!AD72</f>
        <v>0</v>
      </c>
    </row>
    <row r="24" customFormat="false" ht="14" hidden="false" customHeight="false" outlineLevel="0" collapsed="false">
      <c r="B24" s="117"/>
      <c r="C24" s="125"/>
      <c r="D24" s="126" t="s">
        <v>104</v>
      </c>
      <c r="E24" s="127"/>
      <c r="F24" s="128"/>
      <c r="G24" s="129"/>
      <c r="H24" s="130"/>
      <c r="I24" s="123" t="s">
        <v>100</v>
      </c>
      <c r="J24" s="98" t="n">
        <v>15</v>
      </c>
      <c r="K24" s="87" t="n">
        <v>10</v>
      </c>
      <c r="L24" s="88" t="s">
        <v>101</v>
      </c>
      <c r="M24" s="87" t="n">
        <v>15</v>
      </c>
      <c r="N24" s="124" t="s">
        <v>102</v>
      </c>
      <c r="O24" s="102" t="n">
        <v>10</v>
      </c>
      <c r="P24" s="103" t="n">
        <f aca="false">Métricas!C9-Métricas!C46</f>
        <v>134</v>
      </c>
      <c r="Q24" s="103" t="n">
        <f aca="false">Métricas!D9-Métricas!D46</f>
        <v>163</v>
      </c>
      <c r="R24" s="103" t="n">
        <f aca="false">Métricas!E9-Métricas!E46</f>
        <v>0</v>
      </c>
      <c r="S24" s="103" t="n">
        <f aca="false">Métricas!F9-Métricas!F46</f>
        <v>10</v>
      </c>
      <c r="T24" s="103" t="n">
        <f aca="false">Métricas!G9-Métricas!G46</f>
        <v>22</v>
      </c>
      <c r="U24" s="103" t="n">
        <f aca="false">Métricas!H9-Métricas!H46</f>
        <v>6</v>
      </c>
      <c r="V24" s="103" t="n">
        <f aca="false">Métricas!I9-Métricas!I46</f>
        <v>0</v>
      </c>
      <c r="W24" s="103" t="n">
        <f aca="false">Métricas!J9-Métricas!J46</f>
        <v>30</v>
      </c>
      <c r="X24" s="103" t="n">
        <f aca="false">Métricas!K9-Métricas!K46</f>
        <v>5</v>
      </c>
      <c r="Y24" s="103" t="n">
        <f aca="false">Métricas!L9-Métricas!L46</f>
        <v>17</v>
      </c>
      <c r="Z24" s="103" t="n">
        <f aca="false">Métricas!M9-Métricas!M46</f>
        <v>26</v>
      </c>
      <c r="AA24" s="103" t="n">
        <f aca="false">Métricas!N9-Métricas!N46</f>
        <v>9</v>
      </c>
      <c r="AB24" s="103" t="n">
        <f aca="false">Métricas!O9-Métricas!O46</f>
        <v>17</v>
      </c>
      <c r="AC24" s="103" t="n">
        <f aca="false">Métricas!P9-Métricas!P46</f>
        <v>1</v>
      </c>
      <c r="AD24" s="103" t="n">
        <f aca="false">Métricas!Q9-Métricas!Q46</f>
        <v>27</v>
      </c>
      <c r="AE24" s="103" t="n">
        <f aca="false">Métricas!R9-Métricas!R46</f>
        <v>7</v>
      </c>
      <c r="AF24" s="103" t="n">
        <f aca="false">Métricas!S9-Métricas!S46</f>
        <v>5</v>
      </c>
      <c r="AG24" s="103" t="n">
        <f aca="false">Métricas!T9-Métricas!T46</f>
        <v>27</v>
      </c>
      <c r="AH24" s="103" t="n">
        <f aca="false">Métricas!U9-Métricas!U46</f>
        <v>9</v>
      </c>
      <c r="AI24" s="103" t="n">
        <f aca="false">Métricas!V9-Métricas!V46</f>
        <v>2</v>
      </c>
      <c r="AJ24" s="103" t="n">
        <f aca="false">Métricas!W9-Métricas!W46</f>
        <v>2</v>
      </c>
      <c r="AK24" s="103" t="n">
        <f aca="false">Métricas!X9-Métricas!X46</f>
        <v>20</v>
      </c>
      <c r="AL24" s="103" t="n">
        <f aca="false">Métricas!Y9-Métricas!Y46</f>
        <v>0</v>
      </c>
      <c r="AM24" s="103" t="n">
        <f aca="false">Métricas!Z9-Métricas!Z46</f>
        <v>0</v>
      </c>
      <c r="AN24" s="103" t="n">
        <f aca="false">Métricas!AA9-Métricas!AA46</f>
        <v>0</v>
      </c>
      <c r="AO24" s="103" t="n">
        <f aca="false">Métricas!AB9-Métricas!AB46</f>
        <v>0</v>
      </c>
      <c r="AP24" s="103" t="n">
        <f aca="false">Métricas!AC9-Métricas!AC46</f>
        <v>0</v>
      </c>
      <c r="AQ24" s="103" t="n">
        <f aca="false">Métricas!AD9-Métricas!AD46</f>
        <v>0</v>
      </c>
    </row>
    <row r="25" customFormat="false" ht="30" hidden="false" customHeight="false" outlineLevel="0" collapsed="false">
      <c r="B25" s="117"/>
      <c r="C25" s="118" t="n">
        <v>7</v>
      </c>
      <c r="D25" s="119" t="s">
        <v>122</v>
      </c>
      <c r="E25" s="119" t="s">
        <v>123</v>
      </c>
      <c r="F25" s="120" t="s">
        <v>97</v>
      </c>
      <c r="G25" s="121" t="s">
        <v>98</v>
      </c>
      <c r="H25" s="122" t="s">
        <v>124</v>
      </c>
      <c r="I25" s="131" t="s">
        <v>100</v>
      </c>
      <c r="J25" s="131" t="n">
        <v>60</v>
      </c>
      <c r="K25" s="87" t="n">
        <v>30</v>
      </c>
      <c r="L25" s="88" t="s">
        <v>101</v>
      </c>
      <c r="M25" s="87" t="n">
        <f aca="false">J25</f>
        <v>60</v>
      </c>
      <c r="N25" s="132" t="s">
        <v>102</v>
      </c>
      <c r="O25" s="132" t="n">
        <v>30</v>
      </c>
      <c r="P25" s="103" t="n">
        <f aca="false">Métricas!C11-Métricas!C9</f>
        <v>83</v>
      </c>
      <c r="Q25" s="103" t="n">
        <f aca="false">Métricas!D11-Métricas!D9</f>
        <v>54</v>
      </c>
      <c r="R25" s="103" t="n">
        <f aca="false">Métricas!E11-Métricas!E9</f>
        <v>81</v>
      </c>
      <c r="S25" s="103" t="n">
        <f aca="false">Métricas!F11-Métricas!F9</f>
        <v>113</v>
      </c>
      <c r="T25" s="103" t="n">
        <f aca="false">Métricas!G11-Métricas!G9</f>
        <v>118</v>
      </c>
      <c r="U25" s="103" t="n">
        <f aca="false">Métricas!H11-Métricas!H9</f>
        <v>91</v>
      </c>
      <c r="V25" s="103" t="n">
        <f aca="false">Métricas!I11-Métricas!I9</f>
        <v>94</v>
      </c>
      <c r="W25" s="103" t="n">
        <f aca="false">Métricas!J11-Métricas!J9</f>
        <v>116</v>
      </c>
      <c r="X25" s="103" t="n">
        <f aca="false">Métricas!K11-Métricas!K9</f>
        <v>113</v>
      </c>
      <c r="Y25" s="103" t="n">
        <f aca="false">Métricas!L11-Métricas!L9</f>
        <v>115</v>
      </c>
      <c r="Z25" s="103" t="n">
        <f aca="false">Métricas!M11-Métricas!M9</f>
        <v>100</v>
      </c>
      <c r="AA25" s="103" t="n">
        <f aca="false">Métricas!N11-Métricas!N9</f>
        <v>141</v>
      </c>
      <c r="AB25" s="103" t="n">
        <f aca="false">Métricas!O11-Métricas!O9</f>
        <v>127</v>
      </c>
      <c r="AC25" s="103" t="n">
        <f aca="false">Métricas!P11-Métricas!P9</f>
        <v>154</v>
      </c>
      <c r="AD25" s="103" t="n">
        <f aca="false">Métricas!Q11-Métricas!Q9</f>
        <v>152</v>
      </c>
      <c r="AE25" s="103" t="n">
        <f aca="false">Métricas!R11-Métricas!R9</f>
        <v>148</v>
      </c>
      <c r="AF25" s="103" t="n">
        <f aca="false">Métricas!S11-Métricas!S9</f>
        <v>146</v>
      </c>
      <c r="AG25" s="103" t="n">
        <f aca="false">Métricas!T11-Métricas!T9</f>
        <v>174</v>
      </c>
      <c r="AH25" s="103" t="n">
        <f aca="false">Métricas!U11-Métricas!U9</f>
        <v>174</v>
      </c>
      <c r="AI25" s="103" t="n">
        <f aca="false">Métricas!V11-Métricas!V9</f>
        <v>174</v>
      </c>
      <c r="AJ25" s="103" t="n">
        <f aca="false">Métricas!W11-Métricas!W9</f>
        <v>203</v>
      </c>
      <c r="AK25" s="103" t="n">
        <f aca="false">Métricas!X11-Métricas!X9</f>
        <v>214</v>
      </c>
      <c r="AL25" s="103" t="n">
        <f aca="false">Métricas!Y11-Métricas!Y9</f>
        <v>0</v>
      </c>
      <c r="AM25" s="103" t="n">
        <f aca="false">Métricas!Z11-Métricas!Z9</f>
        <v>0</v>
      </c>
      <c r="AN25" s="103" t="n">
        <f aca="false">Métricas!AA11-Métricas!AA9</f>
        <v>0</v>
      </c>
      <c r="AO25" s="103" t="n">
        <f aca="false">Métricas!AB11-Métricas!AB9</f>
        <v>0</v>
      </c>
      <c r="AP25" s="103" t="n">
        <f aca="false">Métricas!AC11-Métricas!AC9</f>
        <v>0</v>
      </c>
      <c r="AQ25" s="103" t="n">
        <f aca="false">Métricas!AD11-Métricas!AD9</f>
        <v>0</v>
      </c>
    </row>
    <row r="26" customFormat="false" ht="40" hidden="false" customHeight="false" outlineLevel="0" collapsed="false">
      <c r="B26" s="117"/>
      <c r="C26" s="118" t="n">
        <v>8</v>
      </c>
      <c r="D26" s="119" t="s">
        <v>125</v>
      </c>
      <c r="E26" s="119" t="s">
        <v>126</v>
      </c>
      <c r="F26" s="120" t="s">
        <v>97</v>
      </c>
      <c r="G26" s="121" t="s">
        <v>98</v>
      </c>
      <c r="H26" s="122" t="s">
        <v>127</v>
      </c>
      <c r="I26" s="131" t="s">
        <v>100</v>
      </c>
      <c r="J26" s="123" t="n">
        <v>15</v>
      </c>
      <c r="K26" s="87" t="n">
        <f aca="false">O26</f>
        <v>10</v>
      </c>
      <c r="L26" s="88" t="s">
        <v>101</v>
      </c>
      <c r="M26" s="87" t="n">
        <f aca="false">J26</f>
        <v>15</v>
      </c>
      <c r="N26" s="124" t="s">
        <v>102</v>
      </c>
      <c r="O26" s="124" t="n">
        <v>10</v>
      </c>
      <c r="P26" s="103" t="n">
        <f aca="false">Métricas!C9-Métricas!C12</f>
        <v>127</v>
      </c>
      <c r="Q26" s="103" t="n">
        <f aca="false">Métricas!D9-Métricas!D12</f>
        <v>156</v>
      </c>
      <c r="R26" s="103" t="n">
        <f aca="false">Métricas!E9-Métricas!E12</f>
        <v>192</v>
      </c>
      <c r="S26" s="103" t="n">
        <f aca="false">Métricas!F9-Métricas!F12</f>
        <v>217</v>
      </c>
      <c r="T26" s="103" t="n">
        <f aca="false">Métricas!G9-Métricas!G12</f>
        <v>216</v>
      </c>
      <c r="U26" s="103" t="n">
        <f aca="false">Métricas!H9-Métricas!H12</f>
        <v>244</v>
      </c>
      <c r="V26" s="103" t="n">
        <f aca="false">Métricas!I9-Métricas!I12</f>
        <v>214</v>
      </c>
      <c r="W26" s="103" t="n">
        <f aca="false">Métricas!J9-Métricas!J12</f>
        <v>125</v>
      </c>
      <c r="X26" s="103" t="n">
        <f aca="false">Métricas!K9-Métricas!K12</f>
        <v>145</v>
      </c>
      <c r="Y26" s="103" t="n">
        <f aca="false">Métricas!L9-Métricas!L12</f>
        <v>95</v>
      </c>
      <c r="Z26" s="103" t="n">
        <f aca="false">Métricas!M9-Métricas!M12</f>
        <v>123</v>
      </c>
      <c r="AA26" s="103" t="n">
        <f aca="false">Métricas!N9-Métricas!N12</f>
        <v>92</v>
      </c>
      <c r="AB26" s="103" t="n">
        <f aca="false">Métricas!O9-Métricas!O12</f>
        <v>119</v>
      </c>
      <c r="AC26" s="103" t="n">
        <f aca="false">Métricas!P9-Métricas!P12</f>
        <v>92</v>
      </c>
      <c r="AD26" s="103" t="n">
        <f aca="false">Métricas!Q9-Métricas!Q12</f>
        <v>126</v>
      </c>
      <c r="AE26" s="103" t="n">
        <f aca="false">Métricas!R9-Métricas!R12</f>
        <v>78</v>
      </c>
      <c r="AF26" s="103" t="n">
        <f aca="false">Métricas!S9-Métricas!S12</f>
        <v>92</v>
      </c>
      <c r="AG26" s="103" t="n">
        <f aca="false">Métricas!T9-Métricas!T12</f>
        <v>93</v>
      </c>
      <c r="AH26" s="103" t="n">
        <f aca="false">Métricas!U9-Métricas!U12</f>
        <v>59</v>
      </c>
      <c r="AI26" s="103" t="n">
        <f aca="false">Métricas!V9-Métricas!V12</f>
        <v>42</v>
      </c>
      <c r="AJ26" s="103" t="n">
        <f aca="false">Métricas!W9-Métricas!W12</f>
        <v>32</v>
      </c>
      <c r="AK26" s="103" t="n">
        <f aca="false">Métricas!X9-Métricas!X12</f>
        <v>23</v>
      </c>
      <c r="AL26" s="103" t="n">
        <f aca="false">Métricas!Y9-Métricas!Y12</f>
        <v>0</v>
      </c>
      <c r="AM26" s="103" t="n">
        <f aca="false">Métricas!Z9-Métricas!Z12</f>
        <v>0</v>
      </c>
      <c r="AN26" s="103" t="n">
        <f aca="false">Métricas!AA9-Métricas!AA12</f>
        <v>0</v>
      </c>
      <c r="AO26" s="103" t="n">
        <f aca="false">Métricas!AB9-Métricas!AB12</f>
        <v>0</v>
      </c>
      <c r="AP26" s="103" t="n">
        <f aca="false">Métricas!AC9-Métricas!AC12</f>
        <v>0</v>
      </c>
      <c r="AQ26" s="103" t="n">
        <f aca="false">Métricas!AD9-Métricas!AD12</f>
        <v>0</v>
      </c>
    </row>
    <row r="27" customFormat="false" ht="20" hidden="false" customHeight="false" outlineLevel="0" collapsed="false">
      <c r="B27" s="133" t="s">
        <v>128</v>
      </c>
      <c r="C27" s="134" t="n">
        <v>9</v>
      </c>
      <c r="D27" s="135" t="s">
        <v>129</v>
      </c>
      <c r="E27" s="136" t="s">
        <v>130</v>
      </c>
      <c r="F27" s="137"/>
      <c r="G27" s="138"/>
      <c r="H27" s="139" t="s">
        <v>131</v>
      </c>
      <c r="I27" s="111" t="s">
        <v>102</v>
      </c>
      <c r="J27" s="112" t="n">
        <v>0.5</v>
      </c>
      <c r="K27" s="113" t="n">
        <v>0.5</v>
      </c>
      <c r="L27" s="88" t="s">
        <v>101</v>
      </c>
      <c r="M27" s="114" t="n">
        <v>0.6</v>
      </c>
      <c r="N27" s="140" t="s">
        <v>100</v>
      </c>
      <c r="O27" s="115" t="n">
        <v>0.6</v>
      </c>
      <c r="P27" s="141" t="n">
        <f aca="false">Métricas!C14/Métricas!C13</f>
        <v>0.0263157894736842</v>
      </c>
      <c r="Q27" s="141" t="n">
        <f aca="false">Métricas!D14/Métricas!D13</f>
        <v>0</v>
      </c>
      <c r="R27" s="141" t="n">
        <f aca="false">Métricas!E14/Métricas!E13</f>
        <v>0.0588235294117647</v>
      </c>
      <c r="S27" s="141" t="n">
        <f aca="false">Métricas!F14/Métricas!F13</f>
        <v>0.518518518518518</v>
      </c>
      <c r="T27" s="141" t="n">
        <f aca="false">Métricas!G14/Métricas!G13</f>
        <v>0.696969696969697</v>
      </c>
      <c r="U27" s="141" t="n">
        <f aca="false">Métricas!H14/Métricas!H13</f>
        <v>0.424242424242424</v>
      </c>
      <c r="V27" s="141" t="n">
        <f aca="false">Métricas!I14/Métricas!I13</f>
        <v>0.482758620689655</v>
      </c>
      <c r="W27" s="141" t="n">
        <f aca="false">Métricas!J14/Métricas!J13</f>
        <v>0.457142857142857</v>
      </c>
      <c r="X27" s="141" t="n">
        <f aca="false">Métricas!K14/Métricas!K13</f>
        <v>0.48936170212766</v>
      </c>
      <c r="Y27" s="141" t="n">
        <f aca="false">Métricas!L14/Métricas!L13</f>
        <v>0.5</v>
      </c>
      <c r="Z27" s="141" t="n">
        <f aca="false">Métricas!M14/Métricas!M13</f>
        <v>0.514285714285714</v>
      </c>
      <c r="AA27" s="141" t="n">
        <f aca="false">Métricas!N14/Métricas!N13</f>
        <v>0.421052631578947</v>
      </c>
      <c r="AB27" s="141" t="n">
        <f aca="false">Métricas!O14/Métricas!O13</f>
        <v>0.5</v>
      </c>
      <c r="AC27" s="141" t="n">
        <f aca="false">Métricas!P14/Métricas!P13</f>
        <v>0.372093023255814</v>
      </c>
      <c r="AD27" s="141" t="n">
        <f aca="false">Métricas!Q14/Métricas!Q13</f>
        <v>0.448275862068966</v>
      </c>
      <c r="AE27" s="141" t="n">
        <f aca="false">Métricas!R14/Métricas!R13</f>
        <v>0.512820512820513</v>
      </c>
      <c r="AF27" s="141" t="n">
        <f aca="false">Métricas!S14/Métricas!S13</f>
        <v>0.395833333333333</v>
      </c>
      <c r="AG27" s="141" t="n">
        <f aca="false">Métricas!T14/Métricas!T13</f>
        <v>0.178571428571429</v>
      </c>
      <c r="AH27" s="141" t="n">
        <f aca="false">Métricas!U14/Métricas!U13</f>
        <v>0</v>
      </c>
      <c r="AI27" s="141" t="n">
        <f aca="false">Métricas!V14/Métricas!V13</f>
        <v>0.024390243902439</v>
      </c>
      <c r="AJ27" s="141" t="n">
        <f aca="false">Métricas!W14/Métricas!W13</f>
        <v>0.0652173913043478</v>
      </c>
      <c r="AK27" s="141" t="n">
        <f aca="false">Métricas!X14/Métricas!X13</f>
        <v>0.101449275362319</v>
      </c>
      <c r="AL27" s="141" t="e">
        <f aca="false">Métricas!Y14/Métricas!Y13</f>
        <v>#DIV/0!</v>
      </c>
      <c r="AM27" s="141" t="e">
        <f aca="false">Métricas!Z14/Métricas!Z13</f>
        <v>#DIV/0!</v>
      </c>
      <c r="AN27" s="141" t="e">
        <f aca="false">Métricas!AA14/Métricas!AA13</f>
        <v>#DIV/0!</v>
      </c>
      <c r="AO27" s="141" t="e">
        <f aca="false">Métricas!AB14/Métricas!AB13</f>
        <v>#DIV/0!</v>
      </c>
      <c r="AP27" s="141" t="e">
        <f aca="false">Métricas!AC14/Métricas!AC13</f>
        <v>#DIV/0!</v>
      </c>
      <c r="AQ27" s="141" t="e">
        <f aca="false">Métricas!AD14/Métricas!AD13</f>
        <v>#DIV/0!</v>
      </c>
    </row>
    <row r="28" customFormat="false" ht="29" hidden="false" customHeight="true" outlineLevel="0" collapsed="false">
      <c r="B28" s="133"/>
      <c r="C28" s="134" t="n">
        <v>10</v>
      </c>
      <c r="D28" s="135" t="s">
        <v>132</v>
      </c>
      <c r="E28" s="136" t="s">
        <v>133</v>
      </c>
      <c r="F28" s="137"/>
      <c r="G28" s="138"/>
      <c r="H28" s="139"/>
      <c r="I28" s="131" t="s">
        <v>100</v>
      </c>
      <c r="J28" s="98" t="n">
        <f aca="false">J29+J30</f>
        <v>394</v>
      </c>
      <c r="K28" s="87" t="n">
        <v>375</v>
      </c>
      <c r="L28" s="88" t="s">
        <v>101</v>
      </c>
      <c r="M28" s="87" t="n">
        <v>394</v>
      </c>
      <c r="N28" s="124" t="s">
        <v>102</v>
      </c>
      <c r="O28" s="102" t="n">
        <f aca="false">O29+O30</f>
        <v>375</v>
      </c>
      <c r="P28" s="142" t="n">
        <f aca="false">P29+P30</f>
        <v>0</v>
      </c>
      <c r="Q28" s="142" t="n">
        <f aca="false">Q29+Q30</f>
        <v>0</v>
      </c>
      <c r="R28" s="142" t="n">
        <f aca="false">R29+R30</f>
        <v>0</v>
      </c>
      <c r="S28" s="142" t="n">
        <f aca="false">S29+S30</f>
        <v>0</v>
      </c>
      <c r="T28" s="142" t="n">
        <f aca="false">T29+T30</f>
        <v>0</v>
      </c>
      <c r="U28" s="142" t="n">
        <f aca="false">U29+U30</f>
        <v>0</v>
      </c>
      <c r="V28" s="142" t="n">
        <f aca="false">V29+V30</f>
        <v>259</v>
      </c>
      <c r="W28" s="142" t="n">
        <f aca="false">W29+W30</f>
        <v>0</v>
      </c>
      <c r="X28" s="142" t="n">
        <f aca="false">X29+X30</f>
        <v>0</v>
      </c>
      <c r="Y28" s="142" t="n">
        <f aca="false">Y29+Y30</f>
        <v>0</v>
      </c>
      <c r="Z28" s="142" t="n">
        <f aca="false">Z29+Z30</f>
        <v>0</v>
      </c>
      <c r="AA28" s="142" t="n">
        <f aca="false">AA29+AA30</f>
        <v>0</v>
      </c>
      <c r="AB28" s="142" t="n">
        <f aca="false">AB29+AB30</f>
        <v>0</v>
      </c>
      <c r="AC28" s="142" t="n">
        <f aca="false">AC29+AC30</f>
        <v>0</v>
      </c>
      <c r="AD28" s="142" t="n">
        <f aca="false">AD29+AD30</f>
        <v>0</v>
      </c>
      <c r="AE28" s="142" t="n">
        <f aca="false">AE29+AE30</f>
        <v>0</v>
      </c>
      <c r="AF28" s="142" t="n">
        <f aca="false">AF29+AF30</f>
        <v>0</v>
      </c>
      <c r="AG28" s="142" t="n">
        <f aca="false">AG29+AG30</f>
        <v>0</v>
      </c>
      <c r="AH28" s="142" t="n">
        <f aca="false">AH29+AH30</f>
        <v>0</v>
      </c>
      <c r="AI28" s="142" t="n">
        <f aca="false">AI29+AI30</f>
        <v>0</v>
      </c>
      <c r="AJ28" s="142" t="n">
        <f aca="false">AJ29+AJ30</f>
        <v>0</v>
      </c>
      <c r="AK28" s="103" t="n">
        <f aca="false">AK29+AK30</f>
        <v>259</v>
      </c>
      <c r="AL28" s="103" t="n">
        <f aca="false">AL29+AL30</f>
        <v>0</v>
      </c>
      <c r="AM28" s="103" t="n">
        <f aca="false">AM29+AM30</f>
        <v>0</v>
      </c>
      <c r="AN28" s="103" t="n">
        <f aca="false">AN29+AN30</f>
        <v>0</v>
      </c>
      <c r="AO28" s="103" t="n">
        <f aca="false">AO29+AO30</f>
        <v>0</v>
      </c>
      <c r="AP28" s="103" t="n">
        <f aca="false">AP29+AP30</f>
        <v>0</v>
      </c>
      <c r="AQ28" s="103" t="n">
        <f aca="false">AQ29+AQ30</f>
        <v>0</v>
      </c>
    </row>
    <row r="29" customFormat="false" ht="17" hidden="false" customHeight="true" outlineLevel="0" collapsed="false">
      <c r="B29" s="133"/>
      <c r="C29" s="143"/>
      <c r="D29" s="144" t="s">
        <v>103</v>
      </c>
      <c r="E29" s="145"/>
      <c r="F29" s="137"/>
      <c r="G29" s="138"/>
      <c r="H29" s="139"/>
      <c r="I29" s="131" t="s">
        <v>100</v>
      </c>
      <c r="J29" s="111" t="n">
        <v>97</v>
      </c>
      <c r="K29" s="87" t="n">
        <v>92</v>
      </c>
      <c r="L29" s="87" t="s">
        <v>101</v>
      </c>
      <c r="M29" s="87" t="n">
        <v>97</v>
      </c>
      <c r="N29" s="124" t="s">
        <v>102</v>
      </c>
      <c r="O29" s="140" t="n">
        <v>92</v>
      </c>
      <c r="P29" s="142" t="n">
        <f aca="false">Métricas!R74</f>
        <v>0</v>
      </c>
      <c r="Q29" s="142" t="n">
        <f aca="false">Métricas!S74</f>
        <v>0</v>
      </c>
      <c r="R29" s="142" t="n">
        <f aca="false">Métricas!T74</f>
        <v>0</v>
      </c>
      <c r="S29" s="142" t="n">
        <f aca="false">Métricas!U74</f>
        <v>0</v>
      </c>
      <c r="T29" s="142" t="n">
        <f aca="false">Métricas!V74</f>
        <v>0</v>
      </c>
      <c r="U29" s="142" t="n">
        <f aca="false">Métricas!W74</f>
        <v>0</v>
      </c>
      <c r="V29" s="142" t="n">
        <f aca="false">Métricas!X74</f>
        <v>87</v>
      </c>
      <c r="W29" s="142" t="n">
        <f aca="false">Métricas!Y74</f>
        <v>0</v>
      </c>
      <c r="X29" s="142" t="n">
        <f aca="false">Métricas!Z74</f>
        <v>0</v>
      </c>
      <c r="Y29" s="142" t="n">
        <f aca="false">Métricas!AA74</f>
        <v>0</v>
      </c>
      <c r="Z29" s="142" t="n">
        <f aca="false">Métricas!AB74</f>
        <v>0</v>
      </c>
      <c r="AA29" s="142" t="n">
        <f aca="false">Métricas!AC74</f>
        <v>0</v>
      </c>
      <c r="AB29" s="142" t="n">
        <f aca="false">Métricas!AD74</f>
        <v>0</v>
      </c>
      <c r="AC29" s="142" t="n">
        <f aca="false">Métricas!AE74</f>
        <v>0</v>
      </c>
      <c r="AD29" s="142" t="n">
        <f aca="false">Métricas!AF74</f>
        <v>0</v>
      </c>
      <c r="AE29" s="142" t="n">
        <f aca="false">Métricas!AG74</f>
        <v>0</v>
      </c>
      <c r="AF29" s="142" t="n">
        <f aca="false">Métricas!AH74</f>
        <v>0</v>
      </c>
      <c r="AG29" s="142" t="n">
        <f aca="false">Métricas!AI74</f>
        <v>0</v>
      </c>
      <c r="AH29" s="142" t="n">
        <f aca="false">Métricas!AJ74</f>
        <v>0</v>
      </c>
      <c r="AI29" s="142" t="n">
        <f aca="false">Métricas!AK74</f>
        <v>0</v>
      </c>
      <c r="AJ29" s="142" t="n">
        <f aca="false">Métricas!AL74</f>
        <v>0</v>
      </c>
      <c r="AK29" s="146" t="n">
        <f aca="false">Métricas!X74</f>
        <v>87</v>
      </c>
      <c r="AL29" s="146" t="n">
        <f aca="false">Métricas!Y74</f>
        <v>0</v>
      </c>
      <c r="AM29" s="146" t="n">
        <f aca="false">Métricas!Z74</f>
        <v>0</v>
      </c>
      <c r="AN29" s="146" t="n">
        <f aca="false">Métricas!AA74</f>
        <v>0</v>
      </c>
      <c r="AO29" s="146" t="n">
        <f aca="false">Métricas!AB74</f>
        <v>0</v>
      </c>
      <c r="AP29" s="146" t="n">
        <f aca="false">Métricas!AC74</f>
        <v>0</v>
      </c>
      <c r="AQ29" s="146" t="n">
        <f aca="false">Métricas!AD74</f>
        <v>0</v>
      </c>
    </row>
    <row r="30" customFormat="false" ht="19" hidden="false" customHeight="true" outlineLevel="0" collapsed="false">
      <c r="B30" s="133"/>
      <c r="C30" s="143"/>
      <c r="D30" s="144" t="s">
        <v>104</v>
      </c>
      <c r="E30" s="145"/>
      <c r="F30" s="137"/>
      <c r="G30" s="138"/>
      <c r="H30" s="139"/>
      <c r="I30" s="131" t="s">
        <v>100</v>
      </c>
      <c r="J30" s="111" t="n">
        <v>297</v>
      </c>
      <c r="K30" s="87" t="n">
        <v>283</v>
      </c>
      <c r="L30" s="88" t="s">
        <v>101</v>
      </c>
      <c r="M30" s="87" t="n">
        <v>297</v>
      </c>
      <c r="N30" s="124" t="s">
        <v>102</v>
      </c>
      <c r="O30" s="140" t="n">
        <v>283</v>
      </c>
      <c r="P30" s="142" t="n">
        <f aca="false">Métricas!R48</f>
        <v>0</v>
      </c>
      <c r="Q30" s="142" t="n">
        <f aca="false">Métricas!S48</f>
        <v>0</v>
      </c>
      <c r="R30" s="142" t="n">
        <f aca="false">Métricas!T48</f>
        <v>0</v>
      </c>
      <c r="S30" s="142" t="n">
        <f aca="false">Métricas!U48</f>
        <v>0</v>
      </c>
      <c r="T30" s="142" t="n">
        <f aca="false">Métricas!V48</f>
        <v>0</v>
      </c>
      <c r="U30" s="142" t="n">
        <f aca="false">Métricas!W48</f>
        <v>0</v>
      </c>
      <c r="V30" s="142" t="n">
        <f aca="false">Métricas!X48</f>
        <v>172</v>
      </c>
      <c r="W30" s="142" t="n">
        <f aca="false">Métricas!Y48</f>
        <v>0</v>
      </c>
      <c r="X30" s="142" t="n">
        <f aca="false">Métricas!Z48</f>
        <v>0</v>
      </c>
      <c r="Y30" s="142" t="n">
        <f aca="false">Métricas!AA48</f>
        <v>0</v>
      </c>
      <c r="Z30" s="142" t="n">
        <f aca="false">Métricas!AB48</f>
        <v>0</v>
      </c>
      <c r="AA30" s="142" t="n">
        <f aca="false">Métricas!AC48</f>
        <v>0</v>
      </c>
      <c r="AB30" s="142" t="n">
        <f aca="false">Métricas!AD48</f>
        <v>0</v>
      </c>
      <c r="AC30" s="142" t="n">
        <f aca="false">Métricas!AE48</f>
        <v>0</v>
      </c>
      <c r="AD30" s="142" t="n">
        <f aca="false">Métricas!AF48</f>
        <v>0</v>
      </c>
      <c r="AE30" s="142" t="n">
        <f aca="false">Métricas!AG48</f>
        <v>0</v>
      </c>
      <c r="AF30" s="142" t="n">
        <f aca="false">Métricas!AH48</f>
        <v>0</v>
      </c>
      <c r="AG30" s="142" t="n">
        <f aca="false">Métricas!AI48</f>
        <v>0</v>
      </c>
      <c r="AH30" s="142" t="n">
        <f aca="false">Métricas!AJ48</f>
        <v>0</v>
      </c>
      <c r="AI30" s="142" t="n">
        <f aca="false">Métricas!AK48</f>
        <v>0</v>
      </c>
      <c r="AJ30" s="142" t="n">
        <f aca="false">Métricas!AL48</f>
        <v>0</v>
      </c>
      <c r="AK30" s="146" t="n">
        <f aca="false">Métricas!X48</f>
        <v>172</v>
      </c>
      <c r="AL30" s="146" t="n">
        <f aca="false">Métricas!Y48</f>
        <v>0</v>
      </c>
      <c r="AM30" s="146" t="n">
        <f aca="false">Métricas!Z48</f>
        <v>0</v>
      </c>
      <c r="AN30" s="146" t="n">
        <f aca="false">Métricas!AA48</f>
        <v>0</v>
      </c>
      <c r="AO30" s="146" t="n">
        <f aca="false">Métricas!AB48</f>
        <v>0</v>
      </c>
      <c r="AP30" s="146" t="n">
        <f aca="false">Métricas!AC48</f>
        <v>0</v>
      </c>
      <c r="AQ30" s="146" t="n">
        <f aca="false">Métricas!AD48</f>
        <v>0</v>
      </c>
    </row>
    <row r="31" customFormat="false" ht="30" hidden="false" customHeight="false" outlineLevel="0" collapsed="false">
      <c r="A31" s="147"/>
      <c r="B31" s="133"/>
      <c r="C31" s="134" t="n">
        <v>11</v>
      </c>
      <c r="D31" s="135" t="s">
        <v>67</v>
      </c>
      <c r="E31" s="136" t="s">
        <v>134</v>
      </c>
      <c r="F31" s="137" t="s">
        <v>97</v>
      </c>
      <c r="G31" s="138" t="s">
        <v>98</v>
      </c>
      <c r="H31" s="139" t="s">
        <v>135</v>
      </c>
      <c r="I31" s="111" t="s">
        <v>100</v>
      </c>
      <c r="J31" s="111" t="n">
        <v>72</v>
      </c>
      <c r="K31" s="87" t="n">
        <v>36</v>
      </c>
      <c r="L31" s="88" t="s">
        <v>101</v>
      </c>
      <c r="M31" s="87" t="n">
        <v>72</v>
      </c>
      <c r="N31" s="140" t="s">
        <v>102</v>
      </c>
      <c r="O31" s="140" t="n">
        <v>36</v>
      </c>
      <c r="P31" s="148" t="n">
        <f aca="false">+Métricas!C77+Métricas!C51</f>
        <v>51</v>
      </c>
      <c r="Q31" s="148" t="n">
        <f aca="false">+Métricas!D77+Métricas!D51</f>
        <v>17</v>
      </c>
      <c r="R31" s="148" t="n">
        <f aca="false">+Métricas!E77+Métricas!E51</f>
        <v>52</v>
      </c>
      <c r="S31" s="148" t="n">
        <f aca="false">+Métricas!F77+Métricas!F51</f>
        <v>66</v>
      </c>
      <c r="T31" s="148" t="n">
        <f aca="false">+Métricas!G77+Métricas!G51</f>
        <v>84</v>
      </c>
      <c r="U31" s="148" t="n">
        <f aca="false">+Métricas!H77+Métricas!H51</f>
        <v>66</v>
      </c>
      <c r="V31" s="148" t="n">
        <f aca="false">+Métricas!I77+Métricas!I51</f>
        <v>83</v>
      </c>
      <c r="W31" s="148" t="n">
        <f aca="false">+Métricas!J77+Métricas!J51</f>
        <v>103</v>
      </c>
      <c r="X31" s="148" t="n">
        <f aca="false">+Métricas!K77+Métricas!K51</f>
        <v>87</v>
      </c>
      <c r="Y31" s="148" t="n">
        <f aca="false">+Métricas!L77+Métricas!L51</f>
        <v>87</v>
      </c>
      <c r="Z31" s="148" t="n">
        <f aca="false">+Métricas!M77+Métricas!M51</f>
        <v>86</v>
      </c>
      <c r="AA31" s="148" t="n">
        <f aca="false">+Métricas!N77+Métricas!N51</f>
        <v>114</v>
      </c>
      <c r="AB31" s="148" t="n">
        <f aca="false">+Métricas!O77+Métricas!O51</f>
        <v>106</v>
      </c>
      <c r="AC31" s="148" t="n">
        <f aca="false">+Métricas!P77+Métricas!P51</f>
        <v>106</v>
      </c>
      <c r="AD31" s="148" t="n">
        <f aca="false">+Métricas!Q77+Métricas!Q51</f>
        <v>124</v>
      </c>
      <c r="AE31" s="148" t="n">
        <f aca="false">+Métricas!R77+Métricas!R51</f>
        <v>125</v>
      </c>
      <c r="AF31" s="148" t="n">
        <f aca="false">+Métricas!S77+Métricas!S51</f>
        <v>138</v>
      </c>
      <c r="AG31" s="148" t="n">
        <f aca="false">+Métricas!T77+Métricas!T51</f>
        <v>161</v>
      </c>
      <c r="AH31" s="148" t="n">
        <f aca="false">+Métricas!U77+Métricas!U51</f>
        <v>209</v>
      </c>
      <c r="AI31" s="148" t="n">
        <f aca="false">+Métricas!V77+Métricas!V51</f>
        <v>204</v>
      </c>
      <c r="AJ31" s="148" t="n">
        <f aca="false">+Métricas!W77+Métricas!W51</f>
        <v>203</v>
      </c>
      <c r="AK31" s="148" t="n">
        <f aca="false">+Métricas!X77+Métricas!X51</f>
        <v>208</v>
      </c>
      <c r="AL31" s="148" t="n">
        <f aca="false">+Métricas!Y77+Métricas!Y51</f>
        <v>0</v>
      </c>
      <c r="AM31" s="148" t="n">
        <f aca="false">+Métricas!Z77+Métricas!Z51</f>
        <v>0</v>
      </c>
      <c r="AN31" s="148" t="n">
        <f aca="false">+Métricas!AA77+Métricas!AA51</f>
        <v>0</v>
      </c>
      <c r="AO31" s="148" t="n">
        <f aca="false">+Métricas!AB77+Métricas!AB51</f>
        <v>0</v>
      </c>
      <c r="AP31" s="148" t="n">
        <f aca="false">+Métricas!AC77+Métricas!AC51</f>
        <v>0</v>
      </c>
      <c r="AQ31" s="148" t="n">
        <f aca="false">+Métricas!AD77+Métricas!AD51</f>
        <v>0</v>
      </c>
    </row>
    <row r="32" customFormat="false" ht="30" hidden="false" customHeight="false" outlineLevel="0" collapsed="false">
      <c r="A32" s="147"/>
      <c r="B32" s="133"/>
      <c r="C32" s="134" t="n">
        <v>12</v>
      </c>
      <c r="D32" s="135" t="s">
        <v>68</v>
      </c>
      <c r="E32" s="136" t="s">
        <v>136</v>
      </c>
      <c r="F32" s="137" t="s">
        <v>97</v>
      </c>
      <c r="G32" s="138" t="s">
        <v>98</v>
      </c>
      <c r="H32" s="139" t="s">
        <v>121</v>
      </c>
      <c r="I32" s="98" t="s">
        <v>100</v>
      </c>
      <c r="J32" s="98" t="n">
        <v>48</v>
      </c>
      <c r="K32" s="87" t="n">
        <v>42</v>
      </c>
      <c r="L32" s="88" t="s">
        <v>101</v>
      </c>
      <c r="M32" s="87" t="n">
        <v>48</v>
      </c>
      <c r="N32" s="100" t="s">
        <v>102</v>
      </c>
      <c r="O32" s="100" t="n">
        <v>42</v>
      </c>
      <c r="P32" s="149" t="n">
        <f aca="false">SUM(P33:P34)</f>
        <v>11</v>
      </c>
      <c r="Q32" s="149" t="n">
        <f aca="false">SUM(Q33:Q34)</f>
        <v>11</v>
      </c>
      <c r="R32" s="149" t="n">
        <f aca="false">SUM(R33:R34)</f>
        <v>0</v>
      </c>
      <c r="S32" s="149" t="n">
        <f aca="false">SUM(S33:S34)</f>
        <v>4</v>
      </c>
      <c r="T32" s="149" t="n">
        <f aca="false">SUM(T33:T34)</f>
        <v>16</v>
      </c>
      <c r="U32" s="149" t="n">
        <f aca="false">SUM(U33:U34)</f>
        <v>6</v>
      </c>
      <c r="V32" s="149" t="n">
        <f aca="false">SUM(V33:V34)</f>
        <v>1</v>
      </c>
      <c r="W32" s="149" t="n">
        <f aca="false">SUM(W33:W34)</f>
        <v>11</v>
      </c>
      <c r="X32" s="149" t="n">
        <f aca="false">SUM(X33:X34)</f>
        <v>3</v>
      </c>
      <c r="Y32" s="149" t="n">
        <f aca="false">SUM(Y33:Y34)</f>
        <v>19</v>
      </c>
      <c r="Z32" s="149" t="n">
        <f aca="false">SUM(Z33:Z34)</f>
        <v>12</v>
      </c>
      <c r="AA32" s="149" t="n">
        <f aca="false">SUM(AA33:AA34)</f>
        <v>17</v>
      </c>
      <c r="AB32" s="149" t="n">
        <f aca="false">SUM(AB33:AB34)</f>
        <v>6</v>
      </c>
      <c r="AC32" s="149" t="n">
        <f aca="false">SUM(AC33:AC34)</f>
        <v>1</v>
      </c>
      <c r="AD32" s="149" t="n">
        <f aca="false">SUM(AD33:AD34)</f>
        <v>12</v>
      </c>
      <c r="AE32" s="149" t="n">
        <f aca="false">SUM(AE33:AE34)</f>
        <v>3</v>
      </c>
      <c r="AF32" s="149" t="n">
        <f aca="false">SUM(AF33:AF34)</f>
        <v>5</v>
      </c>
      <c r="AG32" s="149" t="n">
        <f aca="false">SUM(AG33:AG34)</f>
        <v>5</v>
      </c>
      <c r="AH32" s="149" t="n">
        <f aca="false">SUM(AH33:AH34)</f>
        <v>9</v>
      </c>
      <c r="AI32" s="149" t="n">
        <f aca="false">SUM(AI33:AI34)</f>
        <v>8</v>
      </c>
      <c r="AJ32" s="149" t="n">
        <f aca="false">SUM(AJ33:AJ34)</f>
        <v>3</v>
      </c>
      <c r="AK32" s="149" t="n">
        <f aca="false">SUM(AK33:AK34)</f>
        <v>14</v>
      </c>
      <c r="AL32" s="149" t="n">
        <f aca="false">SUM(AL33:AL34)</f>
        <v>0</v>
      </c>
      <c r="AM32" s="149" t="n">
        <f aca="false">SUM(AM33:AM34)</f>
        <v>0</v>
      </c>
      <c r="AN32" s="149" t="n">
        <f aca="false">SUM(AN33:AN34)</f>
        <v>0</v>
      </c>
      <c r="AO32" s="149" t="n">
        <f aca="false">SUM(AO33:AO34)</f>
        <v>0</v>
      </c>
      <c r="AP32" s="149" t="n">
        <f aca="false">SUM(AP33:AP34)</f>
        <v>0</v>
      </c>
      <c r="AQ32" s="149" t="n">
        <f aca="false">SUM(AQ33:AQ34)</f>
        <v>0</v>
      </c>
    </row>
    <row r="33" customFormat="false" ht="14" hidden="false" customHeight="false" outlineLevel="0" collapsed="false">
      <c r="A33" s="147"/>
      <c r="B33" s="133"/>
      <c r="C33" s="143"/>
      <c r="D33" s="144" t="s">
        <v>103</v>
      </c>
      <c r="E33" s="145"/>
      <c r="F33" s="150"/>
      <c r="G33" s="151"/>
      <c r="H33" s="152"/>
      <c r="I33" s="98" t="s">
        <v>100</v>
      </c>
      <c r="J33" s="98" t="n">
        <v>12</v>
      </c>
      <c r="K33" s="87" t="n">
        <v>9</v>
      </c>
      <c r="L33" s="88" t="s">
        <v>101</v>
      </c>
      <c r="M33" s="87" t="n">
        <v>12</v>
      </c>
      <c r="N33" s="100" t="s">
        <v>102</v>
      </c>
      <c r="O33" s="100" t="n">
        <v>9</v>
      </c>
      <c r="P33" s="149" t="n">
        <f aca="false">Métricas!C78</f>
        <v>1</v>
      </c>
      <c r="Q33" s="149" t="n">
        <f aca="false">Métricas!D78</f>
        <v>1</v>
      </c>
      <c r="R33" s="149" t="n">
        <f aca="false">Métricas!E78</f>
        <v>0</v>
      </c>
      <c r="S33" s="149" t="n">
        <f aca="false">Métricas!F78</f>
        <v>2</v>
      </c>
      <c r="T33" s="149" t="n">
        <f aca="false">Métricas!G78</f>
        <v>2</v>
      </c>
      <c r="U33" s="149" t="n">
        <f aca="false">Métricas!H78</f>
        <v>1</v>
      </c>
      <c r="V33" s="149" t="n">
        <f aca="false">Métricas!I78</f>
        <v>1</v>
      </c>
      <c r="W33" s="149" t="n">
        <f aca="false">Métricas!J78</f>
        <v>3</v>
      </c>
      <c r="X33" s="149" t="n">
        <f aca="false">Métricas!K78</f>
        <v>2</v>
      </c>
      <c r="Y33" s="149" t="n">
        <f aca="false">Métricas!L78</f>
        <v>3</v>
      </c>
      <c r="Z33" s="149" t="n">
        <f aca="false">Métricas!M78</f>
        <v>1</v>
      </c>
      <c r="AA33" s="149" t="n">
        <f aca="false">Métricas!N78</f>
        <v>3</v>
      </c>
      <c r="AB33" s="149" t="n">
        <f aca="false">Métricas!O78</f>
        <v>3</v>
      </c>
      <c r="AC33" s="149" t="n">
        <f aca="false">Métricas!P78</f>
        <v>0</v>
      </c>
      <c r="AD33" s="149" t="n">
        <f aca="false">Métricas!Q78</f>
        <v>2</v>
      </c>
      <c r="AE33" s="149" t="n">
        <f aca="false">Métricas!R78</f>
        <v>1</v>
      </c>
      <c r="AF33" s="149" t="n">
        <f aca="false">Métricas!S78</f>
        <v>3</v>
      </c>
      <c r="AG33" s="149" t="n">
        <f aca="false">Métricas!T78</f>
        <v>2</v>
      </c>
      <c r="AH33" s="149" t="n">
        <f aca="false">Métricas!U78</f>
        <v>2</v>
      </c>
      <c r="AI33" s="149" t="n">
        <f aca="false">Métricas!V78</f>
        <v>5</v>
      </c>
      <c r="AJ33" s="149" t="n">
        <f aca="false">Métricas!W78</f>
        <v>0</v>
      </c>
      <c r="AK33" s="149" t="n">
        <f aca="false">Métricas!X78</f>
        <v>4</v>
      </c>
      <c r="AL33" s="149" t="n">
        <f aca="false">Métricas!Y78</f>
        <v>0</v>
      </c>
      <c r="AM33" s="149" t="n">
        <f aca="false">Métricas!Z78</f>
        <v>0</v>
      </c>
      <c r="AN33" s="149" t="n">
        <f aca="false">Métricas!AA78</f>
        <v>0</v>
      </c>
      <c r="AO33" s="149" t="n">
        <f aca="false">Métricas!AB78</f>
        <v>0</v>
      </c>
      <c r="AP33" s="149" t="n">
        <f aca="false">Métricas!AC78</f>
        <v>0</v>
      </c>
      <c r="AQ33" s="149" t="n">
        <f aca="false">Métricas!AD78</f>
        <v>0</v>
      </c>
    </row>
    <row r="34" customFormat="false" ht="14" hidden="false" customHeight="false" outlineLevel="0" collapsed="false">
      <c r="A34" s="147"/>
      <c r="B34" s="133"/>
      <c r="C34" s="143"/>
      <c r="D34" s="144" t="s">
        <v>104</v>
      </c>
      <c r="E34" s="145"/>
      <c r="F34" s="150"/>
      <c r="G34" s="151"/>
      <c r="H34" s="152"/>
      <c r="I34" s="98" t="s">
        <v>100</v>
      </c>
      <c r="J34" s="98" t="n">
        <v>36</v>
      </c>
      <c r="K34" s="87" t="n">
        <v>33</v>
      </c>
      <c r="L34" s="88" t="s">
        <v>101</v>
      </c>
      <c r="M34" s="87" t="n">
        <v>36</v>
      </c>
      <c r="N34" s="100" t="s">
        <v>102</v>
      </c>
      <c r="O34" s="100" t="n">
        <v>33</v>
      </c>
      <c r="P34" s="149" t="n">
        <f aca="false">Métricas!C52</f>
        <v>10</v>
      </c>
      <c r="Q34" s="149" t="n">
        <f aca="false">Métricas!D52</f>
        <v>10</v>
      </c>
      <c r="R34" s="149" t="n">
        <f aca="false">Métricas!E52</f>
        <v>0</v>
      </c>
      <c r="S34" s="149" t="n">
        <f aca="false">Métricas!F52</f>
        <v>2</v>
      </c>
      <c r="T34" s="149" t="n">
        <f aca="false">Métricas!G52</f>
        <v>14</v>
      </c>
      <c r="U34" s="149" t="n">
        <f aca="false">Métricas!H52</f>
        <v>5</v>
      </c>
      <c r="V34" s="149" t="n">
        <f aca="false">Métricas!I52</f>
        <v>0</v>
      </c>
      <c r="W34" s="149" t="n">
        <f aca="false">Métricas!J52</f>
        <v>8</v>
      </c>
      <c r="X34" s="149" t="n">
        <f aca="false">Métricas!K52</f>
        <v>1</v>
      </c>
      <c r="Y34" s="149" t="n">
        <f aca="false">Métricas!L52</f>
        <v>16</v>
      </c>
      <c r="Z34" s="149" t="n">
        <f aca="false">Métricas!M52</f>
        <v>11</v>
      </c>
      <c r="AA34" s="149" t="n">
        <f aca="false">Métricas!N52</f>
        <v>14</v>
      </c>
      <c r="AB34" s="149" t="n">
        <f aca="false">Métricas!O52</f>
        <v>3</v>
      </c>
      <c r="AC34" s="149" t="n">
        <f aca="false">Métricas!P52</f>
        <v>1</v>
      </c>
      <c r="AD34" s="149" t="n">
        <f aca="false">Métricas!Q52</f>
        <v>10</v>
      </c>
      <c r="AE34" s="149" t="n">
        <f aca="false">Métricas!R52</f>
        <v>2</v>
      </c>
      <c r="AF34" s="149" t="n">
        <f aca="false">Métricas!S52</f>
        <v>2</v>
      </c>
      <c r="AG34" s="149" t="n">
        <f aca="false">Métricas!T52</f>
        <v>3</v>
      </c>
      <c r="AH34" s="149" t="n">
        <f aca="false">Métricas!U52</f>
        <v>7</v>
      </c>
      <c r="AI34" s="149" t="n">
        <f aca="false">Métricas!V52</f>
        <v>3</v>
      </c>
      <c r="AJ34" s="149" t="n">
        <f aca="false">Métricas!W52</f>
        <v>3</v>
      </c>
      <c r="AK34" s="149" t="n">
        <f aca="false">Métricas!X52</f>
        <v>10</v>
      </c>
      <c r="AL34" s="149" t="n">
        <f aca="false">Métricas!Y52</f>
        <v>0</v>
      </c>
      <c r="AM34" s="149" t="n">
        <f aca="false">Métricas!Z52</f>
        <v>0</v>
      </c>
      <c r="AN34" s="149" t="n">
        <f aca="false">Métricas!AA52</f>
        <v>0</v>
      </c>
      <c r="AO34" s="149" t="n">
        <f aca="false">Métricas!AB52</f>
        <v>0</v>
      </c>
      <c r="AP34" s="149" t="n">
        <f aca="false">Métricas!AC52</f>
        <v>0</v>
      </c>
      <c r="AQ34" s="149" t="n">
        <f aca="false">Métricas!AD52</f>
        <v>0</v>
      </c>
    </row>
    <row r="35" customFormat="false" ht="30" hidden="false" customHeight="false" outlineLevel="0" collapsed="false">
      <c r="B35" s="133"/>
      <c r="C35" s="134" t="n">
        <v>13</v>
      </c>
      <c r="D35" s="153" t="s">
        <v>137</v>
      </c>
      <c r="E35" s="153" t="s">
        <v>138</v>
      </c>
      <c r="F35" s="137" t="s">
        <v>97</v>
      </c>
      <c r="G35" s="138" t="s">
        <v>98</v>
      </c>
      <c r="H35" s="139" t="s">
        <v>139</v>
      </c>
      <c r="I35" s="111" t="s">
        <v>102</v>
      </c>
      <c r="J35" s="112" t="n">
        <v>0.95</v>
      </c>
      <c r="K35" s="113" t="n">
        <f aca="false">O35</f>
        <v>1</v>
      </c>
      <c r="L35" s="88" t="s">
        <v>101</v>
      </c>
      <c r="M35" s="114" t="n">
        <f aca="false">J35</f>
        <v>0.95</v>
      </c>
      <c r="N35" s="140" t="s">
        <v>100</v>
      </c>
      <c r="O35" s="115" t="n">
        <v>1</v>
      </c>
      <c r="P35" s="116" t="n">
        <f aca="false">Métricas!C15/Métricas!C21</f>
        <v>0.105545248402391</v>
      </c>
      <c r="Q35" s="116" t="n">
        <f aca="false">Métricas!D15/Métricas!D21</f>
        <v>0.100747737111373</v>
      </c>
      <c r="R35" s="116" t="n">
        <f aca="false">Métricas!E15/Métricas!E21</f>
        <v>0.396357012750455</v>
      </c>
      <c r="S35" s="116" t="n">
        <f aca="false">Métricas!F15/Métricas!F21</f>
        <v>0.627256490870714</v>
      </c>
      <c r="T35" s="116" t="n">
        <f aca="false">Métricas!G15/Métricas!G21</f>
        <v>1.06756985605419</v>
      </c>
      <c r="U35" s="116" t="n">
        <f aca="false">Métricas!H15/Métricas!H21</f>
        <v>1.34956632450068</v>
      </c>
      <c r="V35" s="116" t="n">
        <f aca="false">Métricas!I15/Métricas!I21</f>
        <v>0.736290297265907</v>
      </c>
      <c r="W35" s="116" t="n">
        <f aca="false">Métricas!J15/Métricas!J21</f>
        <v>1.04978465485868</v>
      </c>
      <c r="X35" s="116" t="n">
        <f aca="false">Métricas!K15/Métricas!K21</f>
        <v>0.974947233183445</v>
      </c>
      <c r="Y35" s="116" t="n">
        <f aca="false">Métricas!L15/Métricas!L21</f>
        <v>1.04583672362354</v>
      </c>
      <c r="Z35" s="116" t="n">
        <f aca="false">Métricas!M15/Métricas!M21</f>
        <v>0.8836767263794</v>
      </c>
      <c r="AA35" s="116" t="n">
        <f aca="false">Métricas!N15/Métricas!N21</f>
        <v>0.88280701754386</v>
      </c>
      <c r="AB35" s="116" t="n">
        <f aca="false">Métricas!O15/Métricas!O21</f>
        <v>0.874666666666667</v>
      </c>
      <c r="AC35" s="116" t="n">
        <f aca="false">Métricas!P15/Métricas!P21</f>
        <v>0.485606060606061</v>
      </c>
      <c r="AD35" s="116" t="n">
        <f aca="false">Métricas!Q15/Métricas!Q21</f>
        <v>0.781818181818182</v>
      </c>
      <c r="AE35" s="116" t="n">
        <f aca="false">Métricas!R15/Métricas!R21</f>
        <v>0.928358208955224</v>
      </c>
      <c r="AF35" s="116" t="n">
        <f aca="false">Métricas!S15/Métricas!S21</f>
        <v>0.856224899598394</v>
      </c>
      <c r="AG35" s="116" t="n">
        <f aca="false">Métricas!T15/Métricas!T21</f>
        <v>0.590378006872852</v>
      </c>
      <c r="AH35" s="116" t="n">
        <f aca="false">Métricas!U15/Métricas!U21</f>
        <v>1.49078014184397</v>
      </c>
      <c r="AI35" s="116" t="n">
        <f aca="false">Métricas!V15/Métricas!V21</f>
        <v>1.13425925925926</v>
      </c>
      <c r="AJ35" s="116" t="n">
        <f aca="false">Métricas!W15/Métricas!W21</f>
        <v>1.04529914529915</v>
      </c>
      <c r="AK35" s="116" t="n">
        <f aca="false">Métricas!X15/Métricas!X21</f>
        <v>0.992523364485981</v>
      </c>
      <c r="AL35" s="116" t="e">
        <f aca="false">Métricas!Y15/Métricas!Y21</f>
        <v>#DIV/0!</v>
      </c>
      <c r="AM35" s="116" t="e">
        <f aca="false">Métricas!Z15/Métricas!Z21</f>
        <v>#DIV/0!</v>
      </c>
      <c r="AN35" s="116" t="e">
        <f aca="false">Métricas!AA15/Métricas!AA21</f>
        <v>#DIV/0!</v>
      </c>
      <c r="AO35" s="116" t="e">
        <f aca="false">Métricas!AB15/Métricas!AB21</f>
        <v>#DIV/0!</v>
      </c>
      <c r="AP35" s="116" t="e">
        <f aca="false">Métricas!AC15/Métricas!AC21</f>
        <v>#DIV/0!</v>
      </c>
      <c r="AQ35" s="116" t="e">
        <f aca="false">Métricas!AD15/Métricas!AD21</f>
        <v>#DIV/0!</v>
      </c>
    </row>
    <row r="36" customFormat="false" ht="14" hidden="false" customHeight="false" outlineLevel="0" collapsed="false">
      <c r="B36" s="133"/>
      <c r="C36" s="143"/>
      <c r="D36" s="144" t="s">
        <v>42</v>
      </c>
      <c r="E36" s="145"/>
      <c r="F36" s="150"/>
      <c r="G36" s="151"/>
      <c r="H36" s="152"/>
      <c r="I36" s="111" t="s">
        <v>102</v>
      </c>
      <c r="J36" s="112" t="n">
        <v>0.95</v>
      </c>
      <c r="K36" s="113" t="n">
        <f aca="false">O36</f>
        <v>1</v>
      </c>
      <c r="L36" s="88" t="s">
        <v>101</v>
      </c>
      <c r="M36" s="114" t="n">
        <f aca="false">J36</f>
        <v>0.95</v>
      </c>
      <c r="N36" s="140" t="s">
        <v>100</v>
      </c>
      <c r="O36" s="115" t="n">
        <v>1</v>
      </c>
      <c r="P36" s="154" t="n">
        <f aca="false">Métricas!C16/Métricas!C22</f>
        <v>0.207792207792208</v>
      </c>
      <c r="Q36" s="154" t="n">
        <f aca="false">Métricas!D16/Métricas!D22</f>
        <v>0.0692640692640693</v>
      </c>
      <c r="R36" s="154" t="n">
        <f aca="false">Métricas!E16/Métricas!E22</f>
        <v>0.658309225329476</v>
      </c>
      <c r="S36" s="154" t="n">
        <f aca="false">Métricas!F16/Métricas!F22</f>
        <v>0.919540229885057</v>
      </c>
      <c r="T36" s="154" t="n">
        <f aca="false">Métricas!G16/Métricas!G22</f>
        <v>0.935672514619883</v>
      </c>
      <c r="U36" s="154" t="n">
        <f aca="false">Métricas!H16/Métricas!H22</f>
        <v>1.57524613220816</v>
      </c>
      <c r="V36" s="154" t="n">
        <f aca="false">Métricas!I16/Métricas!I22</f>
        <v>0.802314368370299</v>
      </c>
      <c r="W36" s="154" t="n">
        <f aca="false">Métricas!J16/Métricas!J22</f>
        <v>1.02740798747063</v>
      </c>
      <c r="X36" s="154" t="n">
        <f aca="false">Métricas!K16/Métricas!K22</f>
        <v>0.898245614035088</v>
      </c>
      <c r="Y36" s="154" t="n">
        <f aca="false">Métricas!L16/Métricas!L22</f>
        <v>1.3074876472824</v>
      </c>
      <c r="Z36" s="154" t="n">
        <f aca="false">Métricas!M16/Métricas!M22</f>
        <v>0.998280520756571</v>
      </c>
      <c r="AA36" s="154" t="n">
        <f aca="false">Métricas!N16/Métricas!N22</f>
        <v>0.916666666666667</v>
      </c>
      <c r="AB36" s="154" t="n">
        <f aca="false">Métricas!O16/Métricas!O22</f>
        <v>1.02564102564103</v>
      </c>
      <c r="AC36" s="154" t="n">
        <f aca="false">Métricas!P16/Métricas!P22</f>
        <v>0.568253968253968</v>
      </c>
      <c r="AD36" s="154" t="n">
        <f aca="false">Métricas!Q16/Métricas!Q22</f>
        <v>0.808333333333333</v>
      </c>
      <c r="AE36" s="154" t="n">
        <f aca="false">Métricas!R16/Métricas!R22</f>
        <v>0.991111111111111</v>
      </c>
      <c r="AF36" s="154" t="n">
        <f aca="false">Métricas!S16/Métricas!S22</f>
        <v>1.03076923076923</v>
      </c>
      <c r="AG36" s="154" t="n">
        <f aca="false">Métricas!T16/Métricas!T22</f>
        <v>0.895238095238095</v>
      </c>
      <c r="AH36" s="154" t="n">
        <f aca="false">Métricas!U16/Métricas!U22</f>
        <v>1.48888888888889</v>
      </c>
      <c r="AI36" s="154" t="n">
        <f aca="false">Métricas!V16/Métricas!V22</f>
        <v>1.4</v>
      </c>
      <c r="AJ36" s="154" t="n">
        <f aca="false">Métricas!W16/Métricas!W22</f>
        <v>1.02380952380952</v>
      </c>
      <c r="AK36" s="154" t="n">
        <f aca="false">Métricas!X16/Métricas!X22</f>
        <v>0.972727272727273</v>
      </c>
      <c r="AL36" s="154" t="e">
        <f aca="false">Métricas!Y16/Métricas!Y22</f>
        <v>#DIV/0!</v>
      </c>
      <c r="AM36" s="154" t="e">
        <f aca="false">Métricas!Z16/Métricas!Z22</f>
        <v>#DIV/0!</v>
      </c>
      <c r="AN36" s="154" t="e">
        <f aca="false">Métricas!AA16/Métricas!AA22</f>
        <v>#DIV/0!</v>
      </c>
      <c r="AO36" s="154" t="e">
        <f aca="false">Métricas!AB16/Métricas!AB22</f>
        <v>#DIV/0!</v>
      </c>
      <c r="AP36" s="154" t="e">
        <f aca="false">Métricas!AC16/Métricas!AC22</f>
        <v>#DIV/0!</v>
      </c>
      <c r="AQ36" s="154" t="e">
        <f aca="false">Métricas!AD16/Métricas!AD22</f>
        <v>#DIV/0!</v>
      </c>
    </row>
    <row r="37" customFormat="false" ht="14" hidden="false" customHeight="false" outlineLevel="0" collapsed="false">
      <c r="B37" s="133"/>
      <c r="C37" s="143"/>
      <c r="D37" s="144" t="s">
        <v>43</v>
      </c>
      <c r="E37" s="145"/>
      <c r="F37" s="150"/>
      <c r="G37" s="151"/>
      <c r="H37" s="152"/>
      <c r="I37" s="111" t="s">
        <v>102</v>
      </c>
      <c r="J37" s="112" t="n">
        <v>0.95</v>
      </c>
      <c r="K37" s="113" t="n">
        <f aca="false">O37</f>
        <v>1</v>
      </c>
      <c r="L37" s="88" t="s">
        <v>101</v>
      </c>
      <c r="M37" s="114" t="n">
        <f aca="false">J37</f>
        <v>0.95</v>
      </c>
      <c r="N37" s="140" t="s">
        <v>100</v>
      </c>
      <c r="O37" s="115" t="n">
        <v>1</v>
      </c>
      <c r="P37" s="154" t="n">
        <f aca="false">Métricas!C17/Métricas!C23</f>
        <v>0</v>
      </c>
      <c r="Q37" s="154" t="n">
        <f aca="false">Métricas!D17/Métricas!D23</f>
        <v>0.0692640692640693</v>
      </c>
      <c r="R37" s="154" t="n">
        <f aca="false">Métricas!E17/Métricas!E23</f>
        <v>0.240008571734705</v>
      </c>
      <c r="S37" s="154" t="n">
        <f aca="false">Métricas!F17/Métricas!F23</f>
        <v>0.430174889062908</v>
      </c>
      <c r="T37" s="154" t="n">
        <f aca="false">Métricas!G17/Métricas!G23</f>
        <v>1.30826618919725</v>
      </c>
      <c r="U37" s="154" t="n">
        <f aca="false">Métricas!H17/Métricas!H23</f>
        <v>1.17018284106892</v>
      </c>
      <c r="V37" s="154" t="n">
        <f aca="false">Métricas!I17/Métricas!I23</f>
        <v>0.707767328456984</v>
      </c>
      <c r="W37" s="154" t="n">
        <f aca="false">Métricas!J17/Métricas!J23</f>
        <v>0.976764467700741</v>
      </c>
      <c r="X37" s="154" t="n">
        <f aca="false">Métricas!K17/Métricas!K23</f>
        <v>0.829015544041451</v>
      </c>
      <c r="Y37" s="154" t="n">
        <f aca="false">Métricas!L17/Métricas!L23</f>
        <v>1.13146898103504</v>
      </c>
      <c r="Z37" s="154" t="n">
        <f aca="false">Métricas!M17/Métricas!M23</f>
        <v>0.984683932052353</v>
      </c>
      <c r="AA37" s="154" t="n">
        <f aca="false">Métricas!N17/Métricas!N23</f>
        <v>0.974074074074074</v>
      </c>
      <c r="AB37" s="154" t="n">
        <f aca="false">Métricas!O17/Métricas!O23</f>
        <v>0.625641025641026</v>
      </c>
      <c r="AC37" s="154" t="n">
        <f aca="false">Métricas!P17/Métricas!P23</f>
        <v>0.243333333333333</v>
      </c>
      <c r="AD37" s="154" t="n">
        <f aca="false">Métricas!Q17/Métricas!Q23</f>
        <v>0.762962962962963</v>
      </c>
      <c r="AE37" s="154" t="n">
        <f aca="false">Métricas!R17/Métricas!R23</f>
        <v>0.671428571428571</v>
      </c>
      <c r="AF37" s="154" t="n">
        <f aca="false">Métricas!S17/Métricas!S23</f>
        <v>0.603508771929825</v>
      </c>
      <c r="AG37" s="154" t="n">
        <f aca="false">Métricas!T17/Métricas!T23</f>
        <v>0.463333333333333</v>
      </c>
      <c r="AH37" s="154" t="n">
        <f aca="false">Métricas!U17/Métricas!U23</f>
        <v>1.23333333333333</v>
      </c>
      <c r="AI37" s="154" t="n">
        <f aca="false">Métricas!V17/Métricas!V23</f>
        <v>1.10222222222222</v>
      </c>
      <c r="AJ37" s="154" t="n">
        <f aca="false">Métricas!W17/Métricas!W23</f>
        <v>1.05833333333333</v>
      </c>
      <c r="AK37" s="154" t="n">
        <f aca="false">Métricas!X17/Métricas!X23</f>
        <v>1.02424242424242</v>
      </c>
      <c r="AL37" s="154" t="e">
        <f aca="false">Métricas!Y17/Métricas!Y23</f>
        <v>#DIV/0!</v>
      </c>
      <c r="AM37" s="154" t="e">
        <f aca="false">Métricas!Z17/Métricas!Z23</f>
        <v>#DIV/0!</v>
      </c>
      <c r="AN37" s="154" t="e">
        <f aca="false">Métricas!AA17/Métricas!AA23</f>
        <v>#DIV/0!</v>
      </c>
      <c r="AO37" s="154" t="e">
        <f aca="false">Métricas!AB17/Métricas!AB23</f>
        <v>#DIV/0!</v>
      </c>
      <c r="AP37" s="154" t="e">
        <f aca="false">Métricas!AC17/Métricas!AC23</f>
        <v>#DIV/0!</v>
      </c>
      <c r="AQ37" s="154" t="e">
        <f aca="false">Métricas!AD17/Métricas!AD23</f>
        <v>#DIV/0!</v>
      </c>
    </row>
    <row r="38" customFormat="false" ht="14" hidden="false" customHeight="false" outlineLevel="0" collapsed="false">
      <c r="B38" s="133"/>
      <c r="C38" s="143"/>
      <c r="D38" s="144" t="s">
        <v>44</v>
      </c>
      <c r="E38" s="145"/>
      <c r="F38" s="150"/>
      <c r="G38" s="151"/>
      <c r="H38" s="152"/>
      <c r="I38" s="111" t="s">
        <v>102</v>
      </c>
      <c r="J38" s="112" t="n">
        <v>0.95</v>
      </c>
      <c r="K38" s="113" t="n">
        <f aca="false">O38</f>
        <v>1</v>
      </c>
      <c r="L38" s="88" t="s">
        <v>101</v>
      </c>
      <c r="M38" s="114" t="n">
        <f aca="false">J38</f>
        <v>0.95</v>
      </c>
      <c r="N38" s="140" t="s">
        <v>100</v>
      </c>
      <c r="O38" s="115" t="n">
        <v>1</v>
      </c>
      <c r="P38" s="154" t="n">
        <f aca="false">Métricas!C18/Métricas!C24</f>
        <v>0.0554112554112554</v>
      </c>
      <c r="Q38" s="154" t="n">
        <f aca="false">Métricas!D18/Métricas!D24</f>
        <v>0</v>
      </c>
      <c r="R38" s="154" t="n">
        <f aca="false">Métricas!E18/Métricas!E24</f>
        <v>0.260580735026251</v>
      </c>
      <c r="S38" s="154" t="n">
        <f aca="false">Métricas!F18/Métricas!F24</f>
        <v>0.618115374575829</v>
      </c>
      <c r="T38" s="154" t="n">
        <f aca="false">Métricas!G18/Métricas!G24</f>
        <v>1.01141743247006</v>
      </c>
      <c r="U38" s="154" t="n">
        <f aca="false">Métricas!H18/Métricas!H24</f>
        <v>1.05681500139938</v>
      </c>
      <c r="V38" s="154" t="n">
        <f aca="false">Métricas!I18/Métricas!I24</f>
        <v>0.743338647232976</v>
      </c>
      <c r="W38" s="154" t="n">
        <f aca="false">Métricas!J18/Métricas!J24</f>
        <v>0.911680911680912</v>
      </c>
      <c r="X38" s="154" t="n">
        <f aca="false">Métricas!K18/Métricas!K24</f>
        <v>0.93113482056256</v>
      </c>
      <c r="Y38" s="154" t="n">
        <f aca="false">Métricas!L18/Métricas!L24</f>
        <v>0.74792612776264</v>
      </c>
      <c r="Z38" s="154" t="n">
        <f aca="false">Métricas!M18/Métricas!M24</f>
        <v>0.701880035810206</v>
      </c>
      <c r="AA38" s="154" t="n">
        <f aca="false">Métricas!N18/Métricas!N24</f>
        <v>0.721568627450981</v>
      </c>
      <c r="AB38" s="154" t="n">
        <f aca="false">Métricas!O18/Métricas!O24</f>
        <v>0.466666666666667</v>
      </c>
      <c r="AC38" s="154" t="n">
        <f aca="false">Métricas!P18/Métricas!P24</f>
        <v>0.613333333333333</v>
      </c>
      <c r="AD38" s="154" t="n">
        <f aca="false">Métricas!Q18/Métricas!Q24</f>
        <v>1.02222222222222</v>
      </c>
      <c r="AE38" s="154" t="n">
        <f aca="false">Métricas!R18/Métricas!R24</f>
        <v>0.983333333333333</v>
      </c>
      <c r="AF38" s="154" t="n">
        <f aca="false">Métricas!S18/Métricas!S24</f>
        <v>0.885185185185185</v>
      </c>
      <c r="AG38" s="154" t="n">
        <f aca="false">Métricas!T18/Métricas!T24</f>
        <v>0.60952380952381</v>
      </c>
      <c r="AH38" s="154" t="n">
        <f aca="false">Métricas!U18/Métricas!U24</f>
        <v>1.5030303030303</v>
      </c>
      <c r="AI38" s="154" t="n">
        <f aca="false">Métricas!V18/Métricas!V24</f>
        <v>1.29166666666667</v>
      </c>
      <c r="AJ38" s="154" t="n">
        <f aca="false">Métricas!W18/Métricas!W24</f>
        <v>1.2625</v>
      </c>
      <c r="AK38" s="154" t="n">
        <f aca="false">Métricas!X18/Métricas!X24</f>
        <v>1.04848484848485</v>
      </c>
      <c r="AL38" s="154" t="e">
        <f aca="false">Métricas!Y18/Métricas!Y24</f>
        <v>#DIV/0!</v>
      </c>
      <c r="AM38" s="154" t="e">
        <f aca="false">Métricas!Z18/Métricas!Z24</f>
        <v>#DIV/0!</v>
      </c>
      <c r="AN38" s="154" t="e">
        <f aca="false">Métricas!AA18/Métricas!AA24</f>
        <v>#DIV/0!</v>
      </c>
      <c r="AO38" s="154" t="e">
        <f aca="false">Métricas!AB18/Métricas!AB24</f>
        <v>#DIV/0!</v>
      </c>
      <c r="AP38" s="154" t="e">
        <f aca="false">Métricas!AC18/Métricas!AC24</f>
        <v>#DIV/0!</v>
      </c>
      <c r="AQ38" s="154" t="e">
        <f aca="false">Métricas!AD18/Métricas!AD24</f>
        <v>#DIV/0!</v>
      </c>
    </row>
    <row r="39" customFormat="false" ht="14" hidden="false" customHeight="false" outlineLevel="0" collapsed="false">
      <c r="B39" s="133"/>
      <c r="C39" s="143"/>
      <c r="D39" s="144" t="s">
        <v>45</v>
      </c>
      <c r="E39" s="145"/>
      <c r="F39" s="150"/>
      <c r="G39" s="151"/>
      <c r="H39" s="152"/>
      <c r="I39" s="111" t="s">
        <v>102</v>
      </c>
      <c r="J39" s="112" t="n">
        <v>0.95</v>
      </c>
      <c r="K39" s="113" t="n">
        <f aca="false">O39</f>
        <v>1</v>
      </c>
      <c r="L39" s="88" t="s">
        <v>101</v>
      </c>
      <c r="M39" s="114" t="n">
        <f aca="false">J39</f>
        <v>0.95</v>
      </c>
      <c r="N39" s="140" t="s">
        <v>100</v>
      </c>
      <c r="O39" s="115" t="n">
        <v>1</v>
      </c>
      <c r="P39" s="154" t="n">
        <f aca="false">Métricas!C19/Métricas!C25</f>
        <v>0</v>
      </c>
      <c r="Q39" s="154" t="n">
        <f aca="false">Métricas!D19/Métricas!D25</f>
        <v>0.0554112554112554</v>
      </c>
      <c r="R39" s="154" t="n">
        <f aca="false">Métricas!E19/Métricas!E25</f>
        <v>0.171434694096218</v>
      </c>
      <c r="S39" s="154" t="n">
        <f aca="false">Métricas!F19/Métricas!F25</f>
        <v>0.453595941509997</v>
      </c>
      <c r="T39" s="154" t="n">
        <f aca="false">Métricas!G19/Métricas!G25</f>
        <v>1.12682781259326</v>
      </c>
      <c r="U39" s="154" t="n">
        <f aca="false">Métricas!H19/Métricas!H25</f>
        <v>3.87878787878788</v>
      </c>
      <c r="V39" s="154" t="n">
        <f aca="false">Métricas!I19/Métricas!I25</f>
        <v>0.622222222222222</v>
      </c>
      <c r="W39" s="154" t="n">
        <f aca="false">Métricas!J19/Métricas!J25</f>
        <v>1.07434052757794</v>
      </c>
      <c r="X39" s="154" t="n">
        <f aca="false">Métricas!K19/Métricas!K25</f>
        <v>1.60669456066946</v>
      </c>
      <c r="Y39" s="154" t="n">
        <f aca="false">Métricas!L19/Métricas!L25</f>
        <v>0.943637678740333</v>
      </c>
      <c r="Z39" s="154" t="n">
        <f aca="false">Métricas!M19/Métricas!M25</f>
        <v>0.802507836990596</v>
      </c>
      <c r="AA39" s="154" t="n">
        <f aca="false">Métricas!N19/Métricas!N25</f>
        <v>0.775438596491228</v>
      </c>
      <c r="AB39" s="154" t="n">
        <f aca="false">Métricas!O19/Métricas!O25</f>
        <v>0.955555555555556</v>
      </c>
      <c r="AC39" s="154" t="n">
        <f aca="false">Métricas!P19/Métricas!P25</f>
        <v>0.459649122807017</v>
      </c>
      <c r="AD39" s="154" t="n">
        <f aca="false">Métricas!Q19/Métricas!Q25</f>
        <v>0.644444444444444</v>
      </c>
      <c r="AE39" s="154" t="n">
        <f aca="false">Métricas!R19/Métricas!R25</f>
        <v>0.794444444444444</v>
      </c>
      <c r="AF39" s="154" t="n">
        <f aca="false">Métricas!S19/Métricas!S25</f>
        <v>0.782456140350877</v>
      </c>
      <c r="AG39" s="154" t="n">
        <f aca="false">Métricas!T19/Métricas!T25</f>
        <v>0.415873015873016</v>
      </c>
      <c r="AH39" s="154" t="n">
        <f aca="false">Métricas!U19/Métricas!U25</f>
        <v>1.71666666666667</v>
      </c>
      <c r="AI39" s="154" t="n">
        <f aca="false">Métricas!V19/Métricas!V25</f>
        <v>0.946666666666667</v>
      </c>
      <c r="AJ39" s="154" t="n">
        <f aca="false">Métricas!W19/Métricas!W25</f>
        <v>0.844444444444444</v>
      </c>
      <c r="AK39" s="154" t="n">
        <f aca="false">Métricas!X19/Métricas!X25</f>
        <v>0.917460317460317</v>
      </c>
      <c r="AL39" s="154" t="e">
        <f aca="false">Métricas!Y19/Métricas!Y25</f>
        <v>#DIV/0!</v>
      </c>
      <c r="AM39" s="154" t="e">
        <f aca="false">Métricas!Z19/Métricas!Z25</f>
        <v>#DIV/0!</v>
      </c>
      <c r="AN39" s="154" t="e">
        <f aca="false">Métricas!AA19/Métricas!AA25</f>
        <v>#DIV/0!</v>
      </c>
      <c r="AO39" s="154" t="e">
        <f aca="false">Métricas!AB19/Métricas!AB25</f>
        <v>#DIV/0!</v>
      </c>
      <c r="AP39" s="154" t="e">
        <f aca="false">Métricas!AC19/Métricas!AC25</f>
        <v>#DIV/0!</v>
      </c>
      <c r="AQ39" s="154" t="e">
        <f aca="false">Métricas!AD19/Métricas!AD25</f>
        <v>#DIV/0!</v>
      </c>
    </row>
    <row r="40" customFormat="false" ht="14" hidden="false" customHeight="false" outlineLevel="0" collapsed="false">
      <c r="B40" s="133"/>
      <c r="C40" s="143"/>
      <c r="D40" s="144" t="s">
        <v>46</v>
      </c>
      <c r="E40" s="145"/>
      <c r="F40" s="150"/>
      <c r="G40" s="151"/>
      <c r="H40" s="152"/>
      <c r="I40" s="111" t="s">
        <v>102</v>
      </c>
      <c r="J40" s="112" t="n">
        <v>0.95</v>
      </c>
      <c r="K40" s="113" t="n">
        <f aca="false">O40</f>
        <v>1</v>
      </c>
      <c r="L40" s="88" t="s">
        <v>101</v>
      </c>
      <c r="M40" s="114" t="n">
        <f aca="false">J40</f>
        <v>0.95</v>
      </c>
      <c r="N40" s="140" t="s">
        <v>100</v>
      </c>
      <c r="O40" s="115" t="n">
        <v>1</v>
      </c>
      <c r="P40" s="154" t="n">
        <f aca="false">Métricas!C20/Métricas!C26</f>
        <v>0.277056277056277</v>
      </c>
      <c r="Q40" s="154" t="n">
        <f aca="false">Métricas!D20/Métricas!D26</f>
        <v>0.277056277056277</v>
      </c>
      <c r="R40" s="154" t="n">
        <f aca="false">Métricas!E20/Métricas!E26</f>
        <v>0.651451837565627</v>
      </c>
      <c r="S40" s="154" t="n">
        <f aca="false">Métricas!F20/Métricas!F26</f>
        <v>0.801768607221813</v>
      </c>
      <c r="T40" s="154" t="n">
        <f aca="false">Métricas!G20/Métricas!G26</f>
        <v>0.981466979900809</v>
      </c>
      <c r="U40" s="154" t="n">
        <f aca="false">Métricas!H20/Métricas!H26</f>
        <v>1.26019690576653</v>
      </c>
      <c r="V40" s="154" t="n">
        <f aca="false">Métricas!I20/Métricas!I26</f>
        <v>0.822729877998854</v>
      </c>
      <c r="W40" s="154" t="n">
        <f aca="false">Métricas!J20/Métricas!J26</f>
        <v>1.26128948055338</v>
      </c>
      <c r="X40" s="154" t="n">
        <f aca="false">Métricas!K20/Métricas!K26</f>
        <v>1.07918521516255</v>
      </c>
      <c r="Y40" s="154" t="n">
        <f aca="false">Métricas!L20/Métricas!L26</f>
        <v>1.24861459045016</v>
      </c>
      <c r="Z40" s="154" t="n">
        <f aca="false">Métricas!M20/Métricas!M26</f>
        <v>1.00131374656634</v>
      </c>
      <c r="AA40" s="154" t="n">
        <f aca="false">Métricas!N20/Métricas!N26</f>
        <v>1</v>
      </c>
      <c r="AB40" s="154" t="n">
        <f aca="false">Métricas!O20/Métricas!O26</f>
        <v>0.979487179487179</v>
      </c>
      <c r="AC40" s="154" t="n">
        <f aca="false">Métricas!P20/Métricas!P26</f>
        <v>0.614814814814815</v>
      </c>
      <c r="AD40" s="154" t="n">
        <f aca="false">Métricas!Q20/Métricas!Q26</f>
        <v>0.674074074074074</v>
      </c>
      <c r="AE40" s="154" t="n">
        <f aca="false">Métricas!R20/Métricas!R26</f>
        <v>1.18571428571429</v>
      </c>
      <c r="AF40" s="154" t="n">
        <f aca="false">Métricas!S20/Métricas!S26</f>
        <v>1.1</v>
      </c>
      <c r="AG40" s="154" t="n">
        <f aca="false">Métricas!T20/Métricas!T26</f>
        <v>0.663492063492063</v>
      </c>
      <c r="AH40" s="154" t="n">
        <f aca="false">Métricas!U20/Métricas!U26</f>
        <v>1.5030303030303</v>
      </c>
      <c r="AI40" s="154" t="n">
        <f aca="false">Métricas!V20/Métricas!V26</f>
        <v>1.01666666666667</v>
      </c>
      <c r="AJ40" s="154" t="n">
        <f aca="false">Métricas!W20/Métricas!W26</f>
        <v>1.02352941176471</v>
      </c>
      <c r="AK40" s="154" t="n">
        <f aca="false">Métricas!X20/Métricas!X26</f>
        <v>0.996666666666667</v>
      </c>
      <c r="AL40" s="154" t="e">
        <f aca="false">Métricas!Y20/Métricas!Y26</f>
        <v>#DIV/0!</v>
      </c>
      <c r="AM40" s="154" t="e">
        <f aca="false">Métricas!Z20/Métricas!Z26</f>
        <v>#DIV/0!</v>
      </c>
      <c r="AN40" s="154" t="e">
        <f aca="false">Métricas!AA20/Métricas!AA26</f>
        <v>#DIV/0!</v>
      </c>
      <c r="AO40" s="154" t="e">
        <f aca="false">Métricas!AB20/Métricas!AB26</f>
        <v>#DIV/0!</v>
      </c>
      <c r="AP40" s="154" t="e">
        <f aca="false">Métricas!AC20/Métricas!AC26</f>
        <v>#DIV/0!</v>
      </c>
      <c r="AQ40" s="154" t="e">
        <f aca="false">Métricas!AD20/Métricas!AD26</f>
        <v>#DIV/0!</v>
      </c>
    </row>
    <row r="41" customFormat="false" ht="14" hidden="true" customHeight="false" outlineLevel="0" collapsed="false">
      <c r="B41" s="133"/>
      <c r="C41" s="143"/>
      <c r="D41" s="144" t="s">
        <v>140</v>
      </c>
      <c r="E41" s="145"/>
      <c r="F41" s="150"/>
      <c r="G41" s="151"/>
      <c r="H41" s="152"/>
      <c r="I41" s="111" t="s">
        <v>102</v>
      </c>
      <c r="J41" s="112" t="n">
        <v>0.95</v>
      </c>
      <c r="K41" s="113" t="n">
        <f aca="false">O41</f>
        <v>1</v>
      </c>
      <c r="L41" s="88" t="s">
        <v>101</v>
      </c>
      <c r="M41" s="114" t="n">
        <f aca="false">J41</f>
        <v>0.95</v>
      </c>
      <c r="N41" s="140" t="s">
        <v>100</v>
      </c>
      <c r="O41" s="115" t="n">
        <v>1</v>
      </c>
      <c r="P41" s="154" t="e">
        <f aca="false">métricas!#REF!/métricas!#REF!</f>
        <v>#VALUE!</v>
      </c>
      <c r="Q41" s="154" t="e">
        <f aca="false">métricas!#REF!/métricas!#REF!</f>
        <v>#VALUE!</v>
      </c>
      <c r="R41" s="154" t="e">
        <f aca="false">métricas!#REF!/métricas!#REF!</f>
        <v>#VALUE!</v>
      </c>
      <c r="S41" s="154" t="e">
        <f aca="false">métricas!#REF!/métricas!#REF!</f>
        <v>#VALUE!</v>
      </c>
      <c r="T41" s="154" t="e">
        <f aca="false">métricas!#REF!/métricas!#REF!</f>
        <v>#VALUE!</v>
      </c>
      <c r="U41" s="154" t="e">
        <f aca="false">métricas!#REF!/métricas!#REF!</f>
        <v>#VALUE!</v>
      </c>
      <c r="V41" s="154" t="e">
        <f aca="false">métricas!#REF!/métricas!#REF!</f>
        <v>#VALUE!</v>
      </c>
      <c r="W41" s="154" t="e">
        <f aca="false">métricas!#REF!/métricas!#REF!</f>
        <v>#VALUE!</v>
      </c>
      <c r="X41" s="154" t="e">
        <f aca="false">métricas!#REF!/métricas!#REF!</f>
        <v>#VALUE!</v>
      </c>
      <c r="Y41" s="154" t="e">
        <f aca="false">métricas!#REF!/métricas!#REF!</f>
        <v>#VALUE!</v>
      </c>
      <c r="Z41" s="154" t="e">
        <f aca="false">métricas!#REF!/métricas!#REF!</f>
        <v>#VALUE!</v>
      </c>
      <c r="AA41" s="154" t="e">
        <f aca="false">métricas!#REF!/métricas!#REF!</f>
        <v>#VALUE!</v>
      </c>
      <c r="AB41" s="154" t="e">
        <f aca="false">métricas!#REF!/métricas!#REF!</f>
        <v>#VALUE!</v>
      </c>
      <c r="AC41" s="154" t="e">
        <f aca="false">métricas!#REF!/métricas!#REF!</f>
        <v>#VALUE!</v>
      </c>
      <c r="AD41" s="154" t="e">
        <f aca="false">métricas!#REF!/métricas!#REF!</f>
        <v>#VALUE!</v>
      </c>
      <c r="AE41" s="154" t="e">
        <f aca="false">métricas!#REF!/métricas!#REF!</f>
        <v>#VALUE!</v>
      </c>
      <c r="AF41" s="154" t="e">
        <f aca="false">métricas!#REF!/métricas!#REF!</f>
        <v>#VALUE!</v>
      </c>
      <c r="AG41" s="154" t="e">
        <f aca="false">métricas!#REF!/métricas!#REF!</f>
        <v>#VALUE!</v>
      </c>
      <c r="AH41" s="154" t="e">
        <f aca="false">métricas!#REF!/métricas!#REF!</f>
        <v>#VALUE!</v>
      </c>
      <c r="AI41" s="154" t="e">
        <f aca="false">métricas!#REF!/métricas!#REF!</f>
        <v>#VALUE!</v>
      </c>
      <c r="AJ41" s="154" t="e">
        <f aca="false">métricas!#REF!/métricas!#REF!</f>
        <v>#VALUE!</v>
      </c>
      <c r="AK41" s="154" t="e">
        <f aca="false">métricas!#REF!/métricas!#REF!</f>
        <v>#VALUE!</v>
      </c>
      <c r="AL41" s="154" t="e">
        <f aca="false">métricas!#REF!/métricas!#REF!</f>
        <v>#VALUE!</v>
      </c>
      <c r="AM41" s="154" t="e">
        <f aca="false">métricas!#REF!/métricas!#REF!</f>
        <v>#VALUE!</v>
      </c>
      <c r="AN41" s="154" t="e">
        <f aca="false">métricas!#REF!/métricas!#REF!</f>
        <v>#VALUE!</v>
      </c>
      <c r="AO41" s="154" t="e">
        <f aca="false">métricas!#REF!/métricas!#REF!</f>
        <v>#VALUE!</v>
      </c>
      <c r="AP41" s="154" t="e">
        <f aca="false">métricas!#REF!/métricas!#REF!</f>
        <v>#VALUE!</v>
      </c>
      <c r="AQ41" s="154" t="e">
        <f aca="false">métricas!#REF!/métricas!#REF!</f>
        <v>#VALUE!</v>
      </c>
    </row>
    <row r="42" customFormat="false" ht="40" hidden="false" customHeight="false" outlineLevel="0" collapsed="false">
      <c r="B42" s="133"/>
      <c r="C42" s="134" t="n">
        <v>14</v>
      </c>
      <c r="D42" s="153" t="s">
        <v>141</v>
      </c>
      <c r="E42" s="153" t="s">
        <v>141</v>
      </c>
      <c r="F42" s="137" t="s">
        <v>97</v>
      </c>
      <c r="G42" s="138" t="s">
        <v>98</v>
      </c>
      <c r="H42" s="139" t="s">
        <v>142</v>
      </c>
      <c r="I42" s="98" t="s">
        <v>102</v>
      </c>
      <c r="J42" s="98" t="n">
        <v>42</v>
      </c>
      <c r="K42" s="87" t="n">
        <v>42</v>
      </c>
      <c r="L42" s="88" t="s">
        <v>101</v>
      </c>
      <c r="M42" s="87" t="n">
        <v>48</v>
      </c>
      <c r="N42" s="102" t="s">
        <v>100</v>
      </c>
      <c r="O42" s="102" t="n">
        <v>48</v>
      </c>
      <c r="P42" s="105" t="n">
        <f aca="false">SUM(P43,P46,P49)</f>
        <v>2</v>
      </c>
      <c r="Q42" s="105" t="n">
        <f aca="false">SUM(Q43,Q46,Q49)</f>
        <v>2</v>
      </c>
      <c r="R42" s="105" t="n">
        <f aca="false">SUM(R43,R46,R49)</f>
        <v>12</v>
      </c>
      <c r="S42" s="105" t="n">
        <f aca="false">SUM(S43,S46,S49)</f>
        <v>31</v>
      </c>
      <c r="T42" s="105" t="n">
        <f aca="false">SUM(T43,T46,T49)</f>
        <v>38</v>
      </c>
      <c r="U42" s="105" t="n">
        <f aca="false">SUM(U43,U46,U49)</f>
        <v>43</v>
      </c>
      <c r="V42" s="105" t="n">
        <f aca="false">SUM(V43,V46,V49)</f>
        <v>29</v>
      </c>
      <c r="W42" s="105" t="n">
        <f aca="false">SUM(W43,W46,W49)</f>
        <v>59</v>
      </c>
      <c r="X42" s="105" t="n">
        <f aca="false">SUM(X43,X46,X49)</f>
        <v>50</v>
      </c>
      <c r="Y42" s="105" t="n">
        <f aca="false">SUM(Y43,Y46,Y49)</f>
        <v>57</v>
      </c>
      <c r="Z42" s="105" t="n">
        <f aca="false">SUM(Z43,Z46,Z49)</f>
        <v>66</v>
      </c>
      <c r="AA42" s="105" t="n">
        <f aca="false">SUM(AA43,AA46,AA49)</f>
        <v>58</v>
      </c>
      <c r="AB42" s="105" t="n">
        <f aca="false">SUM(AB43,AB46,AB49)</f>
        <v>58</v>
      </c>
      <c r="AC42" s="105" t="n">
        <f aca="false">SUM(AC43,AC46,AC49)</f>
        <v>35</v>
      </c>
      <c r="AD42" s="105" t="n">
        <f aca="false">SUM(AD43,AD46,AD49)</f>
        <v>26</v>
      </c>
      <c r="AE42" s="105" t="n">
        <f aca="false">SUM(AE43,AE46,AE49)</f>
        <v>50</v>
      </c>
      <c r="AF42" s="105" t="n">
        <f aca="false">SUM(AF43,AF46,AF49)</f>
        <v>54</v>
      </c>
      <c r="AG42" s="105" t="n">
        <f aca="false">SUM(AG43,AG46,AG49)</f>
        <v>49</v>
      </c>
      <c r="AH42" s="105" t="n">
        <f aca="false">SUM(AH43,AH46,AH49)</f>
        <v>25</v>
      </c>
      <c r="AI42" s="105" t="n">
        <f aca="false">SUM(AI43,AI46,AI49)</f>
        <v>66</v>
      </c>
      <c r="AJ42" s="105" t="n">
        <f aca="false">SUM(AJ43,AJ46,AJ49)</f>
        <v>64</v>
      </c>
      <c r="AK42" s="105" t="n">
        <f aca="false">SUM(AK43,AK46,AK49)</f>
        <v>58</v>
      </c>
      <c r="AL42" s="105" t="n">
        <f aca="false">SUM(AL43,AL46,AL49)</f>
        <v>0</v>
      </c>
      <c r="AM42" s="105" t="n">
        <f aca="false">SUM(AM43,AM46,AM49)</f>
        <v>0</v>
      </c>
      <c r="AN42" s="105" t="n">
        <f aca="false">SUM(AN43,AN46,AN49)</f>
        <v>0</v>
      </c>
      <c r="AO42" s="105" t="n">
        <f aca="false">SUM(AO43,AO46,AO49)</f>
        <v>0</v>
      </c>
      <c r="AP42" s="105" t="n">
        <f aca="false">SUM(AP43,AP46,AP49)</f>
        <v>0</v>
      </c>
      <c r="AQ42" s="105" t="n">
        <f aca="false">SUM(AQ43,AQ46,AQ49)</f>
        <v>0</v>
      </c>
    </row>
    <row r="43" customFormat="false" ht="21" hidden="false" customHeight="true" outlineLevel="0" collapsed="false">
      <c r="B43" s="133"/>
      <c r="C43" s="134"/>
      <c r="D43" s="153" t="s">
        <v>15</v>
      </c>
      <c r="E43" s="153"/>
      <c r="F43" s="137"/>
      <c r="G43" s="138"/>
      <c r="H43" s="139"/>
      <c r="I43" s="98" t="s">
        <v>102</v>
      </c>
      <c r="J43" s="98" t="n">
        <v>14</v>
      </c>
      <c r="K43" s="87" t="n">
        <v>14</v>
      </c>
      <c r="L43" s="88" t="s">
        <v>101</v>
      </c>
      <c r="M43" s="87" t="n">
        <f aca="false">M44+M45</f>
        <v>16</v>
      </c>
      <c r="N43" s="102" t="s">
        <v>100</v>
      </c>
      <c r="O43" s="102" t="n">
        <f aca="false">O44+O45</f>
        <v>16</v>
      </c>
      <c r="P43" s="105" t="n">
        <f aca="false">SUM(P44:P45)</f>
        <v>0</v>
      </c>
      <c r="Q43" s="105" t="n">
        <f aca="false">SUM(Q44:Q45)</f>
        <v>0</v>
      </c>
      <c r="R43" s="105" t="n">
        <f aca="false">SUM(R44:R45)</f>
        <v>3</v>
      </c>
      <c r="S43" s="105" t="n">
        <f aca="false">SUM(S44:S45)</f>
        <v>5</v>
      </c>
      <c r="T43" s="105" t="n">
        <f aca="false">SUM(T44:T45)</f>
        <v>14</v>
      </c>
      <c r="U43" s="105" t="n">
        <f aca="false">SUM(U44:U45)</f>
        <v>17</v>
      </c>
      <c r="V43" s="105" t="n">
        <f aca="false">SUM(V44:V45)</f>
        <v>9</v>
      </c>
      <c r="W43" s="105" t="n">
        <f aca="false">SUM(W44:W45)</f>
        <v>14</v>
      </c>
      <c r="X43" s="105" t="n">
        <f aca="false">SUM(X44:X45)</f>
        <v>14</v>
      </c>
      <c r="Y43" s="105" t="n">
        <f aca="false">SUM(Y44:Y45)</f>
        <v>19</v>
      </c>
      <c r="Z43" s="105" t="n">
        <f aca="false">SUM(Z44:Z45)</f>
        <v>14</v>
      </c>
      <c r="AA43" s="105" t="n">
        <f aca="false">SUM(AA44:AA45)</f>
        <v>18</v>
      </c>
      <c r="AB43" s="105" t="n">
        <f aca="false">SUM(AB44:AB45)</f>
        <v>24</v>
      </c>
      <c r="AC43" s="105" t="n">
        <f aca="false">SUM(AC44:AC45)</f>
        <v>12</v>
      </c>
      <c r="AD43" s="105" t="n">
        <f aca="false">SUM(AD44:AD45)</f>
        <v>9</v>
      </c>
      <c r="AE43" s="105" t="n">
        <f aca="false">SUM(AE44:AE45)</f>
        <v>15</v>
      </c>
      <c r="AF43" s="105" t="n">
        <f aca="false">SUM(AF44:AF45)</f>
        <v>23</v>
      </c>
      <c r="AG43" s="105" t="n">
        <f aca="false">SUM(AG44:AG45)</f>
        <v>26</v>
      </c>
      <c r="AH43" s="105" t="n">
        <f aca="false">SUM(AH44:AH45)</f>
        <v>4</v>
      </c>
      <c r="AI43" s="105" t="n">
        <f aca="false">SUM(AI44:AI45)</f>
        <v>24</v>
      </c>
      <c r="AJ43" s="105" t="n">
        <f aca="false">SUM(AJ44:AJ45)</f>
        <v>18</v>
      </c>
      <c r="AK43" s="105" t="n">
        <f aca="false">SUM(AK44:AK45)</f>
        <v>17</v>
      </c>
      <c r="AL43" s="105" t="n">
        <f aca="false">SUM(AL44:AL45)</f>
        <v>0</v>
      </c>
      <c r="AM43" s="105" t="n">
        <f aca="false">SUM(AM44:AM45)</f>
        <v>0</v>
      </c>
      <c r="AN43" s="105" t="n">
        <f aca="false">SUM(AN44:AN45)</f>
        <v>0</v>
      </c>
      <c r="AO43" s="105" t="n">
        <f aca="false">SUM(AO44:AO45)</f>
        <v>0</v>
      </c>
      <c r="AP43" s="105" t="n">
        <f aca="false">SUM(AP44:AP45)</f>
        <v>0</v>
      </c>
      <c r="AQ43" s="105" t="n">
        <f aca="false">SUM(AQ44:AQ45)</f>
        <v>0</v>
      </c>
    </row>
    <row r="44" customFormat="false" ht="21" hidden="false" customHeight="true" outlineLevel="0" collapsed="false">
      <c r="B44" s="133"/>
      <c r="C44" s="143"/>
      <c r="D44" s="144" t="s">
        <v>103</v>
      </c>
      <c r="E44" s="145"/>
      <c r="F44" s="150"/>
      <c r="G44" s="151"/>
      <c r="H44" s="152"/>
      <c r="I44" s="123" t="s">
        <v>102</v>
      </c>
      <c r="J44" s="123" t="n">
        <v>3</v>
      </c>
      <c r="K44" s="87" t="n">
        <f aca="false">J44</f>
        <v>3</v>
      </c>
      <c r="L44" s="88" t="s">
        <v>101</v>
      </c>
      <c r="M44" s="87" t="n">
        <f aca="false">O44</f>
        <v>4</v>
      </c>
      <c r="N44" s="155" t="s">
        <v>100</v>
      </c>
      <c r="O44" s="155" t="n">
        <v>4</v>
      </c>
      <c r="P44" s="156" t="n">
        <f aca="false">Métricas!C85</f>
        <v>0</v>
      </c>
      <c r="Q44" s="156" t="n">
        <f aca="false">Métricas!D85</f>
        <v>0</v>
      </c>
      <c r="R44" s="156" t="n">
        <f aca="false">Métricas!E85</f>
        <v>0</v>
      </c>
      <c r="S44" s="156" t="n">
        <f aca="false">Métricas!F85</f>
        <v>0</v>
      </c>
      <c r="T44" s="156" t="n">
        <f aca="false">Métricas!G85</f>
        <v>1</v>
      </c>
      <c r="U44" s="156" t="n">
        <f aca="false">Métricas!H85</f>
        <v>2</v>
      </c>
      <c r="V44" s="156" t="n">
        <f aca="false">Métricas!I85</f>
        <v>1</v>
      </c>
      <c r="W44" s="156" t="n">
        <f aca="false">Métricas!J85</f>
        <v>2</v>
      </c>
      <c r="X44" s="156" t="n">
        <f aca="false">Métricas!K85</f>
        <v>0</v>
      </c>
      <c r="Y44" s="156" t="n">
        <f aca="false">Métricas!L85</f>
        <v>1</v>
      </c>
      <c r="Z44" s="156" t="n">
        <f aca="false">Métricas!M85</f>
        <v>2</v>
      </c>
      <c r="AA44" s="156" t="n">
        <f aca="false">Métricas!N85</f>
        <v>2</v>
      </c>
      <c r="AB44" s="156" t="n">
        <f aca="false">Métricas!O85</f>
        <v>4</v>
      </c>
      <c r="AC44" s="156" t="n">
        <f aca="false">Métricas!P85</f>
        <v>2</v>
      </c>
      <c r="AD44" s="156" t="n">
        <f aca="false">Métricas!Q85</f>
        <v>2</v>
      </c>
      <c r="AE44" s="156" t="n">
        <f aca="false">Métricas!R85</f>
        <v>1</v>
      </c>
      <c r="AF44" s="156" t="n">
        <f aca="false">Métricas!S85</f>
        <v>3</v>
      </c>
      <c r="AG44" s="156" t="n">
        <f aca="false">Métricas!T85</f>
        <v>3</v>
      </c>
      <c r="AH44" s="156" t="n">
        <f aca="false">Métricas!U85</f>
        <v>0</v>
      </c>
      <c r="AI44" s="156" t="n">
        <f aca="false">Métricas!V85</f>
        <v>3</v>
      </c>
      <c r="AJ44" s="156" t="n">
        <f aca="false">Métricas!W85</f>
        <v>3</v>
      </c>
      <c r="AK44" s="156" t="n">
        <f aca="false">Métricas!X85</f>
        <v>2</v>
      </c>
      <c r="AL44" s="156" t="n">
        <f aca="false">Métricas!Y85</f>
        <v>0</v>
      </c>
      <c r="AM44" s="156" t="n">
        <f aca="false">Métricas!Z85</f>
        <v>0</v>
      </c>
      <c r="AN44" s="156" t="n">
        <f aca="false">Métricas!AA85</f>
        <v>0</v>
      </c>
      <c r="AO44" s="156" t="n">
        <f aca="false">Métricas!AB85</f>
        <v>0</v>
      </c>
      <c r="AP44" s="156" t="n">
        <f aca="false">Métricas!AC85</f>
        <v>0</v>
      </c>
      <c r="AQ44" s="156" t="n">
        <f aca="false">Métricas!AD85</f>
        <v>0</v>
      </c>
    </row>
    <row r="45" customFormat="false" ht="21" hidden="false" customHeight="true" outlineLevel="0" collapsed="false">
      <c r="B45" s="133"/>
      <c r="C45" s="143"/>
      <c r="D45" s="144" t="s">
        <v>104</v>
      </c>
      <c r="E45" s="145"/>
      <c r="F45" s="150"/>
      <c r="G45" s="151"/>
      <c r="H45" s="152"/>
      <c r="I45" s="123" t="s">
        <v>102</v>
      </c>
      <c r="J45" s="123" t="n">
        <v>11</v>
      </c>
      <c r="K45" s="87" t="n">
        <f aca="false">J45</f>
        <v>11</v>
      </c>
      <c r="L45" s="88" t="s">
        <v>101</v>
      </c>
      <c r="M45" s="87" t="n">
        <f aca="false">O45</f>
        <v>12</v>
      </c>
      <c r="N45" s="155" t="s">
        <v>100</v>
      </c>
      <c r="O45" s="155" t="n">
        <v>12</v>
      </c>
      <c r="P45" s="105" t="n">
        <f aca="false">Métricas!C59</f>
        <v>0</v>
      </c>
      <c r="Q45" s="105" t="n">
        <f aca="false">Métricas!D59</f>
        <v>0</v>
      </c>
      <c r="R45" s="105" t="n">
        <f aca="false">Métricas!E59</f>
        <v>3</v>
      </c>
      <c r="S45" s="105" t="n">
        <f aca="false">Métricas!F59</f>
        <v>5</v>
      </c>
      <c r="T45" s="105" t="n">
        <f aca="false">Métricas!G59</f>
        <v>13</v>
      </c>
      <c r="U45" s="105" t="n">
        <f aca="false">Métricas!H59</f>
        <v>15</v>
      </c>
      <c r="V45" s="105" t="n">
        <f aca="false">Métricas!I59</f>
        <v>8</v>
      </c>
      <c r="W45" s="105" t="n">
        <f aca="false">Métricas!J59</f>
        <v>12</v>
      </c>
      <c r="X45" s="105" t="n">
        <f aca="false">Métricas!K59</f>
        <v>14</v>
      </c>
      <c r="Y45" s="105" t="n">
        <f aca="false">Métricas!L59</f>
        <v>18</v>
      </c>
      <c r="Z45" s="105" t="n">
        <f aca="false">Métricas!M59</f>
        <v>12</v>
      </c>
      <c r="AA45" s="105" t="n">
        <f aca="false">Métricas!N59</f>
        <v>16</v>
      </c>
      <c r="AB45" s="105" t="n">
        <f aca="false">Métricas!O59</f>
        <v>20</v>
      </c>
      <c r="AC45" s="105" t="n">
        <f aca="false">Métricas!P59</f>
        <v>10</v>
      </c>
      <c r="AD45" s="105" t="n">
        <f aca="false">Métricas!Q59</f>
        <v>7</v>
      </c>
      <c r="AE45" s="105" t="n">
        <f aca="false">Métricas!R59</f>
        <v>14</v>
      </c>
      <c r="AF45" s="105" t="n">
        <f aca="false">Métricas!S59</f>
        <v>20</v>
      </c>
      <c r="AG45" s="105" t="n">
        <f aca="false">Métricas!T59</f>
        <v>23</v>
      </c>
      <c r="AH45" s="105" t="n">
        <f aca="false">Métricas!U59</f>
        <v>4</v>
      </c>
      <c r="AI45" s="105" t="n">
        <f aca="false">Métricas!V59</f>
        <v>21</v>
      </c>
      <c r="AJ45" s="105" t="n">
        <f aca="false">Métricas!W59</f>
        <v>15</v>
      </c>
      <c r="AK45" s="105" t="n">
        <f aca="false">Métricas!X59</f>
        <v>15</v>
      </c>
      <c r="AL45" s="105" t="n">
        <f aca="false">Métricas!Y59</f>
        <v>0</v>
      </c>
      <c r="AM45" s="105" t="n">
        <f aca="false">Métricas!Z59</f>
        <v>0</v>
      </c>
      <c r="AN45" s="105" t="n">
        <f aca="false">Métricas!AA59</f>
        <v>0</v>
      </c>
      <c r="AO45" s="105" t="n">
        <f aca="false">Métricas!AB59</f>
        <v>0</v>
      </c>
      <c r="AP45" s="105" t="n">
        <f aca="false">Métricas!AC59</f>
        <v>0</v>
      </c>
      <c r="AQ45" s="105" t="n">
        <f aca="false">Métricas!AD59</f>
        <v>0</v>
      </c>
    </row>
    <row r="46" customFormat="false" ht="21" hidden="false" customHeight="true" outlineLevel="0" collapsed="false">
      <c r="B46" s="133"/>
      <c r="C46" s="134"/>
      <c r="D46" s="153" t="s">
        <v>16</v>
      </c>
      <c r="E46" s="153"/>
      <c r="F46" s="137"/>
      <c r="G46" s="138"/>
      <c r="H46" s="139"/>
      <c r="I46" s="98" t="s">
        <v>102</v>
      </c>
      <c r="J46" s="98" t="n">
        <v>14</v>
      </c>
      <c r="K46" s="87" t="n">
        <v>14</v>
      </c>
      <c r="L46" s="88" t="s">
        <v>101</v>
      </c>
      <c r="M46" s="87" t="n">
        <f aca="false">M47+M48</f>
        <v>16</v>
      </c>
      <c r="N46" s="102" t="s">
        <v>100</v>
      </c>
      <c r="O46" s="102" t="n">
        <f aca="false">O47+O48</f>
        <v>16</v>
      </c>
      <c r="P46" s="105" t="n">
        <f aca="false">SUM(P47:P48)</f>
        <v>0</v>
      </c>
      <c r="Q46" s="105" t="n">
        <f aca="false">SUM(Q47:Q48)</f>
        <v>0</v>
      </c>
      <c r="R46" s="105" t="n">
        <f aca="false">SUM(R47:R48)</f>
        <v>6</v>
      </c>
      <c r="S46" s="105" t="n">
        <f aca="false">SUM(S47:S48)</f>
        <v>15</v>
      </c>
      <c r="T46" s="105" t="n">
        <f aca="false">SUM(T47:T48)</f>
        <v>8</v>
      </c>
      <c r="U46" s="105" t="n">
        <f aca="false">SUM(U47:U48)</f>
        <v>11</v>
      </c>
      <c r="V46" s="105" t="n">
        <f aca="false">SUM(V47:V48)</f>
        <v>10</v>
      </c>
      <c r="W46" s="105" t="n">
        <f aca="false">SUM(W47:W48)</f>
        <v>24</v>
      </c>
      <c r="X46" s="105" t="n">
        <f aca="false">SUM(X47:X48)</f>
        <v>23</v>
      </c>
      <c r="Y46" s="105" t="n">
        <f aca="false">SUM(Y47:Y48)</f>
        <v>17</v>
      </c>
      <c r="Z46" s="105" t="n">
        <f aca="false">SUM(Z47:Z48)</f>
        <v>28</v>
      </c>
      <c r="AA46" s="105" t="n">
        <f aca="false">SUM(AA47:AA48)</f>
        <v>17</v>
      </c>
      <c r="AB46" s="105" t="n">
        <f aca="false">SUM(AB47:AB48)</f>
        <v>17</v>
      </c>
      <c r="AC46" s="105" t="n">
        <f aca="false">SUM(AC47:AC48)</f>
        <v>14</v>
      </c>
      <c r="AD46" s="105" t="n">
        <f aca="false">SUM(AD47:AD48)</f>
        <v>12</v>
      </c>
      <c r="AE46" s="105" t="n">
        <f aca="false">SUM(AE47:AE48)</f>
        <v>14</v>
      </c>
      <c r="AF46" s="105" t="n">
        <f aca="false">SUM(AF47:AF48)</f>
        <v>17</v>
      </c>
      <c r="AG46" s="105" t="n">
        <f aca="false">SUM(AG47:AG48)</f>
        <v>6</v>
      </c>
      <c r="AH46" s="105" t="n">
        <f aca="false">SUM(AH47:AH48)</f>
        <v>7</v>
      </c>
      <c r="AI46" s="105" t="n">
        <f aca="false">SUM(AI47:AI48)</f>
        <v>16</v>
      </c>
      <c r="AJ46" s="105" t="n">
        <f aca="false">SUM(AJ47:AJ48)</f>
        <v>24</v>
      </c>
      <c r="AK46" s="105" t="n">
        <f aca="false">SUM(AK47:AK48)</f>
        <v>26</v>
      </c>
      <c r="AL46" s="105" t="n">
        <f aca="false">SUM(AL47:AL48)</f>
        <v>0</v>
      </c>
      <c r="AM46" s="105" t="n">
        <f aca="false">SUM(AM47:AM48)</f>
        <v>0</v>
      </c>
      <c r="AN46" s="105" t="n">
        <f aca="false">SUM(AN47:AN48)</f>
        <v>0</v>
      </c>
      <c r="AO46" s="105" t="n">
        <f aca="false">SUM(AO47:AO48)</f>
        <v>0</v>
      </c>
      <c r="AP46" s="105" t="n">
        <f aca="false">SUM(AP47:AP48)</f>
        <v>0</v>
      </c>
      <c r="AQ46" s="105" t="n">
        <f aca="false">SUM(AQ47:AQ48)</f>
        <v>0</v>
      </c>
    </row>
    <row r="47" customFormat="false" ht="21" hidden="false" customHeight="true" outlineLevel="0" collapsed="false">
      <c r="B47" s="133"/>
      <c r="C47" s="143"/>
      <c r="D47" s="144" t="s">
        <v>103</v>
      </c>
      <c r="E47" s="145"/>
      <c r="F47" s="150"/>
      <c r="G47" s="151"/>
      <c r="H47" s="152"/>
      <c r="I47" s="123" t="s">
        <v>102</v>
      </c>
      <c r="J47" s="123" t="n">
        <v>3</v>
      </c>
      <c r="K47" s="87" t="n">
        <f aca="false">J47</f>
        <v>3</v>
      </c>
      <c r="L47" s="88" t="s">
        <v>101</v>
      </c>
      <c r="M47" s="87" t="n">
        <f aca="false">O47</f>
        <v>4</v>
      </c>
      <c r="N47" s="155" t="s">
        <v>100</v>
      </c>
      <c r="O47" s="155" t="n">
        <v>4</v>
      </c>
      <c r="P47" s="105" t="n">
        <f aca="false">Métricas!C86</f>
        <v>0</v>
      </c>
      <c r="Q47" s="105" t="n">
        <f aca="false">Métricas!D86</f>
        <v>0</v>
      </c>
      <c r="R47" s="105" t="n">
        <f aca="false">Métricas!E86</f>
        <v>1</v>
      </c>
      <c r="S47" s="105" t="n">
        <f aca="false">Métricas!F86</f>
        <v>0</v>
      </c>
      <c r="T47" s="105" t="n">
        <f aca="false">Métricas!G86</f>
        <v>1</v>
      </c>
      <c r="U47" s="105" t="n">
        <f aca="false">Métricas!H86</f>
        <v>1</v>
      </c>
      <c r="V47" s="105" t="n">
        <f aca="false">Métricas!I86</f>
        <v>2</v>
      </c>
      <c r="W47" s="105" t="n">
        <f aca="false">Métricas!J86</f>
        <v>4</v>
      </c>
      <c r="X47" s="105" t="n">
        <f aca="false">Métricas!K86</f>
        <v>1</v>
      </c>
      <c r="Y47" s="105" t="n">
        <f aca="false">Métricas!L86</f>
        <v>5</v>
      </c>
      <c r="Z47" s="105" t="n">
        <f aca="false">Métricas!M86</f>
        <v>1</v>
      </c>
      <c r="AA47" s="105" t="n">
        <f aca="false">Métricas!N86</f>
        <v>2</v>
      </c>
      <c r="AB47" s="105" t="n">
        <f aca="false">Métricas!O86</f>
        <v>2</v>
      </c>
      <c r="AC47" s="105" t="n">
        <f aca="false">Métricas!P86</f>
        <v>3</v>
      </c>
      <c r="AD47" s="105" t="n">
        <f aca="false">Métricas!Q86</f>
        <v>1</v>
      </c>
      <c r="AE47" s="105" t="n">
        <f aca="false">Métricas!R86</f>
        <v>1</v>
      </c>
      <c r="AF47" s="105" t="n">
        <f aca="false">Métricas!S86</f>
        <v>1</v>
      </c>
      <c r="AG47" s="105" t="n">
        <f aca="false">Métricas!T86</f>
        <v>0</v>
      </c>
      <c r="AH47" s="105" t="n">
        <f aca="false">Métricas!U86</f>
        <v>1</v>
      </c>
      <c r="AI47" s="105" t="n">
        <f aca="false">Métricas!V86</f>
        <v>4</v>
      </c>
      <c r="AJ47" s="105" t="n">
        <f aca="false">Métricas!W86</f>
        <v>1</v>
      </c>
      <c r="AK47" s="105" t="n">
        <f aca="false">Métricas!X86</f>
        <v>4</v>
      </c>
      <c r="AL47" s="105" t="n">
        <f aca="false">Métricas!Y86</f>
        <v>0</v>
      </c>
      <c r="AM47" s="105" t="n">
        <f aca="false">Métricas!Z86</f>
        <v>0</v>
      </c>
      <c r="AN47" s="105" t="n">
        <f aca="false">Métricas!AA86</f>
        <v>0</v>
      </c>
      <c r="AO47" s="105" t="n">
        <f aca="false">Métricas!AB86</f>
        <v>0</v>
      </c>
      <c r="AP47" s="105" t="n">
        <f aca="false">Métricas!AC86</f>
        <v>0</v>
      </c>
      <c r="AQ47" s="105" t="n">
        <f aca="false">Métricas!AD86</f>
        <v>0</v>
      </c>
    </row>
    <row r="48" customFormat="false" ht="21" hidden="false" customHeight="true" outlineLevel="0" collapsed="false">
      <c r="B48" s="133"/>
      <c r="C48" s="143"/>
      <c r="D48" s="144" t="s">
        <v>104</v>
      </c>
      <c r="E48" s="145"/>
      <c r="F48" s="150"/>
      <c r="G48" s="151"/>
      <c r="H48" s="152"/>
      <c r="I48" s="123" t="s">
        <v>102</v>
      </c>
      <c r="J48" s="123" t="n">
        <v>11</v>
      </c>
      <c r="K48" s="87" t="n">
        <f aca="false">J48</f>
        <v>11</v>
      </c>
      <c r="L48" s="88" t="s">
        <v>101</v>
      </c>
      <c r="M48" s="87" t="n">
        <f aca="false">O48</f>
        <v>12</v>
      </c>
      <c r="N48" s="155" t="s">
        <v>100</v>
      </c>
      <c r="O48" s="155" t="n">
        <v>12</v>
      </c>
      <c r="P48" s="105" t="n">
        <f aca="false">Métricas!C60</f>
        <v>0</v>
      </c>
      <c r="Q48" s="105" t="n">
        <f aca="false">Métricas!D60</f>
        <v>0</v>
      </c>
      <c r="R48" s="105" t="n">
        <f aca="false">Métricas!E60</f>
        <v>5</v>
      </c>
      <c r="S48" s="105" t="n">
        <f aca="false">Métricas!F60</f>
        <v>15</v>
      </c>
      <c r="T48" s="105" t="n">
        <f aca="false">Métricas!G60</f>
        <v>7</v>
      </c>
      <c r="U48" s="105" t="n">
        <f aca="false">Métricas!H60</f>
        <v>10</v>
      </c>
      <c r="V48" s="105" t="n">
        <f aca="false">Métricas!I60</f>
        <v>8</v>
      </c>
      <c r="W48" s="105" t="n">
        <f aca="false">Métricas!J60</f>
        <v>20</v>
      </c>
      <c r="X48" s="105" t="n">
        <f aca="false">Métricas!K60</f>
        <v>22</v>
      </c>
      <c r="Y48" s="105" t="n">
        <f aca="false">Métricas!L60</f>
        <v>12</v>
      </c>
      <c r="Z48" s="105" t="n">
        <f aca="false">Métricas!M60</f>
        <v>27</v>
      </c>
      <c r="AA48" s="105" t="n">
        <f aca="false">Métricas!N60</f>
        <v>15</v>
      </c>
      <c r="AB48" s="105" t="n">
        <f aca="false">Métricas!O60</f>
        <v>15</v>
      </c>
      <c r="AC48" s="105" t="n">
        <f aca="false">Métricas!P60</f>
        <v>11</v>
      </c>
      <c r="AD48" s="105" t="n">
        <f aca="false">Métricas!Q60</f>
        <v>11</v>
      </c>
      <c r="AE48" s="105" t="n">
        <f aca="false">Métricas!R60</f>
        <v>13</v>
      </c>
      <c r="AF48" s="105" t="n">
        <f aca="false">Métricas!S60</f>
        <v>16</v>
      </c>
      <c r="AG48" s="105" t="n">
        <f aca="false">Métricas!T60</f>
        <v>6</v>
      </c>
      <c r="AH48" s="105" t="n">
        <f aca="false">Métricas!U60</f>
        <v>6</v>
      </c>
      <c r="AI48" s="105" t="n">
        <f aca="false">Métricas!V60</f>
        <v>12</v>
      </c>
      <c r="AJ48" s="105" t="n">
        <f aca="false">Métricas!W60</f>
        <v>23</v>
      </c>
      <c r="AK48" s="105" t="n">
        <f aca="false">Métricas!X60</f>
        <v>22</v>
      </c>
      <c r="AL48" s="105" t="n">
        <f aca="false">Métricas!Y60</f>
        <v>0</v>
      </c>
      <c r="AM48" s="105" t="n">
        <f aca="false">Métricas!Z60</f>
        <v>0</v>
      </c>
      <c r="AN48" s="105" t="n">
        <f aca="false">Métricas!AA60</f>
        <v>0</v>
      </c>
      <c r="AO48" s="105" t="n">
        <f aca="false">Métricas!AB60</f>
        <v>0</v>
      </c>
      <c r="AP48" s="105" t="n">
        <f aca="false">Métricas!AC60</f>
        <v>0</v>
      </c>
      <c r="AQ48" s="105" t="n">
        <f aca="false">Métricas!AD60</f>
        <v>0</v>
      </c>
    </row>
    <row r="49" customFormat="false" ht="14" hidden="false" customHeight="false" outlineLevel="0" collapsed="false">
      <c r="B49" s="133"/>
      <c r="C49" s="134"/>
      <c r="D49" s="153" t="s">
        <v>17</v>
      </c>
      <c r="E49" s="153"/>
      <c r="F49" s="137"/>
      <c r="G49" s="138"/>
      <c r="H49" s="139"/>
      <c r="I49" s="98" t="s">
        <v>102</v>
      </c>
      <c r="J49" s="98" t="n">
        <v>14</v>
      </c>
      <c r="K49" s="87" t="n">
        <v>14</v>
      </c>
      <c r="L49" s="88" t="s">
        <v>101</v>
      </c>
      <c r="M49" s="87" t="n">
        <f aca="false">M51+M52</f>
        <v>16</v>
      </c>
      <c r="N49" s="102" t="s">
        <v>100</v>
      </c>
      <c r="O49" s="102" t="n">
        <f aca="false">O51+O52</f>
        <v>16</v>
      </c>
      <c r="P49" s="105" t="n">
        <f aca="false">SUM(P50:P52)</f>
        <v>2</v>
      </c>
      <c r="Q49" s="105" t="n">
        <f aca="false">SUM(Q50:Q52)</f>
        <v>2</v>
      </c>
      <c r="R49" s="105" t="n">
        <f aca="false">SUM(R50:R52)</f>
        <v>3</v>
      </c>
      <c r="S49" s="105" t="n">
        <f aca="false">SUM(S50:S52)</f>
        <v>11</v>
      </c>
      <c r="T49" s="105" t="n">
        <f aca="false">SUM(T50:T52)</f>
        <v>16</v>
      </c>
      <c r="U49" s="105" t="n">
        <f aca="false">SUM(U50:U52)</f>
        <v>15</v>
      </c>
      <c r="V49" s="105" t="n">
        <f aca="false">SUM(V50:V52)</f>
        <v>10</v>
      </c>
      <c r="W49" s="105" t="n">
        <f aca="false">SUM(W50:W52)</f>
        <v>21</v>
      </c>
      <c r="X49" s="105" t="n">
        <f aca="false">SUM(X50:X52)</f>
        <v>13</v>
      </c>
      <c r="Y49" s="105" t="n">
        <f aca="false">SUM(Y50:Y52)</f>
        <v>21</v>
      </c>
      <c r="Z49" s="105" t="n">
        <f aca="false">SUM(Z50:Z52)</f>
        <v>24</v>
      </c>
      <c r="AA49" s="105" t="n">
        <f aca="false">SUM(AA50:AA52)</f>
        <v>23</v>
      </c>
      <c r="AB49" s="105" t="n">
        <f aca="false">SUM(AB50:AB52)</f>
        <v>17</v>
      </c>
      <c r="AC49" s="105" t="n">
        <f aca="false">SUM(AC50:AC52)</f>
        <v>9</v>
      </c>
      <c r="AD49" s="105" t="n">
        <f aca="false">SUM(AD50:AD52)</f>
        <v>5</v>
      </c>
      <c r="AE49" s="105" t="n">
        <f aca="false">SUM(AE50:AE52)</f>
        <v>21</v>
      </c>
      <c r="AF49" s="105" t="n">
        <f aca="false">SUM(AF50:AF52)</f>
        <v>14</v>
      </c>
      <c r="AG49" s="105" t="n">
        <f aca="false">SUM(AG50:AG52)</f>
        <v>17</v>
      </c>
      <c r="AH49" s="105" t="n">
        <f aca="false">SUM(AH50:AH52)</f>
        <v>14</v>
      </c>
      <c r="AI49" s="105" t="n">
        <f aca="false">SUM(AI50:AI52)</f>
        <v>26</v>
      </c>
      <c r="AJ49" s="105" t="n">
        <f aca="false">SUM(AJ50:AJ52)</f>
        <v>22</v>
      </c>
      <c r="AK49" s="105" t="n">
        <f aca="false">SUM(AK50:AK52)</f>
        <v>15</v>
      </c>
      <c r="AL49" s="105" t="n">
        <f aca="false">SUM(AL50:AL52)</f>
        <v>0</v>
      </c>
      <c r="AM49" s="105" t="n">
        <f aca="false">SUM(AM50:AM52)</f>
        <v>0</v>
      </c>
      <c r="AN49" s="105" t="n">
        <f aca="false">SUM(AN50:AN52)</f>
        <v>0</v>
      </c>
      <c r="AO49" s="105" t="n">
        <f aca="false">SUM(AO50:AO52)</f>
        <v>0</v>
      </c>
      <c r="AP49" s="105" t="n">
        <f aca="false">SUM(AP50:AP52)</f>
        <v>0</v>
      </c>
      <c r="AQ49" s="105" t="n">
        <f aca="false">SUM(AQ50:AQ52)</f>
        <v>0</v>
      </c>
    </row>
    <row r="50" customFormat="false" ht="23" hidden="false" customHeight="true" outlineLevel="0" collapsed="false">
      <c r="B50" s="133"/>
      <c r="C50" s="143"/>
      <c r="D50" s="144" t="s">
        <v>103</v>
      </c>
      <c r="E50" s="145"/>
      <c r="F50" s="150"/>
      <c r="G50" s="151"/>
      <c r="H50" s="152"/>
      <c r="I50" s="123" t="s">
        <v>102</v>
      </c>
      <c r="J50" s="123" t="n">
        <v>3</v>
      </c>
      <c r="K50" s="87" t="n">
        <v>3</v>
      </c>
      <c r="L50" s="88" t="s">
        <v>101</v>
      </c>
      <c r="M50" s="87" t="n">
        <v>4</v>
      </c>
      <c r="N50" s="155" t="s">
        <v>100</v>
      </c>
      <c r="O50" s="155" t="n">
        <v>4</v>
      </c>
      <c r="P50" s="105" t="n">
        <f aca="false">Métricas!C87</f>
        <v>0</v>
      </c>
      <c r="Q50" s="105" t="n">
        <f aca="false">Métricas!D87</f>
        <v>0</v>
      </c>
      <c r="R50" s="105" t="n">
        <f aca="false">Métricas!E87</f>
        <v>0</v>
      </c>
      <c r="S50" s="105" t="n">
        <f aca="false">Métricas!F87</f>
        <v>1</v>
      </c>
      <c r="T50" s="105" t="n">
        <f aca="false">Métricas!G87</f>
        <v>1</v>
      </c>
      <c r="U50" s="105" t="n">
        <f aca="false">Métricas!H87</f>
        <v>3</v>
      </c>
      <c r="V50" s="105" t="n">
        <f aca="false">Métricas!I87</f>
        <v>1</v>
      </c>
      <c r="W50" s="105" t="n">
        <f aca="false">Métricas!J87</f>
        <v>4</v>
      </c>
      <c r="X50" s="105" t="n">
        <f aca="false">Métricas!K87</f>
        <v>1</v>
      </c>
      <c r="Y50" s="105" t="n">
        <f aca="false">Métricas!L87</f>
        <v>1</v>
      </c>
      <c r="Z50" s="105" t="n">
        <f aca="false">Métricas!M87</f>
        <v>2</v>
      </c>
      <c r="AA50" s="105" t="n">
        <f aca="false">Métricas!N87</f>
        <v>1</v>
      </c>
      <c r="AB50" s="105" t="n">
        <f aca="false">Métricas!O87</f>
        <v>4</v>
      </c>
      <c r="AC50" s="105" t="n">
        <f aca="false">Métricas!P87</f>
        <v>2</v>
      </c>
      <c r="AD50" s="105" t="n">
        <f aca="false">Métricas!Q87</f>
        <v>0</v>
      </c>
      <c r="AE50" s="105" t="n">
        <f aca="false">Métricas!R87</f>
        <v>2</v>
      </c>
      <c r="AF50" s="105" t="n">
        <f aca="false">Métricas!S87</f>
        <v>1</v>
      </c>
      <c r="AG50" s="105" t="n">
        <f aca="false">Métricas!T87</f>
        <v>0</v>
      </c>
      <c r="AH50" s="105" t="n">
        <f aca="false">Métricas!U87</f>
        <v>2</v>
      </c>
      <c r="AI50" s="105" t="n">
        <f aca="false">Métricas!V87</f>
        <v>1</v>
      </c>
      <c r="AJ50" s="105" t="n">
        <f aca="false">Métricas!W87</f>
        <v>1</v>
      </c>
      <c r="AK50" s="105" t="n">
        <f aca="false">Métricas!X87</f>
        <v>3</v>
      </c>
      <c r="AL50" s="105" t="n">
        <f aca="false">Métricas!Y87</f>
        <v>0</v>
      </c>
      <c r="AM50" s="105" t="n">
        <f aca="false">Métricas!Z87</f>
        <v>0</v>
      </c>
      <c r="AN50" s="105" t="n">
        <f aca="false">Métricas!AA87</f>
        <v>0</v>
      </c>
      <c r="AO50" s="105" t="n">
        <f aca="false">Métricas!AB87</f>
        <v>0</v>
      </c>
      <c r="AP50" s="105" t="n">
        <f aca="false">Métricas!AC87</f>
        <v>0</v>
      </c>
      <c r="AQ50" s="105" t="n">
        <f aca="false">Métricas!AD87</f>
        <v>0</v>
      </c>
    </row>
    <row r="51" customFormat="false" ht="14" hidden="true" customHeight="false" outlineLevel="0" collapsed="false">
      <c r="B51" s="133"/>
      <c r="C51" s="143"/>
      <c r="D51" s="144"/>
      <c r="E51" s="145"/>
      <c r="F51" s="150"/>
      <c r="G51" s="151"/>
      <c r="H51" s="152"/>
      <c r="I51" s="123" t="s">
        <v>102</v>
      </c>
      <c r="J51" s="123" t="n">
        <v>2</v>
      </c>
      <c r="K51" s="87" t="n">
        <f aca="false">J51</f>
        <v>2</v>
      </c>
      <c r="L51" s="88" t="s">
        <v>101</v>
      </c>
      <c r="M51" s="87" t="n">
        <f aca="false">O51</f>
        <v>4</v>
      </c>
      <c r="N51" s="155" t="s">
        <v>100</v>
      </c>
      <c r="O51" s="155" t="n">
        <v>4</v>
      </c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</row>
    <row r="52" customFormat="false" ht="14" hidden="false" customHeight="false" outlineLevel="0" collapsed="false">
      <c r="B52" s="133"/>
      <c r="C52" s="143"/>
      <c r="D52" s="144" t="s">
        <v>104</v>
      </c>
      <c r="E52" s="145"/>
      <c r="F52" s="150"/>
      <c r="G52" s="151"/>
      <c r="H52" s="152"/>
      <c r="I52" s="123" t="s">
        <v>102</v>
      </c>
      <c r="J52" s="123" t="n">
        <v>11</v>
      </c>
      <c r="K52" s="87" t="n">
        <f aca="false">J52</f>
        <v>11</v>
      </c>
      <c r="L52" s="88" t="s">
        <v>101</v>
      </c>
      <c r="M52" s="87" t="n">
        <f aca="false">O52</f>
        <v>12</v>
      </c>
      <c r="N52" s="155" t="s">
        <v>100</v>
      </c>
      <c r="O52" s="155" t="n">
        <v>12</v>
      </c>
      <c r="P52" s="105" t="n">
        <f aca="false">Métricas!C61</f>
        <v>2</v>
      </c>
      <c r="Q52" s="105" t="n">
        <f aca="false">Métricas!D61</f>
        <v>2</v>
      </c>
      <c r="R52" s="105" t="n">
        <f aca="false">Métricas!E61</f>
        <v>3</v>
      </c>
      <c r="S52" s="105" t="n">
        <f aca="false">Métricas!F61</f>
        <v>10</v>
      </c>
      <c r="T52" s="105" t="n">
        <f aca="false">Métricas!G61</f>
        <v>15</v>
      </c>
      <c r="U52" s="105" t="n">
        <f aca="false">Métricas!H61</f>
        <v>12</v>
      </c>
      <c r="V52" s="105" t="n">
        <f aca="false">Métricas!I61</f>
        <v>9</v>
      </c>
      <c r="W52" s="105" t="n">
        <f aca="false">Métricas!J61</f>
        <v>17</v>
      </c>
      <c r="X52" s="105" t="n">
        <f aca="false">Métricas!K61</f>
        <v>12</v>
      </c>
      <c r="Y52" s="105" t="n">
        <f aca="false">Métricas!L61</f>
        <v>20</v>
      </c>
      <c r="Z52" s="105" t="n">
        <f aca="false">Métricas!M61</f>
        <v>22</v>
      </c>
      <c r="AA52" s="105" t="n">
        <f aca="false">Métricas!N61</f>
        <v>22</v>
      </c>
      <c r="AB52" s="105" t="n">
        <f aca="false">Métricas!O61</f>
        <v>13</v>
      </c>
      <c r="AC52" s="105" t="n">
        <f aca="false">Métricas!P61</f>
        <v>7</v>
      </c>
      <c r="AD52" s="105" t="n">
        <f aca="false">Métricas!Q61</f>
        <v>5</v>
      </c>
      <c r="AE52" s="105" t="n">
        <f aca="false">Métricas!R61</f>
        <v>19</v>
      </c>
      <c r="AF52" s="105" t="n">
        <f aca="false">Métricas!S61</f>
        <v>13</v>
      </c>
      <c r="AG52" s="105" t="n">
        <f aca="false">Métricas!T61</f>
        <v>17</v>
      </c>
      <c r="AH52" s="105" t="n">
        <f aca="false">Métricas!U61</f>
        <v>12</v>
      </c>
      <c r="AI52" s="105" t="n">
        <f aca="false">Métricas!V61</f>
        <v>25</v>
      </c>
      <c r="AJ52" s="105" t="n">
        <f aca="false">Métricas!W61</f>
        <v>21</v>
      </c>
      <c r="AK52" s="105" t="n">
        <f aca="false">Métricas!X61</f>
        <v>12</v>
      </c>
      <c r="AL52" s="105" t="n">
        <f aca="false">Métricas!Y61</f>
        <v>0</v>
      </c>
      <c r="AM52" s="105" t="n">
        <f aca="false">Métricas!Z61</f>
        <v>0</v>
      </c>
      <c r="AN52" s="105" t="n">
        <f aca="false">Métricas!AA61</f>
        <v>0</v>
      </c>
      <c r="AO52" s="105" t="n">
        <f aca="false">Métricas!AB61</f>
        <v>0</v>
      </c>
      <c r="AP52" s="105" t="n">
        <f aca="false">Métricas!AC61</f>
        <v>0</v>
      </c>
      <c r="AQ52" s="105" t="n">
        <f aca="false">Métricas!AD61</f>
        <v>0</v>
      </c>
    </row>
    <row r="53" customFormat="false" ht="40" hidden="false" customHeight="false" outlineLevel="0" collapsed="false">
      <c r="B53" s="133"/>
      <c r="C53" s="134" t="n">
        <v>15</v>
      </c>
      <c r="D53" s="153" t="s">
        <v>143</v>
      </c>
      <c r="E53" s="153" t="s">
        <v>144</v>
      </c>
      <c r="F53" s="137" t="s">
        <v>97</v>
      </c>
      <c r="G53" s="138" t="s">
        <v>98</v>
      </c>
      <c r="H53" s="139" t="s">
        <v>142</v>
      </c>
      <c r="I53" s="111" t="s">
        <v>102</v>
      </c>
      <c r="J53" s="112" t="n">
        <v>0.95</v>
      </c>
      <c r="K53" s="113" t="n">
        <f aca="false">O53</f>
        <v>1</v>
      </c>
      <c r="L53" s="88" t="s">
        <v>101</v>
      </c>
      <c r="M53" s="114" t="n">
        <f aca="false">J53</f>
        <v>0.95</v>
      </c>
      <c r="N53" s="140" t="s">
        <v>100</v>
      </c>
      <c r="O53" s="115" t="n">
        <v>1</v>
      </c>
      <c r="P53" s="157" t="e">
        <f aca="false">Métricas!C28/Métricas!C32</f>
        <v>#DIV/0!</v>
      </c>
      <c r="Q53" s="157" t="e">
        <f aca="false">Métricas!D28/Métricas!D32</f>
        <v>#DIV/0!</v>
      </c>
      <c r="R53" s="157" t="n">
        <f aca="false">Métricas!E28/Métricas!E32</f>
        <v>0.461515385769173</v>
      </c>
      <c r="S53" s="157" t="n">
        <f aca="false">Métricas!F28/Métricas!F32</f>
        <v>0.830315627075789</v>
      </c>
      <c r="T53" s="157" t="n">
        <f aca="false">Métricas!G28/Métricas!G32</f>
        <v>0.949952502374881</v>
      </c>
      <c r="U53" s="157" t="n">
        <f aca="false">Métricas!H28/Métricas!H32</f>
        <v>1.28993550322484</v>
      </c>
      <c r="V53" s="157" t="n">
        <f aca="false">Métricas!I28/Métricas!I32</f>
        <v>0.94560489366836</v>
      </c>
      <c r="W53" s="157" t="n">
        <f aca="false">Métricas!J28/Métricas!J32</f>
        <v>1.42734798743934</v>
      </c>
      <c r="X53" s="157" t="n">
        <f aca="false">Métricas!K28/Métricas!K32</f>
        <v>1.24993750312484</v>
      </c>
      <c r="Y53" s="157" t="n">
        <f aca="false">Métricas!L28/Métricas!L32</f>
        <v>1.31531884944214</v>
      </c>
      <c r="Z53" s="157" t="n">
        <f aca="false">Métricas!M28/Métricas!M32</f>
        <v>1.70681121116358</v>
      </c>
      <c r="AA53" s="157" t="n">
        <f aca="false">Métricas!N28/Métricas!N32</f>
        <v>1.40315564866918</v>
      </c>
      <c r="AB53" s="157" t="n">
        <f aca="false">Métricas!O28/Métricas!O32</f>
        <v>1.3181159123862</v>
      </c>
      <c r="AC53" s="157" t="n">
        <f aca="false">Métricas!P28/Métricas!P32</f>
        <v>0.833291668749896</v>
      </c>
      <c r="AD53" s="157" t="n">
        <f aca="false">Métricas!Q28/Métricas!Q32</f>
        <v>1.08327916937486</v>
      </c>
      <c r="AE53" s="157" t="n">
        <f aca="false">Métricas!R28/Métricas!R32</f>
        <v>1.24993750312484</v>
      </c>
      <c r="AF53" s="157" t="n">
        <f aca="false">Métricas!S28/Métricas!S32</f>
        <v>1.37281271529644</v>
      </c>
      <c r="AG53" s="157" t="n">
        <f aca="false">Métricas!T28/Métricas!T32</f>
        <v>1.49992500374981</v>
      </c>
      <c r="AH53" s="157" t="n">
        <f aca="false">Métricas!U28/Métricas!U32</f>
        <v>0.833291668749896</v>
      </c>
      <c r="AI53" s="157" t="n">
        <f aca="false">Métricas!V28/Métricas!V32</f>
        <v>1.64991750412479</v>
      </c>
      <c r="AJ53" s="157" t="n">
        <f aca="false">Métricas!W28/Métricas!W32</f>
        <v>1.45447273090891</v>
      </c>
      <c r="AK53" s="157" t="n">
        <f aca="false">Métricas!X28/Métricas!X32</f>
        <v>1.3181159123862</v>
      </c>
      <c r="AL53" s="157" t="e">
        <f aca="false">Métricas!Y28/Métricas!Y32</f>
        <v>#DIV/0!</v>
      </c>
      <c r="AM53" s="157" t="e">
        <f aca="false">Métricas!Z28/Métricas!Z32</f>
        <v>#DIV/0!</v>
      </c>
      <c r="AN53" s="157" t="e">
        <f aca="false">Métricas!AA28/Métricas!AA32</f>
        <v>#DIV/0!</v>
      </c>
      <c r="AO53" s="157" t="e">
        <f aca="false">Métricas!AB28/Métricas!AB32</f>
        <v>#DIV/0!</v>
      </c>
      <c r="AP53" s="157" t="e">
        <f aca="false">Métricas!AC28/Métricas!AC32</f>
        <v>#DIV/0!</v>
      </c>
      <c r="AQ53" s="157" t="e">
        <f aca="false">Métricas!AD28/Métricas!AD32</f>
        <v>#DIV/0!</v>
      </c>
    </row>
    <row r="54" customFormat="false" ht="14" hidden="false" customHeight="false" outlineLevel="0" collapsed="false">
      <c r="B54" s="133"/>
      <c r="C54" s="143"/>
      <c r="D54" s="144" t="s">
        <v>15</v>
      </c>
      <c r="E54" s="145"/>
      <c r="F54" s="150"/>
      <c r="G54" s="151"/>
      <c r="H54" s="152"/>
      <c r="I54" s="111" t="s">
        <v>102</v>
      </c>
      <c r="J54" s="112" t="n">
        <v>0.95</v>
      </c>
      <c r="K54" s="113" t="n">
        <f aca="false">O54</f>
        <v>1</v>
      </c>
      <c r="L54" s="88" t="s">
        <v>101</v>
      </c>
      <c r="M54" s="114" t="n">
        <f aca="false">J54</f>
        <v>0.95</v>
      </c>
      <c r="N54" s="140" t="s">
        <v>100</v>
      </c>
      <c r="O54" s="115" t="n">
        <v>1</v>
      </c>
      <c r="P54" s="158" t="e">
        <f aca="false">Métricas!C29/Métricas!C33</f>
        <v>#DIV/0!</v>
      </c>
      <c r="Q54" s="158" t="e">
        <f aca="false">Métricas!D29/Métricas!D33</f>
        <v>#DIV/0!</v>
      </c>
      <c r="R54" s="158" t="n">
        <f aca="false">Métricas!E29/Métricas!E33</f>
        <v>0.299985000749963</v>
      </c>
      <c r="S54" s="158" t="n">
        <f aca="false">Métricas!F29/Métricas!F33</f>
        <v>0.394717106249951</v>
      </c>
      <c r="T54" s="158" t="n">
        <f aca="false">Métricas!G29/Métricas!G33</f>
        <v>1.04994750262487</v>
      </c>
      <c r="U54" s="158" t="n">
        <f aca="false">Métricas!H29/Métricas!H33</f>
        <v>1.49992500374981</v>
      </c>
      <c r="V54" s="158" t="n">
        <f aca="false">Métricas!I29/Métricas!I33</f>
        <v>0.899955002249888</v>
      </c>
      <c r="W54" s="158" t="n">
        <f aca="false">Métricas!J29/Métricas!J33</f>
        <v>0.999950002499875</v>
      </c>
      <c r="X54" s="158" t="n">
        <f aca="false">Métricas!K29/Métricas!K33</f>
        <v>1.04994750262487</v>
      </c>
      <c r="Y54" s="158" t="n">
        <f aca="false">Métricas!L29/Métricas!L33</f>
        <v>1.29538977596575</v>
      </c>
      <c r="Z54" s="158" t="n">
        <f aca="false">Métricas!M29/Métricas!M33</f>
        <v>1.04994750262487</v>
      </c>
      <c r="AA54" s="158" t="n">
        <f aca="false">Métricas!N29/Métricas!N33</f>
        <v>1.34993250337483</v>
      </c>
      <c r="AB54" s="158" t="n">
        <f aca="false">Métricas!O29/Métricas!O33</f>
        <v>1.7142000042855</v>
      </c>
      <c r="AC54" s="158" t="n">
        <f aca="false">Métricas!P29/Métricas!P33</f>
        <v>0.85710000214275</v>
      </c>
      <c r="AD54" s="158" t="n">
        <f aca="false">Métricas!Q29/Métricas!Q33</f>
        <v>1.03840961798064</v>
      </c>
      <c r="AE54" s="158" t="n">
        <f aca="false">Métricas!R29/Métricas!R33</f>
        <v>1.12494375281236</v>
      </c>
      <c r="AF54" s="158" t="n">
        <f aca="false">Métricas!S29/Métricas!S33</f>
        <v>1.72491375431228</v>
      </c>
      <c r="AG54" s="158" t="n">
        <f aca="false">Métricas!T29/Métricas!T33</f>
        <v>1.77263864079523</v>
      </c>
      <c r="AH54" s="158" t="n">
        <f aca="false">Métricas!U29/Métricas!U33</f>
        <v>0.352923530294074</v>
      </c>
      <c r="AI54" s="158" t="n">
        <f aca="false">Métricas!V29/Métricas!V33</f>
        <v>1.79991000449978</v>
      </c>
      <c r="AJ54" s="158" t="n">
        <f aca="false">Métricas!W29/Métricas!W33</f>
        <v>1.22721136670439</v>
      </c>
      <c r="AK54" s="158" t="n">
        <f aca="false">Métricas!X29/Métricas!X33</f>
        <v>1.15903295744304</v>
      </c>
      <c r="AL54" s="158" t="e">
        <f aca="false">Métricas!Y29/Métricas!Y33</f>
        <v>#DIV/0!</v>
      </c>
      <c r="AM54" s="158" t="e">
        <f aca="false">Métricas!Z29/Métricas!Z33</f>
        <v>#DIV/0!</v>
      </c>
      <c r="AN54" s="158" t="e">
        <f aca="false">Métricas!AA29/Métricas!AA33</f>
        <v>#DIV/0!</v>
      </c>
      <c r="AO54" s="158" t="e">
        <f aca="false">Métricas!AB29/Métricas!AB33</f>
        <v>#DIV/0!</v>
      </c>
      <c r="AP54" s="158" t="e">
        <f aca="false">Métricas!AC29/Métricas!AC33</f>
        <v>#DIV/0!</v>
      </c>
      <c r="AQ54" s="158" t="e">
        <f aca="false">Métricas!AD29/Métricas!AD33</f>
        <v>#DIV/0!</v>
      </c>
    </row>
    <row r="55" customFormat="false" ht="14" hidden="false" customHeight="false" outlineLevel="0" collapsed="false">
      <c r="B55" s="133"/>
      <c r="C55" s="143"/>
      <c r="D55" s="144" t="s">
        <v>16</v>
      </c>
      <c r="E55" s="145"/>
      <c r="F55" s="150"/>
      <c r="G55" s="151"/>
      <c r="H55" s="152"/>
      <c r="I55" s="111" t="s">
        <v>102</v>
      </c>
      <c r="J55" s="112" t="n">
        <v>0.95</v>
      </c>
      <c r="K55" s="113" t="n">
        <f aca="false">O55</f>
        <v>1</v>
      </c>
      <c r="L55" s="88" t="s">
        <v>101</v>
      </c>
      <c r="M55" s="114" t="n">
        <f aca="false">J55</f>
        <v>0.95</v>
      </c>
      <c r="N55" s="140" t="s">
        <v>100</v>
      </c>
      <c r="O55" s="115" t="n">
        <v>1</v>
      </c>
      <c r="P55" s="157" t="e">
        <f aca="false">Métricas!C30/Métricas!C34</f>
        <v>#DIV/0!</v>
      </c>
      <c r="Q55" s="157" t="e">
        <f aca="false">Métricas!D30/Métricas!D34</f>
        <v>#DIV/0!</v>
      </c>
      <c r="R55" s="157" t="n">
        <f aca="false">Métricas!E30/Métricas!E34</f>
        <v>0.999950002499875</v>
      </c>
      <c r="S55" s="157" t="n">
        <f aca="false">Métricas!F30/Métricas!F34</f>
        <v>1.24993750312484</v>
      </c>
      <c r="T55" s="157" t="n">
        <f aca="false">Métricas!G30/Métricas!G34</f>
        <v>0.599970001499925</v>
      </c>
      <c r="U55" s="157" t="n">
        <f aca="false">Métricas!H30/Métricas!H34</f>
        <v>1.09994500274986</v>
      </c>
      <c r="V55" s="157" t="n">
        <f aca="false">Métricas!I30/Métricas!I34</f>
        <v>0.999950002499875</v>
      </c>
      <c r="W55" s="157" t="n">
        <f aca="false">Métricas!J30/Métricas!J34</f>
        <v>1.7142000042855</v>
      </c>
      <c r="X55" s="157" t="n">
        <f aca="false">Métricas!K30/Métricas!K34</f>
        <v>1.72491375431228</v>
      </c>
      <c r="Y55" s="157" t="n">
        <f aca="false">Métricas!L30/Métricas!L34</f>
        <v>1.21422500303556</v>
      </c>
      <c r="Z55" s="157" t="n">
        <f aca="false">Métricas!M30/Métricas!M34</f>
        <v>2.21041579499972</v>
      </c>
      <c r="AA55" s="157" t="n">
        <f aca="false">Métricas!N30/Métricas!N34</f>
        <v>1.21422500303556</v>
      </c>
      <c r="AB55" s="157" t="n">
        <f aca="false">Métricas!O30/Métricas!O34</f>
        <v>1.15903295744304</v>
      </c>
      <c r="AC55" s="157" t="n">
        <f aca="false">Métricas!P30/Métricas!P34</f>
        <v>0.999950002499875</v>
      </c>
      <c r="AD55" s="157" t="n">
        <f aca="false">Métricas!Q30/Métricas!Q34</f>
        <v>1.19994000299985</v>
      </c>
      <c r="AE55" s="157" t="n">
        <f aca="false">Métricas!R30/Métricas!R34</f>
        <v>1.04994750262487</v>
      </c>
      <c r="AF55" s="157" t="n">
        <f aca="false">Métricas!S30/Métricas!S34</f>
        <v>1.34203816124983</v>
      </c>
      <c r="AG55" s="157" t="n">
        <f aca="false">Métricas!T30/Métricas!T34</f>
        <v>0.599970001499925</v>
      </c>
      <c r="AH55" s="157" t="n">
        <f aca="false">Métricas!U30/Métricas!U34</f>
        <v>0.749962501874906</v>
      </c>
      <c r="AI55" s="157" t="n">
        <f aca="false">Métricas!V30/Métricas!V34</f>
        <v>1.19994000299985</v>
      </c>
      <c r="AJ55" s="157" t="n">
        <f aca="false">Métricas!W30/Métricas!W34</f>
        <v>1.63628182227252</v>
      </c>
      <c r="AK55" s="157" t="n">
        <f aca="false">Métricas!X30/Métricas!X34</f>
        <v>1.77263864079523</v>
      </c>
      <c r="AL55" s="157" t="e">
        <f aca="false">Métricas!Y30/Métricas!Y34</f>
        <v>#DIV/0!</v>
      </c>
      <c r="AM55" s="157" t="e">
        <f aca="false">Métricas!Z30/Métricas!Z34</f>
        <v>#DIV/0!</v>
      </c>
      <c r="AN55" s="157" t="e">
        <f aca="false">Métricas!AA30/Métricas!AA34</f>
        <v>#DIV/0!</v>
      </c>
      <c r="AO55" s="157" t="e">
        <f aca="false">Métricas!AB30/Métricas!AB34</f>
        <v>#DIV/0!</v>
      </c>
      <c r="AP55" s="157" t="e">
        <f aca="false">Métricas!AC30/Métricas!AC34</f>
        <v>#DIV/0!</v>
      </c>
      <c r="AQ55" s="157" t="e">
        <f aca="false">Métricas!AD30/Métricas!AD34</f>
        <v>#DIV/0!</v>
      </c>
    </row>
    <row r="56" customFormat="false" ht="14" hidden="false" customHeight="false" outlineLevel="0" collapsed="false">
      <c r="B56" s="133"/>
      <c r="C56" s="143"/>
      <c r="D56" s="144" t="s">
        <v>17</v>
      </c>
      <c r="E56" s="145"/>
      <c r="F56" s="150"/>
      <c r="G56" s="151"/>
      <c r="H56" s="152"/>
      <c r="I56" s="111" t="s">
        <v>102</v>
      </c>
      <c r="J56" s="112" t="n">
        <v>0.95</v>
      </c>
      <c r="K56" s="113" t="n">
        <f aca="false">O56</f>
        <v>1</v>
      </c>
      <c r="L56" s="88" t="s">
        <v>101</v>
      </c>
      <c r="M56" s="114" t="n">
        <f aca="false">J56</f>
        <v>0.95</v>
      </c>
      <c r="N56" s="140" t="s">
        <v>100</v>
      </c>
      <c r="O56" s="115" t="n">
        <v>1</v>
      </c>
      <c r="P56" s="157" t="e">
        <f aca="false">Métricas!C31/Métricas!C35</f>
        <v>#DIV/0!</v>
      </c>
      <c r="Q56" s="157" t="e">
        <f aca="false">Métricas!D31/Métricas!D35</f>
        <v>#DIV/0!</v>
      </c>
      <c r="R56" s="157" t="n">
        <f aca="false">Métricas!E31/Métricas!E35</f>
        <v>0.299985000749963</v>
      </c>
      <c r="S56" s="157" t="n">
        <f aca="false">Métricas!F31/Métricas!F35</f>
        <v>0.868377633749892</v>
      </c>
      <c r="T56" s="157" t="n">
        <f aca="false">Métricas!G31/Métricas!G35</f>
        <v>1.19994000299985</v>
      </c>
      <c r="U56" s="157" t="n">
        <f aca="false">Métricas!H31/Métricas!H35</f>
        <v>1.24993750312484</v>
      </c>
      <c r="V56" s="157" t="n">
        <f aca="false">Métricas!I31/Métricas!I35</f>
        <v>0.937453127343633</v>
      </c>
      <c r="W56" s="157" t="n">
        <f aca="false">Métricas!J31/Métricas!J35</f>
        <v>1.5749212539373</v>
      </c>
      <c r="X56" s="157" t="n">
        <f aca="false">Métricas!K31/Métricas!K35</f>
        <v>0.974951252437378</v>
      </c>
      <c r="Y56" s="157" t="n">
        <f aca="false">Métricas!L31/Métricas!L35</f>
        <v>1.43174659448846</v>
      </c>
      <c r="Z56" s="157" t="n">
        <f aca="false">Métricas!M31/Métricas!M35</f>
        <v>1.89464210999976</v>
      </c>
      <c r="AA56" s="157" t="n">
        <f aca="false">Métricas!N31/Métricas!N35</f>
        <v>1.64277500410694</v>
      </c>
      <c r="AB56" s="157" t="n">
        <f aca="false">Métricas!O31/Métricas!O35</f>
        <v>1.1086402201629</v>
      </c>
      <c r="AC56" s="157" t="n">
        <f aca="false">Métricas!P31/Métricas!P35</f>
        <v>0.642825001607063</v>
      </c>
      <c r="AD56" s="157" t="n">
        <f aca="false">Métricas!Q31/Métricas!Q35</f>
        <v>0.937453127343633</v>
      </c>
      <c r="AE56" s="157" t="n">
        <f aca="false">Métricas!R31/Métricas!R35</f>
        <v>1.5749212539373</v>
      </c>
      <c r="AF56" s="157" t="n">
        <f aca="false">Métricas!S31/Métricas!S35</f>
        <v>1.04994750262487</v>
      </c>
      <c r="AG56" s="157" t="n">
        <f aca="false">Métricas!T31/Métricas!T35</f>
        <v>2.12489375531223</v>
      </c>
      <c r="AH56" s="157" t="n">
        <f aca="false">Métricas!U31/Métricas!U35</f>
        <v>1.49992500374981</v>
      </c>
      <c r="AI56" s="157" t="n">
        <f aca="false">Métricas!V31/Métricas!V35</f>
        <v>1.94990250487476</v>
      </c>
      <c r="AJ56" s="157" t="n">
        <f aca="false">Métricas!W31/Métricas!W35</f>
        <v>1.49992500374981</v>
      </c>
      <c r="AK56" s="157" t="n">
        <f aca="false">Métricas!X31/Métricas!X35</f>
        <v>1.02267613892033</v>
      </c>
      <c r="AL56" s="157" t="e">
        <f aca="false">Métricas!Y31/Métricas!Y35</f>
        <v>#DIV/0!</v>
      </c>
      <c r="AM56" s="157" t="e">
        <f aca="false">Métricas!Z31/Métricas!Z35</f>
        <v>#DIV/0!</v>
      </c>
      <c r="AN56" s="157" t="e">
        <f aca="false">Métricas!AA31/Métricas!AA35</f>
        <v>#DIV/0!</v>
      </c>
      <c r="AO56" s="157" t="e">
        <f aca="false">Métricas!AB31/Métricas!AB35</f>
        <v>#DIV/0!</v>
      </c>
      <c r="AP56" s="157" t="e">
        <f aca="false">Métricas!AC31/Métricas!AC35</f>
        <v>#DIV/0!</v>
      </c>
      <c r="AQ56" s="157" t="e">
        <f aca="false">Métricas!AD31/Métricas!AD35</f>
        <v>#DIV/0!</v>
      </c>
    </row>
    <row r="57" customFormat="false" ht="16.5" hidden="false" customHeight="true" outlineLevel="0" collapsed="false">
      <c r="B57" s="159" t="s">
        <v>145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</row>
    <row r="58" customFormat="false" ht="13.75" hidden="false" customHeight="true" outlineLevel="0" collapsed="false">
      <c r="B58" s="159" t="s">
        <v>146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</row>
    <row r="59" customFormat="false" ht="14" hidden="false" customHeight="true" outlineLevel="0" collapsed="false">
      <c r="B59" s="159" t="s">
        <v>147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customFormat="false" ht="14" hidden="false" customHeight="true" outlineLevel="0" collapsed="false">
      <c r="B60" s="159" t="s">
        <v>148</v>
      </c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</sheetData>
  <mergeCells count="20">
    <mergeCell ref="B1:O1"/>
    <mergeCell ref="B2:O2"/>
    <mergeCell ref="B3:O3"/>
    <mergeCell ref="B4:O4"/>
    <mergeCell ref="B5:H5"/>
    <mergeCell ref="I5:O5"/>
    <mergeCell ref="P5:AQ5"/>
    <mergeCell ref="I6:J6"/>
    <mergeCell ref="K6:M6"/>
    <mergeCell ref="N6:O6"/>
    <mergeCell ref="B7:B20"/>
    <mergeCell ref="C7:C9"/>
    <mergeCell ref="C10:C12"/>
    <mergeCell ref="C13:C19"/>
    <mergeCell ref="B21:B26"/>
    <mergeCell ref="B27:B56"/>
    <mergeCell ref="B57:O57"/>
    <mergeCell ref="B58:O58"/>
    <mergeCell ref="B59:O59"/>
    <mergeCell ref="B60:O60"/>
  </mergeCells>
  <conditionalFormatting sqref="P7:AQ7">
    <cfRule type="cellIs" priority="2" operator="lessThan" aboveAverage="0" equalAverage="0" bottom="0" percent="0" rank="0" text="" dxfId="0">
      <formula>$O$7</formula>
    </cfRule>
    <cfRule type="cellIs" priority="3" operator="between" aboveAverage="0" equalAverage="0" bottom="0" percent="0" rank="0" text="" dxfId="1">
      <formula>$K$7</formula>
      <formula>$M$7</formula>
    </cfRule>
    <cfRule type="cellIs" priority="4" operator="greaterThan" aboveAverage="0" equalAverage="0" bottom="0" percent="0" rank="0" text="" dxfId="2">
      <formula>$J$7</formula>
    </cfRule>
  </conditionalFormatting>
  <conditionalFormatting sqref="P8:AQ8">
    <cfRule type="cellIs" priority="5" operator="lessThan" aboveAverage="0" equalAverage="0" bottom="0" percent="0" rank="0" text="" dxfId="3">
      <formula>$O$8</formula>
    </cfRule>
    <cfRule type="cellIs" priority="6" operator="between" aboveAverage="0" equalAverage="0" bottom="0" percent="0" rank="0" text="" dxfId="4">
      <formula>$K$8</formula>
      <formula>$M$8</formula>
    </cfRule>
    <cfRule type="cellIs" priority="7" operator="greaterThan" aboveAverage="0" equalAverage="0" bottom="0" percent="0" rank="0" text="" dxfId="5">
      <formula>$J$8</formula>
    </cfRule>
  </conditionalFormatting>
  <conditionalFormatting sqref="P9:AQ9">
    <cfRule type="cellIs" priority="8" operator="lessThan" aboveAverage="0" equalAverage="0" bottom="0" percent="0" rank="0" text="" dxfId="6">
      <formula>$O$9</formula>
    </cfRule>
    <cfRule type="cellIs" priority="9" operator="between" aboveAverage="0" equalAverage="0" bottom="0" percent="0" rank="0" text="" dxfId="7">
      <formula>$K$9</formula>
      <formula>$M$9</formula>
    </cfRule>
    <cfRule type="cellIs" priority="10" operator="greaterThan" aboveAverage="0" equalAverage="0" bottom="0" percent="0" rank="0" text="" dxfId="8">
      <formula>$J$9</formula>
    </cfRule>
  </conditionalFormatting>
  <conditionalFormatting sqref="P10:AQ10">
    <cfRule type="cellIs" priority="11" operator="greaterThan" aboveAverage="0" equalAverage="0" bottom="0" percent="0" rank="0" text="" dxfId="9">
      <formula>$O$10</formula>
    </cfRule>
    <cfRule type="cellIs" priority="12" operator="between" aboveAverage="0" equalAverage="0" bottom="0" percent="0" rank="0" text="" dxfId="10">
      <formula>$K$10</formula>
      <formula>$M$10</formula>
    </cfRule>
    <cfRule type="cellIs" priority="13" operator="lessThan" aboveAverage="0" equalAverage="0" bottom="0" percent="0" rank="0" text="" dxfId="11">
      <formula>$P$10</formula>
    </cfRule>
  </conditionalFormatting>
  <conditionalFormatting sqref="P11:AQ11">
    <cfRule type="cellIs" priority="14" operator="greaterThan" aboveAverage="0" equalAverage="0" bottom="0" percent="0" rank="0" text="" dxfId="12">
      <formula>$O$11</formula>
    </cfRule>
    <cfRule type="cellIs" priority="15" operator="between" aboveAverage="0" equalAverage="0" bottom="0" percent="0" rank="0" text="" dxfId="13">
      <formula>$K$11</formula>
      <formula>$M$11</formula>
    </cfRule>
    <cfRule type="cellIs" priority="16" operator="lessThan" aboveAverage="0" equalAverage="0" bottom="0" percent="0" rank="0" text="" dxfId="14">
      <formula>$J$11</formula>
    </cfRule>
  </conditionalFormatting>
  <conditionalFormatting sqref="P12:AQ12">
    <cfRule type="cellIs" priority="17" operator="greaterThan" aboveAverage="0" equalAverage="0" bottom="0" percent="0" rank="0" text="" dxfId="15">
      <formula>$O$12</formula>
    </cfRule>
    <cfRule type="cellIs" priority="18" operator="between" aboveAverage="0" equalAverage="0" bottom="0" percent="0" rank="0" text="" dxfId="16">
      <formula>$K$12</formula>
      <formula>$M$12</formula>
    </cfRule>
    <cfRule type="cellIs" priority="19" operator="lessThan" aboveAverage="0" equalAverage="0" bottom="0" percent="0" rank="0" text="" dxfId="17">
      <formula>$J$12</formula>
    </cfRule>
  </conditionalFormatting>
  <conditionalFormatting sqref="P13:AQ13">
    <cfRule type="cellIs" priority="20" operator="lessThan" aboveAverage="0" equalAverage="0" bottom="0" percent="0" rank="0" text="" dxfId="18">
      <formula>$O$13</formula>
    </cfRule>
    <cfRule type="cellIs" priority="21" operator="between" aboveAverage="0" equalAverage="0" bottom="0" percent="0" rank="0" text="" dxfId="19">
      <formula>$K$13</formula>
      <formula>$M$13</formula>
    </cfRule>
    <cfRule type="cellIs" priority="22" operator="greaterThan" aboveAverage="0" equalAverage="0" bottom="0" percent="0" rank="0" text="" dxfId="20">
      <formula>$J$13</formula>
    </cfRule>
  </conditionalFormatting>
  <conditionalFormatting sqref="P14:AQ14">
    <cfRule type="cellIs" priority="23" operator="lessThan" aboveAverage="0" equalAverage="0" bottom="0" percent="0" rank="0" text="" dxfId="21">
      <formula>$O$14</formula>
    </cfRule>
    <cfRule type="cellIs" priority="24" operator="between" aboveAverage="0" equalAverage="0" bottom="0" percent="0" rank="0" text="" dxfId="22">
      <formula>$K$14</formula>
      <formula>$M$14</formula>
    </cfRule>
    <cfRule type="cellIs" priority="25" operator="greaterThan" aboveAverage="0" equalAverage="0" bottom="0" percent="0" rank="0" text="" dxfId="23">
      <formula>$J$14</formula>
    </cfRule>
  </conditionalFormatting>
  <conditionalFormatting sqref="P15:AQ15">
    <cfRule type="cellIs" priority="26" operator="lessThan" aboveAverage="0" equalAverage="0" bottom="0" percent="0" rank="0" text="" dxfId="24">
      <formula>$O$15</formula>
    </cfRule>
    <cfRule type="cellIs" priority="27" operator="between" aboveAverage="0" equalAverage="0" bottom="0" percent="0" rank="0" text="" dxfId="25">
      <formula>$K$15</formula>
      <formula>$M$15</formula>
    </cfRule>
    <cfRule type="cellIs" priority="28" operator="greaterThan" aboveAverage="0" equalAverage="0" bottom="0" percent="0" rank="0" text="" dxfId="26">
      <formula>$J$15</formula>
    </cfRule>
  </conditionalFormatting>
  <conditionalFormatting sqref="P16:AQ16">
    <cfRule type="cellIs" priority="29" operator="lessThan" aboveAverage="0" equalAverage="0" bottom="0" percent="0" rank="0" text="" dxfId="27">
      <formula>$O$16</formula>
    </cfRule>
    <cfRule type="cellIs" priority="30" operator="between" aboveAverage="0" equalAverage="0" bottom="0" percent="0" rank="0" text="" dxfId="28">
      <formula>$K$16</formula>
      <formula>$M$16</formula>
    </cfRule>
    <cfRule type="cellIs" priority="31" operator="greaterThan" aboveAverage="0" equalAverage="0" bottom="0" percent="0" rank="0" text="" dxfId="29">
      <formula>$J$16</formula>
    </cfRule>
  </conditionalFormatting>
  <conditionalFormatting sqref="P17:AQ17">
    <cfRule type="cellIs" priority="32" operator="lessThan" aboveAverage="0" equalAverage="0" bottom="0" percent="0" rank="0" text="" dxfId="30">
      <formula>$O$17</formula>
    </cfRule>
    <cfRule type="cellIs" priority="33" operator="between" aboveAverage="0" equalAverage="0" bottom="0" percent="0" rank="0" text="" dxfId="31">
      <formula>$K$17</formula>
      <formula>$M$17</formula>
    </cfRule>
    <cfRule type="cellIs" priority="34" operator="greaterThan" aboveAverage="0" equalAverage="0" bottom="0" percent="0" rank="0" text="" dxfId="32">
      <formula>$J$17</formula>
    </cfRule>
  </conditionalFormatting>
  <conditionalFormatting sqref="P18:AQ18">
    <cfRule type="cellIs" priority="35" operator="lessThan" aboveAverage="0" equalAverage="0" bottom="0" percent="0" rank="0" text="" dxfId="33">
      <formula>$O$18</formula>
    </cfRule>
    <cfRule type="cellIs" priority="36" operator="between" aboveAverage="0" equalAverage="0" bottom="0" percent="0" rank="0" text="" dxfId="34">
      <formula>$K$18</formula>
      <formula>$M$18</formula>
    </cfRule>
    <cfRule type="cellIs" priority="37" operator="greaterThan" aboveAverage="0" equalAverage="0" bottom="0" percent="0" rank="0" text="" dxfId="35">
      <formula>$J$18</formula>
    </cfRule>
  </conditionalFormatting>
  <conditionalFormatting sqref="P19:AQ19">
    <cfRule type="cellIs" priority="38" operator="between" aboveAverage="0" equalAverage="0" bottom="0" percent="0" rank="0" text="" dxfId="36">
      <formula>$K$19</formula>
      <formula>$M$19</formula>
    </cfRule>
    <cfRule type="cellIs" priority="39" operator="greaterThan" aboveAverage="0" equalAverage="0" bottom="0" percent="0" rank="0" text="" dxfId="37">
      <formula>$J$19</formula>
    </cfRule>
  </conditionalFormatting>
  <conditionalFormatting sqref="P20:AQ20">
    <cfRule type="cellIs" priority="40" operator="greaterThan" aboveAverage="0" equalAverage="0" bottom="0" percent="0" rank="0" text="" dxfId="38">
      <formula>$O$20</formula>
    </cfRule>
    <cfRule type="cellIs" priority="41" operator="between" aboveAverage="0" equalAverage="0" bottom="0" percent="0" rank="0" text="" dxfId="39">
      <formula>$K$20</formula>
      <formula>$M$20</formula>
    </cfRule>
    <cfRule type="cellIs" priority="42" operator="lessThan" aboveAverage="0" equalAverage="0" bottom="0" percent="0" rank="0" text="" dxfId="40">
      <formula>$J$20</formula>
    </cfRule>
  </conditionalFormatting>
  <conditionalFormatting sqref="P21:AQ21">
    <cfRule type="cellIs" priority="43" operator="lessThan" aboveAverage="0" equalAverage="0" bottom="0" percent="0" rank="0" text="" dxfId="41">
      <formula>$O$21</formula>
    </cfRule>
    <cfRule type="cellIs" priority="44" operator="between" aboveAverage="0" equalAverage="0" bottom="0" percent="0" rank="0" text="" dxfId="42">
      <formula>$K$21</formula>
      <formula>$M$21</formula>
    </cfRule>
    <cfRule type="cellIs" priority="45" operator="greaterThan" aboveAverage="0" equalAverage="0" bottom="0" percent="0" rank="0" text="" dxfId="43">
      <formula>$J$21</formula>
    </cfRule>
  </conditionalFormatting>
  <conditionalFormatting sqref="P22:AQ22">
    <cfRule type="cellIs" priority="46" operator="lessThan" aboveAverage="0" equalAverage="0" bottom="0" percent="0" rank="0" text="" dxfId="44">
      <formula>$O$22</formula>
    </cfRule>
    <cfRule type="cellIs" priority="47" operator="between" aboveAverage="0" equalAverage="0" bottom="0" percent="0" rank="0" text="" dxfId="45">
      <formula>$K$22</formula>
      <formula>$M$22</formula>
    </cfRule>
    <cfRule type="cellIs" priority="48" operator="greaterThan" aboveAverage="0" equalAverage="0" bottom="0" percent="0" rank="0" text="" dxfId="46">
      <formula>$J$22</formula>
    </cfRule>
  </conditionalFormatting>
  <conditionalFormatting sqref="P23:AQ23">
    <cfRule type="cellIs" priority="49" operator="lessThan" aboveAverage="0" equalAverage="0" bottom="0" percent="0" rank="0" text="" dxfId="47">
      <formula>$O$23</formula>
    </cfRule>
    <cfRule type="cellIs" priority="50" operator="between" aboveAverage="0" equalAverage="0" bottom="0" percent="0" rank="0" text="" dxfId="48">
      <formula>$K$23</formula>
      <formula>$M$23</formula>
    </cfRule>
    <cfRule type="cellIs" priority="51" operator="greaterThan" aboveAverage="0" equalAverage="0" bottom="0" percent="0" rank="0" text="" dxfId="49">
      <formula>$J$23</formula>
    </cfRule>
  </conditionalFormatting>
  <conditionalFormatting sqref="P24:AQ24">
    <cfRule type="cellIs" priority="52" operator="lessThan" aboveAverage="0" equalAverage="0" bottom="0" percent="0" rank="0" text="" dxfId="50">
      <formula>$O$24</formula>
    </cfRule>
    <cfRule type="cellIs" priority="53" operator="between" aboveAverage="0" equalAverage="0" bottom="0" percent="0" rank="0" text="" dxfId="51">
      <formula>$K$24</formula>
      <formula>$M$24</formula>
    </cfRule>
    <cfRule type="cellIs" priority="54" operator="greaterThan" aboveAverage="0" equalAverage="0" bottom="0" percent="0" rank="0" text="" dxfId="52">
      <formula>$J$24</formula>
    </cfRule>
  </conditionalFormatting>
  <conditionalFormatting sqref="P25:AQ25">
    <cfRule type="cellIs" priority="55" operator="lessThan" aboveAverage="0" equalAverage="0" bottom="0" percent="0" rank="0" text="" dxfId="53">
      <formula>$O$25</formula>
    </cfRule>
    <cfRule type="cellIs" priority="56" operator="between" aboveAverage="0" equalAverage="0" bottom="0" percent="0" rank="0" text="" dxfId="54">
      <formula>$K$25</formula>
      <formula>$M$25</formula>
    </cfRule>
    <cfRule type="cellIs" priority="57" operator="greaterThan" aboveAverage="0" equalAverage="0" bottom="0" percent="0" rank="0" text="" dxfId="55">
      <formula>$J$25</formula>
    </cfRule>
  </conditionalFormatting>
  <conditionalFormatting sqref="P26:AQ26">
    <cfRule type="cellIs" priority="58" operator="lessThan" aboveAverage="0" equalAverage="0" bottom="0" percent="0" rank="0" text="" dxfId="56">
      <formula>$O$26</formula>
    </cfRule>
    <cfRule type="cellIs" priority="59" operator="between" aboveAverage="0" equalAverage="0" bottom="0" percent="0" rank="0" text="" dxfId="57">
      <formula>$K$26</formula>
      <formula>$M$26</formula>
    </cfRule>
    <cfRule type="cellIs" priority="60" operator="greaterThan" aboveAverage="0" equalAverage="0" bottom="0" percent="0" rank="0" text="" dxfId="58">
      <formula>$P$26</formula>
    </cfRule>
  </conditionalFormatting>
  <conditionalFormatting sqref="P27:AQ27">
    <cfRule type="cellIs" priority="61" operator="greaterThan" aboveAverage="0" equalAverage="0" bottom="0" percent="0" rank="0" text="" dxfId="59">
      <formula>$O$27</formula>
    </cfRule>
    <cfRule type="cellIs" priority="62" operator="between" aboveAverage="0" equalAverage="0" bottom="0" percent="0" rank="0" text="" dxfId="60">
      <formula>$K$27</formula>
      <formula>$M$27</formula>
    </cfRule>
    <cfRule type="cellIs" priority="63" operator="lessThan" aboveAverage="0" equalAverage="0" bottom="0" percent="0" rank="0" text="" dxfId="61">
      <formula>$J$27</formula>
    </cfRule>
  </conditionalFormatting>
  <conditionalFormatting sqref="P31:AQ31">
    <cfRule type="cellIs" priority="64" operator="lessThan" aboveAverage="0" equalAverage="0" bottom="0" percent="0" rank="0" text="" dxfId="62">
      <formula>$O$31</formula>
    </cfRule>
    <cfRule type="cellIs" priority="65" operator="between" aboveAverage="0" equalAverage="0" bottom="0" percent="0" rank="0" text="" dxfId="63">
      <formula>$K$31</formula>
      <formula>$M$31</formula>
    </cfRule>
    <cfRule type="cellIs" priority="66" operator="greaterThan" aboveAverage="0" equalAverage="0" bottom="0" percent="0" rank="0" text="" dxfId="64">
      <formula>$J$31</formula>
    </cfRule>
  </conditionalFormatting>
  <conditionalFormatting sqref="P32:AQ32">
    <cfRule type="cellIs" priority="67" operator="lessThan" aboveAverage="0" equalAverage="0" bottom="0" percent="0" rank="0" text="" dxfId="65">
      <formula>$O$32</formula>
    </cfRule>
    <cfRule type="cellIs" priority="68" operator="between" aboveAverage="0" equalAverage="0" bottom="0" percent="0" rank="0" text="" dxfId="66">
      <formula>$K$32</formula>
      <formula>$M$32</formula>
    </cfRule>
    <cfRule type="cellIs" priority="69" operator="greaterThan" aboveAverage="0" equalAverage="0" bottom="0" percent="0" rank="0" text="" dxfId="67">
      <formula>$J$32</formula>
    </cfRule>
  </conditionalFormatting>
  <conditionalFormatting sqref="P33:AQ33">
    <cfRule type="cellIs" priority="70" operator="lessThan" aboveAverage="0" equalAverage="0" bottom="0" percent="0" rank="0" text="" dxfId="68">
      <formula>$O$33</formula>
    </cfRule>
    <cfRule type="cellIs" priority="71" operator="between" aboveAverage="0" equalAverage="0" bottom="0" percent="0" rank="0" text="" dxfId="69">
      <formula>$K$33</formula>
      <formula>$M$33</formula>
    </cfRule>
    <cfRule type="cellIs" priority="72" operator="greaterThan" aboveAverage="0" equalAverage="0" bottom="0" percent="0" rank="0" text="" dxfId="70">
      <formula>$J$33</formula>
    </cfRule>
  </conditionalFormatting>
  <conditionalFormatting sqref="P34:AQ34">
    <cfRule type="cellIs" priority="73" operator="lessThan" aboveAverage="0" equalAverage="0" bottom="0" percent="0" rank="0" text="" dxfId="71">
      <formula>$O$34</formula>
    </cfRule>
    <cfRule type="cellIs" priority="74" operator="between" aboveAverage="0" equalAverage="0" bottom="0" percent="0" rank="0" text="" dxfId="72">
      <formula>$K$34</formula>
      <formula>$M$34</formula>
    </cfRule>
    <cfRule type="cellIs" priority="75" operator="greaterThan" aboveAverage="0" equalAverage="0" bottom="0" percent="0" rank="0" text="" dxfId="73">
      <formula>$J$34</formula>
    </cfRule>
  </conditionalFormatting>
  <conditionalFormatting sqref="P35:AQ35">
    <cfRule type="cellIs" priority="76" operator="greaterThan" aboveAverage="0" equalAverage="0" bottom="0" percent="0" rank="0" text="" dxfId="74">
      <formula>$O$35</formula>
    </cfRule>
    <cfRule type="cellIs" priority="77" operator="between" aboveAverage="0" equalAverage="0" bottom="0" percent="0" rank="0" text="" dxfId="75">
      <formula>$K$35</formula>
      <formula>$M$35</formula>
    </cfRule>
    <cfRule type="cellIs" priority="78" operator="lessThan" aboveAverage="0" equalAverage="0" bottom="0" percent="0" rank="0" text="" dxfId="76">
      <formula>$J$35</formula>
    </cfRule>
  </conditionalFormatting>
  <conditionalFormatting sqref="P36:AQ36">
    <cfRule type="cellIs" priority="79" operator="greaterThan" aboveAverage="0" equalAverage="0" bottom="0" percent="0" rank="0" text="" dxfId="77">
      <formula>$O$36</formula>
    </cfRule>
    <cfRule type="cellIs" priority="80" operator="between" aboveAverage="0" equalAverage="0" bottom="0" percent="0" rank="0" text="" dxfId="78">
      <formula>$K$36</formula>
      <formula>$M$36</formula>
    </cfRule>
    <cfRule type="cellIs" priority="81" operator="lessThan" aboveAverage="0" equalAverage="0" bottom="0" percent="0" rank="0" text="" dxfId="79">
      <formula>$J$36</formula>
    </cfRule>
  </conditionalFormatting>
  <conditionalFormatting sqref="P42:AQ42">
    <cfRule type="cellIs" priority="82" operator="greaterThan" aboveAverage="0" equalAverage="0" bottom="0" percent="0" rank="0" text="" dxfId="80">
      <formula>$O$42</formula>
    </cfRule>
    <cfRule type="cellIs" priority="83" operator="between" aboveAverage="0" equalAverage="0" bottom="0" percent="0" rank="0" text="" dxfId="81">
      <formula>$K$42</formula>
      <formula>$M$42</formula>
    </cfRule>
    <cfRule type="cellIs" priority="84" operator="lessThan" aboveAverage="0" equalAverage="0" bottom="0" percent="0" rank="0" text="" dxfId="82">
      <formula>$J$42</formula>
    </cfRule>
  </conditionalFormatting>
  <conditionalFormatting sqref="P43:AQ43">
    <cfRule type="cellIs" priority="85" operator="greaterThan" aboveAverage="0" equalAverage="0" bottom="0" percent="0" rank="0" text="" dxfId="83">
      <formula>$O$43</formula>
    </cfRule>
    <cfRule type="cellIs" priority="86" operator="between" aboveAverage="0" equalAverage="0" bottom="0" percent="0" rank="0" text="" dxfId="84">
      <formula>$K$43</formula>
      <formula>$M$43</formula>
    </cfRule>
    <cfRule type="cellIs" priority="87" operator="lessThan" aboveAverage="0" equalAverage="0" bottom="0" percent="0" rank="0" text="" dxfId="85">
      <formula>$J$43</formula>
    </cfRule>
  </conditionalFormatting>
  <conditionalFormatting sqref="P44:AQ44">
    <cfRule type="cellIs" priority="88" operator="greaterThan" aboveAverage="0" equalAverage="0" bottom="0" percent="0" rank="0" text="" dxfId="86">
      <formula>$O$44</formula>
    </cfRule>
    <cfRule type="cellIs" priority="89" operator="between" aboveAverage="0" equalAverage="0" bottom="0" percent="0" rank="0" text="" dxfId="87">
      <formula>$K$44</formula>
      <formula>$M$44</formula>
    </cfRule>
    <cfRule type="cellIs" priority="90" operator="lessThan" aboveAverage="0" equalAverage="0" bottom="0" percent="0" rank="0" text="" dxfId="88">
      <formula>$J$44</formula>
    </cfRule>
  </conditionalFormatting>
  <conditionalFormatting sqref="P45:AQ45">
    <cfRule type="cellIs" priority="91" operator="greaterThan" aboveAverage="0" equalAverage="0" bottom="0" percent="0" rank="0" text="" dxfId="89">
      <formula>$O$45</formula>
    </cfRule>
    <cfRule type="cellIs" priority="92" operator="between" aboveAverage="0" equalAverage="0" bottom="0" percent="0" rank="0" text="" dxfId="90">
      <formula>$K$45</formula>
      <formula>$M$45</formula>
    </cfRule>
    <cfRule type="cellIs" priority="93" operator="lessThan" aboveAverage="0" equalAverage="0" bottom="0" percent="0" rank="0" text="" dxfId="91">
      <formula>$J$45</formula>
    </cfRule>
  </conditionalFormatting>
  <conditionalFormatting sqref="P46:AQ46">
    <cfRule type="cellIs" priority="94" operator="greaterThan" aboveAverage="0" equalAverage="0" bottom="0" percent="0" rank="0" text="" dxfId="92">
      <formula>$O$46</formula>
    </cfRule>
    <cfRule type="cellIs" priority="95" operator="between" aboveAverage="0" equalAverage="0" bottom="0" percent="0" rank="0" text="" dxfId="93">
      <formula>$K$46</formula>
      <formula>$M$46</formula>
    </cfRule>
    <cfRule type="cellIs" priority="96" operator="lessThan" aboveAverage="0" equalAverage="0" bottom="0" percent="0" rank="0" text="" dxfId="94">
      <formula>$J$46</formula>
    </cfRule>
  </conditionalFormatting>
  <conditionalFormatting sqref="P47:AQ47">
    <cfRule type="cellIs" priority="97" operator="greaterThan" aboveAverage="0" equalAverage="0" bottom="0" percent="0" rank="0" text="" dxfId="95">
      <formula>$O$47</formula>
    </cfRule>
    <cfRule type="cellIs" priority="98" operator="between" aboveAverage="0" equalAverage="0" bottom="0" percent="0" rank="0" text="" dxfId="96">
      <formula>$K$47</formula>
      <formula>$M$47</formula>
    </cfRule>
    <cfRule type="cellIs" priority="99" operator="lessThan" aboveAverage="0" equalAverage="0" bottom="0" percent="0" rank="0" text="" dxfId="97">
      <formula>$J$47</formula>
    </cfRule>
  </conditionalFormatting>
  <conditionalFormatting sqref="P48:AQ48">
    <cfRule type="cellIs" priority="100" operator="greaterThan" aboveAverage="0" equalAverage="0" bottom="0" percent="0" rank="0" text="" dxfId="98">
      <formula>$O$48</formula>
    </cfRule>
    <cfRule type="cellIs" priority="101" operator="between" aboveAverage="0" equalAverage="0" bottom="0" percent="0" rank="0" text="" dxfId="99">
      <formula>$K$48</formula>
      <formula>$M$48</formula>
    </cfRule>
    <cfRule type="cellIs" priority="102" operator="lessThan" aboveAverage="0" equalAverage="0" bottom="0" percent="0" rank="0" text="" dxfId="100">
      <formula>$J$48</formula>
    </cfRule>
  </conditionalFormatting>
  <conditionalFormatting sqref="P53:AQ53">
    <cfRule type="cellIs" priority="103" operator="greaterThan" aboveAverage="0" equalAverage="0" bottom="0" percent="0" rank="0" text="" dxfId="101">
      <formula>$O$53</formula>
    </cfRule>
    <cfRule type="cellIs" priority="104" operator="between" aboveAverage="0" equalAverage="0" bottom="0" percent="0" rank="0" text="" dxfId="102">
      <formula>$K$53</formula>
      <formula>$M$53</formula>
    </cfRule>
    <cfRule type="cellIs" priority="105" operator="lessThan" aboveAverage="0" equalAverage="0" bottom="0" percent="0" rank="0" text="" dxfId="103">
      <formula>$J$53</formula>
    </cfRule>
  </conditionalFormatting>
  <conditionalFormatting sqref="P54:AQ54">
    <cfRule type="cellIs" priority="106" operator="greaterThan" aboveAverage="0" equalAverage="0" bottom="0" percent="0" rank="0" text="" dxfId="104">
      <formula>$O$54</formula>
    </cfRule>
    <cfRule type="cellIs" priority="107" operator="between" aboveAverage="0" equalAverage="0" bottom="0" percent="0" rank="0" text="" dxfId="105">
      <formula>$K$54</formula>
      <formula>$M$54</formula>
    </cfRule>
    <cfRule type="cellIs" priority="108" operator="lessThan" aboveAverage="0" equalAverage="0" bottom="0" percent="0" rank="0" text="" dxfId="106">
      <formula>$J$54</formula>
    </cfRule>
  </conditionalFormatting>
  <conditionalFormatting sqref="P55:AQ55">
    <cfRule type="cellIs" priority="109" operator="greaterThan" aboveAverage="0" equalAverage="0" bottom="0" percent="0" rank="0" text="" dxfId="107">
      <formula>$O$55</formula>
    </cfRule>
    <cfRule type="cellIs" priority="110" operator="between" aboveAverage="0" equalAverage="0" bottom="0" percent="0" rank="0" text="" dxfId="108">
      <formula>$K$55</formula>
      <formula>$M$55</formula>
    </cfRule>
    <cfRule type="cellIs" priority="111" operator="lessThan" aboveAverage="0" equalAverage="0" bottom="0" percent="0" rank="0" text="" dxfId="109">
      <formula>$J$55</formula>
    </cfRule>
  </conditionalFormatting>
  <conditionalFormatting sqref="P49:AQ49">
    <cfRule type="cellIs" priority="112" operator="greaterThan" aboveAverage="0" equalAverage="0" bottom="0" percent="0" rank="0" text="" dxfId="110">
      <formula>$O$49</formula>
    </cfRule>
    <cfRule type="cellIs" priority="113" operator="between" aboveAverage="0" equalAverage="0" bottom="0" percent="0" rank="0" text="" dxfId="111">
      <formula>$K$49</formula>
      <formula>$M$49</formula>
    </cfRule>
    <cfRule type="cellIs" priority="114" operator="lessThan" aboveAverage="0" equalAverage="0" bottom="0" percent="0" rank="0" text="" dxfId="112">
      <formula>$J$49</formula>
    </cfRule>
  </conditionalFormatting>
  <conditionalFormatting sqref="P50:AQ50">
    <cfRule type="cellIs" priority="115" operator="greaterThan" aboveAverage="0" equalAverage="0" bottom="0" percent="0" rank="0" text="" dxfId="113">
      <formula>$O$50</formula>
    </cfRule>
    <cfRule type="cellIs" priority="116" operator="between" aboveAverage="0" equalAverage="0" bottom="0" percent="0" rank="0" text="" dxfId="114">
      <formula>$K$50</formula>
      <formula>$M$50</formula>
    </cfRule>
    <cfRule type="cellIs" priority="117" operator="lessThan" aboveAverage="0" equalAverage="0" bottom="0" percent="0" rank="0" text="" dxfId="115">
      <formula>$J$50</formula>
    </cfRule>
  </conditionalFormatting>
  <conditionalFormatting sqref="P51:AQ52">
    <cfRule type="cellIs" priority="118" operator="greaterThan" aboveAverage="0" equalAverage="0" bottom="0" percent="0" rank="0" text="" dxfId="116">
      <formula>$O$51</formula>
    </cfRule>
    <cfRule type="cellIs" priority="119" operator="between" aboveAverage="0" equalAverage="0" bottom="0" percent="0" rank="0" text="" dxfId="117">
      <formula>$K$51</formula>
      <formula>$M$51</formula>
    </cfRule>
    <cfRule type="cellIs" priority="120" operator="lessThan" aboveAverage="0" equalAverage="0" bottom="0" percent="0" rank="0" text="" dxfId="118">
      <formula>$J$51</formula>
    </cfRule>
  </conditionalFormatting>
  <conditionalFormatting sqref="P56:AQ56">
    <cfRule type="cellIs" priority="121" operator="greaterThan" aboveAverage="0" equalAverage="0" bottom="0" percent="0" rank="0" text="" dxfId="119">
      <formula>$O$56</formula>
    </cfRule>
    <cfRule type="cellIs" priority="122" operator="between" aboveAverage="0" equalAverage="0" bottom="0" percent="0" rank="0" text="" dxfId="120">
      <formula>$K$56</formula>
      <formula>$M$56</formula>
    </cfRule>
    <cfRule type="cellIs" priority="123" operator="lessThan" aboveAverage="0" equalAverage="0" bottom="0" percent="0" rank="0" text="" dxfId="121">
      <formula>$J$56</formula>
    </cfRule>
  </conditionalFormatting>
  <conditionalFormatting sqref="P39:AQ39">
    <cfRule type="cellIs" priority="124" operator="lessThan" aboveAverage="0" equalAverage="0" bottom="0" percent="0" rank="0" text="" dxfId="122">
      <formula>$J$39</formula>
    </cfRule>
    <cfRule type="cellIs" priority="125" operator="between" aboveAverage="0" equalAverage="0" bottom="0" percent="0" rank="0" text="" dxfId="123">
      <formula>$K$39</formula>
      <formula>$M$39</formula>
    </cfRule>
    <cfRule type="cellIs" priority="126" operator="greaterThan" aboveAverage="0" equalAverage="0" bottom="0" percent="0" rank="0" text="" dxfId="124">
      <formula>$O$39</formula>
    </cfRule>
  </conditionalFormatting>
  <conditionalFormatting sqref="P40:AQ40">
    <cfRule type="cellIs" priority="127" operator="lessThan" aboveAverage="0" equalAverage="0" bottom="0" percent="0" rank="0" text="" dxfId="125">
      <formula>$J$40</formula>
    </cfRule>
    <cfRule type="cellIs" priority="128" operator="between" aboveAverage="0" equalAverage="0" bottom="0" percent="0" rank="0" text="" dxfId="126">
      <formula>$K$40</formula>
      <formula>$M$40</formula>
    </cfRule>
    <cfRule type="cellIs" priority="129" operator="greaterThan" aboveAverage="0" equalAverage="0" bottom="0" percent="0" rank="0" text="" dxfId="127">
      <formula>$O$40</formula>
    </cfRule>
  </conditionalFormatting>
  <conditionalFormatting sqref="P41:AQ41">
    <cfRule type="cellIs" priority="130" operator="lessThan" aboveAverage="0" equalAverage="0" bottom="0" percent="0" rank="0" text="" dxfId="128">
      <formula>$J$41</formula>
    </cfRule>
    <cfRule type="cellIs" priority="131" operator="notBetween" aboveAverage="0" equalAverage="0" bottom="0" percent="0" rank="0" text="" dxfId="129">
      <formula>$K$41</formula>
      <formula>$M$41</formula>
    </cfRule>
    <cfRule type="cellIs" priority="132" operator="greaterThan" aboveAverage="0" equalAverage="0" bottom="0" percent="0" rank="0" text="" dxfId="130">
      <formula>$O$41</formula>
    </cfRule>
  </conditionalFormatting>
  <conditionalFormatting sqref="P37:AQ37">
    <cfRule type="cellIs" priority="133" operator="greaterThan" aboveAverage="0" equalAverage="0" bottom="0" percent="0" rank="0" text="" dxfId="131">
      <formula>$O$37</formula>
    </cfRule>
    <cfRule type="cellIs" priority="134" operator="lessThan" aboveAverage="0" equalAverage="0" bottom="0" percent="0" rank="0" text="" dxfId="132">
      <formula>$J$37</formula>
    </cfRule>
    <cfRule type="cellIs" priority="135" operator="between" aboveAverage="0" equalAverage="0" bottom="0" percent="0" rank="0" text="" dxfId="133">
      <formula>$J$37</formula>
      <formula>$O$37</formula>
    </cfRule>
  </conditionalFormatting>
  <conditionalFormatting sqref="P38:AQ38">
    <cfRule type="cellIs" priority="136" operator="lessThan" aboveAverage="0" equalAverage="0" bottom="0" percent="0" rank="0" text="" dxfId="134">
      <formula>$J$38</formula>
    </cfRule>
    <cfRule type="cellIs" priority="137" operator="greaterThan" aboveAverage="0" equalAverage="0" bottom="0" percent="0" rank="0" text="" dxfId="135">
      <formula>$O$38</formula>
    </cfRule>
    <cfRule type="cellIs" priority="138" operator="between" aboveAverage="0" equalAverage="0" bottom="0" percent="0" rank="0" text="" dxfId="136">
      <formula>$J$38</formula>
      <formula>$O$38</formula>
    </cfRule>
  </conditionalFormatting>
  <conditionalFormatting sqref="AK28:AQ28">
    <cfRule type="cellIs" priority="139" operator="lessThan" aboveAverage="0" equalAverage="0" bottom="0" percent="0" rank="0" text="" dxfId="137">
      <formula>$O$28</formula>
    </cfRule>
    <cfRule type="cellIs" priority="140" operator="between" aboveAverage="0" equalAverage="0" bottom="0" percent="0" rank="0" text="" dxfId="138">
      <formula>$J$28</formula>
      <formula>$O$28</formula>
    </cfRule>
    <cfRule type="cellIs" priority="141" operator="greaterThan" aboveAverage="0" equalAverage="0" bottom="0" percent="0" rank="0" text="" dxfId="139">
      <formula>$J$28</formula>
    </cfRule>
  </conditionalFormatting>
  <conditionalFormatting sqref="AK29:AQ29">
    <cfRule type="cellIs" priority="142" operator="lessThan" aboveAverage="0" equalAverage="0" bottom="0" percent="0" rank="0" text="" dxfId="140">
      <formula>$O$29</formula>
    </cfRule>
    <cfRule type="cellIs" priority="143" operator="greaterThan" aboveAverage="0" equalAverage="0" bottom="0" percent="0" rank="0" text="" dxfId="141">
      <formula>$J$29</formula>
    </cfRule>
    <cfRule type="cellIs" priority="144" operator="between" aboveAverage="0" equalAverage="0" bottom="0" percent="0" rank="0" text="" dxfId="142">
      <formula>$J$29</formula>
      <formula>$O$29</formula>
    </cfRule>
  </conditionalFormatting>
  <conditionalFormatting sqref="AK30:AQ30">
    <cfRule type="cellIs" priority="145" operator="between" aboveAverage="0" equalAverage="0" bottom="0" percent="0" rank="0" text="" dxfId="143">
      <formula>$J$30</formula>
      <formula>$O$30</formula>
    </cfRule>
    <cfRule type="cellIs" priority="146" operator="lessThan" aboveAverage="0" equalAverage="0" bottom="0" percent="0" rank="0" text="" dxfId="144">
      <formula>$O$30</formula>
    </cfRule>
    <cfRule type="cellIs" priority="147" operator="greaterThan" aboveAverage="0" equalAverage="0" bottom="0" percent="0" rank="0" text="" dxfId="145">
      <formula>$J$30</formula>
    </cfRule>
  </conditionalFormatting>
  <printOptions headings="false" gridLines="false" gridLinesSet="true" horizontalCentered="false" verticalCentered="false"/>
  <pageMargins left="0" right="0" top="0.39375" bottom="0.39375" header="0" footer="0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RowHeight="13.5" zeroHeight="false" outlineLevelRow="0" outlineLevelCol="0"/>
  <cols>
    <col collapsed="false" customWidth="true" hidden="false" outlineLevel="0" max="1" min="1" style="0" width="19.43"/>
    <col collapsed="false" customWidth="true" hidden="false" outlineLevel="0" max="2" min="2" style="0" width="29.42"/>
    <col collapsed="false" customWidth="true" hidden="false" outlineLevel="0" max="1025" min="3" style="0" width="10.93"/>
  </cols>
  <sheetData>
    <row r="1" customFormat="false" ht="14.5" hidden="false" customHeight="false" outlineLevel="0" collapsed="false">
      <c r="A1" s="160" t="s">
        <v>149</v>
      </c>
      <c r="B1" s="161" t="n">
        <v>43885</v>
      </c>
    </row>
    <row r="2" customFormat="false" ht="29" hidden="false" customHeight="false" outlineLevel="0" collapsed="false">
      <c r="A2" s="160" t="s">
        <v>150</v>
      </c>
      <c r="B2" s="162" t="s">
        <v>151</v>
      </c>
    </row>
    <row r="3" customFormat="false" ht="29" hidden="false" customHeight="false" outlineLevel="0" collapsed="false">
      <c r="A3" s="163" t="s">
        <v>152</v>
      </c>
      <c r="B3" s="164" t="s">
        <v>153</v>
      </c>
    </row>
    <row r="4" customFormat="false" ht="14.5" hidden="false" customHeight="false" outlineLevel="0" collapsed="false">
      <c r="A4" s="160" t="s">
        <v>154</v>
      </c>
      <c r="B4" s="165" t="n">
        <v>5</v>
      </c>
    </row>
    <row r="5" customFormat="false" ht="14.5" hidden="false" customHeight="false" outlineLevel="0" collapsed="false">
      <c r="A5" s="160" t="s">
        <v>149</v>
      </c>
      <c r="B5" s="161" t="n">
        <v>43962</v>
      </c>
    </row>
    <row r="6" customFormat="false" ht="29" hidden="false" customHeight="false" outlineLevel="0" collapsed="false">
      <c r="A6" s="160" t="s">
        <v>150</v>
      </c>
      <c r="B6" s="162" t="s">
        <v>155</v>
      </c>
    </row>
    <row r="7" customFormat="false" ht="29" hidden="false" customHeight="false" outlineLevel="0" collapsed="false">
      <c r="A7" s="163" t="s">
        <v>152</v>
      </c>
      <c r="B7" s="164" t="s">
        <v>153</v>
      </c>
    </row>
    <row r="8" customFormat="false" ht="14.5" hidden="false" customHeight="false" outlineLevel="0" collapsed="false">
      <c r="A8" s="160" t="s">
        <v>154</v>
      </c>
      <c r="B8" s="165" t="n">
        <v>6</v>
      </c>
    </row>
    <row r="9" customFormat="false" ht="14.5" hidden="false" customHeight="false" outlineLevel="0" collapsed="false">
      <c r="A9" s="160" t="s">
        <v>149</v>
      </c>
      <c r="B9" s="161" t="n">
        <v>44040</v>
      </c>
    </row>
    <row r="10" customFormat="false" ht="43.5" hidden="false" customHeight="false" outlineLevel="0" collapsed="false">
      <c r="A10" s="160" t="s">
        <v>150</v>
      </c>
      <c r="B10" s="162" t="s">
        <v>156</v>
      </c>
    </row>
    <row r="11" customFormat="false" ht="29" hidden="false" customHeight="false" outlineLevel="0" collapsed="false">
      <c r="A11" s="163" t="s">
        <v>152</v>
      </c>
      <c r="B11" s="164" t="s">
        <v>153</v>
      </c>
    </row>
    <row r="12" customFormat="false" ht="14.5" hidden="false" customHeight="false" outlineLevel="0" collapsed="false">
      <c r="A12" s="160" t="s">
        <v>154</v>
      </c>
      <c r="B12" s="165" t="n">
        <v>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D6:I2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20" activeCellId="0" sqref="J20"/>
    </sheetView>
  </sheetViews>
  <sheetFormatPr defaultRowHeight="13.5" zeroHeight="false" outlineLevelRow="0" outlineLevelCol="0"/>
  <cols>
    <col collapsed="false" customWidth="true" hidden="false" outlineLevel="0" max="1025" min="1" style="0" width="10.71"/>
  </cols>
  <sheetData>
    <row r="6" customFormat="false" ht="13.5" hidden="false" customHeight="false" outlineLevel="0" collapsed="false">
      <c r="H6" s="166" t="s">
        <v>157</v>
      </c>
      <c r="I6" s="166" t="s">
        <v>158</v>
      </c>
    </row>
    <row r="7" customFormat="false" ht="13.5" hidden="false" customHeight="false" outlineLevel="0" collapsed="false">
      <c r="H7" s="167"/>
      <c r="I7" s="167"/>
    </row>
    <row r="8" customFormat="false" ht="13.5" hidden="false" customHeight="false" outlineLevel="0" collapsed="false">
      <c r="D8" s="168" t="s">
        <v>159</v>
      </c>
      <c r="H8" s="167" t="n">
        <v>36</v>
      </c>
      <c r="I8" s="167" t="n">
        <v>39</v>
      </c>
    </row>
    <row r="9" customFormat="false" ht="13.5" hidden="false" customHeight="false" outlineLevel="0" collapsed="false">
      <c r="D9" s="169" t="s">
        <v>160</v>
      </c>
      <c r="H9" s="167" t="n">
        <v>4.17</v>
      </c>
      <c r="I9" s="167" t="n">
        <v>3.37</v>
      </c>
    </row>
    <row r="10" customFormat="false" ht="13.5" hidden="false" customHeight="false" outlineLevel="0" collapsed="false">
      <c r="D10" s="170" t="s">
        <v>161</v>
      </c>
      <c r="H10" s="167" t="n">
        <v>15</v>
      </c>
      <c r="I10" s="167" t="n">
        <v>16</v>
      </c>
    </row>
    <row r="11" customFormat="false" ht="13.5" hidden="false" customHeight="false" outlineLevel="0" collapsed="false">
      <c r="D11" s="171" t="s">
        <v>162</v>
      </c>
      <c r="H11" s="172" t="n">
        <f aca="false">SUM(H8:H10)</f>
        <v>55.17</v>
      </c>
      <c r="I11" s="172" t="n">
        <f aca="false">SUM(I8:I10)</f>
        <v>58.37</v>
      </c>
    </row>
    <row r="12" customFormat="false" ht="13.5" hidden="false" customHeight="false" outlineLevel="0" collapsed="false">
      <c r="D12" s="171" t="s">
        <v>163</v>
      </c>
    </row>
    <row r="13" customFormat="false" ht="13.5" hidden="false" customHeight="false" outlineLevel="0" collapsed="false">
      <c r="D13" s="171" t="s">
        <v>164</v>
      </c>
    </row>
    <row r="14" customFormat="false" ht="13.5" hidden="false" customHeight="false" outlineLevel="0" collapsed="false">
      <c r="D14" s="171" t="s">
        <v>165</v>
      </c>
    </row>
    <row r="15" customFormat="false" ht="13.5" hidden="false" customHeight="false" outlineLevel="0" collapsed="false">
      <c r="D15" s="171" t="s">
        <v>166</v>
      </c>
    </row>
    <row r="16" customFormat="false" ht="13.5" hidden="false" customHeight="false" outlineLevel="0" collapsed="false">
      <c r="D16" s="171" t="s">
        <v>167</v>
      </c>
    </row>
    <row r="17" customFormat="false" ht="13.5" hidden="false" customHeight="false" outlineLevel="0" collapsed="false">
      <c r="D17" s="171" t="s">
        <v>168</v>
      </c>
    </row>
    <row r="18" customFormat="false" ht="13.5" hidden="false" customHeight="false" outlineLevel="0" collapsed="false">
      <c r="D18" s="171" t="s">
        <v>169</v>
      </c>
    </row>
    <row r="19" customFormat="false" ht="13.5" hidden="false" customHeight="false" outlineLevel="0" collapsed="false">
      <c r="D19" s="171" t="s">
        <v>170</v>
      </c>
    </row>
    <row r="20" customFormat="false" ht="13.5" hidden="false" customHeight="false" outlineLevel="0" collapsed="false">
      <c r="D20" s="171" t="s">
        <v>171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CFCCEAE351DB45BAE9B3DE15E4FE3F" ma:contentTypeVersion="13" ma:contentTypeDescription="Crear nuevo documento." ma:contentTypeScope="" ma:versionID="f445eaccfd3ba198c2db84814c88e94c">
  <xsd:schema xmlns:xsd="http://www.w3.org/2001/XMLSchema" xmlns:xs="http://www.w3.org/2001/XMLSchema" xmlns:p="http://schemas.microsoft.com/office/2006/metadata/properties" xmlns:ns3="3b8248ea-1d6b-4e5a-a195-4cdabc45d763" xmlns:ns4="edd0e9e5-5057-42a5-900c-97ed157dcc7d" targetNamespace="http://schemas.microsoft.com/office/2006/metadata/properties" ma:root="true" ma:fieldsID="fd91b68484906dc37a8ea79aa9e71a8e" ns3:_="" ns4:_="">
    <xsd:import namespace="3b8248ea-1d6b-4e5a-a195-4cdabc45d763"/>
    <xsd:import namespace="edd0e9e5-5057-42a5-900c-97ed157dcc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248ea-1d6b-4e5a-a195-4cdabc45d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0e9e5-5057-42a5-900c-97ed157dc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8F723F-834F-4D20-B424-2F78E0AFF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248ea-1d6b-4e5a-a195-4cdabc45d763"/>
    <ds:schemaRef ds:uri="edd0e9e5-5057-42a5-900c-97ed157dcc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D9FA8C-CDDE-43B1-951E-77227FA730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79230E-4AC5-4260-91CE-CAFF6C54E5B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2020-05-14T19:36:02Z</dcterms:created>
  <dc:creator>Yahaira Melendez Benavides</dc:creator>
  <dc:description/>
  <dc:language>es-CR</dc:language>
  <cp:lastModifiedBy/>
  <dcterms:modified xsi:type="dcterms:W3CDTF">2020-08-07T11:24:56Z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0x010100DDCFCCEAE351DB45BAE9B3DE15E4FE3F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