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hernandezov\OneDrive - Poder Judicial CR\Evaluación\INDICADORES\2020\7. Julio\Juzgado Contravencional y de MC Bribrí\DOCUMENTOS CORREGIDOS\"/>
    </mc:Choice>
  </mc:AlternateContent>
  <xr:revisionPtr revIDLastSave="0" documentId="13_ncr:1_{187F460C-3466-4004-AB87-775FE168E639}" xr6:coauthVersionLast="45" xr6:coauthVersionMax="45" xr10:uidLastSave="{00000000-0000-0000-0000-000000000000}"/>
  <bookViews>
    <workbookView xWindow="-108" yWindow="-108" windowWidth="16608" windowHeight="8856" tabRatio="500" activeTab="2" xr2:uid="{00000000-000D-0000-FFFF-FFFF00000000}"/>
  </bookViews>
  <sheets>
    <sheet name="1.Cálculo de Cuota" sheetId="1" r:id="rId1"/>
    <sheet name="2.Métricas" sheetId="2" r:id="rId2"/>
    <sheet name="3.Indicadores" sheetId="3" r:id="rId3"/>
  </sheets>
  <definedNames>
    <definedName name="__xlfn_IFERROR">NA()</definedName>
    <definedName name="_AtRisk_FitDataRange_FIT_BE877_718C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I84" i="3" l="1"/>
  <c r="BI85" i="3"/>
  <c r="D118" i="3"/>
  <c r="BZ99" i="3"/>
  <c r="BY99" i="3"/>
  <c r="BX99" i="3"/>
  <c r="BW99" i="3"/>
  <c r="BV99" i="3"/>
  <c r="BU99" i="3"/>
  <c r="BT99" i="3"/>
  <c r="BS99" i="3"/>
  <c r="BR99" i="3"/>
  <c r="BQ99" i="3"/>
  <c r="BP99" i="3"/>
  <c r="BO99" i="3"/>
  <c r="BN99" i="3"/>
  <c r="BM99" i="3"/>
  <c r="BL99" i="3"/>
  <c r="BK99" i="3"/>
  <c r="BJ99" i="3"/>
  <c r="BI99" i="3"/>
  <c r="BH99" i="3"/>
  <c r="BG99" i="3"/>
  <c r="BF99" i="3"/>
  <c r="BE99" i="3"/>
  <c r="BD99" i="3"/>
  <c r="BC99" i="3"/>
  <c r="BB99" i="3"/>
  <c r="BA99" i="3"/>
  <c r="AZ99" i="3"/>
  <c r="AY99" i="3"/>
  <c r="AX99" i="3"/>
  <c r="AW99" i="3"/>
  <c r="AV99" i="3"/>
  <c r="AU99" i="3"/>
  <c r="AT99" i="3"/>
  <c r="AS99" i="3"/>
  <c r="AR99" i="3"/>
  <c r="AQ99" i="3"/>
  <c r="AP99" i="3"/>
  <c r="AO99" i="3"/>
  <c r="AN99" i="3"/>
  <c r="AM99" i="3"/>
  <c r="AL99" i="3"/>
  <c r="AK99" i="3"/>
  <c r="AJ99" i="3"/>
  <c r="AI99" i="3"/>
  <c r="AH99" i="3"/>
  <c r="AG99" i="3"/>
  <c r="AF99" i="3"/>
  <c r="AE99" i="3"/>
  <c r="AD99" i="3"/>
  <c r="AC99" i="3"/>
  <c r="AB99" i="3"/>
  <c r="AA99" i="3"/>
  <c r="Z99" i="3"/>
  <c r="Y99" i="3"/>
  <c r="X99" i="3"/>
  <c r="W99" i="3"/>
  <c r="V99" i="3"/>
  <c r="U99" i="3"/>
  <c r="T99" i="3"/>
  <c r="S99" i="3"/>
  <c r="R99" i="3"/>
  <c r="Q99" i="3"/>
  <c r="P99" i="3"/>
  <c r="O99" i="3"/>
  <c r="L99" i="3"/>
  <c r="J99" i="3"/>
  <c r="BZ98" i="3"/>
  <c r="BY98" i="3"/>
  <c r="BX98" i="3"/>
  <c r="BW98" i="3"/>
  <c r="BV98" i="3"/>
  <c r="BU98" i="3"/>
  <c r="BT98" i="3"/>
  <c r="BS98" i="3"/>
  <c r="BR98" i="3"/>
  <c r="BQ98" i="3"/>
  <c r="BP98" i="3"/>
  <c r="BO98" i="3"/>
  <c r="BN98" i="3"/>
  <c r="BM98" i="3"/>
  <c r="BL98" i="3"/>
  <c r="BK98" i="3"/>
  <c r="BJ98" i="3"/>
  <c r="BI98" i="3"/>
  <c r="BH98" i="3"/>
  <c r="BG98" i="3"/>
  <c r="BF98" i="3"/>
  <c r="BE98"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T98" i="3"/>
  <c r="S98" i="3"/>
  <c r="R98" i="3"/>
  <c r="Q98" i="3"/>
  <c r="P98" i="3"/>
  <c r="O98" i="3"/>
  <c r="L98" i="3"/>
  <c r="J98" i="3"/>
  <c r="BZ95" i="3"/>
  <c r="BY95" i="3"/>
  <c r="BX95" i="3"/>
  <c r="BW95" i="3"/>
  <c r="BV95" i="3"/>
  <c r="BU95" i="3"/>
  <c r="BT95" i="3"/>
  <c r="BS95" i="3"/>
  <c r="BR95" i="3"/>
  <c r="BQ95" i="3"/>
  <c r="BP95" i="3"/>
  <c r="BO95" i="3"/>
  <c r="BN95" i="3"/>
  <c r="BM95" i="3"/>
  <c r="BL95" i="3"/>
  <c r="BK95" i="3"/>
  <c r="BJ95" i="3"/>
  <c r="BI95" i="3"/>
  <c r="BH95"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T95" i="3"/>
  <c r="S95" i="3"/>
  <c r="R95" i="3"/>
  <c r="Q95" i="3"/>
  <c r="P95" i="3"/>
  <c r="O95" i="3"/>
  <c r="L95" i="3"/>
  <c r="J95" i="3"/>
  <c r="L92" i="3"/>
  <c r="J92" i="3"/>
  <c r="L91" i="3"/>
  <c r="J91" i="3"/>
  <c r="BZ90" i="3"/>
  <c r="BY90" i="3"/>
  <c r="BX90" i="3"/>
  <c r="BW90" i="3"/>
  <c r="BV90" i="3"/>
  <c r="BU90" i="3"/>
  <c r="BT90" i="3"/>
  <c r="BS90" i="3"/>
  <c r="BR90" i="3"/>
  <c r="BQ90" i="3"/>
  <c r="BP90" i="3"/>
  <c r="BO90" i="3"/>
  <c r="BN90" i="3"/>
  <c r="BM90" i="3"/>
  <c r="BL90" i="3"/>
  <c r="BK90" i="3"/>
  <c r="BJ90" i="3"/>
  <c r="L90" i="3"/>
  <c r="J90" i="3"/>
  <c r="L89" i="3"/>
  <c r="J89" i="3"/>
  <c r="BZ88" i="3"/>
  <c r="BY88" i="3"/>
  <c r="BY84" i="3" s="1"/>
  <c r="BX88" i="3"/>
  <c r="BW88" i="3"/>
  <c r="BV88" i="3"/>
  <c r="BU88" i="3"/>
  <c r="BU84" i="3" s="1"/>
  <c r="BT88" i="3"/>
  <c r="BS88" i="3"/>
  <c r="BR88" i="3"/>
  <c r="BQ88" i="3"/>
  <c r="BQ84" i="3" s="1"/>
  <c r="BP88" i="3"/>
  <c r="BO88" i="3"/>
  <c r="BN88" i="3"/>
  <c r="BM88" i="3"/>
  <c r="BM84" i="3" s="1"/>
  <c r="BL88" i="3"/>
  <c r="BK88" i="3"/>
  <c r="BJ88" i="3"/>
  <c r="L88" i="3"/>
  <c r="J88" i="3"/>
  <c r="BZ87" i="3"/>
  <c r="BY87" i="3"/>
  <c r="BX87" i="3"/>
  <c r="BW87" i="3"/>
  <c r="BV87" i="3"/>
  <c r="BU87" i="3"/>
  <c r="BT87" i="3"/>
  <c r="BS87" i="3"/>
  <c r="BR87" i="3"/>
  <c r="BQ87" i="3"/>
  <c r="BP87" i="3"/>
  <c r="BO87" i="3"/>
  <c r="BN87" i="3"/>
  <c r="BM87" i="3"/>
  <c r="BL87" i="3"/>
  <c r="BK87" i="3"/>
  <c r="BJ87" i="3"/>
  <c r="L87" i="3"/>
  <c r="J87" i="3"/>
  <c r="BZ86" i="3"/>
  <c r="BY86" i="3"/>
  <c r="BX86" i="3"/>
  <c r="BW86" i="3"/>
  <c r="BW84" i="3" s="1"/>
  <c r="BV86" i="3"/>
  <c r="BU86" i="3"/>
  <c r="BT86" i="3"/>
  <c r="BS86" i="3"/>
  <c r="BS84" i="3" s="1"/>
  <c r="BR86" i="3"/>
  <c r="BQ86" i="3"/>
  <c r="BP86" i="3"/>
  <c r="BO86" i="3"/>
  <c r="BO84" i="3" s="1"/>
  <c r="BN86" i="3"/>
  <c r="BM86" i="3"/>
  <c r="BL86" i="3"/>
  <c r="BK86" i="3"/>
  <c r="BK84" i="3" s="1"/>
  <c r="BJ86" i="3"/>
  <c r="L86" i="3"/>
  <c r="J86" i="3"/>
  <c r="BZ85" i="3"/>
  <c r="BZ84" i="3" s="1"/>
  <c r="BY85" i="3"/>
  <c r="BX85" i="3"/>
  <c r="BW85" i="3"/>
  <c r="BV85" i="3"/>
  <c r="BV84" i="3" s="1"/>
  <c r="BU85" i="3"/>
  <c r="BT85" i="3"/>
  <c r="BS85" i="3"/>
  <c r="BR85" i="3"/>
  <c r="BR84" i="3" s="1"/>
  <c r="BQ85" i="3"/>
  <c r="BP85" i="3"/>
  <c r="BO85" i="3"/>
  <c r="BN85" i="3"/>
  <c r="BN84" i="3" s="1"/>
  <c r="BM85" i="3"/>
  <c r="BL85" i="3"/>
  <c r="BK85" i="3"/>
  <c r="BJ85" i="3"/>
  <c r="BJ84" i="3" s="1"/>
  <c r="L85" i="3"/>
  <c r="J85" i="3"/>
  <c r="L84" i="3"/>
  <c r="J84" i="3"/>
  <c r="BZ83" i="3"/>
  <c r="BY83" i="3"/>
  <c r="BX83" i="3"/>
  <c r="BW83" i="3"/>
  <c r="BV83" i="3"/>
  <c r="BU83" i="3"/>
  <c r="BT83" i="3"/>
  <c r="BS83" i="3"/>
  <c r="BR83" i="3"/>
  <c r="BQ83" i="3"/>
  <c r="BP83" i="3"/>
  <c r="BO83" i="3"/>
  <c r="BN83" i="3"/>
  <c r="BM83" i="3"/>
  <c r="BL83" i="3"/>
  <c r="BK83" i="3"/>
  <c r="BJ83"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T83" i="3"/>
  <c r="S83" i="3"/>
  <c r="R83" i="3"/>
  <c r="Q83" i="3"/>
  <c r="P83" i="3"/>
  <c r="O83" i="3"/>
  <c r="L83" i="3"/>
  <c r="J83" i="3"/>
  <c r="AP82" i="3"/>
  <c r="AO82" i="3"/>
  <c r="AN82" i="3"/>
  <c r="AM82" i="3"/>
  <c r="AL82" i="3"/>
  <c r="AK82" i="3"/>
  <c r="AJ82" i="3"/>
  <c r="AI82" i="3"/>
  <c r="AH82" i="3"/>
  <c r="AG82" i="3"/>
  <c r="AF82" i="3"/>
  <c r="AE82" i="3"/>
  <c r="AD82" i="3"/>
  <c r="AC82" i="3"/>
  <c r="AB82" i="3"/>
  <c r="AA82" i="3"/>
  <c r="Z82" i="3"/>
  <c r="Y82" i="3"/>
  <c r="X82" i="3"/>
  <c r="W82" i="3"/>
  <c r="V82" i="3"/>
  <c r="U82" i="3"/>
  <c r="T82" i="3"/>
  <c r="S82" i="3"/>
  <c r="R82" i="3"/>
  <c r="Q82" i="3"/>
  <c r="P82" i="3"/>
  <c r="O82" i="3"/>
  <c r="L82" i="3"/>
  <c r="J82" i="3"/>
  <c r="L81" i="3"/>
  <c r="J81" i="3"/>
  <c r="BZ80" i="3"/>
  <c r="BY80" i="3"/>
  <c r="BX80" i="3"/>
  <c r="BW80" i="3"/>
  <c r="BV80" i="3"/>
  <c r="BU80" i="3"/>
  <c r="BT80" i="3"/>
  <c r="BS80" i="3"/>
  <c r="BR80" i="3"/>
  <c r="BQ80" i="3"/>
  <c r="BP80" i="3"/>
  <c r="BO80" i="3"/>
  <c r="BN80" i="3"/>
  <c r="BM80" i="3"/>
  <c r="BL80" i="3"/>
  <c r="BK80" i="3"/>
  <c r="BJ80"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T80" i="3"/>
  <c r="S80" i="3"/>
  <c r="R80" i="3"/>
  <c r="Q80" i="3"/>
  <c r="P80" i="3"/>
  <c r="O80" i="3"/>
  <c r="L80" i="3"/>
  <c r="J80" i="3"/>
  <c r="BZ79" i="3"/>
  <c r="BY79" i="3"/>
  <c r="BX79" i="3"/>
  <c r="BW79" i="3"/>
  <c r="BV79" i="3"/>
  <c r="BU79" i="3"/>
  <c r="BT79" i="3"/>
  <c r="BS79" i="3"/>
  <c r="BR79" i="3"/>
  <c r="BQ79" i="3"/>
  <c r="BP79" i="3"/>
  <c r="BO79" i="3"/>
  <c r="BN79" i="3"/>
  <c r="BM79" i="3"/>
  <c r="BL79" i="3"/>
  <c r="BK79" i="3"/>
  <c r="BJ79" i="3"/>
  <c r="BI79" i="3"/>
  <c r="BH79" i="3"/>
  <c r="BG79" i="3"/>
  <c r="BF79" i="3"/>
  <c r="BE79" i="3"/>
  <c r="BD79" i="3"/>
  <c r="BC79" i="3"/>
  <c r="BB79" i="3"/>
  <c r="BA79" i="3"/>
  <c r="AZ79"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T79" i="3"/>
  <c r="S79" i="3"/>
  <c r="R79" i="3"/>
  <c r="Q79" i="3"/>
  <c r="P79" i="3"/>
  <c r="O79" i="3"/>
  <c r="L79" i="3"/>
  <c r="J79" i="3"/>
  <c r="L78" i="3"/>
  <c r="J78" i="3"/>
  <c r="N77" i="3"/>
  <c r="L77" i="3" s="1"/>
  <c r="J77" i="3"/>
  <c r="I77" i="3"/>
  <c r="L76" i="3"/>
  <c r="J76" i="3"/>
  <c r="L75" i="3"/>
  <c r="J75" i="3"/>
  <c r="L74" i="3"/>
  <c r="J74" i="3"/>
  <c r="L73" i="3"/>
  <c r="J73" i="3"/>
  <c r="L72" i="3"/>
  <c r="J72" i="3"/>
  <c r="L71" i="3"/>
  <c r="J71" i="3"/>
  <c r="BZ70" i="3"/>
  <c r="BY70" i="3"/>
  <c r="BX70" i="3"/>
  <c r="BW70" i="3"/>
  <c r="BV70" i="3"/>
  <c r="BU70" i="3"/>
  <c r="BT70" i="3"/>
  <c r="BS70" i="3"/>
  <c r="BR70" i="3"/>
  <c r="BQ70" i="3"/>
  <c r="BP70" i="3"/>
  <c r="BO70" i="3"/>
  <c r="BN70" i="3"/>
  <c r="BM70" i="3"/>
  <c r="BL70" i="3"/>
  <c r="BK70" i="3"/>
  <c r="BJ70" i="3"/>
  <c r="BI70" i="3"/>
  <c r="BH70" i="3"/>
  <c r="BG70" i="3"/>
  <c r="BF70" i="3"/>
  <c r="BE70" i="3"/>
  <c r="BD70" i="3"/>
  <c r="BC70" i="3"/>
  <c r="BB70"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T70" i="3"/>
  <c r="S70" i="3"/>
  <c r="R70" i="3"/>
  <c r="Q70" i="3"/>
  <c r="P70" i="3"/>
  <c r="O70" i="3"/>
  <c r="L70" i="3"/>
  <c r="J70" i="3"/>
  <c r="AP69" i="3"/>
  <c r="AO69" i="3"/>
  <c r="AN69" i="3"/>
  <c r="AM69" i="3"/>
  <c r="AL69" i="3"/>
  <c r="AK69" i="3"/>
  <c r="AJ69" i="3"/>
  <c r="AI69" i="3"/>
  <c r="AH69" i="3"/>
  <c r="AG69" i="3"/>
  <c r="AF69" i="3"/>
  <c r="AE69" i="3"/>
  <c r="AD69" i="3"/>
  <c r="AC69" i="3"/>
  <c r="AB69" i="3"/>
  <c r="AA69" i="3"/>
  <c r="Z69" i="3"/>
  <c r="Y69" i="3"/>
  <c r="X69" i="3"/>
  <c r="W69" i="3"/>
  <c r="V69" i="3"/>
  <c r="U69" i="3"/>
  <c r="T69" i="3"/>
  <c r="S69" i="3"/>
  <c r="R69" i="3"/>
  <c r="Q69" i="3"/>
  <c r="P69" i="3"/>
  <c r="O69" i="3"/>
  <c r="L69" i="3"/>
  <c r="J69" i="3"/>
  <c r="BZ68" i="3"/>
  <c r="BY68" i="3"/>
  <c r="BX68" i="3"/>
  <c r="BW68" i="3"/>
  <c r="BV68" i="3"/>
  <c r="BU68" i="3"/>
  <c r="BT68" i="3"/>
  <c r="BS68" i="3"/>
  <c r="BR68" i="3"/>
  <c r="BQ68" i="3"/>
  <c r="BP68" i="3"/>
  <c r="BO68" i="3"/>
  <c r="BN68" i="3"/>
  <c r="BM68" i="3"/>
  <c r="BL68" i="3"/>
  <c r="BK68" i="3"/>
  <c r="BJ68" i="3"/>
  <c r="BI68" i="3"/>
  <c r="BH68" i="3"/>
  <c r="BG68" i="3"/>
  <c r="BF68" i="3"/>
  <c r="BE68" i="3"/>
  <c r="BD68" i="3"/>
  <c r="BC68" i="3"/>
  <c r="BB68"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T68" i="3"/>
  <c r="S68" i="3"/>
  <c r="R68" i="3"/>
  <c r="Q68" i="3"/>
  <c r="P68" i="3"/>
  <c r="O68" i="3"/>
  <c r="L68" i="3"/>
  <c r="J68" i="3"/>
  <c r="BZ67" i="3"/>
  <c r="BY67" i="3"/>
  <c r="BX67" i="3"/>
  <c r="BW67" i="3"/>
  <c r="BV67" i="3"/>
  <c r="BU67" i="3"/>
  <c r="BT67" i="3"/>
  <c r="BS67" i="3"/>
  <c r="BR67" i="3"/>
  <c r="BQ67" i="3"/>
  <c r="BP67" i="3"/>
  <c r="BO67" i="3"/>
  <c r="BN67" i="3"/>
  <c r="BM67" i="3"/>
  <c r="BL67" i="3"/>
  <c r="BK67" i="3"/>
  <c r="BJ67" i="3"/>
  <c r="BI67" i="3"/>
  <c r="BH67" i="3"/>
  <c r="BG67" i="3"/>
  <c r="BF67" i="3"/>
  <c r="BE67" i="3"/>
  <c r="BD67" i="3"/>
  <c r="BC67" i="3"/>
  <c r="BB67" i="3"/>
  <c r="BA67" i="3"/>
  <c r="AZ67"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Q67" i="3"/>
  <c r="P67" i="3"/>
  <c r="O67" i="3"/>
  <c r="L67" i="3"/>
  <c r="J67" i="3"/>
  <c r="BZ66" i="3"/>
  <c r="BY66" i="3"/>
  <c r="BX66" i="3"/>
  <c r="BX64" i="3" s="1"/>
  <c r="BW66" i="3"/>
  <c r="BV66" i="3"/>
  <c r="BU66" i="3"/>
  <c r="BT66" i="3"/>
  <c r="BT64" i="3" s="1"/>
  <c r="BS66" i="3"/>
  <c r="BR66" i="3"/>
  <c r="BQ66" i="3"/>
  <c r="BP66" i="3"/>
  <c r="BP64" i="3" s="1"/>
  <c r="BO66" i="3"/>
  <c r="BN66" i="3"/>
  <c r="BM66" i="3"/>
  <c r="BL66" i="3"/>
  <c r="BK66" i="3"/>
  <c r="BJ66" i="3"/>
  <c r="BI66" i="3"/>
  <c r="BH66" i="3"/>
  <c r="BH64" i="3" s="1"/>
  <c r="BG66" i="3"/>
  <c r="BF66" i="3"/>
  <c r="BE66" i="3"/>
  <c r="BD66" i="3"/>
  <c r="BD64" i="3" s="1"/>
  <c r="BC66" i="3"/>
  <c r="BB66" i="3"/>
  <c r="BA66" i="3"/>
  <c r="AZ66" i="3"/>
  <c r="AZ64" i="3" s="1"/>
  <c r="AY66" i="3"/>
  <c r="AX66" i="3"/>
  <c r="AW66" i="3"/>
  <c r="AV66" i="3"/>
  <c r="AU66" i="3"/>
  <c r="AT66" i="3"/>
  <c r="AS66" i="3"/>
  <c r="AR66" i="3"/>
  <c r="AR64" i="3" s="1"/>
  <c r="AQ66" i="3"/>
  <c r="AP66" i="3"/>
  <c r="AO66" i="3"/>
  <c r="AN66" i="3"/>
  <c r="AN64" i="3" s="1"/>
  <c r="AM66" i="3"/>
  <c r="AL66" i="3"/>
  <c r="AK66" i="3"/>
  <c r="AJ66" i="3"/>
  <c r="AJ64" i="3" s="1"/>
  <c r="AI66" i="3"/>
  <c r="AH66" i="3"/>
  <c r="AG66" i="3"/>
  <c r="AF66" i="3"/>
  <c r="AE66" i="3"/>
  <c r="AD66" i="3"/>
  <c r="AC66" i="3"/>
  <c r="AB66" i="3"/>
  <c r="AB64" i="3" s="1"/>
  <c r="AA66" i="3"/>
  <c r="Z66" i="3"/>
  <c r="Y66" i="3"/>
  <c r="X66" i="3"/>
  <c r="X64" i="3" s="1"/>
  <c r="W66" i="3"/>
  <c r="V66" i="3"/>
  <c r="U66" i="3"/>
  <c r="T66" i="3"/>
  <c r="T64" i="3" s="1"/>
  <c r="S66" i="3"/>
  <c r="R66" i="3"/>
  <c r="Q66" i="3"/>
  <c r="P66" i="3"/>
  <c r="O66" i="3"/>
  <c r="L66" i="3"/>
  <c r="J66" i="3"/>
  <c r="BZ65" i="3"/>
  <c r="BZ64" i="3" s="1"/>
  <c r="BY65" i="3"/>
  <c r="BX65" i="3"/>
  <c r="BW65" i="3"/>
  <c r="BV65" i="3"/>
  <c r="BV64" i="3" s="1"/>
  <c r="BU65" i="3"/>
  <c r="BT65" i="3"/>
  <c r="BS65" i="3"/>
  <c r="BR65" i="3"/>
  <c r="BR64" i="3" s="1"/>
  <c r="BQ65" i="3"/>
  <c r="BP65" i="3"/>
  <c r="BO65" i="3"/>
  <c r="BN65" i="3"/>
  <c r="BN64" i="3" s="1"/>
  <c r="BM65" i="3"/>
  <c r="BL65" i="3"/>
  <c r="BK65" i="3"/>
  <c r="BJ65" i="3"/>
  <c r="BJ64" i="3" s="1"/>
  <c r="BI65" i="3"/>
  <c r="BH65" i="3"/>
  <c r="BG65" i="3"/>
  <c r="BF65" i="3"/>
  <c r="BF64" i="3" s="1"/>
  <c r="BE65" i="3"/>
  <c r="BD65" i="3"/>
  <c r="BC65" i="3"/>
  <c r="BB65" i="3"/>
  <c r="BB64" i="3" s="1"/>
  <c r="BA65" i="3"/>
  <c r="AZ65" i="3"/>
  <c r="AY65" i="3"/>
  <c r="AX65" i="3"/>
  <c r="AX64" i="3" s="1"/>
  <c r="AW65" i="3"/>
  <c r="AV65" i="3"/>
  <c r="AU65" i="3"/>
  <c r="AT65" i="3"/>
  <c r="AT64" i="3" s="1"/>
  <c r="AS65" i="3"/>
  <c r="AR65" i="3"/>
  <c r="AQ65" i="3"/>
  <c r="AP65" i="3"/>
  <c r="AP64" i="3" s="1"/>
  <c r="AO65" i="3"/>
  <c r="AN65" i="3"/>
  <c r="AM65" i="3"/>
  <c r="AL65" i="3"/>
  <c r="AL64" i="3" s="1"/>
  <c r="AK65" i="3"/>
  <c r="AJ65" i="3"/>
  <c r="AI65" i="3"/>
  <c r="AH65" i="3"/>
  <c r="AH64" i="3" s="1"/>
  <c r="AG65" i="3"/>
  <c r="AF65" i="3"/>
  <c r="AE65" i="3"/>
  <c r="AD65" i="3"/>
  <c r="AD64" i="3" s="1"/>
  <c r="AC65" i="3"/>
  <c r="AB65" i="3"/>
  <c r="AA65" i="3"/>
  <c r="Z65" i="3"/>
  <c r="Z64" i="3" s="1"/>
  <c r="Y65" i="3"/>
  <c r="X65" i="3"/>
  <c r="W65" i="3"/>
  <c r="V65" i="3"/>
  <c r="V64" i="3" s="1"/>
  <c r="U65" i="3"/>
  <c r="T65" i="3"/>
  <c r="S65" i="3"/>
  <c r="R65" i="3"/>
  <c r="R64" i="3" s="1"/>
  <c r="Q65" i="3"/>
  <c r="P65" i="3"/>
  <c r="O65" i="3"/>
  <c r="L65" i="3"/>
  <c r="J65" i="3"/>
  <c r="BY64" i="3"/>
  <c r="BW64" i="3"/>
  <c r="BU64" i="3"/>
  <c r="BS64" i="3"/>
  <c r="BQ64" i="3"/>
  <c r="BO64" i="3"/>
  <c r="BM64" i="3"/>
  <c r="BL64" i="3"/>
  <c r="BK64" i="3"/>
  <c r="BI64" i="3"/>
  <c r="BG64" i="3"/>
  <c r="BE64" i="3"/>
  <c r="BC64" i="3"/>
  <c r="BA64" i="3"/>
  <c r="AY64" i="3"/>
  <c r="AW64" i="3"/>
  <c r="AV64" i="3"/>
  <c r="AU64" i="3"/>
  <c r="AS64" i="3"/>
  <c r="AQ64" i="3"/>
  <c r="AO64" i="3"/>
  <c r="AM64" i="3"/>
  <c r="AK64" i="3"/>
  <c r="AI64" i="3"/>
  <c r="AG64" i="3"/>
  <c r="AF64" i="3"/>
  <c r="AE64" i="3"/>
  <c r="AC64" i="3"/>
  <c r="AA64" i="3"/>
  <c r="Y64" i="3"/>
  <c r="W64" i="3"/>
  <c r="U64" i="3"/>
  <c r="S64" i="3"/>
  <c r="Q64" i="3"/>
  <c r="P64" i="3"/>
  <c r="O64" i="3"/>
  <c r="N64" i="3"/>
  <c r="J64" i="3"/>
  <c r="I64" i="3"/>
  <c r="L64" i="3" s="1"/>
  <c r="BZ63" i="3"/>
  <c r="BY63" i="3"/>
  <c r="BX63" i="3"/>
  <c r="BW63" i="3"/>
  <c r="BV63" i="3"/>
  <c r="BU63" i="3"/>
  <c r="BT63" i="3"/>
  <c r="BS63" i="3"/>
  <c r="BR63" i="3"/>
  <c r="BQ63" i="3"/>
  <c r="BP63" i="3"/>
  <c r="BO63" i="3"/>
  <c r="BN63" i="3"/>
  <c r="BM63" i="3"/>
  <c r="BL63" i="3"/>
  <c r="BK63" i="3"/>
  <c r="BJ63" i="3"/>
  <c r="BI63" i="3"/>
  <c r="BH63" i="3"/>
  <c r="BG63"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Z63" i="3"/>
  <c r="Y63" i="3"/>
  <c r="X63" i="3"/>
  <c r="W63" i="3"/>
  <c r="V63" i="3"/>
  <c r="U63" i="3"/>
  <c r="T63" i="3"/>
  <c r="S63" i="3"/>
  <c r="R63" i="3"/>
  <c r="Q63" i="3"/>
  <c r="P63" i="3"/>
  <c r="O63" i="3"/>
  <c r="L63" i="3"/>
  <c r="J63" i="3"/>
  <c r="AP62" i="3"/>
  <c r="AO62" i="3"/>
  <c r="AN62" i="3"/>
  <c r="AM62" i="3"/>
  <c r="AL62" i="3"/>
  <c r="AK62" i="3"/>
  <c r="AJ62" i="3"/>
  <c r="AI62" i="3"/>
  <c r="AH62" i="3"/>
  <c r="AG62" i="3"/>
  <c r="AF62" i="3"/>
  <c r="AE62" i="3"/>
  <c r="AD62" i="3"/>
  <c r="AC62" i="3"/>
  <c r="AB62" i="3"/>
  <c r="AA62" i="3"/>
  <c r="Z62" i="3"/>
  <c r="Y62" i="3"/>
  <c r="X62" i="3"/>
  <c r="W62" i="3"/>
  <c r="V62" i="3"/>
  <c r="U62" i="3"/>
  <c r="T62" i="3"/>
  <c r="S62" i="3"/>
  <c r="R62" i="3"/>
  <c r="Q62" i="3"/>
  <c r="P62" i="3"/>
  <c r="O62" i="3"/>
  <c r="L62" i="3"/>
  <c r="J62" i="3"/>
  <c r="BZ61" i="3"/>
  <c r="BY61" i="3"/>
  <c r="BX61" i="3"/>
  <c r="BW61" i="3"/>
  <c r="BV61" i="3"/>
  <c r="BU61" i="3"/>
  <c r="BT61" i="3"/>
  <c r="BS61" i="3"/>
  <c r="BR61" i="3"/>
  <c r="BQ61" i="3"/>
  <c r="BP61" i="3"/>
  <c r="BO61" i="3"/>
  <c r="BN61" i="3"/>
  <c r="BM61" i="3"/>
  <c r="BL61" i="3"/>
  <c r="BK61" i="3"/>
  <c r="BJ61" i="3"/>
  <c r="BI61" i="3"/>
  <c r="BH61" i="3"/>
  <c r="BG61" i="3"/>
  <c r="BF61" i="3"/>
  <c r="BE61" i="3"/>
  <c r="BD61" i="3"/>
  <c r="BC61" i="3"/>
  <c r="BB61" i="3"/>
  <c r="BA61" i="3"/>
  <c r="AZ61"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T61" i="3"/>
  <c r="S61" i="3"/>
  <c r="R61" i="3"/>
  <c r="Q61" i="3"/>
  <c r="P61" i="3"/>
  <c r="O61" i="3"/>
  <c r="L61" i="3"/>
  <c r="J61" i="3"/>
  <c r="BZ60" i="3"/>
  <c r="BY60" i="3"/>
  <c r="BX60" i="3"/>
  <c r="BW60" i="3"/>
  <c r="BV60" i="3"/>
  <c r="BU60" i="3"/>
  <c r="BT60" i="3"/>
  <c r="BS60" i="3"/>
  <c r="BR60" i="3"/>
  <c r="BQ60" i="3"/>
  <c r="BP60" i="3"/>
  <c r="BO60" i="3"/>
  <c r="BN60" i="3"/>
  <c r="BM60" i="3"/>
  <c r="BL60" i="3"/>
  <c r="BK60" i="3"/>
  <c r="BJ60"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L60" i="3"/>
  <c r="J60" i="3"/>
  <c r="BZ59" i="3"/>
  <c r="BY59" i="3"/>
  <c r="BX59" i="3"/>
  <c r="BX57" i="3" s="1"/>
  <c r="BW59" i="3"/>
  <c r="BV59" i="3"/>
  <c r="BU59" i="3"/>
  <c r="BT59" i="3"/>
  <c r="BT57" i="3" s="1"/>
  <c r="BS59" i="3"/>
  <c r="BR59" i="3"/>
  <c r="BQ59" i="3"/>
  <c r="BP59" i="3"/>
  <c r="BO59" i="3"/>
  <c r="BN59" i="3"/>
  <c r="BM59" i="3"/>
  <c r="BL59" i="3"/>
  <c r="BK59" i="3"/>
  <c r="BJ59" i="3"/>
  <c r="BI59" i="3"/>
  <c r="BH59" i="3"/>
  <c r="BH57" i="3" s="1"/>
  <c r="BG59" i="3"/>
  <c r="BF59" i="3"/>
  <c r="BE59" i="3"/>
  <c r="BD59" i="3"/>
  <c r="BD57" i="3" s="1"/>
  <c r="BC59" i="3"/>
  <c r="BB59" i="3"/>
  <c r="BA59" i="3"/>
  <c r="AZ59" i="3"/>
  <c r="AY59" i="3"/>
  <c r="AX59" i="3"/>
  <c r="AW59" i="3"/>
  <c r="AV59" i="3"/>
  <c r="AU59" i="3"/>
  <c r="AT59" i="3"/>
  <c r="AS59" i="3"/>
  <c r="AR59" i="3"/>
  <c r="AR57" i="3" s="1"/>
  <c r="AQ59" i="3"/>
  <c r="AP59" i="3"/>
  <c r="AO59" i="3"/>
  <c r="AN59" i="3"/>
  <c r="AN57" i="3" s="1"/>
  <c r="AM59" i="3"/>
  <c r="AL59" i="3"/>
  <c r="AK59" i="3"/>
  <c r="AJ59" i="3"/>
  <c r="AI59" i="3"/>
  <c r="AH59" i="3"/>
  <c r="AG59" i="3"/>
  <c r="AF59" i="3"/>
  <c r="AE59" i="3"/>
  <c r="AD59" i="3"/>
  <c r="AC59" i="3"/>
  <c r="AB59" i="3"/>
  <c r="AB57" i="3" s="1"/>
  <c r="AA59" i="3"/>
  <c r="Z59" i="3"/>
  <c r="Y59" i="3"/>
  <c r="X59" i="3"/>
  <c r="X57" i="3" s="1"/>
  <c r="W59" i="3"/>
  <c r="V59" i="3"/>
  <c r="U59" i="3"/>
  <c r="T59" i="3"/>
  <c r="S59" i="3"/>
  <c r="R59" i="3"/>
  <c r="Q59" i="3"/>
  <c r="P59" i="3"/>
  <c r="O59" i="3"/>
  <c r="L59" i="3"/>
  <c r="J59" i="3"/>
  <c r="BZ58" i="3"/>
  <c r="BZ57" i="3" s="1"/>
  <c r="BY58" i="3"/>
  <c r="BX58" i="3"/>
  <c r="BW58" i="3"/>
  <c r="BV58" i="3"/>
  <c r="BV57" i="3" s="1"/>
  <c r="BU58" i="3"/>
  <c r="BT58" i="3"/>
  <c r="BS58" i="3"/>
  <c r="BR58" i="3"/>
  <c r="BR57" i="3" s="1"/>
  <c r="BQ58" i="3"/>
  <c r="BP58" i="3"/>
  <c r="BO58" i="3"/>
  <c r="BN58" i="3"/>
  <c r="BN57" i="3" s="1"/>
  <c r="BM58" i="3"/>
  <c r="BL58" i="3"/>
  <c r="BK58" i="3"/>
  <c r="BJ58" i="3"/>
  <c r="BJ57" i="3" s="1"/>
  <c r="BI58" i="3"/>
  <c r="BH58" i="3"/>
  <c r="BG58" i="3"/>
  <c r="BF58" i="3"/>
  <c r="BF57" i="3" s="1"/>
  <c r="BE58" i="3"/>
  <c r="BD58" i="3"/>
  <c r="BC58" i="3"/>
  <c r="BB58" i="3"/>
  <c r="BB57" i="3" s="1"/>
  <c r="BA58" i="3"/>
  <c r="AZ58" i="3"/>
  <c r="AY58" i="3"/>
  <c r="AX58" i="3"/>
  <c r="AX57" i="3" s="1"/>
  <c r="AW58" i="3"/>
  <c r="AV58" i="3"/>
  <c r="AU58" i="3"/>
  <c r="AT58" i="3"/>
  <c r="AT57" i="3" s="1"/>
  <c r="AS58" i="3"/>
  <c r="AR58" i="3"/>
  <c r="AQ58" i="3"/>
  <c r="AP58" i="3"/>
  <c r="AP57" i="3" s="1"/>
  <c r="AO58" i="3"/>
  <c r="AN58" i="3"/>
  <c r="AM58" i="3"/>
  <c r="AL58" i="3"/>
  <c r="AL57" i="3" s="1"/>
  <c r="AK58" i="3"/>
  <c r="AJ58" i="3"/>
  <c r="AI58" i="3"/>
  <c r="AH58" i="3"/>
  <c r="AH57" i="3" s="1"/>
  <c r="AG58" i="3"/>
  <c r="AF58" i="3"/>
  <c r="AE58" i="3"/>
  <c r="AD58" i="3"/>
  <c r="AD57" i="3" s="1"/>
  <c r="AC58" i="3"/>
  <c r="AB58" i="3"/>
  <c r="AA58" i="3"/>
  <c r="Z58" i="3"/>
  <c r="Z57" i="3" s="1"/>
  <c r="Y58" i="3"/>
  <c r="X58" i="3"/>
  <c r="W58" i="3"/>
  <c r="V58" i="3"/>
  <c r="V57" i="3" s="1"/>
  <c r="U58" i="3"/>
  <c r="T58" i="3"/>
  <c r="S58" i="3"/>
  <c r="R58" i="3"/>
  <c r="R57" i="3" s="1"/>
  <c r="Q58" i="3"/>
  <c r="P58" i="3"/>
  <c r="O58" i="3"/>
  <c r="L58" i="3"/>
  <c r="J58" i="3"/>
  <c r="BY57" i="3"/>
  <c r="BW57" i="3"/>
  <c r="BU57" i="3"/>
  <c r="BS57" i="3"/>
  <c r="BQ57" i="3"/>
  <c r="BP57" i="3"/>
  <c r="BO57" i="3"/>
  <c r="BM57" i="3"/>
  <c r="BL57" i="3"/>
  <c r="BK57" i="3"/>
  <c r="BI57" i="3"/>
  <c r="BG57" i="3"/>
  <c r="BE57" i="3"/>
  <c r="BC57" i="3"/>
  <c r="BA57" i="3"/>
  <c r="AZ57" i="3"/>
  <c r="AY57" i="3"/>
  <c r="AW57" i="3"/>
  <c r="AV57" i="3"/>
  <c r="AU57" i="3"/>
  <c r="AS57" i="3"/>
  <c r="AQ57" i="3"/>
  <c r="AO57" i="3"/>
  <c r="AM57" i="3"/>
  <c r="AK57" i="3"/>
  <c r="AJ57" i="3"/>
  <c r="AI57" i="3"/>
  <c r="AG57" i="3"/>
  <c r="AF57" i="3"/>
  <c r="AE57" i="3"/>
  <c r="AC57" i="3"/>
  <c r="AA57" i="3"/>
  <c r="Y57" i="3"/>
  <c r="W57" i="3"/>
  <c r="U57" i="3"/>
  <c r="T57" i="3"/>
  <c r="S57" i="3"/>
  <c r="Q57" i="3"/>
  <c r="P57" i="3"/>
  <c r="O57" i="3"/>
  <c r="N57" i="3"/>
  <c r="L57" i="3"/>
  <c r="J57" i="3"/>
  <c r="I57" i="3"/>
  <c r="BZ56" i="3"/>
  <c r="BY56" i="3"/>
  <c r="BX56" i="3"/>
  <c r="BX51" i="3" s="1"/>
  <c r="BW56" i="3"/>
  <c r="BV56" i="3"/>
  <c r="BU56" i="3"/>
  <c r="BT56" i="3"/>
  <c r="BT51" i="3" s="1"/>
  <c r="BS56" i="3"/>
  <c r="BR56" i="3"/>
  <c r="BQ56" i="3"/>
  <c r="BP56" i="3"/>
  <c r="BP51" i="3" s="1"/>
  <c r="BO56" i="3"/>
  <c r="BN56" i="3"/>
  <c r="BM56" i="3"/>
  <c r="BL56" i="3"/>
  <c r="BL51" i="3" s="1"/>
  <c r="BK56" i="3"/>
  <c r="BJ56" i="3"/>
  <c r="BI56" i="3"/>
  <c r="BH56" i="3"/>
  <c r="BH51" i="3" s="1"/>
  <c r="BG56" i="3"/>
  <c r="BF56" i="3"/>
  <c r="BE56" i="3"/>
  <c r="BD56" i="3"/>
  <c r="BD51" i="3" s="1"/>
  <c r="BC56" i="3"/>
  <c r="BB56" i="3"/>
  <c r="BA56" i="3"/>
  <c r="AZ56" i="3"/>
  <c r="AZ51" i="3" s="1"/>
  <c r="AY56" i="3"/>
  <c r="AX56" i="3"/>
  <c r="AW56" i="3"/>
  <c r="AV56" i="3"/>
  <c r="AV51" i="3" s="1"/>
  <c r="AU56" i="3"/>
  <c r="AT56" i="3"/>
  <c r="AS56" i="3"/>
  <c r="AR56" i="3"/>
  <c r="AR51" i="3" s="1"/>
  <c r="AQ56" i="3"/>
  <c r="AP56" i="3"/>
  <c r="AO56" i="3"/>
  <c r="AN56" i="3"/>
  <c r="AN51" i="3" s="1"/>
  <c r="AM56" i="3"/>
  <c r="AL56" i="3"/>
  <c r="AK56" i="3"/>
  <c r="AJ56" i="3"/>
  <c r="AJ51" i="3" s="1"/>
  <c r="AI56" i="3"/>
  <c r="AH56" i="3"/>
  <c r="AG56" i="3"/>
  <c r="AF56" i="3"/>
  <c r="AE56" i="3"/>
  <c r="AD56" i="3"/>
  <c r="AC56" i="3"/>
  <c r="AB56" i="3"/>
  <c r="AB51" i="3" s="1"/>
  <c r="AA56" i="3"/>
  <c r="Z56" i="3"/>
  <c r="Y56" i="3"/>
  <c r="X56" i="3"/>
  <c r="W56" i="3"/>
  <c r="V56" i="3"/>
  <c r="U56" i="3"/>
  <c r="T56" i="3"/>
  <c r="T51" i="3" s="1"/>
  <c r="S56" i="3"/>
  <c r="R56" i="3"/>
  <c r="Q56" i="3"/>
  <c r="P56" i="3"/>
  <c r="O56" i="3"/>
  <c r="J56" i="3"/>
  <c r="I56" i="3"/>
  <c r="L56" i="3" s="1"/>
  <c r="BZ55" i="3"/>
  <c r="BY55" i="3"/>
  <c r="BX55" i="3"/>
  <c r="BW55" i="3"/>
  <c r="BV55" i="3"/>
  <c r="BU55" i="3"/>
  <c r="BT55" i="3"/>
  <c r="BS55" i="3"/>
  <c r="BR55" i="3"/>
  <c r="BQ55" i="3"/>
  <c r="BP55" i="3"/>
  <c r="BO55" i="3"/>
  <c r="BN55" i="3"/>
  <c r="BM55" i="3"/>
  <c r="BL55" i="3"/>
  <c r="BK55" i="3"/>
  <c r="BJ55" i="3"/>
  <c r="BI55" i="3"/>
  <c r="BH55" i="3"/>
  <c r="BG55" i="3"/>
  <c r="BF55" i="3"/>
  <c r="BE55" i="3"/>
  <c r="BD55" i="3"/>
  <c r="BC55" i="3"/>
  <c r="BB55" i="3"/>
  <c r="BA55" i="3"/>
  <c r="AZ55"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T55" i="3"/>
  <c r="S55" i="3"/>
  <c r="R55" i="3"/>
  <c r="Q55" i="3"/>
  <c r="P55" i="3"/>
  <c r="O55" i="3"/>
  <c r="L55" i="3"/>
  <c r="J55" i="3"/>
  <c r="BZ54" i="3"/>
  <c r="BY54" i="3"/>
  <c r="BX54" i="3"/>
  <c r="BW54" i="3"/>
  <c r="BV54" i="3"/>
  <c r="BU54" i="3"/>
  <c r="BT54" i="3"/>
  <c r="BS54" i="3"/>
  <c r="BR54" i="3"/>
  <c r="BQ54" i="3"/>
  <c r="BQ51" i="3" s="1"/>
  <c r="BP54" i="3"/>
  <c r="BO54" i="3"/>
  <c r="BN54" i="3"/>
  <c r="BM54" i="3"/>
  <c r="BL54" i="3"/>
  <c r="BK54" i="3"/>
  <c r="BJ54" i="3"/>
  <c r="BI54" i="3"/>
  <c r="BH54" i="3"/>
  <c r="BG54" i="3"/>
  <c r="BF54" i="3"/>
  <c r="BE54" i="3"/>
  <c r="BD54" i="3"/>
  <c r="BC54" i="3"/>
  <c r="BB54" i="3"/>
  <c r="BA54" i="3"/>
  <c r="BA51" i="3" s="1"/>
  <c r="AZ54" i="3"/>
  <c r="AY54" i="3"/>
  <c r="AX54" i="3"/>
  <c r="AW54" i="3"/>
  <c r="AV54" i="3"/>
  <c r="AU54" i="3"/>
  <c r="AT54" i="3"/>
  <c r="AS54" i="3"/>
  <c r="AR54" i="3"/>
  <c r="AQ54" i="3"/>
  <c r="AP54" i="3"/>
  <c r="AO54" i="3"/>
  <c r="AN54" i="3"/>
  <c r="AM54" i="3"/>
  <c r="AL54" i="3"/>
  <c r="AK54" i="3"/>
  <c r="AK51" i="3" s="1"/>
  <c r="AJ54" i="3"/>
  <c r="AI54" i="3"/>
  <c r="AH54" i="3"/>
  <c r="AG54" i="3"/>
  <c r="AF54" i="3"/>
  <c r="AE54" i="3"/>
  <c r="AD54" i="3"/>
  <c r="AC54" i="3"/>
  <c r="AC51" i="3" s="1"/>
  <c r="AB54" i="3"/>
  <c r="AA54" i="3"/>
  <c r="Z54" i="3"/>
  <c r="Y54" i="3"/>
  <c r="X54" i="3"/>
  <c r="W54" i="3"/>
  <c r="V54" i="3"/>
  <c r="U54" i="3"/>
  <c r="U51" i="3" s="1"/>
  <c r="T54" i="3"/>
  <c r="S54" i="3"/>
  <c r="R54" i="3"/>
  <c r="Q54" i="3"/>
  <c r="P54" i="3"/>
  <c r="O54" i="3"/>
  <c r="L54" i="3"/>
  <c r="J54" i="3"/>
  <c r="BZ53" i="3"/>
  <c r="BY53" i="3"/>
  <c r="BX53" i="3"/>
  <c r="BW53" i="3"/>
  <c r="BW51" i="3" s="1"/>
  <c r="BV53" i="3"/>
  <c r="BU53" i="3"/>
  <c r="BT53" i="3"/>
  <c r="BS53" i="3"/>
  <c r="BS51" i="3" s="1"/>
  <c r="BR53" i="3"/>
  <c r="BQ53" i="3"/>
  <c r="BP53" i="3"/>
  <c r="BO53" i="3"/>
  <c r="BO51" i="3" s="1"/>
  <c r="BN53" i="3"/>
  <c r="BM53" i="3"/>
  <c r="BL53" i="3"/>
  <c r="BK53" i="3"/>
  <c r="BK51" i="3" s="1"/>
  <c r="BJ53" i="3"/>
  <c r="BI53" i="3"/>
  <c r="BH53" i="3"/>
  <c r="BG53" i="3"/>
  <c r="BG51" i="3" s="1"/>
  <c r="BF53" i="3"/>
  <c r="BE53" i="3"/>
  <c r="BD53" i="3"/>
  <c r="BC53" i="3"/>
  <c r="BC51" i="3" s="1"/>
  <c r="BB53" i="3"/>
  <c r="BA53" i="3"/>
  <c r="AZ53" i="3"/>
  <c r="AY53" i="3"/>
  <c r="AY51" i="3" s="1"/>
  <c r="AX53" i="3"/>
  <c r="AW53" i="3"/>
  <c r="AV53" i="3"/>
  <c r="AU53" i="3"/>
  <c r="AU51" i="3" s="1"/>
  <c r="AT53" i="3"/>
  <c r="AS53" i="3"/>
  <c r="AR53" i="3"/>
  <c r="AQ53" i="3"/>
  <c r="AQ51" i="3" s="1"/>
  <c r="AP53" i="3"/>
  <c r="AO53" i="3"/>
  <c r="AN53" i="3"/>
  <c r="AM53" i="3"/>
  <c r="AM51" i="3" s="1"/>
  <c r="AL53" i="3"/>
  <c r="AK53" i="3"/>
  <c r="AJ53" i="3"/>
  <c r="AI53" i="3"/>
  <c r="AI51" i="3" s="1"/>
  <c r="AH53" i="3"/>
  <c r="AG53" i="3"/>
  <c r="AF53" i="3"/>
  <c r="AE53" i="3"/>
  <c r="AE51" i="3" s="1"/>
  <c r="AD53" i="3"/>
  <c r="AC53" i="3"/>
  <c r="AB53" i="3"/>
  <c r="AA53" i="3"/>
  <c r="AA51" i="3" s="1"/>
  <c r="Z53" i="3"/>
  <c r="Y53" i="3"/>
  <c r="X53" i="3"/>
  <c r="W53" i="3"/>
  <c r="W51" i="3" s="1"/>
  <c r="V53" i="3"/>
  <c r="U53" i="3"/>
  <c r="T53" i="3"/>
  <c r="S53" i="3"/>
  <c r="S51" i="3" s="1"/>
  <c r="R53" i="3"/>
  <c r="Q53" i="3"/>
  <c r="P53" i="3"/>
  <c r="O53" i="3"/>
  <c r="O51" i="3" s="1"/>
  <c r="J53" i="3"/>
  <c r="I53" i="3"/>
  <c r="L53" i="3" s="1"/>
  <c r="BZ52" i="3"/>
  <c r="BZ51" i="3" s="1"/>
  <c r="BY52" i="3"/>
  <c r="BX52" i="3"/>
  <c r="BW52" i="3"/>
  <c r="BV52" i="3"/>
  <c r="BV51" i="3" s="1"/>
  <c r="BU52" i="3"/>
  <c r="BT52" i="3"/>
  <c r="BS52" i="3"/>
  <c r="BR52" i="3"/>
  <c r="BR51" i="3" s="1"/>
  <c r="BQ52" i="3"/>
  <c r="BP52" i="3"/>
  <c r="BO52" i="3"/>
  <c r="BN52" i="3"/>
  <c r="BN51" i="3" s="1"/>
  <c r="BM52" i="3"/>
  <c r="BL52" i="3"/>
  <c r="BK52" i="3"/>
  <c r="BJ52" i="3"/>
  <c r="BJ51" i="3" s="1"/>
  <c r="BI52" i="3"/>
  <c r="BH52" i="3"/>
  <c r="BG52" i="3"/>
  <c r="BF52" i="3"/>
  <c r="BF51" i="3" s="1"/>
  <c r="BE52" i="3"/>
  <c r="BD52" i="3"/>
  <c r="BC52" i="3"/>
  <c r="BB52" i="3"/>
  <c r="BB51" i="3" s="1"/>
  <c r="BA52" i="3"/>
  <c r="AZ52" i="3"/>
  <c r="AY52" i="3"/>
  <c r="AX52" i="3"/>
  <c r="AW52" i="3"/>
  <c r="AV52" i="3"/>
  <c r="AU52" i="3"/>
  <c r="AT52" i="3"/>
  <c r="AT51" i="3" s="1"/>
  <c r="AS52" i="3"/>
  <c r="AR52" i="3"/>
  <c r="AQ52" i="3"/>
  <c r="AP52" i="3"/>
  <c r="AP51" i="3" s="1"/>
  <c r="AO52" i="3"/>
  <c r="AN52" i="3"/>
  <c r="AM52" i="3"/>
  <c r="AL52" i="3"/>
  <c r="AL51" i="3" s="1"/>
  <c r="AK52" i="3"/>
  <c r="AJ52" i="3"/>
  <c r="AI52" i="3"/>
  <c r="AH52" i="3"/>
  <c r="AH51" i="3" s="1"/>
  <c r="AG52" i="3"/>
  <c r="AF52" i="3"/>
  <c r="AE52" i="3"/>
  <c r="AD52" i="3"/>
  <c r="AD51" i="3" s="1"/>
  <c r="AC52" i="3"/>
  <c r="AB52" i="3"/>
  <c r="AA52" i="3"/>
  <c r="Z52" i="3"/>
  <c r="Z51" i="3" s="1"/>
  <c r="Y52" i="3"/>
  <c r="X52" i="3"/>
  <c r="W52" i="3"/>
  <c r="V52" i="3"/>
  <c r="V51" i="3" s="1"/>
  <c r="U52" i="3"/>
  <c r="T52" i="3"/>
  <c r="S52" i="3"/>
  <c r="R52" i="3"/>
  <c r="R51" i="3" s="1"/>
  <c r="Q52" i="3"/>
  <c r="P52" i="3"/>
  <c r="O52" i="3"/>
  <c r="J52" i="3"/>
  <c r="BY51" i="3"/>
  <c r="BU51" i="3"/>
  <c r="BM51" i="3"/>
  <c r="BI51" i="3"/>
  <c r="BE51" i="3"/>
  <c r="AW51" i="3"/>
  <c r="AS51" i="3"/>
  <c r="AO51" i="3"/>
  <c r="AG51" i="3"/>
  <c r="AF51" i="3"/>
  <c r="Y51" i="3"/>
  <c r="X51" i="3"/>
  <c r="Q51" i="3"/>
  <c r="P51" i="3"/>
  <c r="N51" i="3"/>
  <c r="J51" i="3"/>
  <c r="L50" i="3"/>
  <c r="J50" i="3"/>
  <c r="L49" i="3"/>
  <c r="J49" i="3"/>
  <c r="BZ48" i="3"/>
  <c r="BY48" i="3"/>
  <c r="BX48" i="3"/>
  <c r="BW48" i="3"/>
  <c r="BV48" i="3"/>
  <c r="BU48" i="3"/>
  <c r="BT48" i="3"/>
  <c r="BS48" i="3"/>
  <c r="BR48" i="3"/>
  <c r="BQ48" i="3"/>
  <c r="BP48" i="3"/>
  <c r="BO48" i="3"/>
  <c r="BN48" i="3"/>
  <c r="BM48" i="3"/>
  <c r="BL48" i="3"/>
  <c r="BK48" i="3"/>
  <c r="BJ48" i="3"/>
  <c r="BI48" i="3"/>
  <c r="BH48" i="3"/>
  <c r="BG48" i="3"/>
  <c r="BF48" i="3"/>
  <c r="BE48" i="3"/>
  <c r="BD48" i="3"/>
  <c r="BC48" i="3"/>
  <c r="BB48"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V48" i="3"/>
  <c r="U48" i="3"/>
  <c r="T48" i="3"/>
  <c r="S48" i="3"/>
  <c r="R48" i="3"/>
  <c r="Q48" i="3"/>
  <c r="P48" i="3"/>
  <c r="O48" i="3"/>
  <c r="L48" i="3"/>
  <c r="J48"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W41" i="3" s="1"/>
  <c r="AV47" i="3"/>
  <c r="AU47" i="3"/>
  <c r="AT47" i="3"/>
  <c r="AS47" i="3"/>
  <c r="AR47" i="3"/>
  <c r="AQ47" i="3"/>
  <c r="AP47" i="3"/>
  <c r="AO47" i="3"/>
  <c r="AO41" i="3" s="1"/>
  <c r="AN47" i="3"/>
  <c r="AM47" i="3"/>
  <c r="AL47" i="3"/>
  <c r="AK47" i="3"/>
  <c r="AJ47" i="3"/>
  <c r="AI47" i="3"/>
  <c r="AH47" i="3"/>
  <c r="AG47" i="3"/>
  <c r="AG41" i="3" s="1"/>
  <c r="AF47" i="3"/>
  <c r="AE47" i="3"/>
  <c r="AD47" i="3"/>
  <c r="AC47" i="3"/>
  <c r="AB47" i="3"/>
  <c r="AA47" i="3"/>
  <c r="Z47" i="3"/>
  <c r="Y47" i="3"/>
  <c r="Y41" i="3" s="1"/>
  <c r="X47" i="3"/>
  <c r="W47" i="3"/>
  <c r="V47" i="3"/>
  <c r="U47" i="3"/>
  <c r="T47" i="3"/>
  <c r="S47" i="3"/>
  <c r="R47" i="3"/>
  <c r="Q47" i="3"/>
  <c r="Q41" i="3" s="1"/>
  <c r="P47" i="3"/>
  <c r="O47" i="3"/>
  <c r="L47" i="3"/>
  <c r="J47"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L46" i="3"/>
  <c r="J46" i="3"/>
  <c r="BZ45" i="3"/>
  <c r="BY45" i="3"/>
  <c r="BX45" i="3"/>
  <c r="BW45" i="3"/>
  <c r="BV45" i="3"/>
  <c r="BU45" i="3"/>
  <c r="BT45"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L45" i="3"/>
  <c r="J45"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L44" i="3"/>
  <c r="J44" i="3"/>
  <c r="BZ43" i="3"/>
  <c r="BY43" i="3"/>
  <c r="BX43" i="3"/>
  <c r="BW43" i="3"/>
  <c r="BV43" i="3"/>
  <c r="BU43" i="3"/>
  <c r="BU41" i="3" s="1"/>
  <c r="BT43" i="3"/>
  <c r="BS43" i="3"/>
  <c r="BR43" i="3"/>
  <c r="BQ43" i="3"/>
  <c r="BP43" i="3"/>
  <c r="BO43" i="3"/>
  <c r="BN43" i="3"/>
  <c r="BM43" i="3"/>
  <c r="BM41" i="3" s="1"/>
  <c r="BL43" i="3"/>
  <c r="BK43" i="3"/>
  <c r="BJ43" i="3"/>
  <c r="BI43" i="3"/>
  <c r="BH43" i="3"/>
  <c r="BG43" i="3"/>
  <c r="BF43" i="3"/>
  <c r="BE43" i="3"/>
  <c r="BE41" i="3" s="1"/>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T43" i="3"/>
  <c r="S43" i="3"/>
  <c r="R43" i="3"/>
  <c r="Q43" i="3"/>
  <c r="P43" i="3"/>
  <c r="O43" i="3"/>
  <c r="L43" i="3"/>
  <c r="J43" i="3"/>
  <c r="BZ42" i="3"/>
  <c r="BY42" i="3"/>
  <c r="BX42" i="3"/>
  <c r="BX41" i="3" s="1"/>
  <c r="BW42" i="3"/>
  <c r="BW41" i="3" s="1"/>
  <c r="BV42" i="3"/>
  <c r="BU42" i="3"/>
  <c r="BT42" i="3"/>
  <c r="BT41" i="3" s="1"/>
  <c r="BS42" i="3"/>
  <c r="BS41" i="3" s="1"/>
  <c r="BR42" i="3"/>
  <c r="BQ42" i="3"/>
  <c r="BP42" i="3"/>
  <c r="BP41" i="3" s="1"/>
  <c r="BO42" i="3"/>
  <c r="BO41" i="3" s="1"/>
  <c r="BN42" i="3"/>
  <c r="BM42" i="3"/>
  <c r="BL42" i="3"/>
  <c r="BL41" i="3" s="1"/>
  <c r="BK42" i="3"/>
  <c r="BK41" i="3" s="1"/>
  <c r="BJ42" i="3"/>
  <c r="BI42" i="3"/>
  <c r="BH42" i="3"/>
  <c r="BH41" i="3" s="1"/>
  <c r="BG42" i="3"/>
  <c r="BG41" i="3" s="1"/>
  <c r="BF42" i="3"/>
  <c r="BE42" i="3"/>
  <c r="BD42" i="3"/>
  <c r="BD41" i="3" s="1"/>
  <c r="BC42" i="3"/>
  <c r="BC41" i="3" s="1"/>
  <c r="BB42" i="3"/>
  <c r="BA42" i="3"/>
  <c r="AZ42" i="3"/>
  <c r="AZ41" i="3" s="1"/>
  <c r="AY42" i="3"/>
  <c r="AY41" i="3" s="1"/>
  <c r="AX42" i="3"/>
  <c r="AW42" i="3"/>
  <c r="AV42" i="3"/>
  <c r="AV41" i="3" s="1"/>
  <c r="AU42" i="3"/>
  <c r="AU41" i="3" s="1"/>
  <c r="AT42" i="3"/>
  <c r="AS42" i="3"/>
  <c r="AR42" i="3"/>
  <c r="AR41" i="3" s="1"/>
  <c r="AQ42" i="3"/>
  <c r="AQ41" i="3" s="1"/>
  <c r="AP42" i="3"/>
  <c r="AO42" i="3"/>
  <c r="AN42" i="3"/>
  <c r="AN41" i="3" s="1"/>
  <c r="AM42" i="3"/>
  <c r="AM41" i="3" s="1"/>
  <c r="AL42" i="3"/>
  <c r="AK42" i="3"/>
  <c r="AJ42" i="3"/>
  <c r="AJ41" i="3" s="1"/>
  <c r="AI42" i="3"/>
  <c r="AI41" i="3" s="1"/>
  <c r="AH42" i="3"/>
  <c r="AG42" i="3"/>
  <c r="AF42" i="3"/>
  <c r="AF41" i="3" s="1"/>
  <c r="AE42" i="3"/>
  <c r="AE41" i="3" s="1"/>
  <c r="AD42" i="3"/>
  <c r="AC42" i="3"/>
  <c r="AB42" i="3"/>
  <c r="AB41" i="3" s="1"/>
  <c r="AA42" i="3"/>
  <c r="AA41" i="3" s="1"/>
  <c r="Z42" i="3"/>
  <c r="Y42" i="3"/>
  <c r="X42" i="3"/>
  <c r="X41" i="3" s="1"/>
  <c r="W42" i="3"/>
  <c r="W41" i="3" s="1"/>
  <c r="V42" i="3"/>
  <c r="U42" i="3"/>
  <c r="T42" i="3"/>
  <c r="S42" i="3"/>
  <c r="S41" i="3" s="1"/>
  <c r="R42" i="3"/>
  <c r="Q42" i="3"/>
  <c r="P42" i="3"/>
  <c r="O42" i="3"/>
  <c r="O41" i="3" s="1"/>
  <c r="L42" i="3"/>
  <c r="J42" i="3"/>
  <c r="BZ41" i="3"/>
  <c r="BY41" i="3"/>
  <c r="BV41" i="3"/>
  <c r="BR41" i="3"/>
  <c r="BQ41" i="3"/>
  <c r="BN41" i="3"/>
  <c r="BJ41" i="3"/>
  <c r="BI41" i="3"/>
  <c r="BF41" i="3"/>
  <c r="BB41" i="3"/>
  <c r="BA41" i="3"/>
  <c r="AX41" i="3"/>
  <c r="AT41" i="3"/>
  <c r="AS41" i="3"/>
  <c r="AP41" i="3"/>
  <c r="AL41" i="3"/>
  <c r="AK41" i="3"/>
  <c r="AH41" i="3"/>
  <c r="AD41" i="3"/>
  <c r="AC41" i="3"/>
  <c r="Z41" i="3"/>
  <c r="V41" i="3"/>
  <c r="U41" i="3"/>
  <c r="T41" i="3"/>
  <c r="R41" i="3"/>
  <c r="P41" i="3"/>
  <c r="L41" i="3"/>
  <c r="J41" i="3"/>
  <c r="L40" i="3"/>
  <c r="J40" i="3"/>
  <c r="BM39" i="3"/>
  <c r="AW39" i="3"/>
  <c r="AG39" i="3"/>
  <c r="Q39" i="3"/>
  <c r="L39" i="3"/>
  <c r="J39" i="3"/>
  <c r="BZ38" i="3"/>
  <c r="BY38" i="3"/>
  <c r="BX38" i="3"/>
  <c r="BW38" i="3"/>
  <c r="BV38" i="3"/>
  <c r="BU38" i="3"/>
  <c r="BT38" i="3"/>
  <c r="BS38" i="3"/>
  <c r="BR38" i="3"/>
  <c r="BQ38" i="3"/>
  <c r="BP38" i="3"/>
  <c r="BO38" i="3"/>
  <c r="BN38" i="3"/>
  <c r="BM38" i="3"/>
  <c r="BL38" i="3"/>
  <c r="BK38" i="3"/>
  <c r="BJ38" i="3"/>
  <c r="BI38" i="3"/>
  <c r="BH38" i="3"/>
  <c r="BG38" i="3"/>
  <c r="BF38" i="3"/>
  <c r="BE38" i="3"/>
  <c r="BD38" i="3"/>
  <c r="BC38" i="3"/>
  <c r="BB38"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T38" i="3"/>
  <c r="S38" i="3"/>
  <c r="R38" i="3"/>
  <c r="Q38" i="3"/>
  <c r="P38" i="3"/>
  <c r="O38" i="3"/>
  <c r="BZ37" i="3"/>
  <c r="BY37" i="3"/>
  <c r="BX37" i="3"/>
  <c r="BW37" i="3"/>
  <c r="BV37" i="3"/>
  <c r="BU37" i="3"/>
  <c r="BT37" i="3"/>
  <c r="BS37" i="3"/>
  <c r="BR37" i="3"/>
  <c r="BQ37" i="3"/>
  <c r="BP37" i="3"/>
  <c r="BO37" i="3"/>
  <c r="BN37" i="3"/>
  <c r="BM37" i="3"/>
  <c r="BL37" i="3"/>
  <c r="BK37" i="3"/>
  <c r="BJ37" i="3"/>
  <c r="BI37" i="3"/>
  <c r="BH37" i="3"/>
  <c r="BG37" i="3"/>
  <c r="BF37" i="3"/>
  <c r="BE37" i="3"/>
  <c r="BD37" i="3"/>
  <c r="BC37" i="3"/>
  <c r="BB37" i="3"/>
  <c r="BA37" i="3"/>
  <c r="AZ37"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T37" i="3"/>
  <c r="S37" i="3"/>
  <c r="R37" i="3"/>
  <c r="Q37" i="3"/>
  <c r="P37" i="3"/>
  <c r="O37" i="3"/>
  <c r="BS36" i="3"/>
  <c r="BC36" i="3"/>
  <c r="AM36" i="3"/>
  <c r="W36" i="3"/>
  <c r="T36" i="3"/>
  <c r="L36" i="3"/>
  <c r="J36" i="3"/>
  <c r="BZ35" i="3"/>
  <c r="BY35" i="3"/>
  <c r="BX35" i="3"/>
  <c r="BW35" i="3"/>
  <c r="BV35" i="3"/>
  <c r="BU35" i="3"/>
  <c r="BT35" i="3"/>
  <c r="BS35" i="3"/>
  <c r="BR35" i="3"/>
  <c r="BQ35" i="3"/>
  <c r="BP35" i="3"/>
  <c r="BO35" i="3"/>
  <c r="BN35" i="3"/>
  <c r="BM35" i="3"/>
  <c r="BL35" i="3"/>
  <c r="BK35" i="3"/>
  <c r="BJ35"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L35" i="3"/>
  <c r="J35" i="3"/>
  <c r="BZ34" i="3"/>
  <c r="BY34" i="3"/>
  <c r="BX34" i="3"/>
  <c r="BW34" i="3"/>
  <c r="BV34" i="3"/>
  <c r="BU34" i="3"/>
  <c r="BT34" i="3"/>
  <c r="BS34" i="3"/>
  <c r="BR34" i="3"/>
  <c r="BQ34" i="3"/>
  <c r="BP34" i="3"/>
  <c r="BO34" i="3"/>
  <c r="BN34" i="3"/>
  <c r="BM34" i="3"/>
  <c r="BL34" i="3"/>
  <c r="BK34" i="3"/>
  <c r="BJ34" i="3"/>
  <c r="BI34" i="3"/>
  <c r="BH34" i="3"/>
  <c r="BG34" i="3"/>
  <c r="BF34" i="3"/>
  <c r="BE34" i="3"/>
  <c r="BD34" i="3"/>
  <c r="BC34" i="3"/>
  <c r="BB34"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T34" i="3"/>
  <c r="S34" i="3"/>
  <c r="R34" i="3"/>
  <c r="Q34" i="3"/>
  <c r="P34" i="3"/>
  <c r="O34" i="3"/>
  <c r="L34" i="3"/>
  <c r="J34" i="3"/>
  <c r="AP33" i="3"/>
  <c r="AK33" i="3"/>
  <c r="U33" i="3"/>
  <c r="T33" i="3"/>
  <c r="L33" i="3"/>
  <c r="J33" i="3"/>
  <c r="BZ32" i="3"/>
  <c r="BY32" i="3"/>
  <c r="BX32" i="3"/>
  <c r="BW32" i="3"/>
  <c r="BV32" i="3"/>
  <c r="BU32" i="3"/>
  <c r="BT32" i="3"/>
  <c r="BS32" i="3"/>
  <c r="BR32" i="3"/>
  <c r="BQ32" i="3"/>
  <c r="BP32" i="3"/>
  <c r="BO32" i="3"/>
  <c r="BN32" i="3"/>
  <c r="BM32" i="3"/>
  <c r="BL32" i="3"/>
  <c r="BK32" i="3"/>
  <c r="BJ32" i="3"/>
  <c r="BI32" i="3"/>
  <c r="BH32" i="3"/>
  <c r="BG32"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T32" i="3"/>
  <c r="S32" i="3"/>
  <c r="R32" i="3"/>
  <c r="Q32" i="3"/>
  <c r="P32" i="3"/>
  <c r="O32" i="3"/>
  <c r="L32" i="3"/>
  <c r="J32" i="3"/>
  <c r="BZ31" i="3"/>
  <c r="BY31" i="3"/>
  <c r="BX31" i="3"/>
  <c r="BW31" i="3"/>
  <c r="BV31" i="3"/>
  <c r="BU31" i="3"/>
  <c r="BT31" i="3"/>
  <c r="BS31" i="3"/>
  <c r="BR31" i="3"/>
  <c r="BQ31" i="3"/>
  <c r="BP31" i="3"/>
  <c r="BO31" i="3"/>
  <c r="BN31" i="3"/>
  <c r="BM31" i="3"/>
  <c r="BL31" i="3"/>
  <c r="BK31" i="3"/>
  <c r="BJ31" i="3"/>
  <c r="BI31" i="3"/>
  <c r="BH31" i="3"/>
  <c r="BG31" i="3"/>
  <c r="BF31" i="3"/>
  <c r="BE31" i="3"/>
  <c r="BD31" i="3"/>
  <c r="BC31" i="3"/>
  <c r="BB31" i="3"/>
  <c r="BA31" i="3"/>
  <c r="AZ31"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T31" i="3"/>
  <c r="S31" i="3"/>
  <c r="R31" i="3"/>
  <c r="Q31" i="3"/>
  <c r="P31" i="3"/>
  <c r="O31" i="3"/>
  <c r="L31" i="3"/>
  <c r="J31" i="3"/>
  <c r="BK30" i="3"/>
  <c r="AU30" i="3"/>
  <c r="AE30" i="3"/>
  <c r="T30" i="3"/>
  <c r="S30" i="3"/>
  <c r="L30" i="3"/>
  <c r="J30" i="3"/>
  <c r="BZ29" i="3"/>
  <c r="BY29" i="3"/>
  <c r="BX29" i="3"/>
  <c r="BW29" i="3"/>
  <c r="BV29" i="3"/>
  <c r="BU29" i="3"/>
  <c r="BT29" i="3"/>
  <c r="BS29" i="3"/>
  <c r="BR29" i="3"/>
  <c r="BQ29" i="3"/>
  <c r="BP29" i="3"/>
  <c r="BO29" i="3"/>
  <c r="BN29" i="3"/>
  <c r="BM29" i="3"/>
  <c r="BL29" i="3"/>
  <c r="BK29" i="3"/>
  <c r="BJ29" i="3"/>
  <c r="BI29" i="3"/>
  <c r="BH29" i="3"/>
  <c r="BG29" i="3"/>
  <c r="BF29" i="3"/>
  <c r="BE29" i="3"/>
  <c r="BD29" i="3"/>
  <c r="BC29" i="3"/>
  <c r="BB29" i="3"/>
  <c r="BA29" i="3"/>
  <c r="AZ29"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T29" i="3"/>
  <c r="S29" i="3"/>
  <c r="R29" i="3"/>
  <c r="Q29" i="3"/>
  <c r="P29" i="3"/>
  <c r="O29" i="3"/>
  <c r="L29" i="3"/>
  <c r="J29" i="3"/>
  <c r="BZ28" i="3"/>
  <c r="BY28" i="3"/>
  <c r="BX28" i="3"/>
  <c r="BW28" i="3"/>
  <c r="BV28" i="3"/>
  <c r="BU28" i="3"/>
  <c r="BT28" i="3"/>
  <c r="BS28" i="3"/>
  <c r="BR28" i="3"/>
  <c r="BQ28" i="3"/>
  <c r="BP28" i="3"/>
  <c r="BO28" i="3"/>
  <c r="BN28" i="3"/>
  <c r="BM28" i="3"/>
  <c r="BL28" i="3"/>
  <c r="BK28" i="3"/>
  <c r="BJ28" i="3"/>
  <c r="BI28" i="3"/>
  <c r="BH28" i="3"/>
  <c r="BG28" i="3"/>
  <c r="BF28" i="3"/>
  <c r="BE28" i="3"/>
  <c r="BD28" i="3"/>
  <c r="BC28" i="3"/>
  <c r="BB28"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T28" i="3"/>
  <c r="S28" i="3"/>
  <c r="R28" i="3"/>
  <c r="Q28" i="3"/>
  <c r="P28" i="3"/>
  <c r="O28" i="3"/>
  <c r="L28" i="3"/>
  <c r="J28" i="3"/>
  <c r="BY27" i="3"/>
  <c r="BI27" i="3"/>
  <c r="AS27" i="3"/>
  <c r="AM27" i="3"/>
  <c r="AG27" i="3"/>
  <c r="Q27" i="3"/>
  <c r="L27" i="3"/>
  <c r="J27" i="3"/>
  <c r="BZ26" i="3"/>
  <c r="BY26" i="3"/>
  <c r="BX26" i="3"/>
  <c r="BW26" i="3"/>
  <c r="BV26" i="3"/>
  <c r="BU26" i="3"/>
  <c r="BT26" i="3"/>
  <c r="BS26" i="3"/>
  <c r="BR26" i="3"/>
  <c r="BQ26" i="3"/>
  <c r="BP26" i="3"/>
  <c r="BO26" i="3"/>
  <c r="BN26" i="3"/>
  <c r="BM26" i="3"/>
  <c r="BL26" i="3"/>
  <c r="BK26" i="3"/>
  <c r="BJ26" i="3"/>
  <c r="BI26" i="3"/>
  <c r="BH26" i="3"/>
  <c r="BG26" i="3"/>
  <c r="BF26" i="3"/>
  <c r="BE26"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T26" i="3"/>
  <c r="S26" i="3"/>
  <c r="R26" i="3"/>
  <c r="Q26" i="3"/>
  <c r="P26" i="3"/>
  <c r="O26" i="3"/>
  <c r="L26" i="3"/>
  <c r="J26" i="3"/>
  <c r="BZ25" i="3"/>
  <c r="BY25" i="3"/>
  <c r="BX25" i="3"/>
  <c r="BW25" i="3"/>
  <c r="BV25" i="3"/>
  <c r="BU25" i="3"/>
  <c r="BT25" i="3"/>
  <c r="BS25" i="3"/>
  <c r="BR25" i="3"/>
  <c r="BQ25" i="3"/>
  <c r="BP25" i="3"/>
  <c r="BO25" i="3"/>
  <c r="BN25" i="3"/>
  <c r="BM25" i="3"/>
  <c r="BL25" i="3"/>
  <c r="BK25" i="3"/>
  <c r="BJ25" i="3"/>
  <c r="BI25" i="3"/>
  <c r="BH25" i="3"/>
  <c r="BG25" i="3"/>
  <c r="BF25" i="3"/>
  <c r="BE25"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T25" i="3"/>
  <c r="S25" i="3"/>
  <c r="R25" i="3"/>
  <c r="Q25" i="3"/>
  <c r="P25" i="3"/>
  <c r="O25" i="3"/>
  <c r="L25" i="3"/>
  <c r="J25" i="3"/>
  <c r="BH24" i="3"/>
  <c r="BD24" i="3"/>
  <c r="AZ24" i="3"/>
  <c r="AV24" i="3"/>
  <c r="AR24" i="3"/>
  <c r="AN24" i="3"/>
  <c r="AJ24" i="3"/>
  <c r="AF24" i="3"/>
  <c r="AB24" i="3"/>
  <c r="X24" i="3"/>
  <c r="T24" i="3"/>
  <c r="P24" i="3"/>
  <c r="L24" i="3"/>
  <c r="J24"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Q23" i="3"/>
  <c r="P23" i="3"/>
  <c r="O23" i="3"/>
  <c r="L23" i="3"/>
  <c r="J23" i="3"/>
  <c r="BZ22" i="3"/>
  <c r="BY22" i="3"/>
  <c r="BX22" i="3"/>
  <c r="BW22" i="3"/>
  <c r="BV22" i="3"/>
  <c r="BU22" i="3"/>
  <c r="BT22" i="3"/>
  <c r="BS22" i="3"/>
  <c r="BR22"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R22" i="3"/>
  <c r="Q22" i="3"/>
  <c r="P22" i="3"/>
  <c r="L22" i="3"/>
  <c r="J22" i="3"/>
  <c r="BZ21" i="3"/>
  <c r="BV21" i="3"/>
  <c r="BR21" i="3"/>
  <c r="BN21" i="3"/>
  <c r="BJ21" i="3"/>
  <c r="BF21" i="3"/>
  <c r="BB21" i="3"/>
  <c r="AX21" i="3"/>
  <c r="AT21" i="3"/>
  <c r="AP21" i="3"/>
  <c r="AL21" i="3"/>
  <c r="AH21" i="3"/>
  <c r="AD21" i="3"/>
  <c r="Z21" i="3"/>
  <c r="V21" i="3"/>
  <c r="R21" i="3"/>
  <c r="L21" i="3"/>
  <c r="J21" i="3"/>
  <c r="BT20" i="3"/>
  <c r="BD20" i="3"/>
  <c r="AN20" i="3"/>
  <c r="X20" i="3"/>
  <c r="N20" i="3"/>
  <c r="J20" i="3"/>
  <c r="I20" i="3"/>
  <c r="L20" i="3" s="1"/>
  <c r="BZ19" i="3"/>
  <c r="BY19" i="3"/>
  <c r="BX19" i="3"/>
  <c r="BW19" i="3"/>
  <c r="BV19" i="3"/>
  <c r="BU19" i="3"/>
  <c r="BT19" i="3"/>
  <c r="BS19" i="3"/>
  <c r="BR19" i="3"/>
  <c r="BQ19" i="3"/>
  <c r="BP19" i="3"/>
  <c r="BO19" i="3"/>
  <c r="BN19" i="3"/>
  <c r="BM19" i="3"/>
  <c r="BL19" i="3"/>
  <c r="BK19" i="3"/>
  <c r="BJ19" i="3"/>
  <c r="BI19" i="3"/>
  <c r="BH19" i="3"/>
  <c r="BG19" i="3"/>
  <c r="BF19" i="3"/>
  <c r="BE19" i="3"/>
  <c r="BD19" i="3"/>
  <c r="BC19" i="3"/>
  <c r="BB19" i="3"/>
  <c r="BA19" i="3"/>
  <c r="AZ19" i="3"/>
  <c r="AY19" i="3"/>
  <c r="AX19" i="3"/>
  <c r="AW19" i="3"/>
  <c r="AV19" i="3"/>
  <c r="AU19" i="3"/>
  <c r="AT19" i="3"/>
  <c r="AS19" i="3"/>
  <c r="AR19" i="3"/>
  <c r="AQ19" i="3"/>
  <c r="AP19" i="3"/>
  <c r="AO19" i="3"/>
  <c r="AN19" i="3"/>
  <c r="AM19" i="3"/>
  <c r="AL19" i="3"/>
  <c r="AK19" i="3"/>
  <c r="AJ19" i="3"/>
  <c r="AI19" i="3"/>
  <c r="AH19" i="3"/>
  <c r="AG19" i="3"/>
  <c r="AF19" i="3"/>
  <c r="AE19" i="3"/>
  <c r="AD19" i="3"/>
  <c r="AC19" i="3"/>
  <c r="AB19" i="3"/>
  <c r="AA19" i="3"/>
  <c r="Z19" i="3"/>
  <c r="Y19" i="3"/>
  <c r="X19" i="3"/>
  <c r="W19" i="3"/>
  <c r="V19" i="3"/>
  <c r="U19" i="3"/>
  <c r="T19" i="3"/>
  <c r="S19" i="3"/>
  <c r="R19" i="3"/>
  <c r="Q19" i="3"/>
  <c r="P19" i="3"/>
  <c r="O19" i="3"/>
  <c r="L19" i="3"/>
  <c r="J19" i="3"/>
  <c r="AP18" i="3"/>
  <c r="AO18" i="3"/>
  <c r="AN18" i="3"/>
  <c r="AM18" i="3"/>
  <c r="AL18" i="3"/>
  <c r="AK18" i="3"/>
  <c r="AJ18" i="3"/>
  <c r="AI18" i="3"/>
  <c r="AH18" i="3"/>
  <c r="AG18" i="3"/>
  <c r="AF18" i="3"/>
  <c r="AE18" i="3"/>
  <c r="AD18" i="3"/>
  <c r="AC18" i="3"/>
  <c r="AB18" i="3"/>
  <c r="AA18" i="3"/>
  <c r="Z18" i="3"/>
  <c r="Y18" i="3"/>
  <c r="X18" i="3"/>
  <c r="W18" i="3"/>
  <c r="V18" i="3"/>
  <c r="U18" i="3"/>
  <c r="T18" i="3"/>
  <c r="S18" i="3"/>
  <c r="R18" i="3"/>
  <c r="Q18" i="3"/>
  <c r="P18" i="3"/>
  <c r="O18" i="3"/>
  <c r="L18" i="3"/>
  <c r="J18" i="3"/>
  <c r="BZ17" i="3"/>
  <c r="BY17" i="3"/>
  <c r="BX17" i="3"/>
  <c r="BW17" i="3"/>
  <c r="BV17" i="3"/>
  <c r="BU17" i="3"/>
  <c r="BT17" i="3"/>
  <c r="BS17" i="3"/>
  <c r="BR17" i="3"/>
  <c r="BQ17" i="3"/>
  <c r="BP17" i="3"/>
  <c r="BO17" i="3"/>
  <c r="BN17" i="3"/>
  <c r="BM17" i="3"/>
  <c r="BL17" i="3"/>
  <c r="BK17" i="3"/>
  <c r="BJ17" i="3"/>
  <c r="BI17" i="3"/>
  <c r="BH17" i="3"/>
  <c r="BG17" i="3"/>
  <c r="BF17" i="3"/>
  <c r="BE17" i="3"/>
  <c r="BD17" i="3"/>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L17" i="3"/>
  <c r="J17" i="3"/>
  <c r="BZ16" i="3"/>
  <c r="BY16" i="3"/>
  <c r="BX16" i="3"/>
  <c r="BW16" i="3"/>
  <c r="BV16" i="3"/>
  <c r="BU16" i="3"/>
  <c r="BT16" i="3"/>
  <c r="BS16" i="3"/>
  <c r="BR16" i="3"/>
  <c r="BQ16" i="3"/>
  <c r="BP16" i="3"/>
  <c r="BO16" i="3"/>
  <c r="BN16" i="3"/>
  <c r="BM16" i="3"/>
  <c r="BL16" i="3"/>
  <c r="BK16" i="3"/>
  <c r="BJ16" i="3"/>
  <c r="BI16" i="3"/>
  <c r="BH16" i="3"/>
  <c r="BG16" i="3"/>
  <c r="BF16" i="3"/>
  <c r="BE16" i="3"/>
  <c r="BD16" i="3"/>
  <c r="BC16" i="3"/>
  <c r="BB16" i="3"/>
  <c r="BA16" i="3"/>
  <c r="AZ16" i="3"/>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V16" i="3"/>
  <c r="U16" i="3"/>
  <c r="T16" i="3"/>
  <c r="S16" i="3"/>
  <c r="R16" i="3"/>
  <c r="Q16" i="3"/>
  <c r="P16" i="3"/>
  <c r="O16" i="3"/>
  <c r="L16" i="3"/>
  <c r="J16" i="3"/>
  <c r="BZ15" i="3"/>
  <c r="BY15" i="3"/>
  <c r="BX15" i="3"/>
  <c r="BX13" i="3" s="1"/>
  <c r="BW15" i="3"/>
  <c r="BV15" i="3"/>
  <c r="BU15" i="3"/>
  <c r="BT15" i="3"/>
  <c r="BT13" i="3" s="1"/>
  <c r="BS15" i="3"/>
  <c r="BR15" i="3"/>
  <c r="BQ15" i="3"/>
  <c r="BP15" i="3"/>
  <c r="BP13" i="3" s="1"/>
  <c r="BO15" i="3"/>
  <c r="BN15" i="3"/>
  <c r="BM15" i="3"/>
  <c r="BL15" i="3"/>
  <c r="BL13" i="3" s="1"/>
  <c r="BK15" i="3"/>
  <c r="BJ15" i="3"/>
  <c r="BI15" i="3"/>
  <c r="BH15" i="3"/>
  <c r="BH13" i="3" s="1"/>
  <c r="BG15" i="3"/>
  <c r="BF15" i="3"/>
  <c r="BE15" i="3"/>
  <c r="BD15" i="3"/>
  <c r="BD13" i="3" s="1"/>
  <c r="BC15" i="3"/>
  <c r="BB15" i="3"/>
  <c r="BA15" i="3"/>
  <c r="AZ15" i="3"/>
  <c r="AZ13" i="3" s="1"/>
  <c r="AY15" i="3"/>
  <c r="AX15" i="3"/>
  <c r="AW15" i="3"/>
  <c r="AV15" i="3"/>
  <c r="AU15" i="3"/>
  <c r="AT15" i="3"/>
  <c r="AS15" i="3"/>
  <c r="AR15" i="3"/>
  <c r="AR13" i="3" s="1"/>
  <c r="AQ15" i="3"/>
  <c r="AP15" i="3"/>
  <c r="AO15" i="3"/>
  <c r="AN15" i="3"/>
  <c r="AN13" i="3" s="1"/>
  <c r="AM15" i="3"/>
  <c r="AL15" i="3"/>
  <c r="AK15" i="3"/>
  <c r="AJ15" i="3"/>
  <c r="AJ13" i="3" s="1"/>
  <c r="AI15" i="3"/>
  <c r="AH15" i="3"/>
  <c r="AG15" i="3"/>
  <c r="AF15" i="3"/>
  <c r="AF13" i="3" s="1"/>
  <c r="AE15" i="3"/>
  <c r="AD15" i="3"/>
  <c r="AC15" i="3"/>
  <c r="AB15" i="3"/>
  <c r="AB13" i="3" s="1"/>
  <c r="AA15" i="3"/>
  <c r="Z15" i="3"/>
  <c r="Y15" i="3"/>
  <c r="X15" i="3"/>
  <c r="X13" i="3" s="1"/>
  <c r="W15" i="3"/>
  <c r="V15" i="3"/>
  <c r="U15" i="3"/>
  <c r="T15" i="3"/>
  <c r="T13" i="3" s="1"/>
  <c r="S15" i="3"/>
  <c r="R15" i="3"/>
  <c r="Q15" i="3"/>
  <c r="P15" i="3"/>
  <c r="O15" i="3"/>
  <c r="L15" i="3"/>
  <c r="J15" i="3"/>
  <c r="BZ14" i="3"/>
  <c r="BZ13" i="3" s="1"/>
  <c r="BY14" i="3"/>
  <c r="BX14" i="3"/>
  <c r="BW14" i="3"/>
  <c r="BV14" i="3"/>
  <c r="BV13" i="3" s="1"/>
  <c r="BU14" i="3"/>
  <c r="BT14" i="3"/>
  <c r="BS14" i="3"/>
  <c r="BR14" i="3"/>
  <c r="BR13" i="3" s="1"/>
  <c r="BQ14" i="3"/>
  <c r="BP14" i="3"/>
  <c r="BO14" i="3"/>
  <c r="BN14" i="3"/>
  <c r="BN13" i="3" s="1"/>
  <c r="BM14" i="3"/>
  <c r="BL14" i="3"/>
  <c r="BK14" i="3"/>
  <c r="BJ14" i="3"/>
  <c r="BJ13" i="3" s="1"/>
  <c r="BI14" i="3"/>
  <c r="BH14" i="3"/>
  <c r="BG14" i="3"/>
  <c r="BF14" i="3"/>
  <c r="BF13" i="3" s="1"/>
  <c r="BE14" i="3"/>
  <c r="BD14" i="3"/>
  <c r="BC14" i="3"/>
  <c r="BB14" i="3"/>
  <c r="BB13" i="3" s="1"/>
  <c r="BA14" i="3"/>
  <c r="AZ14" i="3"/>
  <c r="AY14" i="3"/>
  <c r="AX14" i="3"/>
  <c r="AX13" i="3" s="1"/>
  <c r="AW14" i="3"/>
  <c r="AV14" i="3"/>
  <c r="AU14" i="3"/>
  <c r="AT14" i="3"/>
  <c r="AT13" i="3" s="1"/>
  <c r="AS14" i="3"/>
  <c r="AR14" i="3"/>
  <c r="AQ14" i="3"/>
  <c r="AP14" i="3"/>
  <c r="AP13" i="3" s="1"/>
  <c r="AO14" i="3"/>
  <c r="AN14" i="3"/>
  <c r="AM14" i="3"/>
  <c r="AL14" i="3"/>
  <c r="AL13" i="3" s="1"/>
  <c r="AK14" i="3"/>
  <c r="AJ14" i="3"/>
  <c r="AI14" i="3"/>
  <c r="AH14" i="3"/>
  <c r="AH13" i="3" s="1"/>
  <c r="AG14" i="3"/>
  <c r="AF14" i="3"/>
  <c r="AE14" i="3"/>
  <c r="AD14" i="3"/>
  <c r="AD13" i="3" s="1"/>
  <c r="AC14" i="3"/>
  <c r="AB14" i="3"/>
  <c r="AA14" i="3"/>
  <c r="Z14" i="3"/>
  <c r="Z13" i="3" s="1"/>
  <c r="Y14" i="3"/>
  <c r="X14" i="3"/>
  <c r="W14" i="3"/>
  <c r="V14" i="3"/>
  <c r="V13" i="3" s="1"/>
  <c r="U14" i="3"/>
  <c r="T14" i="3"/>
  <c r="S14" i="3"/>
  <c r="R14" i="3"/>
  <c r="R13" i="3" s="1"/>
  <c r="Q14" i="3"/>
  <c r="P14" i="3"/>
  <c r="O14" i="3"/>
  <c r="L14" i="3"/>
  <c r="J14" i="3"/>
  <c r="BY13" i="3"/>
  <c r="BW13" i="3"/>
  <c r="BU13" i="3"/>
  <c r="BS13" i="3"/>
  <c r="BQ13" i="3"/>
  <c r="BO13" i="3"/>
  <c r="BM13" i="3"/>
  <c r="BK13" i="3"/>
  <c r="BI13" i="3"/>
  <c r="BG13" i="3"/>
  <c r="BE13" i="3"/>
  <c r="BC13" i="3"/>
  <c r="BA13" i="3"/>
  <c r="AY13" i="3"/>
  <c r="AW13" i="3"/>
  <c r="AV13" i="3"/>
  <c r="AU13" i="3"/>
  <c r="AS13" i="3"/>
  <c r="AQ13" i="3"/>
  <c r="AO13" i="3"/>
  <c r="AM13" i="3"/>
  <c r="AK13" i="3"/>
  <c r="AI13" i="3"/>
  <c r="AG13" i="3"/>
  <c r="AE13" i="3"/>
  <c r="AC13" i="3"/>
  <c r="AA13" i="3"/>
  <c r="Y13" i="3"/>
  <c r="W13" i="3"/>
  <c r="U13" i="3"/>
  <c r="S13" i="3"/>
  <c r="Q13" i="3"/>
  <c r="P13" i="3"/>
  <c r="O13" i="3"/>
  <c r="N13" i="3"/>
  <c r="L13" i="3" s="1"/>
  <c r="J13" i="3"/>
  <c r="I13" i="3"/>
  <c r="BZ12" i="3"/>
  <c r="BY12" i="3"/>
  <c r="BX12" i="3"/>
  <c r="BW12" i="3"/>
  <c r="BV12" i="3"/>
  <c r="BU12" i="3"/>
  <c r="BT12" i="3"/>
  <c r="BS12" i="3"/>
  <c r="BR12" i="3"/>
  <c r="BQ12" i="3"/>
  <c r="BP12" i="3"/>
  <c r="BO12" i="3"/>
  <c r="BN12" i="3"/>
  <c r="BM12" i="3"/>
  <c r="BL12" i="3"/>
  <c r="BK12" i="3"/>
  <c r="BJ12" i="3"/>
  <c r="BI12" i="3"/>
  <c r="BH12" i="3"/>
  <c r="BG12" i="3"/>
  <c r="BF12" i="3"/>
  <c r="BE12" i="3"/>
  <c r="BD12" i="3"/>
  <c r="BC12" i="3"/>
  <c r="BB12" i="3"/>
  <c r="BA12" i="3"/>
  <c r="AZ12" i="3"/>
  <c r="AY12" i="3"/>
  <c r="AX12" i="3"/>
  <c r="AW12" i="3"/>
  <c r="AV12" i="3"/>
  <c r="AU12" i="3"/>
  <c r="AT12" i="3"/>
  <c r="AS12" i="3"/>
  <c r="AR12" i="3"/>
  <c r="AQ12" i="3"/>
  <c r="AP12" i="3"/>
  <c r="AO12" i="3"/>
  <c r="AN12" i="3"/>
  <c r="AM12" i="3"/>
  <c r="AL12" i="3"/>
  <c r="AK12" i="3"/>
  <c r="AJ12" i="3"/>
  <c r="AI12" i="3"/>
  <c r="AH12" i="3"/>
  <c r="AG12" i="3"/>
  <c r="AF12" i="3"/>
  <c r="AE12" i="3"/>
  <c r="AD12" i="3"/>
  <c r="AC12" i="3"/>
  <c r="AB12" i="3"/>
  <c r="AA12" i="3"/>
  <c r="Z12" i="3"/>
  <c r="Y12" i="3"/>
  <c r="X12" i="3"/>
  <c r="W12" i="3"/>
  <c r="V12" i="3"/>
  <c r="U12" i="3"/>
  <c r="T12" i="3"/>
  <c r="S12" i="3"/>
  <c r="R12" i="3"/>
  <c r="Q12" i="3"/>
  <c r="P12" i="3"/>
  <c r="O12" i="3"/>
  <c r="L12" i="3"/>
  <c r="J12"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L11" i="3"/>
  <c r="J11"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L10" i="3"/>
  <c r="J10" i="3"/>
  <c r="BZ9" i="3"/>
  <c r="BY9" i="3"/>
  <c r="BX9" i="3"/>
  <c r="BW9" i="3"/>
  <c r="BV9" i="3"/>
  <c r="BU9" i="3"/>
  <c r="BT9" i="3"/>
  <c r="BS9" i="3"/>
  <c r="BR9" i="3"/>
  <c r="BQ9" i="3"/>
  <c r="BP9" i="3"/>
  <c r="BO9" i="3"/>
  <c r="BN9" i="3"/>
  <c r="BM9" i="3"/>
  <c r="BL9" i="3"/>
  <c r="BK9" i="3"/>
  <c r="BJ9" i="3"/>
  <c r="BI9" i="3"/>
  <c r="BH9" i="3"/>
  <c r="BG9" i="3"/>
  <c r="BF9" i="3"/>
  <c r="BE9" i="3"/>
  <c r="BD9" i="3"/>
  <c r="BC9" i="3"/>
  <c r="BB9" i="3"/>
  <c r="BA9" i="3"/>
  <c r="AZ9" i="3"/>
  <c r="AY9" i="3"/>
  <c r="AX9" i="3"/>
  <c r="AW9" i="3"/>
  <c r="AV9" i="3"/>
  <c r="AU9" i="3"/>
  <c r="AT9" i="3"/>
  <c r="AS9" i="3"/>
  <c r="AR9" i="3"/>
  <c r="AQ9" i="3"/>
  <c r="AP9" i="3"/>
  <c r="AO9" i="3"/>
  <c r="AN9" i="3"/>
  <c r="AM9" i="3"/>
  <c r="AL9" i="3"/>
  <c r="AK9" i="3"/>
  <c r="AJ9" i="3"/>
  <c r="AI9" i="3"/>
  <c r="AH9" i="3"/>
  <c r="AG9" i="3"/>
  <c r="AF9" i="3"/>
  <c r="AE9" i="3"/>
  <c r="AD9" i="3"/>
  <c r="AC9" i="3"/>
  <c r="AB9" i="3"/>
  <c r="AA9" i="3"/>
  <c r="Z9" i="3"/>
  <c r="Y9" i="3"/>
  <c r="X9" i="3"/>
  <c r="W9" i="3"/>
  <c r="V9" i="3"/>
  <c r="U9" i="3"/>
  <c r="T9" i="3"/>
  <c r="S9" i="3"/>
  <c r="R9" i="3"/>
  <c r="Q9" i="3"/>
  <c r="P9" i="3"/>
  <c r="O9" i="3"/>
  <c r="L9" i="3"/>
  <c r="J9" i="3"/>
  <c r="BZ8" i="3"/>
  <c r="BY8" i="3"/>
  <c r="BX8" i="3"/>
  <c r="BX6" i="3" s="1"/>
  <c r="BX39" i="3" s="1"/>
  <c r="BW8" i="3"/>
  <c r="BV8" i="3"/>
  <c r="BU8" i="3"/>
  <c r="BT8" i="3"/>
  <c r="BT6" i="3" s="1"/>
  <c r="BT39" i="3" s="1"/>
  <c r="BS8" i="3"/>
  <c r="BR8" i="3"/>
  <c r="BQ8" i="3"/>
  <c r="BP8" i="3"/>
  <c r="BO8" i="3"/>
  <c r="BN8" i="3"/>
  <c r="BM8" i="3"/>
  <c r="BL8" i="3"/>
  <c r="BK8" i="3"/>
  <c r="BJ8" i="3"/>
  <c r="BI8" i="3"/>
  <c r="BH8" i="3"/>
  <c r="BH6" i="3" s="1"/>
  <c r="BH39" i="3" s="1"/>
  <c r="BG8" i="3"/>
  <c r="BF8" i="3"/>
  <c r="BE8" i="3"/>
  <c r="BD8" i="3"/>
  <c r="BD6" i="3" s="1"/>
  <c r="BD39" i="3" s="1"/>
  <c r="BC8" i="3"/>
  <c r="BB8" i="3"/>
  <c r="BA8" i="3"/>
  <c r="AZ8" i="3"/>
  <c r="AY8" i="3"/>
  <c r="AX8" i="3"/>
  <c r="AW8" i="3"/>
  <c r="AV8" i="3"/>
  <c r="AU8" i="3"/>
  <c r="AT8" i="3"/>
  <c r="AS8" i="3"/>
  <c r="AR8" i="3"/>
  <c r="AR6" i="3" s="1"/>
  <c r="AR39" i="3" s="1"/>
  <c r="AQ8" i="3"/>
  <c r="AP8" i="3"/>
  <c r="AO8" i="3"/>
  <c r="AN8" i="3"/>
  <c r="AN6" i="3" s="1"/>
  <c r="AN39" i="3" s="1"/>
  <c r="AM8" i="3"/>
  <c r="AL8" i="3"/>
  <c r="AK8" i="3"/>
  <c r="AJ8" i="3"/>
  <c r="AI8" i="3"/>
  <c r="AH8" i="3"/>
  <c r="AG8" i="3"/>
  <c r="AF8" i="3"/>
  <c r="AE8" i="3"/>
  <c r="AD8" i="3"/>
  <c r="AC8" i="3"/>
  <c r="AB8" i="3"/>
  <c r="AB6" i="3" s="1"/>
  <c r="AB39" i="3" s="1"/>
  <c r="AA8" i="3"/>
  <c r="Z8" i="3"/>
  <c r="Y8" i="3"/>
  <c r="X8" i="3"/>
  <c r="X6" i="3" s="1"/>
  <c r="X39" i="3" s="1"/>
  <c r="W8" i="3"/>
  <c r="V8" i="3"/>
  <c r="U8" i="3"/>
  <c r="T8" i="3"/>
  <c r="S8" i="3"/>
  <c r="R8" i="3"/>
  <c r="Q8" i="3"/>
  <c r="P8" i="3"/>
  <c r="O8" i="3"/>
  <c r="L8" i="3"/>
  <c r="J8" i="3"/>
  <c r="BZ7" i="3"/>
  <c r="BZ6" i="3" s="1"/>
  <c r="BZ39" i="3" s="1"/>
  <c r="BY7" i="3"/>
  <c r="BX7" i="3"/>
  <c r="BW7" i="3"/>
  <c r="BV7" i="3"/>
  <c r="BV6" i="3" s="1"/>
  <c r="BV39" i="3" s="1"/>
  <c r="BU7" i="3"/>
  <c r="BT7" i="3"/>
  <c r="BS7" i="3"/>
  <c r="BR7" i="3"/>
  <c r="BR6" i="3" s="1"/>
  <c r="BR39" i="3" s="1"/>
  <c r="BQ7" i="3"/>
  <c r="BP7" i="3"/>
  <c r="BO7" i="3"/>
  <c r="BN7" i="3"/>
  <c r="BN6" i="3" s="1"/>
  <c r="BN39" i="3" s="1"/>
  <c r="BM7" i="3"/>
  <c r="BL7" i="3"/>
  <c r="BK7" i="3"/>
  <c r="BJ7" i="3"/>
  <c r="BJ6" i="3" s="1"/>
  <c r="BJ39" i="3" s="1"/>
  <c r="BI7" i="3"/>
  <c r="BH7" i="3"/>
  <c r="BG7" i="3"/>
  <c r="BF7" i="3"/>
  <c r="BF6" i="3" s="1"/>
  <c r="BE7" i="3"/>
  <c r="BD7" i="3"/>
  <c r="BC7" i="3"/>
  <c r="BB7" i="3"/>
  <c r="BB6" i="3" s="1"/>
  <c r="BA7" i="3"/>
  <c r="AZ7" i="3"/>
  <c r="AY7" i="3"/>
  <c r="AX7" i="3"/>
  <c r="AX6" i="3" s="1"/>
  <c r="AW7" i="3"/>
  <c r="AV7" i="3"/>
  <c r="AU7" i="3"/>
  <c r="AT7" i="3"/>
  <c r="AT6" i="3" s="1"/>
  <c r="AS7" i="3"/>
  <c r="AR7" i="3"/>
  <c r="AQ7" i="3"/>
  <c r="AP7" i="3"/>
  <c r="AP6" i="3" s="1"/>
  <c r="AO7" i="3"/>
  <c r="AN7" i="3"/>
  <c r="AM7" i="3"/>
  <c r="AL7" i="3"/>
  <c r="AL6" i="3" s="1"/>
  <c r="AK7" i="3"/>
  <c r="AJ7" i="3"/>
  <c r="AI7" i="3"/>
  <c r="AH7" i="3"/>
  <c r="AH6" i="3" s="1"/>
  <c r="AG7" i="3"/>
  <c r="AF7" i="3"/>
  <c r="AE7" i="3"/>
  <c r="AD7" i="3"/>
  <c r="AD6" i="3" s="1"/>
  <c r="AC7" i="3"/>
  <c r="AB7" i="3"/>
  <c r="AA7" i="3"/>
  <c r="Z7" i="3"/>
  <c r="Z6" i="3" s="1"/>
  <c r="Y7" i="3"/>
  <c r="X7" i="3"/>
  <c r="W7" i="3"/>
  <c r="V7" i="3"/>
  <c r="V6" i="3" s="1"/>
  <c r="U7" i="3"/>
  <c r="T7" i="3"/>
  <c r="S7" i="3"/>
  <c r="R7" i="3"/>
  <c r="R6" i="3" s="1"/>
  <c r="Q7" i="3"/>
  <c r="P7" i="3"/>
  <c r="O7" i="3"/>
  <c r="L7" i="3"/>
  <c r="J7" i="3"/>
  <c r="BY6" i="3"/>
  <c r="BY39" i="3" s="1"/>
  <c r="BW6" i="3"/>
  <c r="BW39" i="3" s="1"/>
  <c r="BU6" i="3"/>
  <c r="BU39" i="3" s="1"/>
  <c r="BS6" i="3"/>
  <c r="BS39" i="3" s="1"/>
  <c r="BQ6" i="3"/>
  <c r="BQ39" i="3" s="1"/>
  <c r="BP6" i="3"/>
  <c r="BP39" i="3" s="1"/>
  <c r="BO6" i="3"/>
  <c r="BO39" i="3" s="1"/>
  <c r="BM6" i="3"/>
  <c r="BL6" i="3"/>
  <c r="BL39" i="3" s="1"/>
  <c r="BK6" i="3"/>
  <c r="BK39" i="3" s="1"/>
  <c r="BI6" i="3"/>
  <c r="BI39" i="3" s="1"/>
  <c r="BG6" i="3"/>
  <c r="BG39" i="3" s="1"/>
  <c r="BE6" i="3"/>
  <c r="BE39" i="3" s="1"/>
  <c r="BC6" i="3"/>
  <c r="BC39" i="3" s="1"/>
  <c r="BA6" i="3"/>
  <c r="BA39" i="3" s="1"/>
  <c r="AZ6" i="3"/>
  <c r="AZ39" i="3" s="1"/>
  <c r="AY6" i="3"/>
  <c r="AY39" i="3" s="1"/>
  <c r="AW6" i="3"/>
  <c r="AV6" i="3"/>
  <c r="AU6" i="3"/>
  <c r="AU39" i="3" s="1"/>
  <c r="AS6" i="3"/>
  <c r="AS39" i="3" s="1"/>
  <c r="AQ6" i="3"/>
  <c r="AQ39" i="3" s="1"/>
  <c r="AO6" i="3"/>
  <c r="AO39" i="3" s="1"/>
  <c r="AM6" i="3"/>
  <c r="AM39" i="3" s="1"/>
  <c r="AK6" i="3"/>
  <c r="AK39" i="3" s="1"/>
  <c r="AJ6" i="3"/>
  <c r="AJ39" i="3" s="1"/>
  <c r="AI6" i="3"/>
  <c r="AI39" i="3" s="1"/>
  <c r="AG6" i="3"/>
  <c r="AF6" i="3"/>
  <c r="AE6" i="3"/>
  <c r="AE39" i="3" s="1"/>
  <c r="AC6" i="3"/>
  <c r="AC39" i="3" s="1"/>
  <c r="AA6" i="3"/>
  <c r="AA39" i="3" s="1"/>
  <c r="Y6" i="3"/>
  <c r="Y39" i="3" s="1"/>
  <c r="W6" i="3"/>
  <c r="W39" i="3" s="1"/>
  <c r="U6" i="3"/>
  <c r="U39" i="3" s="1"/>
  <c r="T6" i="3"/>
  <c r="T39" i="3" s="1"/>
  <c r="S6" i="3"/>
  <c r="S39" i="3" s="1"/>
  <c r="Q6" i="3"/>
  <c r="P6" i="3"/>
  <c r="O6" i="3"/>
  <c r="O39" i="3" s="1"/>
  <c r="L6" i="3"/>
  <c r="J6" i="3"/>
  <c r="BN180" i="2"/>
  <c r="BZ78" i="3" s="1"/>
  <c r="BZ77" i="3" s="1"/>
  <c r="BM180" i="2"/>
  <c r="BY78" i="3" s="1"/>
  <c r="BL180" i="2"/>
  <c r="BX78" i="3" s="1"/>
  <c r="BK180" i="2"/>
  <c r="BW78" i="3" s="1"/>
  <c r="BJ180" i="2"/>
  <c r="BV78" i="3" s="1"/>
  <c r="BV77" i="3" s="1"/>
  <c r="BI180" i="2"/>
  <c r="BU78" i="3" s="1"/>
  <c r="BH180" i="2"/>
  <c r="BT78" i="3" s="1"/>
  <c r="BG180" i="2"/>
  <c r="BS78" i="3" s="1"/>
  <c r="BF180" i="2"/>
  <c r="BR78" i="3" s="1"/>
  <c r="BR77" i="3" s="1"/>
  <c r="BE180" i="2"/>
  <c r="BQ78" i="3" s="1"/>
  <c r="BD180" i="2"/>
  <c r="BP78" i="3" s="1"/>
  <c r="BC180" i="2"/>
  <c r="BO78" i="3" s="1"/>
  <c r="BB180" i="2"/>
  <c r="BN78" i="3" s="1"/>
  <c r="BN77" i="3" s="1"/>
  <c r="BA180" i="2"/>
  <c r="BM78" i="3" s="1"/>
  <c r="AZ180" i="2"/>
  <c r="BL78" i="3" s="1"/>
  <c r="AY180" i="2"/>
  <c r="BK78" i="3" s="1"/>
  <c r="AX180" i="2"/>
  <c r="BJ78" i="3" s="1"/>
  <c r="BJ77" i="3" s="1"/>
  <c r="AW180" i="2"/>
  <c r="BI78" i="3" s="1"/>
  <c r="AV180" i="2"/>
  <c r="BH78" i="3" s="1"/>
  <c r="AU180" i="2"/>
  <c r="BG78" i="3" s="1"/>
  <c r="AT180" i="2"/>
  <c r="BF78" i="3" s="1"/>
  <c r="BF77" i="3" s="1"/>
  <c r="AS180" i="2"/>
  <c r="BE78" i="3" s="1"/>
  <c r="AR180" i="2"/>
  <c r="BD78" i="3" s="1"/>
  <c r="AQ180" i="2"/>
  <c r="BC78" i="3" s="1"/>
  <c r="AP180" i="2"/>
  <c r="BB78" i="3" s="1"/>
  <c r="BB77" i="3" s="1"/>
  <c r="AO180" i="2"/>
  <c r="BA78" i="3" s="1"/>
  <c r="AN180" i="2"/>
  <c r="AZ78" i="3" s="1"/>
  <c r="AM180" i="2"/>
  <c r="AY78" i="3" s="1"/>
  <c r="AL180" i="2"/>
  <c r="AX78" i="3" s="1"/>
  <c r="AX77" i="3" s="1"/>
  <c r="AK180" i="2"/>
  <c r="AW78" i="3" s="1"/>
  <c r="AJ180" i="2"/>
  <c r="AV78" i="3" s="1"/>
  <c r="AI180" i="2"/>
  <c r="AU78" i="3" s="1"/>
  <c r="AH180" i="2"/>
  <c r="AT78" i="3" s="1"/>
  <c r="AT77" i="3" s="1"/>
  <c r="AG180" i="2"/>
  <c r="AS78" i="3" s="1"/>
  <c r="AF180" i="2"/>
  <c r="AR78" i="3" s="1"/>
  <c r="AE180" i="2"/>
  <c r="AQ78" i="3" s="1"/>
  <c r="AD180" i="2"/>
  <c r="AP78" i="3" s="1"/>
  <c r="AP77" i="3" s="1"/>
  <c r="AC180" i="2"/>
  <c r="AO78" i="3" s="1"/>
  <c r="AB180" i="2"/>
  <c r="AN78" i="3" s="1"/>
  <c r="AA180" i="2"/>
  <c r="AM78" i="3" s="1"/>
  <c r="Z180" i="2"/>
  <c r="AL78" i="3" s="1"/>
  <c r="AL77" i="3" s="1"/>
  <c r="Y180" i="2"/>
  <c r="AK78" i="3" s="1"/>
  <c r="X180" i="2"/>
  <c r="AJ78" i="3" s="1"/>
  <c r="W180" i="2"/>
  <c r="AI78" i="3" s="1"/>
  <c r="V180" i="2"/>
  <c r="AH78" i="3" s="1"/>
  <c r="AH77" i="3" s="1"/>
  <c r="U180" i="2"/>
  <c r="AG78" i="3" s="1"/>
  <c r="T180" i="2"/>
  <c r="AF78" i="3" s="1"/>
  <c r="S180" i="2"/>
  <c r="AE78" i="3" s="1"/>
  <c r="R180" i="2"/>
  <c r="AD78" i="3" s="1"/>
  <c r="AD77" i="3" s="1"/>
  <c r="Q180" i="2"/>
  <c r="AC78" i="3" s="1"/>
  <c r="P180" i="2"/>
  <c r="AB78" i="3" s="1"/>
  <c r="O180" i="2"/>
  <c r="AA78" i="3" s="1"/>
  <c r="N180" i="2"/>
  <c r="Z78" i="3" s="1"/>
  <c r="Z77" i="3" s="1"/>
  <c r="M180" i="2"/>
  <c r="Y78" i="3" s="1"/>
  <c r="L180" i="2"/>
  <c r="X78" i="3" s="1"/>
  <c r="K180" i="2"/>
  <c r="W78" i="3" s="1"/>
  <c r="J180" i="2"/>
  <c r="V78" i="3" s="1"/>
  <c r="V77" i="3" s="1"/>
  <c r="I180" i="2"/>
  <c r="U78" i="3" s="1"/>
  <c r="H180" i="2"/>
  <c r="T78" i="3" s="1"/>
  <c r="G180" i="2"/>
  <c r="S78" i="3" s="1"/>
  <c r="F180" i="2"/>
  <c r="R78" i="3" s="1"/>
  <c r="R77" i="3" s="1"/>
  <c r="E180" i="2"/>
  <c r="Q78" i="3" s="1"/>
  <c r="D180" i="2"/>
  <c r="P78" i="3" s="1"/>
  <c r="C180" i="2"/>
  <c r="O78" i="3" s="1"/>
  <c r="BN174" i="2"/>
  <c r="BM174" i="2"/>
  <c r="BL174" i="2"/>
  <c r="BK174" i="2"/>
  <c r="BJ174" i="2"/>
  <c r="BI174" i="2"/>
  <c r="BH174" i="2"/>
  <c r="BG174" i="2"/>
  <c r="BF174" i="2"/>
  <c r="BE174" i="2"/>
  <c r="BD174" i="2"/>
  <c r="BC174" i="2"/>
  <c r="BB174" i="2"/>
  <c r="BA174" i="2"/>
  <c r="AZ174" i="2"/>
  <c r="AY174" i="2"/>
  <c r="AX174" i="2"/>
  <c r="AW174" i="2"/>
  <c r="AV174" i="2"/>
  <c r="AU174" i="2"/>
  <c r="AT174" i="2"/>
  <c r="AS174" i="2"/>
  <c r="AR174" i="2"/>
  <c r="AQ174" i="2"/>
  <c r="AP174" i="2"/>
  <c r="AO174" i="2"/>
  <c r="AN174" i="2"/>
  <c r="AM174" i="2"/>
  <c r="AL174" i="2"/>
  <c r="AK174" i="2"/>
  <c r="AJ174" i="2"/>
  <c r="AI174" i="2"/>
  <c r="AH174" i="2"/>
  <c r="AG174" i="2"/>
  <c r="AF174" i="2"/>
  <c r="AE174" i="2"/>
  <c r="AD174" i="2"/>
  <c r="AC174" i="2"/>
  <c r="AB174" i="2"/>
  <c r="AA174" i="2"/>
  <c r="Z174" i="2"/>
  <c r="Y174" i="2"/>
  <c r="X174" i="2"/>
  <c r="W174" i="2"/>
  <c r="V174" i="2"/>
  <c r="U174" i="2"/>
  <c r="T174" i="2"/>
  <c r="S174" i="2"/>
  <c r="R174" i="2"/>
  <c r="Q174" i="2"/>
  <c r="P174" i="2"/>
  <c r="O174" i="2"/>
  <c r="N174" i="2"/>
  <c r="M174" i="2"/>
  <c r="L174" i="2"/>
  <c r="K174" i="2"/>
  <c r="J174" i="2"/>
  <c r="I174" i="2"/>
  <c r="H174" i="2"/>
  <c r="G174" i="2"/>
  <c r="F174" i="2"/>
  <c r="E174" i="2"/>
  <c r="D174" i="2"/>
  <c r="C174" i="2"/>
  <c r="C162" i="2"/>
  <c r="O22" i="3" s="1"/>
  <c r="BN161" i="2"/>
  <c r="BM161" i="2"/>
  <c r="BY21" i="3" s="1"/>
  <c r="BL161" i="2"/>
  <c r="BX21" i="3" s="1"/>
  <c r="BX20" i="3" s="1"/>
  <c r="BK161" i="2"/>
  <c r="BW21" i="3" s="1"/>
  <c r="BJ161" i="2"/>
  <c r="BI161" i="2"/>
  <c r="BU21" i="3" s="1"/>
  <c r="BH161" i="2"/>
  <c r="BT21" i="3" s="1"/>
  <c r="BG161" i="2"/>
  <c r="BS21" i="3" s="1"/>
  <c r="BF161" i="2"/>
  <c r="BE161" i="2"/>
  <c r="BQ21" i="3" s="1"/>
  <c r="BD161" i="2"/>
  <c r="BP21" i="3" s="1"/>
  <c r="BP20" i="3" s="1"/>
  <c r="BC161" i="2"/>
  <c r="BO21" i="3" s="1"/>
  <c r="BB161" i="2"/>
  <c r="BA161" i="2"/>
  <c r="BM21" i="3" s="1"/>
  <c r="AZ161" i="2"/>
  <c r="BL21" i="3" s="1"/>
  <c r="BL20" i="3" s="1"/>
  <c r="AY161" i="2"/>
  <c r="BK21" i="3" s="1"/>
  <c r="AX161" i="2"/>
  <c r="AW161" i="2"/>
  <c r="BI21" i="3" s="1"/>
  <c r="AV161" i="2"/>
  <c r="BH21" i="3" s="1"/>
  <c r="BH20" i="3" s="1"/>
  <c r="AU161" i="2"/>
  <c r="BG21" i="3" s="1"/>
  <c r="AT161" i="2"/>
  <c r="AS161" i="2"/>
  <c r="BE21" i="3" s="1"/>
  <c r="AR161" i="2"/>
  <c r="BD21" i="3" s="1"/>
  <c r="AQ161" i="2"/>
  <c r="BC21" i="3" s="1"/>
  <c r="AP161" i="2"/>
  <c r="AO161" i="2"/>
  <c r="BA21" i="3" s="1"/>
  <c r="AN161" i="2"/>
  <c r="AZ21" i="3" s="1"/>
  <c r="AZ20" i="3" s="1"/>
  <c r="AM161" i="2"/>
  <c r="AY21" i="3" s="1"/>
  <c r="AL161" i="2"/>
  <c r="AK161" i="2"/>
  <c r="AW21" i="3" s="1"/>
  <c r="AJ161" i="2"/>
  <c r="AV21" i="3" s="1"/>
  <c r="AV20" i="3" s="1"/>
  <c r="AI161" i="2"/>
  <c r="AU21" i="3" s="1"/>
  <c r="AH161" i="2"/>
  <c r="AG161" i="2"/>
  <c r="AS21" i="3" s="1"/>
  <c r="AF161" i="2"/>
  <c r="AR21" i="3" s="1"/>
  <c r="AR20" i="3" s="1"/>
  <c r="AE161" i="2"/>
  <c r="AQ21" i="3" s="1"/>
  <c r="AD161" i="2"/>
  <c r="AC161" i="2"/>
  <c r="AO21" i="3" s="1"/>
  <c r="AB161" i="2"/>
  <c r="AN21" i="3" s="1"/>
  <c r="AA161" i="2"/>
  <c r="AM21" i="3" s="1"/>
  <c r="Z161" i="2"/>
  <c r="Y161" i="2"/>
  <c r="AK21" i="3" s="1"/>
  <c r="X161" i="2"/>
  <c r="AJ21" i="3" s="1"/>
  <c r="AJ20" i="3" s="1"/>
  <c r="W161" i="2"/>
  <c r="AI21" i="3" s="1"/>
  <c r="V161" i="2"/>
  <c r="U161" i="2"/>
  <c r="AG21" i="3" s="1"/>
  <c r="T161" i="2"/>
  <c r="AF21" i="3" s="1"/>
  <c r="AF20" i="3" s="1"/>
  <c r="S161" i="2"/>
  <c r="AE21" i="3" s="1"/>
  <c r="R161" i="2"/>
  <c r="Q161" i="2"/>
  <c r="AC21" i="3" s="1"/>
  <c r="P161" i="2"/>
  <c r="AB21" i="3" s="1"/>
  <c r="AB20" i="3" s="1"/>
  <c r="O161" i="2"/>
  <c r="AA21" i="3" s="1"/>
  <c r="N161" i="2"/>
  <c r="M161" i="2"/>
  <c r="Y21" i="3" s="1"/>
  <c r="L161" i="2"/>
  <c r="X21" i="3" s="1"/>
  <c r="K161" i="2"/>
  <c r="W21" i="3" s="1"/>
  <c r="J161" i="2"/>
  <c r="I161" i="2"/>
  <c r="U21" i="3" s="1"/>
  <c r="H161" i="2"/>
  <c r="T21" i="3" s="1"/>
  <c r="T20" i="3" s="1"/>
  <c r="G161" i="2"/>
  <c r="S21" i="3" s="1"/>
  <c r="F161" i="2"/>
  <c r="E161" i="2"/>
  <c r="Q21" i="3" s="1"/>
  <c r="D161" i="2"/>
  <c r="P21" i="3" s="1"/>
  <c r="P20" i="3" s="1"/>
  <c r="C161" i="2"/>
  <c r="O21" i="3" s="1"/>
  <c r="BN152" i="2"/>
  <c r="BM152" i="2"/>
  <c r="BL152" i="2"/>
  <c r="BK152" i="2"/>
  <c r="BJ152" i="2"/>
  <c r="BI152" i="2"/>
  <c r="BH152" i="2"/>
  <c r="BG152" i="2"/>
  <c r="BF152" i="2"/>
  <c r="BE152" i="2"/>
  <c r="BD152" i="2"/>
  <c r="BC152" i="2"/>
  <c r="BB152" i="2"/>
  <c r="BA152" i="2"/>
  <c r="AZ152" i="2"/>
  <c r="AY152" i="2"/>
  <c r="AX152" i="2"/>
  <c r="AW152" i="2"/>
  <c r="AV152" i="2"/>
  <c r="AU152" i="2"/>
  <c r="AT152" i="2"/>
  <c r="AS152" i="2"/>
  <c r="AR152" i="2"/>
  <c r="AQ152" i="2"/>
  <c r="AP152" i="2"/>
  <c r="AO152" i="2"/>
  <c r="AN152" i="2"/>
  <c r="AM152" i="2"/>
  <c r="AL152" i="2"/>
  <c r="AK152" i="2"/>
  <c r="AJ152" i="2"/>
  <c r="AI152" i="2"/>
  <c r="AH152" i="2"/>
  <c r="AG152" i="2"/>
  <c r="AF152" i="2"/>
  <c r="AE152" i="2"/>
  <c r="AD152" i="2"/>
  <c r="AC152" i="2"/>
  <c r="AB152" i="2"/>
  <c r="AA152" i="2"/>
  <c r="Z152" i="2"/>
  <c r="Y152" i="2"/>
  <c r="X152" i="2"/>
  <c r="W152" i="2"/>
  <c r="V152" i="2"/>
  <c r="U152" i="2"/>
  <c r="T152" i="2"/>
  <c r="S152" i="2"/>
  <c r="R152" i="2"/>
  <c r="Q152" i="2"/>
  <c r="P152" i="2"/>
  <c r="O152" i="2"/>
  <c r="N152" i="2"/>
  <c r="M152" i="2"/>
  <c r="L152" i="2"/>
  <c r="K152" i="2"/>
  <c r="J152" i="2"/>
  <c r="I152" i="2"/>
  <c r="H152" i="2"/>
  <c r="G152" i="2"/>
  <c r="F152" i="2"/>
  <c r="E152" i="2"/>
  <c r="D152" i="2"/>
  <c r="C152" i="2"/>
  <c r="BN146" i="2"/>
  <c r="BM146" i="2"/>
  <c r="BL146" i="2"/>
  <c r="BK146" i="2"/>
  <c r="BJ146" i="2"/>
  <c r="BI146" i="2"/>
  <c r="BH146" i="2"/>
  <c r="BG146" i="2"/>
  <c r="BF146" i="2"/>
  <c r="BE146" i="2"/>
  <c r="BD146" i="2"/>
  <c r="BC146" i="2"/>
  <c r="BB146" i="2"/>
  <c r="BA146" i="2"/>
  <c r="AZ146" i="2"/>
  <c r="AY146" i="2"/>
  <c r="AX146" i="2"/>
  <c r="AW146" i="2"/>
  <c r="AV146" i="2"/>
  <c r="AU146" i="2"/>
  <c r="AT146" i="2"/>
  <c r="AS146" i="2"/>
  <c r="AR146" i="2"/>
  <c r="AQ146" i="2"/>
  <c r="AP146" i="2"/>
  <c r="AO146" i="2"/>
  <c r="AN146" i="2"/>
  <c r="AM146" i="2"/>
  <c r="AL146" i="2"/>
  <c r="AK146" i="2"/>
  <c r="AJ146" i="2"/>
  <c r="AI146" i="2"/>
  <c r="AH146" i="2"/>
  <c r="AG146" i="2"/>
  <c r="AF146" i="2"/>
  <c r="AE146" i="2"/>
  <c r="AD146" i="2"/>
  <c r="AC146" i="2"/>
  <c r="AB146" i="2"/>
  <c r="AA146" i="2"/>
  <c r="Z146" i="2"/>
  <c r="Y146" i="2"/>
  <c r="X146" i="2"/>
  <c r="W146" i="2"/>
  <c r="V146" i="2"/>
  <c r="U146" i="2"/>
  <c r="T146" i="2"/>
  <c r="S146" i="2"/>
  <c r="R146" i="2"/>
  <c r="Q146" i="2"/>
  <c r="P146" i="2"/>
  <c r="O146" i="2"/>
  <c r="N146" i="2"/>
  <c r="M146" i="2"/>
  <c r="L146" i="2"/>
  <c r="K146" i="2"/>
  <c r="J146" i="2"/>
  <c r="I146" i="2"/>
  <c r="H146" i="2"/>
  <c r="G146" i="2"/>
  <c r="F146" i="2"/>
  <c r="E146" i="2"/>
  <c r="D146" i="2"/>
  <c r="C146" i="2"/>
  <c r="BN135" i="2"/>
  <c r="BZ24" i="3" s="1"/>
  <c r="BM135" i="2"/>
  <c r="BY24" i="3" s="1"/>
  <c r="BL135" i="2"/>
  <c r="BX24" i="3" s="1"/>
  <c r="BK135" i="2"/>
  <c r="BW24" i="3" s="1"/>
  <c r="BJ135" i="2"/>
  <c r="BV24" i="3" s="1"/>
  <c r="BI135" i="2"/>
  <c r="BU24" i="3" s="1"/>
  <c r="BH135" i="2"/>
  <c r="BT24" i="3" s="1"/>
  <c r="BG135" i="2"/>
  <c r="BS24" i="3" s="1"/>
  <c r="BF135" i="2"/>
  <c r="BR24" i="3" s="1"/>
  <c r="BE135" i="2"/>
  <c r="BQ24" i="3" s="1"/>
  <c r="BD135" i="2"/>
  <c r="BP24" i="3" s="1"/>
  <c r="BC135" i="2"/>
  <c r="BO24" i="3" s="1"/>
  <c r="BB135" i="2"/>
  <c r="BN24" i="3" s="1"/>
  <c r="BA135" i="2"/>
  <c r="BM24" i="3" s="1"/>
  <c r="AZ135" i="2"/>
  <c r="BL24" i="3" s="1"/>
  <c r="AY135" i="2"/>
  <c r="BK24" i="3" s="1"/>
  <c r="AX135" i="2"/>
  <c r="BJ24" i="3" s="1"/>
  <c r="AW135" i="2"/>
  <c r="BI24" i="3" s="1"/>
  <c r="AV135" i="2"/>
  <c r="AU135" i="2"/>
  <c r="BG24" i="3" s="1"/>
  <c r="AT135" i="2"/>
  <c r="BF24" i="3" s="1"/>
  <c r="AS135" i="2"/>
  <c r="BE24" i="3" s="1"/>
  <c r="AR135" i="2"/>
  <c r="AQ135" i="2"/>
  <c r="BC24" i="3" s="1"/>
  <c r="AP135" i="2"/>
  <c r="BB24" i="3" s="1"/>
  <c r="AO135" i="2"/>
  <c r="BA24" i="3" s="1"/>
  <c r="AN135" i="2"/>
  <c r="AM135" i="2"/>
  <c r="AY24" i="3" s="1"/>
  <c r="AL135" i="2"/>
  <c r="AX24" i="3" s="1"/>
  <c r="AK135" i="2"/>
  <c r="AW24" i="3" s="1"/>
  <c r="AJ135" i="2"/>
  <c r="AI135" i="2"/>
  <c r="AU24" i="3" s="1"/>
  <c r="AH135" i="2"/>
  <c r="AT24" i="3" s="1"/>
  <c r="AG135" i="2"/>
  <c r="AS24" i="3" s="1"/>
  <c r="AF135" i="2"/>
  <c r="AE135" i="2"/>
  <c r="AQ24" i="3" s="1"/>
  <c r="AD135" i="2"/>
  <c r="AP24" i="3" s="1"/>
  <c r="AC135" i="2"/>
  <c r="AO24" i="3" s="1"/>
  <c r="AB135" i="2"/>
  <c r="AA135" i="2"/>
  <c r="AM24" i="3" s="1"/>
  <c r="Z135" i="2"/>
  <c r="AL24" i="3" s="1"/>
  <c r="Y135" i="2"/>
  <c r="AK24" i="3" s="1"/>
  <c r="X135" i="2"/>
  <c r="W135" i="2"/>
  <c r="AI24" i="3" s="1"/>
  <c r="V135" i="2"/>
  <c r="AH24" i="3" s="1"/>
  <c r="U135" i="2"/>
  <c r="AG24" i="3" s="1"/>
  <c r="T135" i="2"/>
  <c r="S135" i="2"/>
  <c r="AE24" i="3" s="1"/>
  <c r="R135" i="2"/>
  <c r="AD24" i="3" s="1"/>
  <c r="Q135" i="2"/>
  <c r="AC24" i="3" s="1"/>
  <c r="P135" i="2"/>
  <c r="O135" i="2"/>
  <c r="AA24" i="3" s="1"/>
  <c r="N135" i="2"/>
  <c r="Z24" i="3" s="1"/>
  <c r="M135" i="2"/>
  <c r="Y24" i="3" s="1"/>
  <c r="L135" i="2"/>
  <c r="K135" i="2"/>
  <c r="W24" i="3" s="1"/>
  <c r="J135" i="2"/>
  <c r="V24" i="3" s="1"/>
  <c r="I135" i="2"/>
  <c r="U24" i="3" s="1"/>
  <c r="H135" i="2"/>
  <c r="G135" i="2"/>
  <c r="S24" i="3" s="1"/>
  <c r="F135" i="2"/>
  <c r="R24" i="3" s="1"/>
  <c r="E135" i="2"/>
  <c r="Q24" i="3" s="1"/>
  <c r="D135" i="2"/>
  <c r="C135" i="2"/>
  <c r="O24" i="3" s="1"/>
  <c r="BN127" i="2"/>
  <c r="BM127" i="2"/>
  <c r="BL127" i="2"/>
  <c r="BK127" i="2"/>
  <c r="BJ127" i="2"/>
  <c r="BI127" i="2"/>
  <c r="BH127" i="2"/>
  <c r="BG127" i="2"/>
  <c r="BF127" i="2"/>
  <c r="BE127" i="2"/>
  <c r="BD127" i="2"/>
  <c r="BC127" i="2"/>
  <c r="BB127" i="2"/>
  <c r="BA127" i="2"/>
  <c r="AZ127" i="2"/>
  <c r="AY127" i="2"/>
  <c r="AX127" i="2"/>
  <c r="AW127" i="2"/>
  <c r="AV127" i="2"/>
  <c r="AU127" i="2"/>
  <c r="AT127" i="2"/>
  <c r="AS127" i="2"/>
  <c r="AR127" i="2"/>
  <c r="AQ127" i="2"/>
  <c r="AP127" i="2"/>
  <c r="AO127" i="2"/>
  <c r="AN127" i="2"/>
  <c r="AM127" i="2"/>
  <c r="AL127" i="2"/>
  <c r="AK127" i="2"/>
  <c r="AJ127" i="2"/>
  <c r="AI127" i="2"/>
  <c r="AH127" i="2"/>
  <c r="AG127" i="2"/>
  <c r="AF127" i="2"/>
  <c r="AE127" i="2"/>
  <c r="AD127" i="2"/>
  <c r="AC127" i="2"/>
  <c r="AB127" i="2"/>
  <c r="AA127" i="2"/>
  <c r="Z127" i="2"/>
  <c r="Y127" i="2"/>
  <c r="X127" i="2"/>
  <c r="W127" i="2"/>
  <c r="V127" i="2"/>
  <c r="U127" i="2"/>
  <c r="T127" i="2"/>
  <c r="S127" i="2"/>
  <c r="R127" i="2"/>
  <c r="Q127" i="2"/>
  <c r="P127" i="2"/>
  <c r="O127" i="2"/>
  <c r="N127" i="2"/>
  <c r="M127" i="2"/>
  <c r="L127" i="2"/>
  <c r="K127" i="2"/>
  <c r="J127" i="2"/>
  <c r="I127" i="2"/>
  <c r="H127" i="2"/>
  <c r="G127" i="2"/>
  <c r="F127" i="2"/>
  <c r="E127" i="2"/>
  <c r="D127" i="2"/>
  <c r="C127" i="2"/>
  <c r="BN121" i="2"/>
  <c r="BM121" i="2"/>
  <c r="BL121" i="2"/>
  <c r="BK121" i="2"/>
  <c r="BJ121" i="2"/>
  <c r="BI121" i="2"/>
  <c r="BH121" i="2"/>
  <c r="BG121" i="2"/>
  <c r="BF121" i="2"/>
  <c r="BE121" i="2"/>
  <c r="BD121" i="2"/>
  <c r="BC121" i="2"/>
  <c r="BB121" i="2"/>
  <c r="BA121" i="2"/>
  <c r="AZ121" i="2"/>
  <c r="AY121" i="2"/>
  <c r="AX121" i="2"/>
  <c r="AW121" i="2"/>
  <c r="AV121" i="2"/>
  <c r="AU121" i="2"/>
  <c r="AT121" i="2"/>
  <c r="AS121" i="2"/>
  <c r="AR121" i="2"/>
  <c r="AQ121" i="2"/>
  <c r="AP121" i="2"/>
  <c r="AO121" i="2"/>
  <c r="AN121" i="2"/>
  <c r="AM121" i="2"/>
  <c r="AL121" i="2"/>
  <c r="AK121" i="2"/>
  <c r="AJ121" i="2"/>
  <c r="AI121" i="2"/>
  <c r="AH121" i="2"/>
  <c r="AG121" i="2"/>
  <c r="AF121" i="2"/>
  <c r="AE121" i="2"/>
  <c r="AD121" i="2"/>
  <c r="AC121" i="2"/>
  <c r="AB121" i="2"/>
  <c r="AA121" i="2"/>
  <c r="Z121" i="2"/>
  <c r="Y121" i="2"/>
  <c r="X121" i="2"/>
  <c r="W121" i="2"/>
  <c r="V121" i="2"/>
  <c r="U121" i="2"/>
  <c r="T121" i="2"/>
  <c r="S121" i="2"/>
  <c r="R121" i="2"/>
  <c r="Q121" i="2"/>
  <c r="P121" i="2"/>
  <c r="O121" i="2"/>
  <c r="N121" i="2"/>
  <c r="M121" i="2"/>
  <c r="L121" i="2"/>
  <c r="K121" i="2"/>
  <c r="J121" i="2"/>
  <c r="I121" i="2"/>
  <c r="H121" i="2"/>
  <c r="G121" i="2"/>
  <c r="F121" i="2"/>
  <c r="E121" i="2"/>
  <c r="D121" i="2"/>
  <c r="C121" i="2"/>
  <c r="BN110" i="2"/>
  <c r="BZ27" i="3" s="1"/>
  <c r="BM110" i="2"/>
  <c r="BL110" i="2"/>
  <c r="BX27" i="3" s="1"/>
  <c r="BK110" i="2"/>
  <c r="BW27" i="3" s="1"/>
  <c r="BJ110" i="2"/>
  <c r="BV27" i="3" s="1"/>
  <c r="BI110" i="2"/>
  <c r="BU27" i="3" s="1"/>
  <c r="BH110" i="2"/>
  <c r="BT27" i="3" s="1"/>
  <c r="BG110" i="2"/>
  <c r="BS27" i="3" s="1"/>
  <c r="BF110" i="2"/>
  <c r="BR27" i="3" s="1"/>
  <c r="BE110" i="2"/>
  <c r="BQ27" i="3" s="1"/>
  <c r="BD110" i="2"/>
  <c r="BP27" i="3" s="1"/>
  <c r="BC110" i="2"/>
  <c r="BO27" i="3" s="1"/>
  <c r="BB110" i="2"/>
  <c r="BN27" i="3" s="1"/>
  <c r="BA110" i="2"/>
  <c r="BM27" i="3" s="1"/>
  <c r="AZ110" i="2"/>
  <c r="BL27" i="3" s="1"/>
  <c r="AY110" i="2"/>
  <c r="BK27" i="3" s="1"/>
  <c r="AX110" i="2"/>
  <c r="BJ27" i="3" s="1"/>
  <c r="AW110" i="2"/>
  <c r="AV110" i="2"/>
  <c r="BH27" i="3" s="1"/>
  <c r="AU110" i="2"/>
  <c r="BG27" i="3" s="1"/>
  <c r="AT110" i="2"/>
  <c r="BF27" i="3" s="1"/>
  <c r="AS110" i="2"/>
  <c r="BE27" i="3" s="1"/>
  <c r="AR110" i="2"/>
  <c r="BD27" i="3" s="1"/>
  <c r="AQ110" i="2"/>
  <c r="BC27" i="3" s="1"/>
  <c r="AP110" i="2"/>
  <c r="BB27" i="3" s="1"/>
  <c r="AO110" i="2"/>
  <c r="BA27" i="3" s="1"/>
  <c r="AN110" i="2"/>
  <c r="AZ27" i="3" s="1"/>
  <c r="AM110" i="2"/>
  <c r="AY27" i="3" s="1"/>
  <c r="AL110" i="2"/>
  <c r="AX27" i="3" s="1"/>
  <c r="AK110" i="2"/>
  <c r="AW27" i="3" s="1"/>
  <c r="AJ110" i="2"/>
  <c r="AV27" i="3" s="1"/>
  <c r="AI110" i="2"/>
  <c r="AU27" i="3" s="1"/>
  <c r="AH110" i="2"/>
  <c r="AT27" i="3" s="1"/>
  <c r="AG110" i="2"/>
  <c r="AF110" i="2"/>
  <c r="AR27" i="3" s="1"/>
  <c r="AE110" i="2"/>
  <c r="AQ27" i="3" s="1"/>
  <c r="AD110" i="2"/>
  <c r="AP27" i="3" s="1"/>
  <c r="AC110" i="2"/>
  <c r="AO27" i="3" s="1"/>
  <c r="AB110" i="2"/>
  <c r="AN27" i="3" s="1"/>
  <c r="Z110" i="2"/>
  <c r="AL27" i="3" s="1"/>
  <c r="Y110" i="2"/>
  <c r="AK27" i="3" s="1"/>
  <c r="X110" i="2"/>
  <c r="AJ27" i="3" s="1"/>
  <c r="W110" i="2"/>
  <c r="AI27" i="3" s="1"/>
  <c r="V110" i="2"/>
  <c r="AH27" i="3" s="1"/>
  <c r="U110" i="2"/>
  <c r="T110" i="2"/>
  <c r="AF27" i="3" s="1"/>
  <c r="S110" i="2"/>
  <c r="AE27" i="3" s="1"/>
  <c r="R110" i="2"/>
  <c r="AD27" i="3" s="1"/>
  <c r="Q110" i="2"/>
  <c r="AC27" i="3" s="1"/>
  <c r="P110" i="2"/>
  <c r="AB27" i="3" s="1"/>
  <c r="O110" i="2"/>
  <c r="AA27" i="3" s="1"/>
  <c r="N110" i="2"/>
  <c r="Z27" i="3" s="1"/>
  <c r="M110" i="2"/>
  <c r="Y27" i="3" s="1"/>
  <c r="L110" i="2"/>
  <c r="X27" i="3" s="1"/>
  <c r="K110" i="2"/>
  <c r="W27" i="3" s="1"/>
  <c r="J110" i="2"/>
  <c r="V27" i="3" s="1"/>
  <c r="I110" i="2"/>
  <c r="U27" i="3" s="1"/>
  <c r="H110" i="2"/>
  <c r="T27" i="3" s="1"/>
  <c r="G110" i="2"/>
  <c r="S27" i="3" s="1"/>
  <c r="F110" i="2"/>
  <c r="R27" i="3" s="1"/>
  <c r="E110" i="2"/>
  <c r="D110" i="2"/>
  <c r="P27" i="3" s="1"/>
  <c r="C110" i="2"/>
  <c r="O27" i="3" s="1"/>
  <c r="BN103" i="2"/>
  <c r="BM103" i="2"/>
  <c r="BL103" i="2"/>
  <c r="BK103" i="2"/>
  <c r="BJ103" i="2"/>
  <c r="BI103" i="2"/>
  <c r="BH103" i="2"/>
  <c r="BG103" i="2"/>
  <c r="BF103" i="2"/>
  <c r="BE103" i="2"/>
  <c r="BD103" i="2"/>
  <c r="BC103" i="2"/>
  <c r="BB103" i="2"/>
  <c r="BA103" i="2"/>
  <c r="AZ103" i="2"/>
  <c r="AY103" i="2"/>
  <c r="AX103" i="2"/>
  <c r="AW103" i="2"/>
  <c r="AV103" i="2"/>
  <c r="AU103" i="2"/>
  <c r="AT103" i="2"/>
  <c r="AS103" i="2"/>
  <c r="AR103" i="2"/>
  <c r="AQ103" i="2"/>
  <c r="AP103" i="2"/>
  <c r="AO103" i="2"/>
  <c r="AN103" i="2"/>
  <c r="AM103" i="2"/>
  <c r="AL103" i="2"/>
  <c r="AK103" i="2"/>
  <c r="AJ103" i="2"/>
  <c r="AI103" i="2"/>
  <c r="AH103" i="2"/>
  <c r="AG103" i="2"/>
  <c r="AF103" i="2"/>
  <c r="AE103" i="2"/>
  <c r="AC103" i="2"/>
  <c r="AB103" i="2"/>
  <c r="AA103" i="2"/>
  <c r="Z103" i="2"/>
  <c r="Y103" i="2"/>
  <c r="X103" i="2"/>
  <c r="W103" i="2"/>
  <c r="V103" i="2"/>
  <c r="U103" i="2"/>
  <c r="T103" i="2"/>
  <c r="S103" i="2"/>
  <c r="R103" i="2"/>
  <c r="Q103" i="2"/>
  <c r="P103" i="2"/>
  <c r="O103" i="2"/>
  <c r="N103" i="2"/>
  <c r="M103" i="2"/>
  <c r="L103" i="2"/>
  <c r="K103" i="2"/>
  <c r="J103" i="2"/>
  <c r="I103" i="2"/>
  <c r="H103" i="2"/>
  <c r="G103" i="2"/>
  <c r="F103" i="2"/>
  <c r="E103" i="2"/>
  <c r="D103" i="2"/>
  <c r="C103" i="2"/>
  <c r="BN97" i="2"/>
  <c r="BM97" i="2"/>
  <c r="BL97" i="2"/>
  <c r="BK97" i="2"/>
  <c r="BJ97" i="2"/>
  <c r="BI97" i="2"/>
  <c r="BH97" i="2"/>
  <c r="BG97" i="2"/>
  <c r="BF97" i="2"/>
  <c r="BE97" i="2"/>
  <c r="BD97" i="2"/>
  <c r="BC97" i="2"/>
  <c r="BB97" i="2"/>
  <c r="BA97" i="2"/>
  <c r="AZ97" i="2"/>
  <c r="AY97" i="2"/>
  <c r="AX97" i="2"/>
  <c r="AW97" i="2"/>
  <c r="AV97" i="2"/>
  <c r="AU97" i="2"/>
  <c r="AT97" i="2"/>
  <c r="AS97" i="2"/>
  <c r="AR97" i="2"/>
  <c r="AQ97" i="2"/>
  <c r="AP97" i="2"/>
  <c r="AO97" i="2"/>
  <c r="AN97" i="2"/>
  <c r="AM97" i="2"/>
  <c r="AL97" i="2"/>
  <c r="AK97" i="2"/>
  <c r="AJ97" i="2"/>
  <c r="AI97" i="2"/>
  <c r="AH97" i="2"/>
  <c r="AG97" i="2"/>
  <c r="AF97" i="2"/>
  <c r="AE97" i="2"/>
  <c r="AC97" i="2"/>
  <c r="AB97" i="2"/>
  <c r="AA97" i="2"/>
  <c r="Z97" i="2"/>
  <c r="Y97" i="2"/>
  <c r="X97" i="2"/>
  <c r="W97" i="2"/>
  <c r="V97" i="2"/>
  <c r="U97" i="2"/>
  <c r="T97" i="2"/>
  <c r="S97" i="2"/>
  <c r="R97" i="2"/>
  <c r="Q97" i="2"/>
  <c r="P97" i="2"/>
  <c r="O97" i="2"/>
  <c r="N97" i="2"/>
  <c r="M97" i="2"/>
  <c r="L97" i="2"/>
  <c r="K97" i="2"/>
  <c r="J97" i="2"/>
  <c r="I97" i="2"/>
  <c r="H97" i="2"/>
  <c r="G97" i="2"/>
  <c r="F97" i="2"/>
  <c r="E97" i="2"/>
  <c r="D97" i="2"/>
  <c r="C97" i="2"/>
  <c r="BN87" i="2"/>
  <c r="BM87" i="2"/>
  <c r="BL87" i="2"/>
  <c r="BK87" i="2"/>
  <c r="BJ87" i="2"/>
  <c r="BI87" i="2"/>
  <c r="BH87" i="2"/>
  <c r="BG87" i="2"/>
  <c r="BF87" i="2"/>
  <c r="BE87" i="2"/>
  <c r="BD87" i="2"/>
  <c r="BC87" i="2"/>
  <c r="BB87" i="2"/>
  <c r="BA87" i="2"/>
  <c r="AZ87" i="2"/>
  <c r="AY87" i="2"/>
  <c r="AX87" i="2"/>
  <c r="AW87" i="2"/>
  <c r="AV87" i="2"/>
  <c r="AU87" i="2"/>
  <c r="AT87" i="2"/>
  <c r="AS87" i="2"/>
  <c r="AR87" i="2"/>
  <c r="AQ87" i="2"/>
  <c r="AP87" i="2"/>
  <c r="AO87" i="2"/>
  <c r="AN87" i="2"/>
  <c r="AM87" i="2"/>
  <c r="AL87" i="2"/>
  <c r="AK87" i="2"/>
  <c r="AJ87" i="2"/>
  <c r="AI87" i="2"/>
  <c r="AH87" i="2"/>
  <c r="AG87" i="2"/>
  <c r="AF87" i="2"/>
  <c r="AE87" i="2"/>
  <c r="AC87" i="2"/>
  <c r="AO33" i="3" s="1"/>
  <c r="AB87" i="2"/>
  <c r="AN33" i="3" s="1"/>
  <c r="AA87" i="2"/>
  <c r="AM33" i="3" s="1"/>
  <c r="Z87" i="2"/>
  <c r="AL33" i="3" s="1"/>
  <c r="Y87" i="2"/>
  <c r="X87" i="2"/>
  <c r="AJ33" i="3" s="1"/>
  <c r="W87" i="2"/>
  <c r="AI33" i="3" s="1"/>
  <c r="V87" i="2"/>
  <c r="AH33" i="3" s="1"/>
  <c r="U87" i="2"/>
  <c r="AG33" i="3" s="1"/>
  <c r="T87" i="2"/>
  <c r="AF33" i="3" s="1"/>
  <c r="S87" i="2"/>
  <c r="AE33" i="3" s="1"/>
  <c r="R87" i="2"/>
  <c r="AD33" i="3" s="1"/>
  <c r="Q87" i="2"/>
  <c r="AC33" i="3" s="1"/>
  <c r="P87" i="2"/>
  <c r="AB33" i="3" s="1"/>
  <c r="O87" i="2"/>
  <c r="AA33" i="3" s="1"/>
  <c r="N87" i="2"/>
  <c r="Z33" i="3" s="1"/>
  <c r="M87" i="2"/>
  <c r="Y33" i="3" s="1"/>
  <c r="L87" i="2"/>
  <c r="X33" i="3" s="1"/>
  <c r="K87" i="2"/>
  <c r="W33" i="3" s="1"/>
  <c r="J87" i="2"/>
  <c r="V33" i="3" s="1"/>
  <c r="I87" i="2"/>
  <c r="G87" i="2"/>
  <c r="S33" i="3" s="1"/>
  <c r="F87" i="2"/>
  <c r="R33" i="3" s="1"/>
  <c r="E87" i="2"/>
  <c r="Q33" i="3" s="1"/>
  <c r="D87" i="2"/>
  <c r="P33" i="3" s="1"/>
  <c r="C87" i="2"/>
  <c r="O33" i="3" s="1"/>
  <c r="BN79" i="2"/>
  <c r="BM79" i="2"/>
  <c r="BL79" i="2"/>
  <c r="BK79" i="2"/>
  <c r="BJ79" i="2"/>
  <c r="BI79" i="2"/>
  <c r="BH79" i="2"/>
  <c r="BG79" i="2"/>
  <c r="BF79" i="2"/>
  <c r="BE79" i="2"/>
  <c r="BD79" i="2"/>
  <c r="BC79" i="2"/>
  <c r="BB79" i="2"/>
  <c r="BA79" i="2"/>
  <c r="AZ79" i="2"/>
  <c r="AY79" i="2"/>
  <c r="AX79" i="2"/>
  <c r="AW79" i="2"/>
  <c r="AV79" i="2"/>
  <c r="AU79" i="2"/>
  <c r="AT79" i="2"/>
  <c r="AS79" i="2"/>
  <c r="AR79" i="2"/>
  <c r="AQ79" i="2"/>
  <c r="AP79" i="2"/>
  <c r="AO79" i="2"/>
  <c r="AN79" i="2"/>
  <c r="AM79" i="2"/>
  <c r="AL79" i="2"/>
  <c r="AK79" i="2"/>
  <c r="AJ79" i="2"/>
  <c r="AI79" i="2"/>
  <c r="AH79" i="2"/>
  <c r="AG79" i="2"/>
  <c r="AF79" i="2"/>
  <c r="AE79" i="2"/>
  <c r="AD79" i="2"/>
  <c r="AC79" i="2"/>
  <c r="AB79" i="2"/>
  <c r="AA79" i="2"/>
  <c r="Z79" i="2"/>
  <c r="Y79" i="2"/>
  <c r="X79" i="2"/>
  <c r="W79" i="2"/>
  <c r="V79" i="2"/>
  <c r="U79" i="2"/>
  <c r="T79" i="2"/>
  <c r="S79" i="2"/>
  <c r="R79" i="2"/>
  <c r="Q79" i="2"/>
  <c r="P79" i="2"/>
  <c r="O79" i="2"/>
  <c r="N79" i="2"/>
  <c r="M79" i="2"/>
  <c r="L79" i="2"/>
  <c r="K79" i="2"/>
  <c r="J79" i="2"/>
  <c r="I79" i="2"/>
  <c r="H79" i="2"/>
  <c r="G79" i="2"/>
  <c r="F79" i="2"/>
  <c r="E79" i="2"/>
  <c r="D79" i="2"/>
  <c r="C79" i="2"/>
  <c r="BN73" i="2"/>
  <c r="BM73" i="2"/>
  <c r="BL73" i="2"/>
  <c r="BK73" i="2"/>
  <c r="BJ73" i="2"/>
  <c r="BI73" i="2"/>
  <c r="BH73" i="2"/>
  <c r="BG73" i="2"/>
  <c r="BF73" i="2"/>
  <c r="BE73" i="2"/>
  <c r="BD73" i="2"/>
  <c r="BC73" i="2"/>
  <c r="BB73" i="2"/>
  <c r="BA73" i="2"/>
  <c r="AZ73" i="2"/>
  <c r="AY73" i="2"/>
  <c r="AX73" i="2"/>
  <c r="AW73" i="2"/>
  <c r="AV73" i="2"/>
  <c r="AU73" i="2"/>
  <c r="AT73" i="2"/>
  <c r="AS73" i="2"/>
  <c r="AR73" i="2"/>
  <c r="AQ73" i="2"/>
  <c r="AP73" i="2"/>
  <c r="AO73" i="2"/>
  <c r="AN73" i="2"/>
  <c r="AM73" i="2"/>
  <c r="AL73" i="2"/>
  <c r="AK73" i="2"/>
  <c r="AJ73" i="2"/>
  <c r="AI73" i="2"/>
  <c r="AH73" i="2"/>
  <c r="AG73" i="2"/>
  <c r="AF73" i="2"/>
  <c r="AE73" i="2"/>
  <c r="AD73" i="2"/>
  <c r="AC73" i="2"/>
  <c r="AB73" i="2"/>
  <c r="AA73" i="2"/>
  <c r="Z73" i="2"/>
  <c r="Y73" i="2"/>
  <c r="X73" i="2"/>
  <c r="W73" i="2"/>
  <c r="V73" i="2"/>
  <c r="U73" i="2"/>
  <c r="T73" i="2"/>
  <c r="S73" i="2"/>
  <c r="R73" i="2"/>
  <c r="Q73" i="2"/>
  <c r="P73" i="2"/>
  <c r="O73" i="2"/>
  <c r="N73" i="2"/>
  <c r="M73" i="2"/>
  <c r="L73" i="2"/>
  <c r="K73" i="2"/>
  <c r="J73" i="2"/>
  <c r="I73" i="2"/>
  <c r="H73" i="2"/>
  <c r="G73" i="2"/>
  <c r="F73" i="2"/>
  <c r="E73" i="2"/>
  <c r="D73" i="2"/>
  <c r="C73" i="2"/>
  <c r="BN62" i="2"/>
  <c r="BZ36" i="3" s="1"/>
  <c r="BM62" i="2"/>
  <c r="BY36" i="3" s="1"/>
  <c r="BL62" i="2"/>
  <c r="BX36" i="3" s="1"/>
  <c r="BK62" i="2"/>
  <c r="BW36" i="3" s="1"/>
  <c r="BJ62" i="2"/>
  <c r="BV36" i="3" s="1"/>
  <c r="BI62" i="2"/>
  <c r="BU36" i="3" s="1"/>
  <c r="BH62" i="2"/>
  <c r="BT36" i="3" s="1"/>
  <c r="BG62" i="2"/>
  <c r="BF62" i="2"/>
  <c r="BR36" i="3" s="1"/>
  <c r="BE62" i="2"/>
  <c r="BQ36" i="3" s="1"/>
  <c r="BD62" i="2"/>
  <c r="BP36" i="3" s="1"/>
  <c r="BC62" i="2"/>
  <c r="BO36" i="3" s="1"/>
  <c r="BB62" i="2"/>
  <c r="BN36" i="3" s="1"/>
  <c r="BA62" i="2"/>
  <c r="BM36" i="3" s="1"/>
  <c r="AZ62" i="2"/>
  <c r="BL36" i="3" s="1"/>
  <c r="AY62" i="2"/>
  <c r="BK36" i="3" s="1"/>
  <c r="AX62" i="2"/>
  <c r="BJ36" i="3" s="1"/>
  <c r="AW62" i="2"/>
  <c r="BI36" i="3" s="1"/>
  <c r="AV62" i="2"/>
  <c r="BH36" i="3" s="1"/>
  <c r="AU62" i="2"/>
  <c r="BG36" i="3" s="1"/>
  <c r="AT62" i="2"/>
  <c r="BF36" i="3" s="1"/>
  <c r="AS62" i="2"/>
  <c r="BE36" i="3" s="1"/>
  <c r="AR62" i="2"/>
  <c r="BD36" i="3" s="1"/>
  <c r="AQ62" i="2"/>
  <c r="AP62" i="2"/>
  <c r="BB36" i="3" s="1"/>
  <c r="AO62" i="2"/>
  <c r="BA36" i="3" s="1"/>
  <c r="AN62" i="2"/>
  <c r="AZ36" i="3" s="1"/>
  <c r="AM62" i="2"/>
  <c r="AY36" i="3" s="1"/>
  <c r="AL62" i="2"/>
  <c r="AX36" i="3" s="1"/>
  <c r="AK62" i="2"/>
  <c r="AW36" i="3" s="1"/>
  <c r="AJ62" i="2"/>
  <c r="AV36" i="3" s="1"/>
  <c r="AI62" i="2"/>
  <c r="AU36" i="3" s="1"/>
  <c r="AH62" i="2"/>
  <c r="AT36" i="3" s="1"/>
  <c r="AG62" i="2"/>
  <c r="AS36" i="3" s="1"/>
  <c r="AF62" i="2"/>
  <c r="AR36" i="3" s="1"/>
  <c r="AE62" i="2"/>
  <c r="AQ36" i="3" s="1"/>
  <c r="AD62" i="2"/>
  <c r="AP36" i="3" s="1"/>
  <c r="AC62" i="2"/>
  <c r="AO36" i="3" s="1"/>
  <c r="AB62" i="2"/>
  <c r="AN36" i="3" s="1"/>
  <c r="AA62" i="2"/>
  <c r="Z62" i="2"/>
  <c r="AL36" i="3" s="1"/>
  <c r="Y62" i="2"/>
  <c r="AK36" i="3" s="1"/>
  <c r="X62" i="2"/>
  <c r="AJ36" i="3" s="1"/>
  <c r="W62" i="2"/>
  <c r="AI36" i="3" s="1"/>
  <c r="V62" i="2"/>
  <c r="AH36" i="3" s="1"/>
  <c r="U62" i="2"/>
  <c r="AG36" i="3" s="1"/>
  <c r="T62" i="2"/>
  <c r="AF36" i="3" s="1"/>
  <c r="S62" i="2"/>
  <c r="AE36" i="3" s="1"/>
  <c r="R62" i="2"/>
  <c r="AD36" i="3" s="1"/>
  <c r="Q62" i="2"/>
  <c r="AC36" i="3" s="1"/>
  <c r="P62" i="2"/>
  <c r="AB36" i="3" s="1"/>
  <c r="O62" i="2"/>
  <c r="AA36" i="3" s="1"/>
  <c r="N62" i="2"/>
  <c r="Z36" i="3" s="1"/>
  <c r="M62" i="2"/>
  <c r="Y36" i="3" s="1"/>
  <c r="L62" i="2"/>
  <c r="X36" i="3" s="1"/>
  <c r="K62" i="2"/>
  <c r="J62" i="2"/>
  <c r="V36" i="3" s="1"/>
  <c r="I62" i="2"/>
  <c r="U36" i="3" s="1"/>
  <c r="G62" i="2"/>
  <c r="S36" i="3" s="1"/>
  <c r="F62" i="2"/>
  <c r="R36" i="3" s="1"/>
  <c r="E62" i="2"/>
  <c r="Q36" i="3" s="1"/>
  <c r="D62" i="2"/>
  <c r="P36" i="3" s="1"/>
  <c r="C62" i="2"/>
  <c r="O36" i="3" s="1"/>
  <c r="BN54" i="2"/>
  <c r="BZ81" i="3" s="1"/>
  <c r="BM54" i="2"/>
  <c r="BY81" i="3" s="1"/>
  <c r="BL54" i="2"/>
  <c r="BX81" i="3" s="1"/>
  <c r="BK54" i="2"/>
  <c r="BW81" i="3" s="1"/>
  <c r="BJ54" i="2"/>
  <c r="BV81" i="3" s="1"/>
  <c r="BI54" i="2"/>
  <c r="BU81" i="3" s="1"/>
  <c r="BH54" i="2"/>
  <c r="BT81" i="3" s="1"/>
  <c r="BG54" i="2"/>
  <c r="BS81" i="3" s="1"/>
  <c r="BF54" i="2"/>
  <c r="BR81" i="3" s="1"/>
  <c r="BE54" i="2"/>
  <c r="BQ81" i="3" s="1"/>
  <c r="BD54" i="2"/>
  <c r="BP81" i="3" s="1"/>
  <c r="BC54" i="2"/>
  <c r="BO81" i="3" s="1"/>
  <c r="BB54" i="2"/>
  <c r="BN81" i="3" s="1"/>
  <c r="BA54" i="2"/>
  <c r="BM81" i="3" s="1"/>
  <c r="AZ54" i="2"/>
  <c r="BL81" i="3" s="1"/>
  <c r="AY54" i="2"/>
  <c r="BK81" i="3" s="1"/>
  <c r="AX54" i="2"/>
  <c r="BJ81" i="3" s="1"/>
  <c r="AW54" i="2"/>
  <c r="BI81" i="3" s="1"/>
  <c r="AV54" i="2"/>
  <c r="BH81" i="3" s="1"/>
  <c r="AU54" i="2"/>
  <c r="BG81" i="3" s="1"/>
  <c r="AT54" i="2"/>
  <c r="BF81" i="3" s="1"/>
  <c r="AS54" i="2"/>
  <c r="BE81" i="3" s="1"/>
  <c r="AR54" i="2"/>
  <c r="BD81" i="3" s="1"/>
  <c r="AQ54" i="2"/>
  <c r="BC81" i="3" s="1"/>
  <c r="AP54" i="2"/>
  <c r="BB81" i="3" s="1"/>
  <c r="AO54" i="2"/>
  <c r="BA81" i="3" s="1"/>
  <c r="AN54" i="2"/>
  <c r="AZ81" i="3" s="1"/>
  <c r="AM54" i="2"/>
  <c r="AY81" i="3" s="1"/>
  <c r="AL54" i="2"/>
  <c r="AX81" i="3" s="1"/>
  <c r="AK54" i="2"/>
  <c r="AW81" i="3" s="1"/>
  <c r="AJ54" i="2"/>
  <c r="AV81" i="3" s="1"/>
  <c r="AI54" i="2"/>
  <c r="AU81" i="3" s="1"/>
  <c r="AH54" i="2"/>
  <c r="AT81" i="3" s="1"/>
  <c r="AG54" i="2"/>
  <c r="AS81" i="3" s="1"/>
  <c r="AF54" i="2"/>
  <c r="AR81" i="3" s="1"/>
  <c r="AE54" i="2"/>
  <c r="AQ81" i="3" s="1"/>
  <c r="AD54" i="2"/>
  <c r="AP81" i="3" s="1"/>
  <c r="AC54" i="2"/>
  <c r="AO81" i="3" s="1"/>
  <c r="AB54" i="2"/>
  <c r="AN81" i="3" s="1"/>
  <c r="AA54" i="2"/>
  <c r="AM81" i="3" s="1"/>
  <c r="Z54" i="2"/>
  <c r="AL81" i="3" s="1"/>
  <c r="Y54" i="2"/>
  <c r="AK81" i="3" s="1"/>
  <c r="X54" i="2"/>
  <c r="AJ81" i="3" s="1"/>
  <c r="W54" i="2"/>
  <c r="AI81" i="3" s="1"/>
  <c r="V54" i="2"/>
  <c r="AH81" i="3" s="1"/>
  <c r="U54" i="2"/>
  <c r="AG81" i="3" s="1"/>
  <c r="T54" i="2"/>
  <c r="AF81" i="3" s="1"/>
  <c r="S54" i="2"/>
  <c r="AE81" i="3" s="1"/>
  <c r="R54" i="2"/>
  <c r="AD81" i="3" s="1"/>
  <c r="Q54" i="2"/>
  <c r="AC81" i="3" s="1"/>
  <c r="P54" i="2"/>
  <c r="AB81" i="3" s="1"/>
  <c r="O54" i="2"/>
  <c r="AA81" i="3" s="1"/>
  <c r="N54" i="2"/>
  <c r="Z81" i="3" s="1"/>
  <c r="M54" i="2"/>
  <c r="Y81" i="3" s="1"/>
  <c r="L54" i="2"/>
  <c r="X81" i="3" s="1"/>
  <c r="K54" i="2"/>
  <c r="W81" i="3" s="1"/>
  <c r="J54" i="2"/>
  <c r="V81" i="3" s="1"/>
  <c r="I54" i="2"/>
  <c r="U81" i="3" s="1"/>
  <c r="H54" i="2"/>
  <c r="T81" i="3" s="1"/>
  <c r="G54" i="2"/>
  <c r="S81" i="3" s="1"/>
  <c r="F54" i="2"/>
  <c r="R81" i="3" s="1"/>
  <c r="E54" i="2"/>
  <c r="Q81" i="3" s="1"/>
  <c r="D54" i="2"/>
  <c r="P81" i="3" s="1"/>
  <c r="C54" i="2"/>
  <c r="O81" i="3" s="1"/>
  <c r="BN48" i="2"/>
  <c r="BM48" i="2"/>
  <c r="BL48" i="2"/>
  <c r="BK48" i="2"/>
  <c r="BJ48" i="2"/>
  <c r="BI48" i="2"/>
  <c r="BH48" i="2"/>
  <c r="BG48" i="2"/>
  <c r="BF48" i="2"/>
  <c r="BE48" i="2"/>
  <c r="BD48" i="2"/>
  <c r="BC48" i="2"/>
  <c r="BB48" i="2"/>
  <c r="BA48" i="2"/>
  <c r="AZ48"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I48" i="2"/>
  <c r="H48" i="2"/>
  <c r="G48" i="2"/>
  <c r="F48" i="2"/>
  <c r="E48" i="2"/>
  <c r="D48" i="2"/>
  <c r="C48" i="2"/>
  <c r="BN37" i="2"/>
  <c r="BZ30" i="3" s="1"/>
  <c r="BM37" i="2"/>
  <c r="BY30" i="3" s="1"/>
  <c r="BL37" i="2"/>
  <c r="BX30" i="3" s="1"/>
  <c r="BK37" i="2"/>
  <c r="BW30" i="3" s="1"/>
  <c r="BJ37" i="2"/>
  <c r="BV30" i="3" s="1"/>
  <c r="BI37" i="2"/>
  <c r="BU30" i="3" s="1"/>
  <c r="BH37" i="2"/>
  <c r="BT30" i="3" s="1"/>
  <c r="BG37" i="2"/>
  <c r="BS30" i="3" s="1"/>
  <c r="BF37" i="2"/>
  <c r="BR30" i="3" s="1"/>
  <c r="BE37" i="2"/>
  <c r="BQ30" i="3" s="1"/>
  <c r="BD37" i="2"/>
  <c r="BP30" i="3" s="1"/>
  <c r="BC37" i="2"/>
  <c r="BO30" i="3" s="1"/>
  <c r="BB37" i="2"/>
  <c r="BN30" i="3" s="1"/>
  <c r="BA37" i="2"/>
  <c r="BM30" i="3" s="1"/>
  <c r="AZ37" i="2"/>
  <c r="BL30" i="3" s="1"/>
  <c r="AY37" i="2"/>
  <c r="AX37" i="2"/>
  <c r="BJ30" i="3" s="1"/>
  <c r="AW37" i="2"/>
  <c r="BI30" i="3" s="1"/>
  <c r="AV37" i="2"/>
  <c r="BH30" i="3" s="1"/>
  <c r="AU37" i="2"/>
  <c r="BG30" i="3" s="1"/>
  <c r="AT37" i="2"/>
  <c r="BF30" i="3" s="1"/>
  <c r="AS37" i="2"/>
  <c r="BE30" i="3" s="1"/>
  <c r="AR37" i="2"/>
  <c r="BD30" i="3" s="1"/>
  <c r="AQ37" i="2"/>
  <c r="BC30" i="3" s="1"/>
  <c r="AP37" i="2"/>
  <c r="BB30" i="3" s="1"/>
  <c r="AO37" i="2"/>
  <c r="BA30" i="3" s="1"/>
  <c r="AN37" i="2"/>
  <c r="AZ30" i="3" s="1"/>
  <c r="AM37" i="2"/>
  <c r="AY30" i="3" s="1"/>
  <c r="AL37" i="2"/>
  <c r="AX30" i="3" s="1"/>
  <c r="AK37" i="2"/>
  <c r="AW30" i="3" s="1"/>
  <c r="AJ37" i="2"/>
  <c r="AV30" i="3" s="1"/>
  <c r="AI37" i="2"/>
  <c r="AH37" i="2"/>
  <c r="AT30" i="3" s="1"/>
  <c r="AG37" i="2"/>
  <c r="AS30" i="3" s="1"/>
  <c r="AF37" i="2"/>
  <c r="AR30" i="3" s="1"/>
  <c r="AE37" i="2"/>
  <c r="AQ30" i="3" s="1"/>
  <c r="AD37" i="2"/>
  <c r="AP30" i="3" s="1"/>
  <c r="AC37" i="2"/>
  <c r="AO30" i="3" s="1"/>
  <c r="AB37" i="2"/>
  <c r="AN30" i="3" s="1"/>
  <c r="AA37" i="2"/>
  <c r="AM30" i="3" s="1"/>
  <c r="Z37" i="2"/>
  <c r="AL30" i="3" s="1"/>
  <c r="Y37" i="2"/>
  <c r="AK30" i="3" s="1"/>
  <c r="X37" i="2"/>
  <c r="AJ30" i="3" s="1"/>
  <c r="W37" i="2"/>
  <c r="AI30" i="3" s="1"/>
  <c r="V37" i="2"/>
  <c r="AH30" i="3" s="1"/>
  <c r="U37" i="2"/>
  <c r="AG30" i="3" s="1"/>
  <c r="T37" i="2"/>
  <c r="AF30" i="3" s="1"/>
  <c r="S37" i="2"/>
  <c r="R37" i="2"/>
  <c r="AD30" i="3" s="1"/>
  <c r="Q37" i="2"/>
  <c r="AC30" i="3" s="1"/>
  <c r="P37" i="2"/>
  <c r="AB30" i="3" s="1"/>
  <c r="O37" i="2"/>
  <c r="AA30" i="3" s="1"/>
  <c r="N37" i="2"/>
  <c r="Z30" i="3" s="1"/>
  <c r="M37" i="2"/>
  <c r="Y30" i="3" s="1"/>
  <c r="L37" i="2"/>
  <c r="X30" i="3" s="1"/>
  <c r="K37" i="2"/>
  <c r="W30" i="3" s="1"/>
  <c r="J37" i="2"/>
  <c r="V30" i="3" s="1"/>
  <c r="I37" i="2"/>
  <c r="U30" i="3" s="1"/>
  <c r="G37" i="2"/>
  <c r="F37" i="2"/>
  <c r="R30" i="3" s="1"/>
  <c r="E37" i="2"/>
  <c r="Q30" i="3" s="1"/>
  <c r="D37" i="2"/>
  <c r="P30" i="3" s="1"/>
  <c r="C37" i="2"/>
  <c r="O30" i="3" s="1"/>
  <c r="BN29" i="2"/>
  <c r="BM29" i="2"/>
  <c r="BL29" i="2"/>
  <c r="BK29" i="2"/>
  <c r="BJ29" i="2"/>
  <c r="BI29" i="2"/>
  <c r="BH29" i="2"/>
  <c r="BG29" i="2"/>
  <c r="BF29" i="2"/>
  <c r="BE29" i="2"/>
  <c r="BD29" i="2"/>
  <c r="BC29" i="2"/>
  <c r="BB29" i="2"/>
  <c r="BA29" i="2"/>
  <c r="AZ29" i="2"/>
  <c r="AY29" i="2"/>
  <c r="AX29" i="2"/>
  <c r="BN28" i="2"/>
  <c r="BM28" i="2"/>
  <c r="BL28" i="2"/>
  <c r="BK28" i="2"/>
  <c r="BJ28" i="2"/>
  <c r="BI28" i="2"/>
  <c r="BH28" i="2"/>
  <c r="BG28" i="2"/>
  <c r="BF28" i="2"/>
  <c r="BE28" i="2"/>
  <c r="BD28" i="2"/>
  <c r="BC28" i="2"/>
  <c r="BB28" i="2"/>
  <c r="BA28" i="2"/>
  <c r="AZ28" i="2"/>
  <c r="AY28" i="2"/>
  <c r="AX28" i="2"/>
  <c r="AW28" i="2"/>
  <c r="AV28" i="2"/>
  <c r="AU28" i="2"/>
  <c r="AT28" i="2"/>
  <c r="AS28" i="2"/>
  <c r="AR28" i="2"/>
  <c r="AQ28" i="2"/>
  <c r="AP28" i="2"/>
  <c r="AO28" i="2"/>
  <c r="AN28" i="2"/>
  <c r="AM28" i="2"/>
  <c r="AL28" i="2"/>
  <c r="AK28" i="2"/>
  <c r="AJ28" i="2"/>
  <c r="AI28" i="2"/>
  <c r="AH28" i="2"/>
  <c r="AG28" i="2"/>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BN27" i="2"/>
  <c r="BM27" i="2"/>
  <c r="BL27" i="2"/>
  <c r="BK27" i="2"/>
  <c r="BJ27" i="2"/>
  <c r="BI27" i="2"/>
  <c r="BH27" i="2"/>
  <c r="BG27" i="2"/>
  <c r="BF27" i="2"/>
  <c r="BE27" i="2"/>
  <c r="BD27" i="2"/>
  <c r="BC27" i="2"/>
  <c r="BB27" i="2"/>
  <c r="BA27" i="2"/>
  <c r="AZ27" i="2"/>
  <c r="AY27"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R27" i="2"/>
  <c r="Q27" i="2"/>
  <c r="P27" i="2"/>
  <c r="O27" i="2"/>
  <c r="N27" i="2"/>
  <c r="M27" i="2"/>
  <c r="L27" i="2"/>
  <c r="K27" i="2"/>
  <c r="J27" i="2"/>
  <c r="I27" i="2"/>
  <c r="H27" i="2"/>
  <c r="G27" i="2"/>
  <c r="F27" i="2"/>
  <c r="E27" i="2"/>
  <c r="D27" i="2"/>
  <c r="C27" i="2"/>
  <c r="BN20" i="2"/>
  <c r="BM20" i="2"/>
  <c r="BL20" i="2"/>
  <c r="BK20" i="2"/>
  <c r="BJ20" i="2"/>
  <c r="BI20" i="2"/>
  <c r="BH20" i="2"/>
  <c r="BG20" i="2"/>
  <c r="BF20" i="2"/>
  <c r="BE20" i="2"/>
  <c r="BD20" i="2"/>
  <c r="BC20" i="2"/>
  <c r="BB20" i="2"/>
  <c r="BA20" i="2"/>
  <c r="AZ20" i="2"/>
  <c r="AY20" i="2"/>
  <c r="AX20" i="2"/>
  <c r="AW20" i="2"/>
  <c r="AV20" i="2"/>
  <c r="AU20" i="2"/>
  <c r="AT20" i="2"/>
  <c r="AT15" i="2" s="1"/>
  <c r="AS20" i="2"/>
  <c r="AR20" i="2"/>
  <c r="AQ20" i="2"/>
  <c r="AP20" i="2"/>
  <c r="AO20" i="2"/>
  <c r="AN20" i="2"/>
  <c r="AM20" i="2"/>
  <c r="AL20" i="2"/>
  <c r="AK20" i="2"/>
  <c r="AJ20" i="2"/>
  <c r="AI20" i="2"/>
  <c r="AH20" i="2"/>
  <c r="AG20"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E20" i="2"/>
  <c r="D20" i="2"/>
  <c r="C20" i="2"/>
  <c r="BN19" i="2"/>
  <c r="BM19" i="2"/>
  <c r="BL19" i="2"/>
  <c r="BK19" i="2"/>
  <c r="BJ19" i="2"/>
  <c r="BI19" i="2"/>
  <c r="BH19" i="2"/>
  <c r="BG19" i="2"/>
  <c r="BF19" i="2"/>
  <c r="BE19" i="2"/>
  <c r="BD19" i="2"/>
  <c r="BC19" i="2"/>
  <c r="BB19" i="2"/>
  <c r="BA19" i="2"/>
  <c r="AZ19" i="2"/>
  <c r="AY19" i="2"/>
  <c r="AX19" i="2"/>
  <c r="AW19" i="2"/>
  <c r="AV19" i="2"/>
  <c r="AU19" i="2"/>
  <c r="AT19" i="2"/>
  <c r="AS19" i="2"/>
  <c r="AR19" i="2"/>
  <c r="AQ19" i="2"/>
  <c r="AP19" i="2"/>
  <c r="AO19" i="2"/>
  <c r="AN19" i="2"/>
  <c r="AM19" i="2"/>
  <c r="AL19" i="2"/>
  <c r="AK19" i="2"/>
  <c r="AJ19" i="2"/>
  <c r="AI19" i="2"/>
  <c r="AH19" i="2"/>
  <c r="AG19" i="2"/>
  <c r="AF19" i="2"/>
  <c r="AE19" i="2"/>
  <c r="AD19" i="2"/>
  <c r="AC19" i="2"/>
  <c r="AB19" i="2"/>
  <c r="AA19" i="2"/>
  <c r="Z19" i="2"/>
  <c r="Y19" i="2"/>
  <c r="X19" i="2"/>
  <c r="W19" i="2"/>
  <c r="V19" i="2"/>
  <c r="U19" i="2"/>
  <c r="T19" i="2"/>
  <c r="S19" i="2"/>
  <c r="BN18" i="2"/>
  <c r="BM18" i="2"/>
  <c r="BL18" i="2"/>
  <c r="BK18" i="2"/>
  <c r="BJ18" i="2"/>
  <c r="BI18" i="2"/>
  <c r="BH18" i="2"/>
  <c r="BG18" i="2"/>
  <c r="BF18" i="2"/>
  <c r="BE18" i="2"/>
  <c r="BD18" i="2"/>
  <c r="BC18" i="2"/>
  <c r="BB18" i="2"/>
  <c r="BA18" i="2"/>
  <c r="AZ18" i="2"/>
  <c r="AY18" i="2"/>
  <c r="AX18" i="2"/>
  <c r="AW18" i="2"/>
  <c r="AV18" i="2"/>
  <c r="AU18" i="2"/>
  <c r="AT18" i="2"/>
  <c r="AS18" i="2"/>
  <c r="AR18" i="2"/>
  <c r="AQ18" i="2"/>
  <c r="AP18" i="2"/>
  <c r="AO18"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N17" i="2"/>
  <c r="BM17" i="2"/>
  <c r="BL17" i="2"/>
  <c r="BK17" i="2"/>
  <c r="BJ17" i="2"/>
  <c r="BI17" i="2"/>
  <c r="BH17" i="2"/>
  <c r="BG17" i="2"/>
  <c r="BF17" i="2"/>
  <c r="BE17" i="2"/>
  <c r="BD17" i="2"/>
  <c r="BC17" i="2"/>
  <c r="BB17" i="2"/>
  <c r="BA17" i="2"/>
  <c r="AZ17" i="2"/>
  <c r="AY17" i="2"/>
  <c r="AX17" i="2"/>
  <c r="AW17" i="2"/>
  <c r="AV17" i="2"/>
  <c r="AU17" i="2"/>
  <c r="AT17" i="2"/>
  <c r="AS17" i="2"/>
  <c r="AR17" i="2"/>
  <c r="AQ17" i="2"/>
  <c r="AP17" i="2"/>
  <c r="AO17" i="2"/>
  <c r="AN17"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N16" i="2"/>
  <c r="BM16" i="2"/>
  <c r="BL16" i="2"/>
  <c r="BK16" i="2"/>
  <c r="BJ16" i="2"/>
  <c r="BI16" i="2"/>
  <c r="BH16" i="2"/>
  <c r="BG16" i="2"/>
  <c r="BF16" i="2"/>
  <c r="BE16" i="2"/>
  <c r="BD16" i="2"/>
  <c r="BC16" i="2"/>
  <c r="BB16" i="2"/>
  <c r="BA16" i="2"/>
  <c r="AZ16" i="2"/>
  <c r="AY16" i="2"/>
  <c r="AX16" i="2"/>
  <c r="AW16" i="2"/>
  <c r="AV16" i="2"/>
  <c r="AU16" i="2"/>
  <c r="AT16" i="2"/>
  <c r="AS16" i="2"/>
  <c r="AR16" i="2"/>
  <c r="AQ16" i="2"/>
  <c r="AP16" i="2"/>
  <c r="AO16" i="2"/>
  <c r="AN16"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N15" i="2"/>
  <c r="BM15" i="2"/>
  <c r="BL15" i="2"/>
  <c r="BK15" i="2"/>
  <c r="BJ15" i="2"/>
  <c r="BI15" i="2"/>
  <c r="BH15" i="2"/>
  <c r="BG15" i="2"/>
  <c r="BF15" i="2"/>
  <c r="BE15" i="2"/>
  <c r="BD15" i="2"/>
  <c r="BC15" i="2"/>
  <c r="BB15" i="2"/>
  <c r="BA15" i="2"/>
  <c r="AZ15" i="2"/>
  <c r="AY15" i="2"/>
  <c r="AX15" i="2"/>
  <c r="AW15" i="2"/>
  <c r="AV15" i="2"/>
  <c r="AU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N14" i="2"/>
  <c r="BM14" i="2"/>
  <c r="BL14" i="2"/>
  <c r="BK14" i="2"/>
  <c r="BJ14" i="2"/>
  <c r="BI14" i="2"/>
  <c r="BH14" i="2"/>
  <c r="BG14" i="2"/>
  <c r="BF14" i="2"/>
  <c r="BE14" i="2"/>
  <c r="BD14" i="2"/>
  <c r="BC14" i="2"/>
  <c r="BB14" i="2"/>
  <c r="BA14" i="2"/>
  <c r="AZ14" i="2"/>
  <c r="AY14" i="2"/>
  <c r="AX14" i="2"/>
  <c r="AW14" i="2"/>
  <c r="AV14" i="2"/>
  <c r="AU14" i="2"/>
  <c r="AT14" i="2"/>
  <c r="AS14" i="2"/>
  <c r="AR14" i="2"/>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N13" i="2"/>
  <c r="BZ50" i="3" s="1"/>
  <c r="BM13" i="2"/>
  <c r="BY50" i="3" s="1"/>
  <c r="BL13" i="2"/>
  <c r="BX50" i="3" s="1"/>
  <c r="BK13" i="2"/>
  <c r="BW50" i="3" s="1"/>
  <c r="BJ13" i="2"/>
  <c r="BV50" i="3" s="1"/>
  <c r="BI13" i="2"/>
  <c r="BU50" i="3" s="1"/>
  <c r="BH13" i="2"/>
  <c r="BT50" i="3" s="1"/>
  <c r="BG13" i="2"/>
  <c r="BS50" i="3" s="1"/>
  <c r="BF13" i="2"/>
  <c r="BR50" i="3" s="1"/>
  <c r="BE13" i="2"/>
  <c r="BQ50" i="3" s="1"/>
  <c r="BD13" i="2"/>
  <c r="BP50" i="3" s="1"/>
  <c r="BC13" i="2"/>
  <c r="BO50" i="3" s="1"/>
  <c r="BB13" i="2"/>
  <c r="BN50" i="3" s="1"/>
  <c r="BA13" i="2"/>
  <c r="BM50" i="3" s="1"/>
  <c r="AZ13" i="2"/>
  <c r="BL50" i="3" s="1"/>
  <c r="AY13" i="2"/>
  <c r="BK50" i="3" s="1"/>
  <c r="AX13" i="2"/>
  <c r="BJ50" i="3" s="1"/>
  <c r="AW13" i="2"/>
  <c r="BI50" i="3" s="1"/>
  <c r="AV13" i="2"/>
  <c r="BH50" i="3" s="1"/>
  <c r="AU13" i="2"/>
  <c r="BG50" i="3" s="1"/>
  <c r="AT13" i="2"/>
  <c r="BF50" i="3" s="1"/>
  <c r="AS13" i="2"/>
  <c r="BE50" i="3" s="1"/>
  <c r="AR13" i="2"/>
  <c r="BD50" i="3" s="1"/>
  <c r="AQ13" i="2"/>
  <c r="BC50" i="3" s="1"/>
  <c r="AP13" i="2"/>
  <c r="BB50" i="3" s="1"/>
  <c r="AO13" i="2"/>
  <c r="BA50" i="3" s="1"/>
  <c r="AN13" i="2"/>
  <c r="AZ50" i="3" s="1"/>
  <c r="AM13" i="2"/>
  <c r="AY50" i="3" s="1"/>
  <c r="AL13" i="2"/>
  <c r="AX50" i="3" s="1"/>
  <c r="AK13" i="2"/>
  <c r="AW50" i="3" s="1"/>
  <c r="AJ13" i="2"/>
  <c r="AV50" i="3" s="1"/>
  <c r="AI13" i="2"/>
  <c r="AU50" i="3" s="1"/>
  <c r="AH13" i="2"/>
  <c r="AT50" i="3" s="1"/>
  <c r="AG13" i="2"/>
  <c r="AS50" i="3" s="1"/>
  <c r="AF13" i="2"/>
  <c r="AR50" i="3" s="1"/>
  <c r="AE13" i="2"/>
  <c r="AQ50" i="3" s="1"/>
  <c r="AD13" i="2"/>
  <c r="AP50" i="3" s="1"/>
  <c r="AC13" i="2"/>
  <c r="AO50" i="3" s="1"/>
  <c r="AB13" i="2"/>
  <c r="AN50" i="3" s="1"/>
  <c r="AA13" i="2"/>
  <c r="AM50" i="3" s="1"/>
  <c r="Z13" i="2"/>
  <c r="AL50" i="3" s="1"/>
  <c r="Y13" i="2"/>
  <c r="AK50" i="3" s="1"/>
  <c r="X13" i="2"/>
  <c r="AJ50" i="3" s="1"/>
  <c r="W13" i="2"/>
  <c r="AI50" i="3" s="1"/>
  <c r="V13" i="2"/>
  <c r="AH50" i="3" s="1"/>
  <c r="U13" i="2"/>
  <c r="AG50" i="3" s="1"/>
  <c r="T13" i="2"/>
  <c r="AF50" i="3" s="1"/>
  <c r="S13" i="2"/>
  <c r="AE50" i="3" s="1"/>
  <c r="R13" i="2"/>
  <c r="AD50" i="3" s="1"/>
  <c r="Q13" i="2"/>
  <c r="AC50" i="3" s="1"/>
  <c r="P13" i="2"/>
  <c r="AB50" i="3" s="1"/>
  <c r="O13" i="2"/>
  <c r="AA50" i="3" s="1"/>
  <c r="N13" i="2"/>
  <c r="Z50" i="3" s="1"/>
  <c r="M13" i="2"/>
  <c r="Y50" i="3" s="1"/>
  <c r="L13" i="2"/>
  <c r="X50" i="3" s="1"/>
  <c r="K13" i="2"/>
  <c r="W50" i="3" s="1"/>
  <c r="J13" i="2"/>
  <c r="V50" i="3" s="1"/>
  <c r="I13" i="2"/>
  <c r="U50" i="3" s="1"/>
  <c r="H13" i="2"/>
  <c r="T50" i="3" s="1"/>
  <c r="G13" i="2"/>
  <c r="S50" i="3" s="1"/>
  <c r="F13" i="2"/>
  <c r="R50" i="3" s="1"/>
  <c r="E13" i="2"/>
  <c r="Q50" i="3" s="1"/>
  <c r="D13" i="2"/>
  <c r="P50" i="3" s="1"/>
  <c r="C13" i="2"/>
  <c r="O50" i="3" s="1"/>
  <c r="BN12" i="2"/>
  <c r="BZ49" i="3" s="1"/>
  <c r="BM12" i="2"/>
  <c r="BY49" i="3" s="1"/>
  <c r="BL12" i="2"/>
  <c r="BX49" i="3" s="1"/>
  <c r="BK12" i="2"/>
  <c r="BW49" i="3" s="1"/>
  <c r="BJ12" i="2"/>
  <c r="BV49" i="3" s="1"/>
  <c r="BI12" i="2"/>
  <c r="BU49" i="3" s="1"/>
  <c r="BH12" i="2"/>
  <c r="BT49" i="3" s="1"/>
  <c r="BG12" i="2"/>
  <c r="BS49" i="3" s="1"/>
  <c r="BF12" i="2"/>
  <c r="BR49" i="3" s="1"/>
  <c r="BE12" i="2"/>
  <c r="BQ49" i="3" s="1"/>
  <c r="BD12" i="2"/>
  <c r="BP49" i="3" s="1"/>
  <c r="BC12" i="2"/>
  <c r="BO49" i="3" s="1"/>
  <c r="BB12" i="2"/>
  <c r="BN49" i="3" s="1"/>
  <c r="BA12" i="2"/>
  <c r="BM49" i="3" s="1"/>
  <c r="AZ12" i="2"/>
  <c r="BL49" i="3" s="1"/>
  <c r="AY12" i="2"/>
  <c r="BK49" i="3" s="1"/>
  <c r="AX12" i="2"/>
  <c r="BJ49" i="3" s="1"/>
  <c r="AW12" i="2"/>
  <c r="BI49" i="3" s="1"/>
  <c r="AV12" i="2"/>
  <c r="BH49" i="3" s="1"/>
  <c r="AU12" i="2"/>
  <c r="BG49" i="3" s="1"/>
  <c r="AT12" i="2"/>
  <c r="BF49" i="3" s="1"/>
  <c r="AS12" i="2"/>
  <c r="BE49" i="3" s="1"/>
  <c r="AR12" i="2"/>
  <c r="BD49" i="3" s="1"/>
  <c r="AQ12" i="2"/>
  <c r="BC49" i="3" s="1"/>
  <c r="AP12" i="2"/>
  <c r="BB49" i="3" s="1"/>
  <c r="AO12" i="2"/>
  <c r="BA49" i="3" s="1"/>
  <c r="AN12" i="2"/>
  <c r="AZ49" i="3" s="1"/>
  <c r="AM12" i="2"/>
  <c r="AY49" i="3" s="1"/>
  <c r="AL12" i="2"/>
  <c r="AX49" i="3" s="1"/>
  <c r="AK12" i="2"/>
  <c r="AW49" i="3" s="1"/>
  <c r="AJ12" i="2"/>
  <c r="AV49" i="3" s="1"/>
  <c r="AI12" i="2"/>
  <c r="AU49" i="3" s="1"/>
  <c r="AH12" i="2"/>
  <c r="AT49" i="3" s="1"/>
  <c r="AG12" i="2"/>
  <c r="AS49" i="3" s="1"/>
  <c r="AF12" i="2"/>
  <c r="AR49" i="3" s="1"/>
  <c r="AE12" i="2"/>
  <c r="AQ49" i="3" s="1"/>
  <c r="AD12" i="2"/>
  <c r="AP49" i="3" s="1"/>
  <c r="AC12" i="2"/>
  <c r="AO49" i="3" s="1"/>
  <c r="AB12" i="2"/>
  <c r="AN49" i="3" s="1"/>
  <c r="AA12" i="2"/>
  <c r="AM49" i="3" s="1"/>
  <c r="Z12" i="2"/>
  <c r="AL49" i="3" s="1"/>
  <c r="Y12" i="2"/>
  <c r="AK49" i="3" s="1"/>
  <c r="X12" i="2"/>
  <c r="AJ49" i="3" s="1"/>
  <c r="W12" i="2"/>
  <c r="AI49" i="3" s="1"/>
  <c r="V12" i="2"/>
  <c r="AH49" i="3" s="1"/>
  <c r="U12" i="2"/>
  <c r="AG49" i="3" s="1"/>
  <c r="T12" i="2"/>
  <c r="AF49" i="3" s="1"/>
  <c r="S12" i="2"/>
  <c r="AE49" i="3" s="1"/>
  <c r="R12" i="2"/>
  <c r="AD49" i="3" s="1"/>
  <c r="Q12" i="2"/>
  <c r="AC49" i="3" s="1"/>
  <c r="P12" i="2"/>
  <c r="AB49" i="3" s="1"/>
  <c r="O12" i="2"/>
  <c r="AA49" i="3" s="1"/>
  <c r="N12" i="2"/>
  <c r="Z49" i="3" s="1"/>
  <c r="M12" i="2"/>
  <c r="Y49" i="3" s="1"/>
  <c r="L12" i="2"/>
  <c r="X49" i="3" s="1"/>
  <c r="K12" i="2"/>
  <c r="W49" i="3" s="1"/>
  <c r="J12" i="2"/>
  <c r="V49" i="3" s="1"/>
  <c r="I12" i="2"/>
  <c r="U49" i="3" s="1"/>
  <c r="H12" i="2"/>
  <c r="T49" i="3" s="1"/>
  <c r="G12" i="2"/>
  <c r="S49" i="3" s="1"/>
  <c r="F12" i="2"/>
  <c r="R49" i="3" s="1"/>
  <c r="E12" i="2"/>
  <c r="Q49" i="3" s="1"/>
  <c r="D12" i="2"/>
  <c r="P49" i="3" s="1"/>
  <c r="C12" i="2"/>
  <c r="O49" i="3" s="1"/>
  <c r="BN11" i="2"/>
  <c r="BZ40" i="3" s="1"/>
  <c r="BM11" i="2"/>
  <c r="BY40" i="3" s="1"/>
  <c r="BL11" i="2"/>
  <c r="BX40" i="3" s="1"/>
  <c r="BK11" i="2"/>
  <c r="BW40" i="3" s="1"/>
  <c r="BJ11" i="2"/>
  <c r="BV40" i="3" s="1"/>
  <c r="BI11" i="2"/>
  <c r="BU40" i="3" s="1"/>
  <c r="BH11" i="2"/>
  <c r="BT40" i="3" s="1"/>
  <c r="BG11" i="2"/>
  <c r="BS40" i="3" s="1"/>
  <c r="BF11" i="2"/>
  <c r="BR40" i="3" s="1"/>
  <c r="BE11" i="2"/>
  <c r="BQ40" i="3" s="1"/>
  <c r="BD11" i="2"/>
  <c r="BP40" i="3" s="1"/>
  <c r="BC11" i="2"/>
  <c r="BO40" i="3" s="1"/>
  <c r="BB11" i="2"/>
  <c r="BN40" i="3" s="1"/>
  <c r="BA11" i="2"/>
  <c r="BM40" i="3" s="1"/>
  <c r="AZ11" i="2"/>
  <c r="BL40" i="3" s="1"/>
  <c r="AY11" i="2"/>
  <c r="BK40" i="3" s="1"/>
  <c r="AX11" i="2"/>
  <c r="BJ40" i="3" s="1"/>
  <c r="AW11" i="2"/>
  <c r="BI40" i="3" s="1"/>
  <c r="AV11" i="2"/>
  <c r="BH40" i="3" s="1"/>
  <c r="AU11" i="2"/>
  <c r="BG40" i="3" s="1"/>
  <c r="AT11" i="2"/>
  <c r="BF40" i="3" s="1"/>
  <c r="AS11" i="2"/>
  <c r="BE40" i="3" s="1"/>
  <c r="AR11" i="2"/>
  <c r="BD40" i="3" s="1"/>
  <c r="AQ11" i="2"/>
  <c r="BC40" i="3" s="1"/>
  <c r="AP11" i="2"/>
  <c r="BB40" i="3" s="1"/>
  <c r="AO11" i="2"/>
  <c r="BA40" i="3" s="1"/>
  <c r="AN11" i="2"/>
  <c r="AZ40" i="3" s="1"/>
  <c r="AM11" i="2"/>
  <c r="AY40" i="3" s="1"/>
  <c r="AL11" i="2"/>
  <c r="AX40" i="3" s="1"/>
  <c r="AK11" i="2"/>
  <c r="AW40" i="3" s="1"/>
  <c r="AJ11" i="2"/>
  <c r="AV40" i="3" s="1"/>
  <c r="AI11" i="2"/>
  <c r="AU40" i="3" s="1"/>
  <c r="AH11" i="2"/>
  <c r="AT40" i="3" s="1"/>
  <c r="AG11" i="2"/>
  <c r="AS40" i="3" s="1"/>
  <c r="AF11" i="2"/>
  <c r="AR40" i="3" s="1"/>
  <c r="AE11" i="2"/>
  <c r="AQ40" i="3" s="1"/>
  <c r="AD11" i="2"/>
  <c r="AP40" i="3" s="1"/>
  <c r="AC11" i="2"/>
  <c r="AO40" i="3" s="1"/>
  <c r="AB11" i="2"/>
  <c r="AN40" i="3" s="1"/>
  <c r="AA11" i="2"/>
  <c r="AM40" i="3" s="1"/>
  <c r="Z11" i="2"/>
  <c r="AL40" i="3" s="1"/>
  <c r="Y11" i="2"/>
  <c r="AK40" i="3" s="1"/>
  <c r="X11" i="2"/>
  <c r="AJ40" i="3" s="1"/>
  <c r="W11" i="2"/>
  <c r="AI40" i="3" s="1"/>
  <c r="V11" i="2"/>
  <c r="AH40" i="3" s="1"/>
  <c r="U11" i="2"/>
  <c r="AG40" i="3" s="1"/>
  <c r="T11" i="2"/>
  <c r="AF40" i="3" s="1"/>
  <c r="S11" i="2"/>
  <c r="AE40" i="3" s="1"/>
  <c r="R11" i="2"/>
  <c r="AD40" i="3" s="1"/>
  <c r="Q11" i="2"/>
  <c r="AC40" i="3" s="1"/>
  <c r="P11" i="2"/>
  <c r="AB40" i="3" s="1"/>
  <c r="O11" i="2"/>
  <c r="AA40" i="3" s="1"/>
  <c r="N11" i="2"/>
  <c r="Z40" i="3" s="1"/>
  <c r="M11" i="2"/>
  <c r="Y40" i="3" s="1"/>
  <c r="L11" i="2"/>
  <c r="X40" i="3" s="1"/>
  <c r="K11" i="2"/>
  <c r="W40" i="3" s="1"/>
  <c r="J11" i="2"/>
  <c r="V40" i="3" s="1"/>
  <c r="I11" i="2"/>
  <c r="U40" i="3" s="1"/>
  <c r="H11" i="2"/>
  <c r="T40" i="3" s="1"/>
  <c r="G11" i="2"/>
  <c r="S40" i="3" s="1"/>
  <c r="F11" i="2"/>
  <c r="R40" i="3" s="1"/>
  <c r="E11" i="2"/>
  <c r="Q40" i="3" s="1"/>
  <c r="D11" i="2"/>
  <c r="P40" i="3" s="1"/>
  <c r="C11" i="2"/>
  <c r="O40" i="3" s="1"/>
  <c r="BN26" i="1"/>
  <c r="BN31" i="2" s="1"/>
  <c r="BK26" i="1"/>
  <c r="BK31" i="2" s="1"/>
  <c r="BJ26" i="1"/>
  <c r="BJ31" i="2" s="1"/>
  <c r="BC26" i="1"/>
  <c r="BC31" i="2" s="1"/>
  <c r="AY26" i="1"/>
  <c r="AY31" i="2" s="1"/>
  <c r="AX26" i="1"/>
  <c r="AX31" i="2" s="1"/>
  <c r="AU26" i="1"/>
  <c r="AU31" i="2" s="1"/>
  <c r="AT26" i="1"/>
  <c r="AT31" i="2" s="1"/>
  <c r="AM26" i="1"/>
  <c r="AM31" i="2" s="1"/>
  <c r="AI26" i="1"/>
  <c r="AI31" i="2" s="1"/>
  <c r="AH26" i="1"/>
  <c r="AH31" i="2" s="1"/>
  <c r="AE26" i="1"/>
  <c r="AE31" i="2" s="1"/>
  <c r="AD26" i="1"/>
  <c r="AD31" i="2" s="1"/>
  <c r="W26" i="1"/>
  <c r="W31" i="2" s="1"/>
  <c r="S26" i="1"/>
  <c r="S31" i="2" s="1"/>
  <c r="R26" i="1"/>
  <c r="R31" i="2" s="1"/>
  <c r="O26" i="1"/>
  <c r="O31" i="2" s="1"/>
  <c r="N26" i="1"/>
  <c r="N31" i="2" s="1"/>
  <c r="G26" i="1"/>
  <c r="G31" i="2" s="1"/>
  <c r="C26" i="1"/>
  <c r="C31" i="2" s="1"/>
  <c r="BN25" i="1"/>
  <c r="BN26" i="2" s="1"/>
  <c r="BZ76" i="3" s="1"/>
  <c r="BK25" i="1"/>
  <c r="BK26" i="2" s="1"/>
  <c r="BW76" i="3" s="1"/>
  <c r="BJ25" i="1"/>
  <c r="BJ26" i="2" s="1"/>
  <c r="BV76" i="3" s="1"/>
  <c r="BC25" i="1"/>
  <c r="BC26" i="2" s="1"/>
  <c r="BO76" i="3" s="1"/>
  <c r="AY25" i="1"/>
  <c r="AY26" i="2" s="1"/>
  <c r="BK76" i="3" s="1"/>
  <c r="AX25" i="1"/>
  <c r="AX26" i="2" s="1"/>
  <c r="BJ76" i="3" s="1"/>
  <c r="AU25" i="1"/>
  <c r="AU26" i="2" s="1"/>
  <c r="BG76" i="3" s="1"/>
  <c r="AT25" i="1"/>
  <c r="AT26" i="2" s="1"/>
  <c r="AM25" i="1"/>
  <c r="AM26" i="2" s="1"/>
  <c r="AY76" i="3" s="1"/>
  <c r="AI25" i="1"/>
  <c r="AI26" i="2" s="1"/>
  <c r="AU76" i="3" s="1"/>
  <c r="AH25" i="1"/>
  <c r="AH26" i="2" s="1"/>
  <c r="AT76" i="3" s="1"/>
  <c r="AE25" i="1"/>
  <c r="AE26" i="2" s="1"/>
  <c r="AQ76" i="3" s="1"/>
  <c r="AD25" i="1"/>
  <c r="AD26" i="2" s="1"/>
  <c r="W25" i="1"/>
  <c r="W26" i="2" s="1"/>
  <c r="AI76" i="3" s="1"/>
  <c r="S25" i="1"/>
  <c r="S26" i="2" s="1"/>
  <c r="AE76" i="3" s="1"/>
  <c r="R25" i="1"/>
  <c r="R26" i="2" s="1"/>
  <c r="AD76" i="3" s="1"/>
  <c r="O25" i="1"/>
  <c r="O26" i="2" s="1"/>
  <c r="AA76" i="3" s="1"/>
  <c r="N25" i="1"/>
  <c r="N26" i="2" s="1"/>
  <c r="G25" i="1"/>
  <c r="G26" i="2" s="1"/>
  <c r="S76" i="3" s="1"/>
  <c r="C25" i="1"/>
  <c r="C26" i="2" s="1"/>
  <c r="O76" i="3" s="1"/>
  <c r="BN24" i="1"/>
  <c r="BN25" i="2" s="1"/>
  <c r="BZ75" i="3" s="1"/>
  <c r="BK24" i="1"/>
  <c r="BK25" i="2" s="1"/>
  <c r="BW75" i="3" s="1"/>
  <c r="BJ24" i="1"/>
  <c r="BJ25" i="2" s="1"/>
  <c r="BV75" i="3" s="1"/>
  <c r="BC24" i="1"/>
  <c r="BC25" i="2" s="1"/>
  <c r="BO75" i="3" s="1"/>
  <c r="AY24" i="1"/>
  <c r="AY25" i="2" s="1"/>
  <c r="BK75" i="3" s="1"/>
  <c r="AX24" i="1"/>
  <c r="AX25" i="2" s="1"/>
  <c r="BJ75" i="3" s="1"/>
  <c r="AU24" i="1"/>
  <c r="AU25" i="2" s="1"/>
  <c r="BG75" i="3" s="1"/>
  <c r="AT24" i="1"/>
  <c r="AT25" i="2" s="1"/>
  <c r="AM24" i="1"/>
  <c r="AM25" i="2" s="1"/>
  <c r="AY75" i="3" s="1"/>
  <c r="AI24" i="1"/>
  <c r="AI25" i="2" s="1"/>
  <c r="AU75" i="3" s="1"/>
  <c r="AH24" i="1"/>
  <c r="AH25" i="2" s="1"/>
  <c r="AT75" i="3" s="1"/>
  <c r="AE24" i="1"/>
  <c r="AE25" i="2" s="1"/>
  <c r="AQ75" i="3" s="1"/>
  <c r="AD24" i="1"/>
  <c r="AD25" i="2" s="1"/>
  <c r="AP75" i="3" s="1"/>
  <c r="W24" i="1"/>
  <c r="W25" i="2" s="1"/>
  <c r="AI75" i="3" s="1"/>
  <c r="S24" i="1"/>
  <c r="S25" i="2" s="1"/>
  <c r="AE75" i="3" s="1"/>
  <c r="G24" i="1"/>
  <c r="D24" i="1"/>
  <c r="C24" i="1"/>
  <c r="BH23" i="1"/>
  <c r="BH24" i="2" s="1"/>
  <c r="BT74" i="3" s="1"/>
  <c r="BD23" i="1"/>
  <c r="BD24" i="2" s="1"/>
  <c r="BP74" i="3" s="1"/>
  <c r="BC23" i="1"/>
  <c r="BC24" i="2" s="1"/>
  <c r="BO74" i="3" s="1"/>
  <c r="AZ23" i="1"/>
  <c r="AZ24" i="2" s="1"/>
  <c r="BL74" i="3" s="1"/>
  <c r="AY23" i="1"/>
  <c r="AY24" i="2" s="1"/>
  <c r="BK74" i="3" s="1"/>
  <c r="AR23" i="1"/>
  <c r="AR24" i="2" s="1"/>
  <c r="BD74" i="3" s="1"/>
  <c r="AN23" i="1"/>
  <c r="AN24" i="2" s="1"/>
  <c r="AZ74" i="3" s="1"/>
  <c r="AM23" i="1"/>
  <c r="AM24" i="2" s="1"/>
  <c r="AY74" i="3" s="1"/>
  <c r="AJ23" i="1"/>
  <c r="AJ24" i="2" s="1"/>
  <c r="AV74" i="3" s="1"/>
  <c r="AI23" i="1"/>
  <c r="AI24" i="2" s="1"/>
  <c r="AU74" i="3" s="1"/>
  <c r="AB23" i="1"/>
  <c r="AB24" i="2" s="1"/>
  <c r="AN74" i="3" s="1"/>
  <c r="X23" i="1"/>
  <c r="X24" i="2" s="1"/>
  <c r="AJ74" i="3" s="1"/>
  <c r="W23" i="1"/>
  <c r="W24" i="2" s="1"/>
  <c r="AI74" i="3" s="1"/>
  <c r="T23" i="1"/>
  <c r="T24" i="2" s="1"/>
  <c r="AF74" i="3" s="1"/>
  <c r="S23" i="1"/>
  <c r="S24" i="2" s="1"/>
  <c r="AE74" i="3" s="1"/>
  <c r="L23" i="1"/>
  <c r="L24" i="2" s="1"/>
  <c r="X74" i="3" s="1"/>
  <c r="H23" i="1"/>
  <c r="H24" i="2" s="1"/>
  <c r="T74" i="3" s="1"/>
  <c r="D23" i="1"/>
  <c r="D24" i="2" s="1"/>
  <c r="P74" i="3" s="1"/>
  <c r="BL22" i="1"/>
  <c r="BL23" i="2" s="1"/>
  <c r="BX73" i="3" s="1"/>
  <c r="BH22" i="1"/>
  <c r="BH23" i="2" s="1"/>
  <c r="BT73" i="3" s="1"/>
  <c r="BD22" i="1"/>
  <c r="BD23" i="2" s="1"/>
  <c r="BP73" i="3" s="1"/>
  <c r="AZ22" i="1"/>
  <c r="AZ23" i="2" s="1"/>
  <c r="BL73" i="3" s="1"/>
  <c r="AV22" i="1"/>
  <c r="AV23" i="2" s="1"/>
  <c r="BH73" i="3" s="1"/>
  <c r="AR22" i="1"/>
  <c r="AR23" i="2" s="1"/>
  <c r="BD73" i="3" s="1"/>
  <c r="AN22" i="1"/>
  <c r="AN23" i="2" s="1"/>
  <c r="AZ73" i="3" s="1"/>
  <c r="AJ22" i="1"/>
  <c r="AJ23" i="2" s="1"/>
  <c r="AV73" i="3" s="1"/>
  <c r="AF22" i="1"/>
  <c r="AF23" i="2" s="1"/>
  <c r="AR73" i="3" s="1"/>
  <c r="AB22" i="1"/>
  <c r="AB23" i="2" s="1"/>
  <c r="AN73" i="3" s="1"/>
  <c r="X22" i="1"/>
  <c r="X23" i="2" s="1"/>
  <c r="AJ73" i="3" s="1"/>
  <c r="T22" i="1"/>
  <c r="T23" i="2" s="1"/>
  <c r="AF73" i="3" s="1"/>
  <c r="P22" i="1"/>
  <c r="P23" i="2" s="1"/>
  <c r="AB73" i="3" s="1"/>
  <c r="L22" i="1"/>
  <c r="L23" i="2" s="1"/>
  <c r="X73" i="3" s="1"/>
  <c r="H22" i="1"/>
  <c r="H23" i="2" s="1"/>
  <c r="T73" i="3" s="1"/>
  <c r="D22" i="1"/>
  <c r="D23" i="2" s="1"/>
  <c r="P73" i="3" s="1"/>
  <c r="BL21" i="1"/>
  <c r="BL22" i="2" s="1"/>
  <c r="BH21" i="1"/>
  <c r="BH22" i="2" s="1"/>
  <c r="BD21" i="1"/>
  <c r="BD22" i="2" s="1"/>
  <c r="AZ21" i="1"/>
  <c r="AZ22" i="2" s="1"/>
  <c r="AV21" i="1"/>
  <c r="AV22" i="2" s="1"/>
  <c r="AR21" i="1"/>
  <c r="AR22" i="2" s="1"/>
  <c r="AN21" i="1"/>
  <c r="AN22" i="2" s="1"/>
  <c r="AJ21" i="1"/>
  <c r="AJ22" i="2" s="1"/>
  <c r="AF21" i="1"/>
  <c r="AF22" i="2" s="1"/>
  <c r="AB21" i="1"/>
  <c r="AB22" i="2" s="1"/>
  <c r="X21" i="1"/>
  <c r="X22" i="2" s="1"/>
  <c r="T21" i="1"/>
  <c r="T22" i="2" s="1"/>
  <c r="P21" i="1"/>
  <c r="P22" i="2" s="1"/>
  <c r="L21" i="1"/>
  <c r="L22" i="2" s="1"/>
  <c r="H21" i="1"/>
  <c r="H22" i="2" s="1"/>
  <c r="D21" i="1"/>
  <c r="D22" i="2" s="1"/>
  <c r="BN19" i="1"/>
  <c r="BM19" i="1"/>
  <c r="BM26" i="1" s="1"/>
  <c r="BM31" i="2" s="1"/>
  <c r="BL19" i="1"/>
  <c r="BL26" i="1" s="1"/>
  <c r="BL31" i="2" s="1"/>
  <c r="BK19" i="1"/>
  <c r="BJ19" i="1"/>
  <c r="BI19" i="1"/>
  <c r="BI26" i="1" s="1"/>
  <c r="BI31" i="2" s="1"/>
  <c r="BH19" i="1"/>
  <c r="BH26" i="1" s="1"/>
  <c r="BH31" i="2" s="1"/>
  <c r="BG19" i="1"/>
  <c r="BG26" i="1" s="1"/>
  <c r="BG31" i="2" s="1"/>
  <c r="BF19" i="1"/>
  <c r="BF26" i="1" s="1"/>
  <c r="BF31" i="2" s="1"/>
  <c r="BE19" i="1"/>
  <c r="BE26" i="1" s="1"/>
  <c r="BE31" i="2" s="1"/>
  <c r="BD19" i="1"/>
  <c r="BD26" i="1" s="1"/>
  <c r="BD31" i="2" s="1"/>
  <c r="BC19" i="1"/>
  <c r="BB19" i="1"/>
  <c r="BB26" i="1" s="1"/>
  <c r="BB31" i="2" s="1"/>
  <c r="BA19" i="1"/>
  <c r="BA26" i="1" s="1"/>
  <c r="BA31" i="2" s="1"/>
  <c r="AZ19" i="1"/>
  <c r="AZ26" i="1" s="1"/>
  <c r="AZ31" i="2" s="1"/>
  <c r="AY19" i="1"/>
  <c r="AX19" i="1"/>
  <c r="AW19" i="1"/>
  <c r="AW26" i="1" s="1"/>
  <c r="AW31" i="2" s="1"/>
  <c r="AV19" i="1"/>
  <c r="AV26" i="1" s="1"/>
  <c r="AV31" i="2" s="1"/>
  <c r="AU19" i="1"/>
  <c r="AT19" i="1"/>
  <c r="AS19" i="1"/>
  <c r="AS26" i="1" s="1"/>
  <c r="AS31" i="2" s="1"/>
  <c r="AR19" i="1"/>
  <c r="AR26" i="1" s="1"/>
  <c r="AR31" i="2" s="1"/>
  <c r="AQ19" i="1"/>
  <c r="AQ26" i="1" s="1"/>
  <c r="AQ31" i="2" s="1"/>
  <c r="AP19" i="1"/>
  <c r="AP26" i="1" s="1"/>
  <c r="AP31" i="2" s="1"/>
  <c r="AO19" i="1"/>
  <c r="AO26" i="1" s="1"/>
  <c r="AO31" i="2" s="1"/>
  <c r="AN19" i="1"/>
  <c r="AN26" i="1" s="1"/>
  <c r="AN31" i="2" s="1"/>
  <c r="AM19" i="1"/>
  <c r="AL19" i="1"/>
  <c r="AL26" i="1" s="1"/>
  <c r="AL31" i="2" s="1"/>
  <c r="AK19" i="1"/>
  <c r="AK26" i="1" s="1"/>
  <c r="AK31" i="2" s="1"/>
  <c r="AJ19" i="1"/>
  <c r="AJ26" i="1" s="1"/>
  <c r="AJ31" i="2" s="1"/>
  <c r="AI19" i="1"/>
  <c r="AH19" i="1"/>
  <c r="AG19" i="1"/>
  <c r="AG26" i="1" s="1"/>
  <c r="AG31" i="2" s="1"/>
  <c r="AF19" i="1"/>
  <c r="AF26" i="1" s="1"/>
  <c r="AF31" i="2" s="1"/>
  <c r="AE19" i="1"/>
  <c r="AD19" i="1"/>
  <c r="AC19" i="1"/>
  <c r="AC26" i="1" s="1"/>
  <c r="AC31" i="2" s="1"/>
  <c r="AB19" i="1"/>
  <c r="AB26" i="1" s="1"/>
  <c r="AB31" i="2" s="1"/>
  <c r="AA19" i="1"/>
  <c r="AA26" i="1" s="1"/>
  <c r="AA31" i="2" s="1"/>
  <c r="Z19" i="1"/>
  <c r="Z26" i="1" s="1"/>
  <c r="Z31" i="2" s="1"/>
  <c r="Y19" i="1"/>
  <c r="Y26" i="1" s="1"/>
  <c r="Y31" i="2" s="1"/>
  <c r="X19" i="1"/>
  <c r="X26" i="1" s="1"/>
  <c r="X31" i="2" s="1"/>
  <c r="W19" i="1"/>
  <c r="V19" i="1"/>
  <c r="V26" i="1" s="1"/>
  <c r="V31" i="2" s="1"/>
  <c r="U19" i="1"/>
  <c r="U26" i="1" s="1"/>
  <c r="U31" i="2" s="1"/>
  <c r="T19" i="1"/>
  <c r="T26" i="1" s="1"/>
  <c r="T31" i="2" s="1"/>
  <c r="S19" i="1"/>
  <c r="R19" i="1"/>
  <c r="Q19" i="1"/>
  <c r="Q26" i="1" s="1"/>
  <c r="Q31" i="2" s="1"/>
  <c r="P19" i="1"/>
  <c r="P26" i="1" s="1"/>
  <c r="P31" i="2" s="1"/>
  <c r="O19" i="1"/>
  <c r="N19" i="1"/>
  <c r="M19" i="1"/>
  <c r="M26" i="1" s="1"/>
  <c r="M31" i="2" s="1"/>
  <c r="L19" i="1"/>
  <c r="L26" i="1" s="1"/>
  <c r="L31" i="2" s="1"/>
  <c r="K19" i="1"/>
  <c r="K26" i="1" s="1"/>
  <c r="K31" i="2" s="1"/>
  <c r="J19" i="1"/>
  <c r="J26" i="1" s="1"/>
  <c r="J31" i="2" s="1"/>
  <c r="I19" i="1"/>
  <c r="I26" i="1" s="1"/>
  <c r="I31" i="2" s="1"/>
  <c r="H19" i="1"/>
  <c r="H26" i="1" s="1"/>
  <c r="H31" i="2" s="1"/>
  <c r="G19" i="1"/>
  <c r="F19" i="1"/>
  <c r="F26" i="1" s="1"/>
  <c r="F31" i="2" s="1"/>
  <c r="E19" i="1"/>
  <c r="E26" i="1" s="1"/>
  <c r="E31" i="2" s="1"/>
  <c r="D19" i="1"/>
  <c r="D26" i="1" s="1"/>
  <c r="D31" i="2" s="1"/>
  <c r="C19" i="1"/>
  <c r="BN18" i="1"/>
  <c r="BM18" i="1"/>
  <c r="BM25" i="1" s="1"/>
  <c r="BM26" i="2" s="1"/>
  <c r="BY76" i="3" s="1"/>
  <c r="BL18" i="1"/>
  <c r="BL25" i="1" s="1"/>
  <c r="BL26" i="2" s="1"/>
  <c r="BX76" i="3" s="1"/>
  <c r="BK18" i="1"/>
  <c r="BJ18" i="1"/>
  <c r="BI18" i="1"/>
  <c r="BI25" i="1" s="1"/>
  <c r="BI26" i="2" s="1"/>
  <c r="BU76" i="3" s="1"/>
  <c r="BH18" i="1"/>
  <c r="BH25" i="1" s="1"/>
  <c r="BH26" i="2" s="1"/>
  <c r="BT76" i="3" s="1"/>
  <c r="BG18" i="1"/>
  <c r="BG25" i="1" s="1"/>
  <c r="BG26" i="2" s="1"/>
  <c r="BS76" i="3" s="1"/>
  <c r="BF18" i="1"/>
  <c r="BF25" i="1" s="1"/>
  <c r="BF26" i="2" s="1"/>
  <c r="BR76" i="3" s="1"/>
  <c r="BE18" i="1"/>
  <c r="BE25" i="1" s="1"/>
  <c r="BE26" i="2" s="1"/>
  <c r="BQ76" i="3" s="1"/>
  <c r="BD18" i="1"/>
  <c r="BD25" i="1" s="1"/>
  <c r="BD26" i="2" s="1"/>
  <c r="BP76" i="3" s="1"/>
  <c r="BC18" i="1"/>
  <c r="BB18" i="1"/>
  <c r="BB25" i="1" s="1"/>
  <c r="BB26" i="2" s="1"/>
  <c r="BN76" i="3" s="1"/>
  <c r="BA18" i="1"/>
  <c r="BA25" i="1" s="1"/>
  <c r="BA26" i="2" s="1"/>
  <c r="BM76" i="3" s="1"/>
  <c r="AZ18" i="1"/>
  <c r="AZ25" i="1" s="1"/>
  <c r="AZ26" i="2" s="1"/>
  <c r="BL76" i="3" s="1"/>
  <c r="AY18" i="1"/>
  <c r="AX18" i="1"/>
  <c r="AW18" i="1"/>
  <c r="AW25" i="1" s="1"/>
  <c r="AW26" i="2" s="1"/>
  <c r="BI76" i="3" s="1"/>
  <c r="AV18" i="1"/>
  <c r="AV25" i="1" s="1"/>
  <c r="AV26" i="2" s="1"/>
  <c r="BH76" i="3" s="1"/>
  <c r="AU18" i="1"/>
  <c r="AT18" i="1"/>
  <c r="AS18" i="1"/>
  <c r="AS25" i="1" s="1"/>
  <c r="AS26" i="2" s="1"/>
  <c r="BE76" i="3" s="1"/>
  <c r="AR18" i="1"/>
  <c r="AR25" i="1" s="1"/>
  <c r="AR26" i="2" s="1"/>
  <c r="BD76" i="3" s="1"/>
  <c r="AQ18" i="1"/>
  <c r="AQ25" i="1" s="1"/>
  <c r="AQ26" i="2" s="1"/>
  <c r="BC76" i="3" s="1"/>
  <c r="AP18" i="1"/>
  <c r="AP25" i="1" s="1"/>
  <c r="AP26" i="2" s="1"/>
  <c r="BB76" i="3" s="1"/>
  <c r="AO18" i="1"/>
  <c r="AO25" i="1" s="1"/>
  <c r="AO26" i="2" s="1"/>
  <c r="BA76" i="3" s="1"/>
  <c r="AN18" i="1"/>
  <c r="AN25" i="1" s="1"/>
  <c r="AN26" i="2" s="1"/>
  <c r="AZ76" i="3" s="1"/>
  <c r="AM18" i="1"/>
  <c r="AL18" i="1"/>
  <c r="AL25" i="1" s="1"/>
  <c r="AL26" i="2" s="1"/>
  <c r="AX76" i="3" s="1"/>
  <c r="AK18" i="1"/>
  <c r="AK25" i="1" s="1"/>
  <c r="AK26" i="2" s="1"/>
  <c r="AW76" i="3" s="1"/>
  <c r="AJ18" i="1"/>
  <c r="AJ25" i="1" s="1"/>
  <c r="AJ26" i="2" s="1"/>
  <c r="AV76" i="3" s="1"/>
  <c r="AI18" i="1"/>
  <c r="AH18" i="1"/>
  <c r="AG18" i="1"/>
  <c r="AG25" i="1" s="1"/>
  <c r="AG26" i="2" s="1"/>
  <c r="AS76" i="3" s="1"/>
  <c r="AF18" i="1"/>
  <c r="AF25" i="1" s="1"/>
  <c r="AF26" i="2" s="1"/>
  <c r="AR76" i="3" s="1"/>
  <c r="AE18" i="1"/>
  <c r="AD18" i="1"/>
  <c r="AC18" i="1"/>
  <c r="AC25" i="1" s="1"/>
  <c r="AC26" i="2" s="1"/>
  <c r="AO76" i="3" s="1"/>
  <c r="AB18" i="1"/>
  <c r="AB25" i="1" s="1"/>
  <c r="AB26" i="2" s="1"/>
  <c r="AN76" i="3" s="1"/>
  <c r="AA18" i="1"/>
  <c r="AA25" i="1" s="1"/>
  <c r="AA26" i="2" s="1"/>
  <c r="AM76" i="3" s="1"/>
  <c r="Z18" i="1"/>
  <c r="Z25" i="1" s="1"/>
  <c r="Z26" i="2" s="1"/>
  <c r="AL76" i="3" s="1"/>
  <c r="Y18" i="1"/>
  <c r="Y25" i="1" s="1"/>
  <c r="Y26" i="2" s="1"/>
  <c r="AK76" i="3" s="1"/>
  <c r="X18" i="1"/>
  <c r="X25" i="1" s="1"/>
  <c r="X26" i="2" s="1"/>
  <c r="AJ76" i="3" s="1"/>
  <c r="W18" i="1"/>
  <c r="V18" i="1"/>
  <c r="V25" i="1" s="1"/>
  <c r="V26" i="2" s="1"/>
  <c r="AH76" i="3" s="1"/>
  <c r="U18" i="1"/>
  <c r="U25" i="1" s="1"/>
  <c r="U26" i="2" s="1"/>
  <c r="AG76" i="3" s="1"/>
  <c r="T18" i="1"/>
  <c r="T25" i="1" s="1"/>
  <c r="T26" i="2" s="1"/>
  <c r="AF76" i="3" s="1"/>
  <c r="S18" i="1"/>
  <c r="R18" i="1"/>
  <c r="Q18" i="1"/>
  <c r="Q25" i="1" s="1"/>
  <c r="Q26" i="2" s="1"/>
  <c r="AC76" i="3" s="1"/>
  <c r="P18" i="1"/>
  <c r="P25" i="1" s="1"/>
  <c r="P26" i="2" s="1"/>
  <c r="AB76" i="3" s="1"/>
  <c r="O18" i="1"/>
  <c r="N18" i="1"/>
  <c r="M18" i="1"/>
  <c r="M25" i="1" s="1"/>
  <c r="M26" i="2" s="1"/>
  <c r="Y76" i="3" s="1"/>
  <c r="L18" i="1"/>
  <c r="L25" i="1" s="1"/>
  <c r="L26" i="2" s="1"/>
  <c r="X76" i="3" s="1"/>
  <c r="K18" i="1"/>
  <c r="K25" i="1" s="1"/>
  <c r="K26" i="2" s="1"/>
  <c r="W76" i="3" s="1"/>
  <c r="J18" i="1"/>
  <c r="J25" i="1" s="1"/>
  <c r="J26" i="2" s="1"/>
  <c r="V76" i="3" s="1"/>
  <c r="I18" i="1"/>
  <c r="I25" i="1" s="1"/>
  <c r="I26" i="2" s="1"/>
  <c r="U76" i="3" s="1"/>
  <c r="H18" i="1"/>
  <c r="H25" i="1" s="1"/>
  <c r="H26" i="2" s="1"/>
  <c r="T76" i="3" s="1"/>
  <c r="G18" i="1"/>
  <c r="F18" i="1"/>
  <c r="F25" i="1" s="1"/>
  <c r="F26" i="2" s="1"/>
  <c r="R76" i="3" s="1"/>
  <c r="E18" i="1"/>
  <c r="E25" i="1" s="1"/>
  <c r="E26" i="2" s="1"/>
  <c r="Q76" i="3" s="1"/>
  <c r="D18" i="1"/>
  <c r="D25" i="1" s="1"/>
  <c r="D26" i="2" s="1"/>
  <c r="P76" i="3" s="1"/>
  <c r="C18" i="1"/>
  <c r="BN17" i="1"/>
  <c r="BM17" i="1"/>
  <c r="BM24" i="1" s="1"/>
  <c r="BM25" i="2" s="1"/>
  <c r="BY75" i="3" s="1"/>
  <c r="BL17" i="1"/>
  <c r="BL24" i="1" s="1"/>
  <c r="BL25" i="2" s="1"/>
  <c r="BX75" i="3" s="1"/>
  <c r="BK17" i="1"/>
  <c r="BJ17" i="1"/>
  <c r="BI17" i="1"/>
  <c r="BI24" i="1" s="1"/>
  <c r="BI25" i="2" s="1"/>
  <c r="BU75" i="3" s="1"/>
  <c r="BH17" i="1"/>
  <c r="BH24" i="1" s="1"/>
  <c r="BH25" i="2" s="1"/>
  <c r="BT75" i="3" s="1"/>
  <c r="BG17" i="1"/>
  <c r="BG24" i="1" s="1"/>
  <c r="BG25" i="2" s="1"/>
  <c r="BS75" i="3" s="1"/>
  <c r="BF17" i="1"/>
  <c r="BF24" i="1" s="1"/>
  <c r="BF25" i="2" s="1"/>
  <c r="BR75" i="3" s="1"/>
  <c r="BE17" i="1"/>
  <c r="BE24" i="1" s="1"/>
  <c r="BE25" i="2" s="1"/>
  <c r="BQ75" i="3" s="1"/>
  <c r="BD17" i="1"/>
  <c r="BD24" i="1" s="1"/>
  <c r="BD25" i="2" s="1"/>
  <c r="BP75" i="3" s="1"/>
  <c r="BC17" i="1"/>
  <c r="BB17" i="1"/>
  <c r="BB24" i="1" s="1"/>
  <c r="BB25" i="2" s="1"/>
  <c r="BN75" i="3" s="1"/>
  <c r="BA17" i="1"/>
  <c r="BA24" i="1" s="1"/>
  <c r="BA25" i="2" s="1"/>
  <c r="BM75" i="3" s="1"/>
  <c r="AZ17" i="1"/>
  <c r="AZ24" i="1" s="1"/>
  <c r="AZ25" i="2" s="1"/>
  <c r="BL75" i="3" s="1"/>
  <c r="AY17" i="1"/>
  <c r="AX17" i="1"/>
  <c r="AW17" i="1"/>
  <c r="AW24" i="1" s="1"/>
  <c r="AW25" i="2" s="1"/>
  <c r="BI75" i="3" s="1"/>
  <c r="AV17" i="1"/>
  <c r="AV24" i="1" s="1"/>
  <c r="AV25" i="2" s="1"/>
  <c r="BH75" i="3" s="1"/>
  <c r="AU17" i="1"/>
  <c r="AT17" i="1"/>
  <c r="AS17" i="1"/>
  <c r="AS24" i="1" s="1"/>
  <c r="AS25" i="2" s="1"/>
  <c r="BE75" i="3" s="1"/>
  <c r="AR17" i="1"/>
  <c r="AR24" i="1" s="1"/>
  <c r="AR25" i="2" s="1"/>
  <c r="BD75" i="3" s="1"/>
  <c r="AQ17" i="1"/>
  <c r="AQ24" i="1" s="1"/>
  <c r="AQ25" i="2" s="1"/>
  <c r="BC75" i="3" s="1"/>
  <c r="AP17" i="1"/>
  <c r="AP24" i="1" s="1"/>
  <c r="AP25" i="2" s="1"/>
  <c r="BB75" i="3" s="1"/>
  <c r="AO17" i="1"/>
  <c r="AO24" i="1" s="1"/>
  <c r="AO25" i="2" s="1"/>
  <c r="BA75" i="3" s="1"/>
  <c r="AN17" i="1"/>
  <c r="AN24" i="1" s="1"/>
  <c r="AN25" i="2" s="1"/>
  <c r="AZ75" i="3" s="1"/>
  <c r="AM17" i="1"/>
  <c r="AL17" i="1"/>
  <c r="AL24" i="1" s="1"/>
  <c r="AL25" i="2" s="1"/>
  <c r="AX75" i="3" s="1"/>
  <c r="AK17" i="1"/>
  <c r="AK24" i="1" s="1"/>
  <c r="AK25" i="2" s="1"/>
  <c r="AW75" i="3" s="1"/>
  <c r="AJ17" i="1"/>
  <c r="AJ24" i="1" s="1"/>
  <c r="AJ25" i="2" s="1"/>
  <c r="AV75" i="3" s="1"/>
  <c r="AI17" i="1"/>
  <c r="AH17" i="1"/>
  <c r="AG17" i="1"/>
  <c r="AG24" i="1" s="1"/>
  <c r="AG25" i="2" s="1"/>
  <c r="AS75" i="3" s="1"/>
  <c r="AF17" i="1"/>
  <c r="AF24" i="1" s="1"/>
  <c r="AF25" i="2" s="1"/>
  <c r="AR75" i="3" s="1"/>
  <c r="AE17" i="1"/>
  <c r="AD17" i="1"/>
  <c r="AC17" i="1"/>
  <c r="AC24" i="1" s="1"/>
  <c r="AC25" i="2" s="1"/>
  <c r="AO75" i="3" s="1"/>
  <c r="AB17" i="1"/>
  <c r="AB24" i="1" s="1"/>
  <c r="AB25" i="2" s="1"/>
  <c r="AN75" i="3" s="1"/>
  <c r="AA17" i="1"/>
  <c r="AA24" i="1" s="1"/>
  <c r="AA25" i="2" s="1"/>
  <c r="AM75" i="3" s="1"/>
  <c r="Z17" i="1"/>
  <c r="Z24" i="1" s="1"/>
  <c r="Z25" i="2" s="1"/>
  <c r="AL75" i="3" s="1"/>
  <c r="Y17" i="1"/>
  <c r="Y24" i="1" s="1"/>
  <c r="Y25" i="2" s="1"/>
  <c r="AK75" i="3" s="1"/>
  <c r="X17" i="1"/>
  <c r="X24" i="1" s="1"/>
  <c r="X25" i="2" s="1"/>
  <c r="AJ75" i="3" s="1"/>
  <c r="W17" i="1"/>
  <c r="V17" i="1"/>
  <c r="V24" i="1" s="1"/>
  <c r="V25" i="2" s="1"/>
  <c r="AH75" i="3" s="1"/>
  <c r="U17" i="1"/>
  <c r="U24" i="1" s="1"/>
  <c r="U25" i="2" s="1"/>
  <c r="AG75" i="3" s="1"/>
  <c r="T17" i="1"/>
  <c r="T24" i="1" s="1"/>
  <c r="T25" i="2" s="1"/>
  <c r="AF75" i="3" s="1"/>
  <c r="S17" i="1"/>
  <c r="G17" i="1"/>
  <c r="F17" i="1"/>
  <c r="F24" i="1" s="1"/>
  <c r="E17" i="1"/>
  <c r="E24" i="1" s="1"/>
  <c r="D17" i="1"/>
  <c r="C17" i="1"/>
  <c r="BN16" i="1"/>
  <c r="BN23" i="1" s="1"/>
  <c r="BN24" i="2" s="1"/>
  <c r="BZ74" i="3" s="1"/>
  <c r="BM16" i="1"/>
  <c r="BM23" i="1" s="1"/>
  <c r="BM24" i="2" s="1"/>
  <c r="BY74" i="3" s="1"/>
  <c r="BL16" i="1"/>
  <c r="BL23" i="1" s="1"/>
  <c r="BL24" i="2" s="1"/>
  <c r="BX74" i="3" s="1"/>
  <c r="BK16" i="1"/>
  <c r="BK23" i="1" s="1"/>
  <c r="BK24" i="2" s="1"/>
  <c r="BW74" i="3" s="1"/>
  <c r="BJ16" i="1"/>
  <c r="BJ23" i="1" s="1"/>
  <c r="BJ24" i="2" s="1"/>
  <c r="BV74" i="3" s="1"/>
  <c r="BI16" i="1"/>
  <c r="BI23" i="1" s="1"/>
  <c r="BI24" i="2" s="1"/>
  <c r="BU74" i="3" s="1"/>
  <c r="BH16" i="1"/>
  <c r="BG16" i="1"/>
  <c r="BG23" i="1" s="1"/>
  <c r="BG24" i="2" s="1"/>
  <c r="BS74" i="3" s="1"/>
  <c r="BF16" i="1"/>
  <c r="BF23" i="1" s="1"/>
  <c r="BF24" i="2" s="1"/>
  <c r="BR74" i="3" s="1"/>
  <c r="BE16" i="1"/>
  <c r="BE23" i="1" s="1"/>
  <c r="BE24" i="2" s="1"/>
  <c r="BQ74" i="3" s="1"/>
  <c r="BD16" i="1"/>
  <c r="BC16" i="1"/>
  <c r="BB16" i="1"/>
  <c r="BB23" i="1" s="1"/>
  <c r="BB24" i="2" s="1"/>
  <c r="BN74" i="3" s="1"/>
  <c r="BA16" i="1"/>
  <c r="BA23" i="1" s="1"/>
  <c r="BA24" i="2" s="1"/>
  <c r="BM74" i="3" s="1"/>
  <c r="AZ16" i="1"/>
  <c r="AY16" i="1"/>
  <c r="AX16" i="1"/>
  <c r="AX23" i="1" s="1"/>
  <c r="AX24" i="2" s="1"/>
  <c r="BJ74" i="3" s="1"/>
  <c r="AW16" i="1"/>
  <c r="AW23" i="1" s="1"/>
  <c r="AW24" i="2" s="1"/>
  <c r="BI74" i="3" s="1"/>
  <c r="AV16" i="1"/>
  <c r="AV23" i="1" s="1"/>
  <c r="AV24" i="2" s="1"/>
  <c r="BH74" i="3" s="1"/>
  <c r="AU16" i="1"/>
  <c r="AU23" i="1" s="1"/>
  <c r="AU24" i="2" s="1"/>
  <c r="BG74" i="3" s="1"/>
  <c r="AT16" i="1"/>
  <c r="AT23" i="1" s="1"/>
  <c r="AT24" i="2" s="1"/>
  <c r="AS16" i="1"/>
  <c r="AS23" i="1" s="1"/>
  <c r="AS24" i="2" s="1"/>
  <c r="BE74" i="3" s="1"/>
  <c r="AR16" i="1"/>
  <c r="AQ16" i="1"/>
  <c r="AQ23" i="1" s="1"/>
  <c r="AQ24" i="2" s="1"/>
  <c r="BC74" i="3" s="1"/>
  <c r="AP16" i="1"/>
  <c r="AP23" i="1" s="1"/>
  <c r="AP24" i="2" s="1"/>
  <c r="AO16" i="1"/>
  <c r="AO23" i="1" s="1"/>
  <c r="AO24" i="2" s="1"/>
  <c r="BA74" i="3" s="1"/>
  <c r="AN16" i="1"/>
  <c r="AM16" i="1"/>
  <c r="AL16" i="1"/>
  <c r="AL23" i="1" s="1"/>
  <c r="AL24" i="2" s="1"/>
  <c r="AK16" i="1"/>
  <c r="AK23" i="1" s="1"/>
  <c r="AK24" i="2" s="1"/>
  <c r="AW74" i="3" s="1"/>
  <c r="AJ16" i="1"/>
  <c r="AI16" i="1"/>
  <c r="AH16" i="1"/>
  <c r="AH23" i="1" s="1"/>
  <c r="AH24" i="2" s="1"/>
  <c r="AG16" i="1"/>
  <c r="AG23" i="1" s="1"/>
  <c r="AG24" i="2" s="1"/>
  <c r="AS74" i="3" s="1"/>
  <c r="AF16" i="1"/>
  <c r="AF23" i="1" s="1"/>
  <c r="AF24" i="2" s="1"/>
  <c r="AR74" i="3" s="1"/>
  <c r="AE16" i="1"/>
  <c r="AE23" i="1" s="1"/>
  <c r="AE24" i="2" s="1"/>
  <c r="AQ74" i="3" s="1"/>
  <c r="AD16" i="1"/>
  <c r="AD23" i="1" s="1"/>
  <c r="AD24" i="2" s="1"/>
  <c r="AC16" i="1"/>
  <c r="AC23" i="1" s="1"/>
  <c r="AC24" i="2" s="1"/>
  <c r="AO74" i="3" s="1"/>
  <c r="AB16" i="1"/>
  <c r="AA16" i="1"/>
  <c r="AA23" i="1" s="1"/>
  <c r="AA24" i="2" s="1"/>
  <c r="AM74" i="3" s="1"/>
  <c r="Z16" i="1"/>
  <c r="Z23" i="1" s="1"/>
  <c r="Z24" i="2" s="1"/>
  <c r="Y16" i="1"/>
  <c r="Y23" i="1" s="1"/>
  <c r="Y24" i="2" s="1"/>
  <c r="AK74" i="3" s="1"/>
  <c r="X16" i="1"/>
  <c r="W16" i="1"/>
  <c r="V16" i="1"/>
  <c r="V23" i="1" s="1"/>
  <c r="V24" i="2" s="1"/>
  <c r="U16" i="1"/>
  <c r="U23" i="1" s="1"/>
  <c r="U24" i="2" s="1"/>
  <c r="AG74" i="3" s="1"/>
  <c r="T16" i="1"/>
  <c r="S16" i="1"/>
  <c r="R16" i="1"/>
  <c r="R23" i="1" s="1"/>
  <c r="R24" i="2" s="1"/>
  <c r="Q16" i="1"/>
  <c r="Q23" i="1" s="1"/>
  <c r="Q24" i="2" s="1"/>
  <c r="AC74" i="3" s="1"/>
  <c r="P16" i="1"/>
  <c r="P23" i="1" s="1"/>
  <c r="P24" i="2" s="1"/>
  <c r="AB74" i="3" s="1"/>
  <c r="O16" i="1"/>
  <c r="O23" i="1" s="1"/>
  <c r="O24" i="2" s="1"/>
  <c r="AA74" i="3" s="1"/>
  <c r="N16" i="1"/>
  <c r="N23" i="1" s="1"/>
  <c r="N24" i="2" s="1"/>
  <c r="M16" i="1"/>
  <c r="M23" i="1" s="1"/>
  <c r="M24" i="2" s="1"/>
  <c r="Y74" i="3" s="1"/>
  <c r="L16" i="1"/>
  <c r="K16" i="1"/>
  <c r="K23" i="1" s="1"/>
  <c r="K24" i="2" s="1"/>
  <c r="W74" i="3" s="1"/>
  <c r="J16" i="1"/>
  <c r="J23" i="1" s="1"/>
  <c r="J24" i="2" s="1"/>
  <c r="V74" i="3" s="1"/>
  <c r="I16" i="1"/>
  <c r="I23" i="1" s="1"/>
  <c r="I24" i="2" s="1"/>
  <c r="U74" i="3" s="1"/>
  <c r="H16" i="1"/>
  <c r="G16" i="1"/>
  <c r="G23" i="1" s="1"/>
  <c r="G24" i="2" s="1"/>
  <c r="S74" i="3" s="1"/>
  <c r="F16" i="1"/>
  <c r="F23" i="1" s="1"/>
  <c r="F24" i="2" s="1"/>
  <c r="R74" i="3" s="1"/>
  <c r="E16" i="1"/>
  <c r="E23" i="1" s="1"/>
  <c r="E24" i="2" s="1"/>
  <c r="Q74" i="3" s="1"/>
  <c r="D16" i="1"/>
  <c r="C16" i="1"/>
  <c r="C23" i="1" s="1"/>
  <c r="C24" i="2" s="1"/>
  <c r="O74" i="3" s="1"/>
  <c r="BN15" i="1"/>
  <c r="BN22" i="1" s="1"/>
  <c r="BN23" i="2" s="1"/>
  <c r="BZ73" i="3" s="1"/>
  <c r="BM15" i="1"/>
  <c r="BM22" i="1" s="1"/>
  <c r="BM23" i="2" s="1"/>
  <c r="BY73" i="3" s="1"/>
  <c r="BL15" i="1"/>
  <c r="BK15" i="1"/>
  <c r="BK22" i="1" s="1"/>
  <c r="BK23" i="2" s="1"/>
  <c r="BW73" i="3" s="1"/>
  <c r="BJ15" i="1"/>
  <c r="BJ22" i="1" s="1"/>
  <c r="BJ23" i="2" s="1"/>
  <c r="BV73" i="3" s="1"/>
  <c r="BI15" i="1"/>
  <c r="BI22" i="1" s="1"/>
  <c r="BI23" i="2" s="1"/>
  <c r="BU73" i="3" s="1"/>
  <c r="BH15" i="1"/>
  <c r="BG15" i="1"/>
  <c r="BG22" i="1" s="1"/>
  <c r="BG23" i="2" s="1"/>
  <c r="BS73" i="3" s="1"/>
  <c r="BF15" i="1"/>
  <c r="BF22" i="1" s="1"/>
  <c r="BF23" i="2" s="1"/>
  <c r="BR73" i="3" s="1"/>
  <c r="BE15" i="1"/>
  <c r="BE22" i="1" s="1"/>
  <c r="BE23" i="2" s="1"/>
  <c r="BQ73" i="3" s="1"/>
  <c r="BD15" i="1"/>
  <c r="BC15" i="1"/>
  <c r="BC22" i="1" s="1"/>
  <c r="BC23" i="2" s="1"/>
  <c r="BO73" i="3" s="1"/>
  <c r="BB15" i="1"/>
  <c r="BB22" i="1" s="1"/>
  <c r="BB23" i="2" s="1"/>
  <c r="BN73" i="3" s="1"/>
  <c r="BA15" i="1"/>
  <c r="BA22" i="1" s="1"/>
  <c r="BA23" i="2" s="1"/>
  <c r="BM73" i="3" s="1"/>
  <c r="AZ15" i="1"/>
  <c r="AY15" i="1"/>
  <c r="AY22" i="1" s="1"/>
  <c r="AY23" i="2" s="1"/>
  <c r="BK73" i="3" s="1"/>
  <c r="AX15" i="1"/>
  <c r="AX22" i="1" s="1"/>
  <c r="AX23" i="2" s="1"/>
  <c r="BJ73" i="3" s="1"/>
  <c r="AW15" i="1"/>
  <c r="AW22" i="1" s="1"/>
  <c r="AW23" i="2" s="1"/>
  <c r="BI73" i="3" s="1"/>
  <c r="AV15" i="1"/>
  <c r="AU15" i="1"/>
  <c r="AU22" i="1" s="1"/>
  <c r="AU23" i="2" s="1"/>
  <c r="BG73" i="3" s="1"/>
  <c r="AT15" i="1"/>
  <c r="AT22" i="1" s="1"/>
  <c r="AT23" i="2" s="1"/>
  <c r="BF73" i="3" s="1"/>
  <c r="AS15" i="1"/>
  <c r="AS22" i="1" s="1"/>
  <c r="AS23" i="2" s="1"/>
  <c r="BE73" i="3" s="1"/>
  <c r="AR15" i="1"/>
  <c r="AQ15" i="1"/>
  <c r="AQ22" i="1" s="1"/>
  <c r="AQ23" i="2" s="1"/>
  <c r="BC73" i="3" s="1"/>
  <c r="AP15" i="1"/>
  <c r="AP22" i="1" s="1"/>
  <c r="AP23" i="2" s="1"/>
  <c r="BB73" i="3" s="1"/>
  <c r="AO15" i="1"/>
  <c r="AO22" i="1" s="1"/>
  <c r="AO23" i="2" s="1"/>
  <c r="BA73" i="3" s="1"/>
  <c r="AN15" i="1"/>
  <c r="AM15" i="1"/>
  <c r="AM22" i="1" s="1"/>
  <c r="AM23" i="2" s="1"/>
  <c r="AY73" i="3" s="1"/>
  <c r="AL15" i="1"/>
  <c r="AL22" i="1" s="1"/>
  <c r="AL23" i="2" s="1"/>
  <c r="AX73" i="3" s="1"/>
  <c r="AK15" i="1"/>
  <c r="AK22" i="1" s="1"/>
  <c r="AK23" i="2" s="1"/>
  <c r="AW73" i="3" s="1"/>
  <c r="AJ15" i="1"/>
  <c r="AI15" i="1"/>
  <c r="AI22" i="1" s="1"/>
  <c r="AI23" i="2" s="1"/>
  <c r="AU73" i="3" s="1"/>
  <c r="AH15" i="1"/>
  <c r="AH22" i="1" s="1"/>
  <c r="AH23" i="2" s="1"/>
  <c r="AT73" i="3" s="1"/>
  <c r="AG15" i="1"/>
  <c r="AG22" i="1" s="1"/>
  <c r="AG23" i="2" s="1"/>
  <c r="AS73" i="3" s="1"/>
  <c r="AF15" i="1"/>
  <c r="AE15" i="1"/>
  <c r="AE22" i="1" s="1"/>
  <c r="AE23" i="2" s="1"/>
  <c r="AQ73" i="3" s="1"/>
  <c r="AD15" i="1"/>
  <c r="AD22" i="1" s="1"/>
  <c r="AD23" i="2" s="1"/>
  <c r="AP73" i="3" s="1"/>
  <c r="AC15" i="1"/>
  <c r="AC22" i="1" s="1"/>
  <c r="AC23" i="2" s="1"/>
  <c r="AO73" i="3" s="1"/>
  <c r="AB15" i="1"/>
  <c r="AA15" i="1"/>
  <c r="AA22" i="1" s="1"/>
  <c r="AA23" i="2" s="1"/>
  <c r="AM73" i="3" s="1"/>
  <c r="Z15" i="1"/>
  <c r="Z22" i="1" s="1"/>
  <c r="Z23" i="2" s="1"/>
  <c r="AL73" i="3" s="1"/>
  <c r="Y15" i="1"/>
  <c r="Y22" i="1" s="1"/>
  <c r="Y23" i="2" s="1"/>
  <c r="AK73" i="3" s="1"/>
  <c r="X15" i="1"/>
  <c r="W15" i="1"/>
  <c r="W22" i="1" s="1"/>
  <c r="W23" i="2" s="1"/>
  <c r="AI73" i="3" s="1"/>
  <c r="V15" i="1"/>
  <c r="V22" i="1" s="1"/>
  <c r="V23" i="2" s="1"/>
  <c r="AH73" i="3" s="1"/>
  <c r="U15" i="1"/>
  <c r="U22" i="1" s="1"/>
  <c r="U23" i="2" s="1"/>
  <c r="AG73" i="3" s="1"/>
  <c r="T15" i="1"/>
  <c r="S15" i="1"/>
  <c r="S22" i="1" s="1"/>
  <c r="S23" i="2" s="1"/>
  <c r="AE73" i="3" s="1"/>
  <c r="R15" i="1"/>
  <c r="R22" i="1" s="1"/>
  <c r="R23" i="2" s="1"/>
  <c r="AD73" i="3" s="1"/>
  <c r="Q15" i="1"/>
  <c r="Q22" i="1" s="1"/>
  <c r="Q23" i="2" s="1"/>
  <c r="AC73" i="3" s="1"/>
  <c r="P15" i="1"/>
  <c r="O15" i="1"/>
  <c r="O22" i="1" s="1"/>
  <c r="O23" i="2" s="1"/>
  <c r="AA73" i="3" s="1"/>
  <c r="N15" i="1"/>
  <c r="N22" i="1" s="1"/>
  <c r="N23" i="2" s="1"/>
  <c r="Z73" i="3" s="1"/>
  <c r="M15" i="1"/>
  <c r="M22" i="1" s="1"/>
  <c r="M23" i="2" s="1"/>
  <c r="Y73" i="3" s="1"/>
  <c r="L15" i="1"/>
  <c r="K15" i="1"/>
  <c r="K22" i="1" s="1"/>
  <c r="K23" i="2" s="1"/>
  <c r="W73" i="3" s="1"/>
  <c r="J15" i="1"/>
  <c r="J22" i="1" s="1"/>
  <c r="J23" i="2" s="1"/>
  <c r="V73" i="3" s="1"/>
  <c r="I15" i="1"/>
  <c r="I22" i="1" s="1"/>
  <c r="I23" i="2" s="1"/>
  <c r="U73" i="3" s="1"/>
  <c r="H15" i="1"/>
  <c r="G15" i="1"/>
  <c r="G22" i="1" s="1"/>
  <c r="G23" i="2" s="1"/>
  <c r="S73" i="3" s="1"/>
  <c r="F15" i="1"/>
  <c r="F22" i="1" s="1"/>
  <c r="F23" i="2" s="1"/>
  <c r="R73" i="3" s="1"/>
  <c r="E15" i="1"/>
  <c r="E22" i="1" s="1"/>
  <c r="E23" i="2" s="1"/>
  <c r="Q73" i="3" s="1"/>
  <c r="D15" i="1"/>
  <c r="C15" i="1"/>
  <c r="C22" i="1" s="1"/>
  <c r="C23" i="2" s="1"/>
  <c r="O73" i="3" s="1"/>
  <c r="BN14" i="1"/>
  <c r="BN21" i="1" s="1"/>
  <c r="BN22" i="2" s="1"/>
  <c r="BM14" i="1"/>
  <c r="BM21" i="1" s="1"/>
  <c r="BM22" i="2" s="1"/>
  <c r="BL14" i="1"/>
  <c r="BK14" i="1"/>
  <c r="BK21" i="1" s="1"/>
  <c r="BK22" i="2" s="1"/>
  <c r="BJ14" i="1"/>
  <c r="BJ21" i="1" s="1"/>
  <c r="BJ22" i="2" s="1"/>
  <c r="BI14" i="1"/>
  <c r="BI21" i="1" s="1"/>
  <c r="BI22" i="2" s="1"/>
  <c r="BH14" i="1"/>
  <c r="BG14" i="1"/>
  <c r="BG21" i="1" s="1"/>
  <c r="BG22" i="2" s="1"/>
  <c r="BF14" i="1"/>
  <c r="BF21" i="1" s="1"/>
  <c r="BF22" i="2" s="1"/>
  <c r="BE14" i="1"/>
  <c r="BE21" i="1" s="1"/>
  <c r="BE22" i="2" s="1"/>
  <c r="BD14" i="1"/>
  <c r="BC14" i="1"/>
  <c r="BC21" i="1" s="1"/>
  <c r="BC22" i="2" s="1"/>
  <c r="BB14" i="1"/>
  <c r="BB21" i="1" s="1"/>
  <c r="BB22" i="2" s="1"/>
  <c r="BA14" i="1"/>
  <c r="BA21" i="1" s="1"/>
  <c r="BA22" i="2" s="1"/>
  <c r="AZ14" i="1"/>
  <c r="AY14" i="1"/>
  <c r="AY21" i="1" s="1"/>
  <c r="AY22" i="2" s="1"/>
  <c r="AX14" i="1"/>
  <c r="AX21" i="1" s="1"/>
  <c r="AX22" i="2" s="1"/>
  <c r="AW14" i="1"/>
  <c r="AW21" i="1" s="1"/>
  <c r="AW22" i="2" s="1"/>
  <c r="AV14" i="1"/>
  <c r="AU14" i="1"/>
  <c r="AU21" i="1" s="1"/>
  <c r="AU22" i="2" s="1"/>
  <c r="AT14" i="1"/>
  <c r="AT21" i="1" s="1"/>
  <c r="AT22" i="2" s="1"/>
  <c r="AS14" i="1"/>
  <c r="AS21" i="1" s="1"/>
  <c r="AS22" i="2" s="1"/>
  <c r="AR14" i="1"/>
  <c r="AQ14" i="1"/>
  <c r="AQ21" i="1" s="1"/>
  <c r="AQ22" i="2" s="1"/>
  <c r="AP14" i="1"/>
  <c r="AP21" i="1" s="1"/>
  <c r="AP22" i="2" s="1"/>
  <c r="AO14" i="1"/>
  <c r="AO21" i="1" s="1"/>
  <c r="AO22" i="2" s="1"/>
  <c r="AN14" i="1"/>
  <c r="AM14" i="1"/>
  <c r="AM21" i="1" s="1"/>
  <c r="AM22" i="2" s="1"/>
  <c r="AL14" i="1"/>
  <c r="AL21" i="1" s="1"/>
  <c r="AL22" i="2" s="1"/>
  <c r="AK14" i="1"/>
  <c r="AK21" i="1" s="1"/>
  <c r="AK22" i="2" s="1"/>
  <c r="AJ14" i="1"/>
  <c r="AI14" i="1"/>
  <c r="AI21" i="1" s="1"/>
  <c r="AI22" i="2" s="1"/>
  <c r="AH14" i="1"/>
  <c r="AH21" i="1" s="1"/>
  <c r="AH22" i="2" s="1"/>
  <c r="AG14" i="1"/>
  <c r="AG21" i="1" s="1"/>
  <c r="AG22" i="2" s="1"/>
  <c r="AF14" i="1"/>
  <c r="AE14" i="1"/>
  <c r="AE21" i="1" s="1"/>
  <c r="AE22" i="2" s="1"/>
  <c r="AD14" i="1"/>
  <c r="AD21" i="1" s="1"/>
  <c r="AD22" i="2" s="1"/>
  <c r="AC14" i="1"/>
  <c r="AC21" i="1" s="1"/>
  <c r="AC22" i="2" s="1"/>
  <c r="AB14" i="1"/>
  <c r="AA14" i="1"/>
  <c r="AA21" i="1" s="1"/>
  <c r="AA22" i="2" s="1"/>
  <c r="Z14" i="1"/>
  <c r="Z21" i="1" s="1"/>
  <c r="Z22" i="2" s="1"/>
  <c r="Y14" i="1"/>
  <c r="Y21" i="1" s="1"/>
  <c r="Y22" i="2" s="1"/>
  <c r="X14" i="1"/>
  <c r="W14" i="1"/>
  <c r="W21" i="1" s="1"/>
  <c r="W22" i="2" s="1"/>
  <c r="V14" i="1"/>
  <c r="V21" i="1" s="1"/>
  <c r="V22" i="2" s="1"/>
  <c r="U14" i="1"/>
  <c r="U21" i="1" s="1"/>
  <c r="U22" i="2" s="1"/>
  <c r="T14" i="1"/>
  <c r="S14" i="1"/>
  <c r="S21" i="1" s="1"/>
  <c r="S22" i="2" s="1"/>
  <c r="R14" i="1"/>
  <c r="R21" i="1" s="1"/>
  <c r="R22" i="2" s="1"/>
  <c r="Q14" i="1"/>
  <c r="Q21" i="1" s="1"/>
  <c r="Q22" i="2" s="1"/>
  <c r="P14" i="1"/>
  <c r="O14" i="1"/>
  <c r="O21" i="1" s="1"/>
  <c r="O22" i="2" s="1"/>
  <c r="N14" i="1"/>
  <c r="N21" i="1" s="1"/>
  <c r="N22" i="2" s="1"/>
  <c r="M14" i="1"/>
  <c r="M21" i="1" s="1"/>
  <c r="M22" i="2" s="1"/>
  <c r="L14" i="1"/>
  <c r="K14" i="1"/>
  <c r="K21" i="1" s="1"/>
  <c r="K22" i="2" s="1"/>
  <c r="J14" i="1"/>
  <c r="J21" i="1" s="1"/>
  <c r="J22" i="2" s="1"/>
  <c r="I14" i="1"/>
  <c r="I21" i="1" s="1"/>
  <c r="I22" i="2" s="1"/>
  <c r="H14" i="1"/>
  <c r="G14" i="1"/>
  <c r="G21" i="1" s="1"/>
  <c r="G22" i="2" s="1"/>
  <c r="F14" i="1"/>
  <c r="F21" i="1" s="1"/>
  <c r="F22" i="2" s="1"/>
  <c r="E14" i="1"/>
  <c r="E21" i="1" s="1"/>
  <c r="E22" i="2" s="1"/>
  <c r="D14" i="1"/>
  <c r="C14" i="1"/>
  <c r="C21" i="1" s="1"/>
  <c r="C22" i="2" s="1"/>
  <c r="U72" i="3" l="1"/>
  <c r="I21" i="2"/>
  <c r="U71" i="3" s="1"/>
  <c r="AG72" i="3"/>
  <c r="U21" i="2"/>
  <c r="AG71" i="3" s="1"/>
  <c r="AS72" i="3"/>
  <c r="AG21" i="2"/>
  <c r="AS71" i="3" s="1"/>
  <c r="BE72" i="3"/>
  <c r="AS21" i="2"/>
  <c r="BE71" i="3" s="1"/>
  <c r="BQ72" i="3"/>
  <c r="BE21" i="2"/>
  <c r="BQ71" i="3" s="1"/>
  <c r="R72" i="3"/>
  <c r="F21" i="2"/>
  <c r="R71" i="3" s="1"/>
  <c r="V72" i="3"/>
  <c r="J21" i="2"/>
  <c r="V71" i="3" s="1"/>
  <c r="Z72" i="3"/>
  <c r="N21" i="2"/>
  <c r="Z71" i="3" s="1"/>
  <c r="AD72" i="3"/>
  <c r="R21" i="2"/>
  <c r="AD71" i="3" s="1"/>
  <c r="AH72" i="3"/>
  <c r="V21" i="2"/>
  <c r="AH71" i="3" s="1"/>
  <c r="AL72" i="3"/>
  <c r="Z21" i="2"/>
  <c r="AL71" i="3" s="1"/>
  <c r="AP72" i="3"/>
  <c r="AD21" i="2"/>
  <c r="AP71" i="3" s="1"/>
  <c r="AT72" i="3"/>
  <c r="AH21" i="2"/>
  <c r="AT71" i="3" s="1"/>
  <c r="AX72" i="3"/>
  <c r="AL21" i="2"/>
  <c r="AX71" i="3" s="1"/>
  <c r="BB72" i="3"/>
  <c r="AP21" i="2"/>
  <c r="BB71" i="3" s="1"/>
  <c r="BF72" i="3"/>
  <c r="AT21" i="2"/>
  <c r="BF71" i="3" s="1"/>
  <c r="BJ72" i="3"/>
  <c r="AX21" i="2"/>
  <c r="BJ71" i="3" s="1"/>
  <c r="BN72" i="3"/>
  <c r="BB21" i="2"/>
  <c r="BN71" i="3" s="1"/>
  <c r="BR72" i="3"/>
  <c r="BF21" i="2"/>
  <c r="BR71" i="3" s="1"/>
  <c r="BV72" i="3"/>
  <c r="BJ21" i="2"/>
  <c r="BV71" i="3" s="1"/>
  <c r="BZ72" i="3"/>
  <c r="BN21" i="2"/>
  <c r="BZ71" i="3" s="1"/>
  <c r="Q72" i="3"/>
  <c r="E21" i="2"/>
  <c r="Q71" i="3" s="1"/>
  <c r="AC72" i="3"/>
  <c r="Q21" i="2"/>
  <c r="AC71" i="3" s="1"/>
  <c r="AO72" i="3"/>
  <c r="AC21" i="2"/>
  <c r="AO71" i="3" s="1"/>
  <c r="BA72" i="3"/>
  <c r="AO21" i="2"/>
  <c r="BA71" i="3" s="1"/>
  <c r="BI72" i="3"/>
  <c r="AW21" i="2"/>
  <c r="BI71" i="3" s="1"/>
  <c r="BU72" i="3"/>
  <c r="BI21" i="2"/>
  <c r="BU71" i="3" s="1"/>
  <c r="O72" i="3"/>
  <c r="C21" i="2"/>
  <c r="O71" i="3" s="1"/>
  <c r="S72" i="3"/>
  <c r="G21" i="2"/>
  <c r="S71" i="3" s="1"/>
  <c r="W72" i="3"/>
  <c r="K21" i="2"/>
  <c r="W71" i="3" s="1"/>
  <c r="AA72" i="3"/>
  <c r="O21" i="2"/>
  <c r="AA71" i="3" s="1"/>
  <c r="AE72" i="3"/>
  <c r="S21" i="2"/>
  <c r="AE71" i="3" s="1"/>
  <c r="AI72" i="3"/>
  <c r="W21" i="2"/>
  <c r="AI71" i="3" s="1"/>
  <c r="AM72" i="3"/>
  <c r="AA21" i="2"/>
  <c r="AM71" i="3" s="1"/>
  <c r="AQ72" i="3"/>
  <c r="AE21" i="2"/>
  <c r="AQ71" i="3" s="1"/>
  <c r="AU72" i="3"/>
  <c r="AI21" i="2"/>
  <c r="AU71" i="3" s="1"/>
  <c r="AY72" i="3"/>
  <c r="AM21" i="2"/>
  <c r="AY71" i="3" s="1"/>
  <c r="BC72" i="3"/>
  <c r="AQ21" i="2"/>
  <c r="BC71" i="3" s="1"/>
  <c r="BG72" i="3"/>
  <c r="AU21" i="2"/>
  <c r="BG71" i="3" s="1"/>
  <c r="BK72" i="3"/>
  <c r="AY21" i="2"/>
  <c r="BK71" i="3" s="1"/>
  <c r="BO72" i="3"/>
  <c r="BC21" i="2"/>
  <c r="BO71" i="3" s="1"/>
  <c r="BS72" i="3"/>
  <c r="BG21" i="2"/>
  <c r="BS71" i="3" s="1"/>
  <c r="BW72" i="3"/>
  <c r="BK21" i="2"/>
  <c r="BW71" i="3" s="1"/>
  <c r="R92" i="3"/>
  <c r="F30" i="2"/>
  <c r="R91" i="3" s="1"/>
  <c r="V92" i="3"/>
  <c r="J30" i="2"/>
  <c r="V91" i="3" s="1"/>
  <c r="AH92" i="3"/>
  <c r="V30" i="2"/>
  <c r="AH91" i="3" s="1"/>
  <c r="AL92" i="3"/>
  <c r="Z30" i="2"/>
  <c r="AL91" i="3" s="1"/>
  <c r="AX92" i="3"/>
  <c r="AL30" i="2"/>
  <c r="AX91" i="3" s="1"/>
  <c r="BB92" i="3"/>
  <c r="AP30" i="2"/>
  <c r="BB91" i="3" s="1"/>
  <c r="BN92" i="3"/>
  <c r="BB30" i="2"/>
  <c r="BN91" i="3" s="1"/>
  <c r="BR92" i="3"/>
  <c r="BF30" i="2"/>
  <c r="BR91" i="3" s="1"/>
  <c r="W92" i="3"/>
  <c r="K30" i="2"/>
  <c r="W91" i="3" s="1"/>
  <c r="AM92" i="3"/>
  <c r="AA30" i="2"/>
  <c r="AM91" i="3" s="1"/>
  <c r="BC92" i="3"/>
  <c r="AQ30" i="2"/>
  <c r="BC91" i="3" s="1"/>
  <c r="BS92" i="3"/>
  <c r="BG30" i="2"/>
  <c r="BS91" i="3" s="1"/>
  <c r="Y72" i="3"/>
  <c r="M21" i="2"/>
  <c r="Y71" i="3" s="1"/>
  <c r="AK72" i="3"/>
  <c r="Y21" i="2"/>
  <c r="AK71" i="3" s="1"/>
  <c r="AW72" i="3"/>
  <c r="AK21" i="2"/>
  <c r="AW71" i="3" s="1"/>
  <c r="BM72" i="3"/>
  <c r="BA21" i="2"/>
  <c r="BM71" i="3" s="1"/>
  <c r="BY72" i="3"/>
  <c r="BM21" i="2"/>
  <c r="BY71" i="3" s="1"/>
  <c r="P92" i="3"/>
  <c r="D30" i="2"/>
  <c r="P91" i="3" s="1"/>
  <c r="T92" i="3"/>
  <c r="H30" i="2"/>
  <c r="T91" i="3" s="1"/>
  <c r="X92" i="3"/>
  <c r="L30" i="2"/>
  <c r="X91" i="3" s="1"/>
  <c r="AB92" i="3"/>
  <c r="P30" i="2"/>
  <c r="AB91" i="3" s="1"/>
  <c r="AF92" i="3"/>
  <c r="T30" i="2"/>
  <c r="AF91" i="3" s="1"/>
  <c r="AJ92" i="3"/>
  <c r="X30" i="2"/>
  <c r="AJ91" i="3" s="1"/>
  <c r="AN92" i="3"/>
  <c r="AB30" i="2"/>
  <c r="AN91" i="3" s="1"/>
  <c r="AR92" i="3"/>
  <c r="AF30" i="2"/>
  <c r="AR91" i="3" s="1"/>
  <c r="AV92" i="3"/>
  <c r="AJ30" i="2"/>
  <c r="AV91" i="3" s="1"/>
  <c r="AZ92" i="3"/>
  <c r="AN30" i="2"/>
  <c r="AZ91" i="3" s="1"/>
  <c r="BD92" i="3"/>
  <c r="AR30" i="2"/>
  <c r="BD91" i="3" s="1"/>
  <c r="BH92" i="3"/>
  <c r="AV30" i="2"/>
  <c r="BH91" i="3" s="1"/>
  <c r="BL92" i="3"/>
  <c r="AZ30" i="2"/>
  <c r="BL91" i="3" s="1"/>
  <c r="BP92" i="3"/>
  <c r="BD30" i="2"/>
  <c r="BP91" i="3" s="1"/>
  <c r="BT92" i="3"/>
  <c r="BH30" i="2"/>
  <c r="BT91" i="3" s="1"/>
  <c r="BX92" i="3"/>
  <c r="BL30" i="2"/>
  <c r="BX91" i="3" s="1"/>
  <c r="X72" i="3"/>
  <c r="L21" i="2"/>
  <c r="X71" i="3" s="1"/>
  <c r="AJ72" i="3"/>
  <c r="X21" i="2"/>
  <c r="AJ71" i="3" s="1"/>
  <c r="AZ72" i="3"/>
  <c r="AN21" i="2"/>
  <c r="AZ71" i="3" s="1"/>
  <c r="BL72" i="3"/>
  <c r="AZ21" i="2"/>
  <c r="BL71" i="3" s="1"/>
  <c r="BX72" i="3"/>
  <c r="BL21" i="2"/>
  <c r="BX71" i="3" s="1"/>
  <c r="AI92" i="3"/>
  <c r="W30" i="2"/>
  <c r="AI91" i="3" s="1"/>
  <c r="AY92" i="3"/>
  <c r="AM30" i="2"/>
  <c r="AY91" i="3" s="1"/>
  <c r="BZ92" i="3"/>
  <c r="BN30" i="2"/>
  <c r="BZ91" i="3" s="1"/>
  <c r="AH74" i="3"/>
  <c r="AT74" i="3"/>
  <c r="BF74" i="3"/>
  <c r="U92" i="3"/>
  <c r="I30" i="2"/>
  <c r="U91" i="3" s="1"/>
  <c r="AG92" i="3"/>
  <c r="U30" i="2"/>
  <c r="AG91" i="3" s="1"/>
  <c r="AS92" i="3"/>
  <c r="AG30" i="2"/>
  <c r="AS91" i="3" s="1"/>
  <c r="BE92" i="3"/>
  <c r="AS30" i="2"/>
  <c r="BE91" i="3" s="1"/>
  <c r="BU92" i="3"/>
  <c r="BI30" i="2"/>
  <c r="BU91" i="3" s="1"/>
  <c r="Z76" i="3"/>
  <c r="AE92" i="3"/>
  <c r="S30" i="2"/>
  <c r="AE91" i="3" s="1"/>
  <c r="BF92" i="3"/>
  <c r="AT30" i="2"/>
  <c r="BF91" i="3" s="1"/>
  <c r="AA92" i="3"/>
  <c r="O30" i="2"/>
  <c r="AA91" i="3" s="1"/>
  <c r="AQ92" i="3"/>
  <c r="AE30" i="2"/>
  <c r="AQ91" i="3" s="1"/>
  <c r="BG92" i="3"/>
  <c r="AU30" i="2"/>
  <c r="BG91" i="3" s="1"/>
  <c r="BW92" i="3"/>
  <c r="BK30" i="2"/>
  <c r="BW91" i="3" s="1"/>
  <c r="T72" i="3"/>
  <c r="H21" i="2"/>
  <c r="T71" i="3" s="1"/>
  <c r="AB72" i="3"/>
  <c r="P21" i="2"/>
  <c r="AB71" i="3" s="1"/>
  <c r="AN72" i="3"/>
  <c r="AB21" i="2"/>
  <c r="AN71" i="3" s="1"/>
  <c r="AV72" i="3"/>
  <c r="AJ21" i="2"/>
  <c r="AV71" i="3" s="1"/>
  <c r="BH72" i="3"/>
  <c r="AV21" i="2"/>
  <c r="BH71" i="3" s="1"/>
  <c r="BT72" i="3"/>
  <c r="BH21" i="2"/>
  <c r="BT71" i="3" s="1"/>
  <c r="AD92" i="3"/>
  <c r="R30" i="2"/>
  <c r="AD91" i="3" s="1"/>
  <c r="BO92" i="3"/>
  <c r="BC30" i="2"/>
  <c r="BO91" i="3" s="1"/>
  <c r="AD74" i="3"/>
  <c r="AP74" i="3"/>
  <c r="AX74" i="3"/>
  <c r="Q92" i="3"/>
  <c r="E30" i="2"/>
  <c r="Q91" i="3" s="1"/>
  <c r="AC92" i="3"/>
  <c r="Q30" i="2"/>
  <c r="AC91" i="3" s="1"/>
  <c r="AO92" i="3"/>
  <c r="AC30" i="2"/>
  <c r="AO91" i="3" s="1"/>
  <c r="BA92" i="3"/>
  <c r="AO30" i="2"/>
  <c r="BA91" i="3" s="1"/>
  <c r="BM92" i="3"/>
  <c r="BA30" i="2"/>
  <c r="BM91" i="3" s="1"/>
  <c r="BQ92" i="3"/>
  <c r="BE30" i="2"/>
  <c r="BQ91" i="3" s="1"/>
  <c r="AP76" i="3"/>
  <c r="O92" i="3"/>
  <c r="C30" i="2"/>
  <c r="O91" i="3" s="1"/>
  <c r="AU92" i="3"/>
  <c r="AI30" i="2"/>
  <c r="AU91" i="3" s="1"/>
  <c r="BV92" i="3"/>
  <c r="BJ30" i="2"/>
  <c r="BV91" i="3" s="1"/>
  <c r="P72" i="3"/>
  <c r="D21" i="2"/>
  <c r="P71" i="3" s="1"/>
  <c r="AF72" i="3"/>
  <c r="T21" i="2"/>
  <c r="AF71" i="3" s="1"/>
  <c r="AR72" i="3"/>
  <c r="AF21" i="2"/>
  <c r="AR71" i="3" s="1"/>
  <c r="BD72" i="3"/>
  <c r="AR21" i="2"/>
  <c r="BD71" i="3" s="1"/>
  <c r="BP72" i="3"/>
  <c r="BD21" i="2"/>
  <c r="BP71" i="3" s="1"/>
  <c r="S92" i="3"/>
  <c r="G30" i="2"/>
  <c r="S91" i="3" s="1"/>
  <c r="AT92" i="3"/>
  <c r="AH30" i="2"/>
  <c r="AT91" i="3" s="1"/>
  <c r="BJ92" i="3"/>
  <c r="AX30" i="2"/>
  <c r="BJ91" i="3" s="1"/>
  <c r="Z74" i="3"/>
  <c r="AL74" i="3"/>
  <c r="BB74" i="3"/>
  <c r="Y92" i="3"/>
  <c r="M30" i="2"/>
  <c r="Y91" i="3" s="1"/>
  <c r="AK92" i="3"/>
  <c r="Y30" i="2"/>
  <c r="AK91" i="3" s="1"/>
  <c r="AW92" i="3"/>
  <c r="AK30" i="2"/>
  <c r="AW91" i="3" s="1"/>
  <c r="BI92" i="3"/>
  <c r="AW30" i="2"/>
  <c r="BI91" i="3" s="1"/>
  <c r="BY92" i="3"/>
  <c r="BM30" i="2"/>
  <c r="BY91" i="3" s="1"/>
  <c r="BF75" i="3"/>
  <c r="BF76" i="3"/>
  <c r="Z92" i="3"/>
  <c r="N30" i="2"/>
  <c r="Z91" i="3" s="1"/>
  <c r="AP92" i="3"/>
  <c r="AD30" i="2"/>
  <c r="AP91" i="3" s="1"/>
  <c r="BK92" i="3"/>
  <c r="AY30" i="2"/>
  <c r="BK91" i="3" s="1"/>
  <c r="Z20" i="3"/>
  <c r="AP20" i="3"/>
  <c r="BF20" i="3"/>
  <c r="BV20" i="3"/>
  <c r="Q20" i="3"/>
  <c r="U20" i="3"/>
  <c r="Y20" i="3"/>
  <c r="AC20" i="3"/>
  <c r="AG20" i="3"/>
  <c r="AK20" i="3"/>
  <c r="AO20" i="3"/>
  <c r="AS20" i="3"/>
  <c r="AW20" i="3"/>
  <c r="BA20" i="3"/>
  <c r="BE20" i="3"/>
  <c r="BI20" i="3"/>
  <c r="BM20" i="3"/>
  <c r="BQ20" i="3"/>
  <c r="BU20" i="3"/>
  <c r="BY20" i="3"/>
  <c r="AD20" i="3"/>
  <c r="AT20" i="3"/>
  <c r="BJ20" i="3"/>
  <c r="BZ20" i="3"/>
  <c r="R20" i="3"/>
  <c r="AH20" i="3"/>
  <c r="AX20" i="3"/>
  <c r="BN20" i="3"/>
  <c r="O20" i="3"/>
  <c r="S20" i="3"/>
  <c r="W20" i="3"/>
  <c r="AA20" i="3"/>
  <c r="AE20" i="3"/>
  <c r="AI20" i="3"/>
  <c r="AM20" i="3"/>
  <c r="AQ20" i="3"/>
  <c r="AU20" i="3"/>
  <c r="AY20" i="3"/>
  <c r="BC20" i="3"/>
  <c r="BG20" i="3"/>
  <c r="BK20" i="3"/>
  <c r="BO20" i="3"/>
  <c r="BS20" i="3"/>
  <c r="BW20" i="3"/>
  <c r="P39" i="3"/>
  <c r="AF39" i="3"/>
  <c r="AV39" i="3"/>
  <c r="R39" i="3"/>
  <c r="V39" i="3"/>
  <c r="Z39" i="3"/>
  <c r="AD39" i="3"/>
  <c r="AH39" i="3"/>
  <c r="AL39" i="3"/>
  <c r="AP39" i="3"/>
  <c r="AT39" i="3"/>
  <c r="AX39" i="3"/>
  <c r="BB39" i="3"/>
  <c r="BF39" i="3"/>
  <c r="V20" i="3"/>
  <c r="AL20" i="3"/>
  <c r="BB20" i="3"/>
  <c r="BR20" i="3"/>
  <c r="P77" i="3"/>
  <c r="T77" i="3"/>
  <c r="X77" i="3"/>
  <c r="AB77" i="3"/>
  <c r="AF77" i="3"/>
  <c r="AJ77" i="3"/>
  <c r="AN77" i="3"/>
  <c r="AR77" i="3"/>
  <c r="AV77" i="3"/>
  <c r="AZ77" i="3"/>
  <c r="BD77" i="3"/>
  <c r="BH77" i="3"/>
  <c r="BL77" i="3"/>
  <c r="BP77" i="3"/>
  <c r="BT77" i="3"/>
  <c r="BX77" i="3"/>
  <c r="Q77" i="3"/>
  <c r="U77" i="3"/>
  <c r="Y77" i="3"/>
  <c r="AC77" i="3"/>
  <c r="AG77" i="3"/>
  <c r="AK77" i="3"/>
  <c r="AO77" i="3"/>
  <c r="AS77" i="3"/>
  <c r="AW77" i="3"/>
  <c r="BA77" i="3"/>
  <c r="BE77" i="3"/>
  <c r="BI77" i="3"/>
  <c r="BM77" i="3"/>
  <c r="BQ77" i="3"/>
  <c r="BU77" i="3"/>
  <c r="BY77" i="3"/>
  <c r="O77" i="3"/>
  <c r="S77" i="3"/>
  <c r="W77" i="3"/>
  <c r="AA77" i="3"/>
  <c r="AE77" i="3"/>
  <c r="AI77" i="3"/>
  <c r="AM77" i="3"/>
  <c r="AQ77" i="3"/>
  <c r="AU77" i="3"/>
  <c r="AY77" i="3"/>
  <c r="BC77" i="3"/>
  <c r="BG77" i="3"/>
  <c r="BK77" i="3"/>
  <c r="BO77" i="3"/>
  <c r="BS77" i="3"/>
  <c r="BW77" i="3"/>
  <c r="AX51" i="3"/>
  <c r="I52" i="3"/>
  <c r="BL84" i="3"/>
  <c r="BP84" i="3"/>
  <c r="BT84" i="3"/>
  <c r="BX84" i="3"/>
  <c r="L52" i="3" l="1"/>
  <c r="I51" i="3"/>
  <c r="L51" i="3" s="1"/>
</calcChain>
</file>

<file path=xl/sharedStrings.xml><?xml version="1.0" encoding="utf-8"?>
<sst xmlns="http://schemas.openxmlformats.org/spreadsheetml/2006/main" count="666" uniqueCount="159">
  <si>
    <t>Registro de días laborados por Mes y cáculo de cuota de trabajo mensual esperada para cada persona del Despacho</t>
  </si>
  <si>
    <t>Nota:
1. Ingresar información en las celdas que se encuentren en color blanco.</t>
  </si>
  <si>
    <t>Cantidad de días Laborales</t>
  </si>
  <si>
    <t>Días fuera del Despacho sin Sustitución o en labores de manifestación o apoyo</t>
  </si>
  <si>
    <t>T1</t>
  </si>
  <si>
    <t>T2</t>
  </si>
  <si>
    <t>T3</t>
  </si>
  <si>
    <t>TJ APOYO</t>
  </si>
  <si>
    <t>Coordinador</t>
  </si>
  <si>
    <t>J1</t>
  </si>
  <si>
    <t>Total de días laborado por persona</t>
  </si>
  <si>
    <t>Cuota esperada</t>
  </si>
  <si>
    <t xml:space="preserve">MÉTRICAS DE LOS INDICADORES DE GESTIÓN                                 </t>
  </si>
  <si>
    <t>Objetivo: Medir, controlar y verificar la gestión del despacho para su mejora continua.</t>
  </si>
  <si>
    <t>Detalles</t>
  </si>
  <si>
    <t>N°</t>
  </si>
  <si>
    <t>Datos</t>
  </si>
  <si>
    <t>GENERALES</t>
  </si>
  <si>
    <t>Cantidad de Juezas y Jueces en el despacho</t>
  </si>
  <si>
    <t>Cantidad de Técnicas y Técnicos Judiciales en el despacho</t>
  </si>
  <si>
    <t>Fecha del día de hoy</t>
  </si>
  <si>
    <t>Fecha del último señalamiento a audiencia de recepción de pruebas o debate (TODAS LAS MATERIAS)</t>
  </si>
  <si>
    <t>Fecha demanda más antigua pendiente de la primera resolución (TODAS LAS MATERIAS)</t>
  </si>
  <si>
    <t>Fecha de escrito más antiguo pendiente de resolver (todas las materias)</t>
  </si>
  <si>
    <t>Cantidad de Audiencias Programadas</t>
  </si>
  <si>
    <t>Cantidad de Audiencias Realizadas</t>
  </si>
  <si>
    <t>Cantidad de resoluciones pasadas a firmar por las Técnicas y Técnicos</t>
  </si>
  <si>
    <t>Persona Técnica Judicial 1</t>
  </si>
  <si>
    <t>Persona Técnica Judicial 2</t>
  </si>
  <si>
    <t>Persona Técnica Judicial 3</t>
  </si>
  <si>
    <t>Persona Técnica Judicial de Apoyo</t>
  </si>
  <si>
    <t>Coordinador(a) Judicial</t>
  </si>
  <si>
    <t>Cantidad de resoluciones a realizar por las Técnicas y Técnicos (cuota)</t>
  </si>
  <si>
    <t>Cuota de trabajo espera para Persona técnica judicial 1</t>
  </si>
  <si>
    <t>Cuota de trabajo espera para Persona técnica judicial 2</t>
  </si>
  <si>
    <t>Cuota de trabajo espera para Persona técnica judicial 3</t>
  </si>
  <si>
    <t>Cuota de trabajo espera para Persona Coordinador(a) Judicial</t>
  </si>
  <si>
    <t>Cantidad de Sentencias dictadas Global</t>
  </si>
  <si>
    <t>Persona Juzgadora 1</t>
  </si>
  <si>
    <t>Persona Juzgadora de Apoyo</t>
  </si>
  <si>
    <t>Cantidad de Sentencias Esperadas (Global)</t>
  </si>
  <si>
    <t>CONTRAVENCIONAL</t>
  </si>
  <si>
    <t>Circulante al Iniciar el mes</t>
  </si>
  <si>
    <t>Cantidad de Casos Entrados</t>
  </si>
  <si>
    <t>Cantidad de Casos Reentrados</t>
  </si>
  <si>
    <t>Cantidad de Casos Terminados</t>
  </si>
  <si>
    <t>Circulante al finalizar el mes</t>
  </si>
  <si>
    <t>Cantidad de expedientes en trámite</t>
  </si>
  <si>
    <t>Cantidad de expedientes en fase de ejecución</t>
  </si>
  <si>
    <t xml:space="preserve">Fecha demanda más antigua pendiente de la primera resolución </t>
  </si>
  <si>
    <t>Fecha más antigua de pase a fallo de expedientes pendientes de dictado de sentencia</t>
  </si>
  <si>
    <t xml:space="preserve">Fecha de escrito más antiguo pendiente de resolver </t>
  </si>
  <si>
    <t>Cantidad de Escritos pendientes de resolver</t>
  </si>
  <si>
    <t>Cantidad de audiencias pendientes de realización</t>
  </si>
  <si>
    <t>Cantidad de expedientes pendientes de fallo</t>
  </si>
  <si>
    <t>Cantidad de sentencias dictadas</t>
  </si>
  <si>
    <t>LABORAL</t>
  </si>
  <si>
    <t>Cantidad de expedientes en etapa de ejecución</t>
  </si>
  <si>
    <t>Persona Juzgadora Apoyo</t>
  </si>
  <si>
    <t>CIVIL</t>
  </si>
  <si>
    <t>TRÁNSITO</t>
  </si>
  <si>
    <t>VIOLENCIA DOMÉSTICA</t>
  </si>
  <si>
    <t>Cantidad de expedientes en etapa de seguimiento</t>
  </si>
  <si>
    <t xml:space="preserve">Cantidad de Casos con oposición </t>
  </si>
  <si>
    <t>PENSIONES ALIMENTARIAS</t>
  </si>
  <si>
    <t>Cantidad de fijaciones provisionales pendientes</t>
  </si>
  <si>
    <t>Cantidad de apremios resueltos</t>
  </si>
  <si>
    <t>Juzgado Contravencional
 y Menor Cuantía de Bribri</t>
  </si>
  <si>
    <t>INDICADORES DE GESTIÓN - DIRECCIÓN DE PLANIFICACIÓN</t>
  </si>
  <si>
    <t>Rangos</t>
  </si>
  <si>
    <t>Seguimiento</t>
  </si>
  <si>
    <t>Categoría</t>
  </si>
  <si>
    <t>Indicadores</t>
  </si>
  <si>
    <t>Métricas</t>
  </si>
  <si>
    <t>Periodicidad</t>
  </si>
  <si>
    <t>Responsable</t>
  </si>
  <si>
    <t>Comentarios</t>
  </si>
  <si>
    <t>A mejorar</t>
  </si>
  <si>
    <t>Estándar</t>
  </si>
  <si>
    <t>Muy bueno</t>
  </si>
  <si>
    <t>Rendimiento Estadístico</t>
  </si>
  <si>
    <t>Entrada de asuntos nuevos</t>
  </si>
  <si>
    <t xml:space="preserve">Cantidad de casos entrados + Cantidad de casos reentrados. </t>
  </si>
  <si>
    <t>Mensual</t>
  </si>
  <si>
    <t>Coordinadora o Coordinador Judicial</t>
  </si>
  <si>
    <t xml:space="preserve">Este datos se obtiene del informe de estadística. </t>
  </si>
  <si>
    <t>&gt;</t>
  </si>
  <si>
    <t xml:space="preserve"> =&lt; X =&lt; </t>
  </si>
  <si>
    <t>&lt;</t>
  </si>
  <si>
    <t>Pensiones Alimentarias</t>
  </si>
  <si>
    <t>Violencia Doméstica</t>
  </si>
  <si>
    <t>Tránsito</t>
  </si>
  <si>
    <t>Contravencional</t>
  </si>
  <si>
    <t xml:space="preserve">Civil </t>
  </si>
  <si>
    <t>Laboral</t>
  </si>
  <si>
    <t>Salida de asuntos</t>
  </si>
  <si>
    <t>Cantidad de expedientes terminados durante el mes</t>
  </si>
  <si>
    <t>Circulante total del despacho</t>
  </si>
  <si>
    <t>(Circulante Inicial + Entradas) - Salidas</t>
  </si>
  <si>
    <t>Este datos se obtiene del informe de estadística.</t>
  </si>
  <si>
    <t>Trámite</t>
  </si>
  <si>
    <t xml:space="preserve">Ejecución </t>
  </si>
  <si>
    <t>Relación de salida/ entrada en el despacho</t>
  </si>
  <si>
    <t>(Salidas/Entradas)*100</t>
  </si>
  <si>
    <t xml:space="preserve">Los datos de entradas y salidas se obtienen del informe de estadística. </t>
  </si>
  <si>
    <t>Plazos</t>
  </si>
  <si>
    <t>Plazo para resolver demandas nuevas</t>
  </si>
  <si>
    <t>Fecha Actual - Fecha de la demanda nueva más antigua pendiente de primera resolución</t>
  </si>
  <si>
    <t xml:space="preserve">Revisar la tarea del escritorio virtual en la que incluyan las demandas o procesos nuevos. Se selecciona el dato más antiguo del Despacho. </t>
  </si>
  <si>
    <t>Plazo de espera de dictado de sentencia (general)</t>
  </si>
  <si>
    <t>(Fecha actual- fecha de pase a fallo más antigua)</t>
  </si>
  <si>
    <t>Este dato se obtiene del libro en el que se consigne las fechas de pase a fallo de los expedientes pendientes de dictado de sentencia.</t>
  </si>
  <si>
    <t>Plazo de espera para la realización de audiencia de recepción de pruebas o debate(días)</t>
  </si>
  <si>
    <t>(Fecha de último señalamiento - fecha actual)</t>
  </si>
  <si>
    <t>Este dato se obtiene de la Agenda Cronos</t>
  </si>
  <si>
    <t>Plazo para resolver escritos</t>
  </si>
  <si>
    <t>(Fecha actual- fecha del escrito más antiguo pendiente de resolver)</t>
  </si>
  <si>
    <t>Se obtiene del buzón de escritos del Escritorio Virtual, se debe contemplar todas las materias.
En caso de despachos no electrónica revisar cada escritorio de trabajo)</t>
  </si>
  <si>
    <t>Operacional</t>
  </si>
  <si>
    <t>Porcentaje de efectividad de realización audiencias</t>
  </si>
  <si>
    <t>(Audiencias realizadas / Audiencias programadas)*100</t>
  </si>
  <si>
    <t>Agenda Cronos, debe ser un global de la totalidad de audiencias programadas</t>
  </si>
  <si>
    <t>Escritos pendientes de resolver</t>
  </si>
  <si>
    <t>Audiencias pendientes de realización</t>
  </si>
  <si>
    <t>Debe existir una métrica por cada uno de las juezas y jueces del despacho. 
Este dato se obtiene del libro en el que se consignen las sentencias o el Sistema de Gestión de Despacho Judicial.</t>
  </si>
  <si>
    <t>Expedientes pendientes de fallo</t>
  </si>
  <si>
    <t>Porcentaje de rendimiento por persona técnica judicial</t>
  </si>
  <si>
    <t>(Cantidad de resoluciones pasadas a firmar / Cantidad de resoluciones a realizar)</t>
  </si>
  <si>
    <t xml:space="preserve">Debe existir una métrica por cada uno de las técnicas y técnicos del despacho. 
Este dato se obtiene del Escritorio Virtual. </t>
  </si>
  <si>
    <t>Persona Técnica de Apoyo</t>
  </si>
  <si>
    <t>Cantidad de sentencias dictadas por persona Juzgadora</t>
  </si>
  <si>
    <t>Cantidad de sentencias dictadas por juez o jueza</t>
  </si>
  <si>
    <t>Juez(a) 1</t>
  </si>
  <si>
    <r>
      <rPr>
        <sz val="8"/>
        <rFont val="Arial"/>
        <family val="2"/>
        <charset val="1"/>
      </rPr>
      <t xml:space="preserve">Cantidad de sentencias dictadas por persona Juzgadora </t>
    </r>
    <r>
      <rPr>
        <b/>
        <sz val="8"/>
        <rFont val="Arial"/>
        <family val="2"/>
        <charset val="1"/>
      </rPr>
      <t>de apoyo o del Centro de Apoyo</t>
    </r>
  </si>
  <si>
    <t>Cantidad de sentencias dictadas por juez o jueza de apoyo</t>
  </si>
  <si>
    <t>x</t>
  </si>
  <si>
    <t>Personal Juzgador de Apoyo</t>
  </si>
  <si>
    <t>Porcentaje de rendimiento por persona juzgadora</t>
  </si>
  <si>
    <t>(Cantidad de sentencias dictadas / Cantidad de sentencias esperadas)</t>
  </si>
  <si>
    <t>Indicadores específicos Violencia Doméstica</t>
  </si>
  <si>
    <t>Registro Manual</t>
  </si>
  <si>
    <t>Indicadores específicos Pensiones Alimentarias</t>
  </si>
  <si>
    <t>Versión N°3 de Matriz de Indicadores: Vigente a partir del 1 de enero del 2019.</t>
  </si>
  <si>
    <t>Versión N°4 de Matriz de Indicadores: Vigente a partir del 9 de agosto del 2019.</t>
  </si>
  <si>
    <t>Versión N°5 de Matriz de Indicadores: Vigente a partir del 24 de setiembre del 2019.</t>
  </si>
  <si>
    <t xml:space="preserve">Ajustes realizados </t>
  </si>
  <si>
    <t xml:space="preserve">•Ajuste en los parámetros de las variables de Entrada, Terminados (datos 2016-2017-2018) y Circulante (final al 2018) </t>
  </si>
  <si>
    <t>•Inclusión del Indicador de la cantidad de escritos pendientes de trámite</t>
  </si>
  <si>
    <t>•Ajuste en la cantidad de audiencias pendientes de realización  (por la pérdida de competencia de la materia Civil)</t>
  </si>
  <si>
    <t>•Ajuste en la cantidad de expedientes pendientes de fallo  (por la pérdida de competencia de la materia Civil)</t>
  </si>
  <si>
    <t>•Ajuste de la cuota de la cantidad de sentencias a dictar por Juez o Jueza (por la pérdida de competencia de la materia Civil)</t>
  </si>
  <si>
    <t>•Como dato adicional se ajusta la segmentación de la cuota de tramite diario del personal técnico judicial:</t>
  </si>
  <si>
    <t>Materia</t>
  </si>
  <si>
    <t>Cuota por Materia</t>
  </si>
  <si>
    <t>Contravenciones</t>
  </si>
  <si>
    <r>
      <rPr>
        <b/>
        <sz val="10"/>
        <rFont val="Calibri"/>
        <family val="2"/>
        <charset val="1"/>
      </rPr>
      <t xml:space="preserve">Cálculo de parámetros realizado por: </t>
    </r>
    <r>
      <rPr>
        <sz val="10"/>
        <rFont val="Calibri"/>
        <family val="2"/>
        <charset val="1"/>
      </rPr>
      <t xml:space="preserve">Lic. Yahaira Melendez Benavides, Modernización Institucional, Dirección de Planificación. </t>
    </r>
  </si>
  <si>
    <r>
      <rPr>
        <sz val="10"/>
        <rFont val="Calibri"/>
        <family val="2"/>
        <charset val="1"/>
      </rPr>
      <t xml:space="preserve">•Ajuste en los rangos de las variables de Entrada, específicamente cambio de ubicación del rango. </t>
    </r>
    <r>
      <rPr>
        <b/>
        <sz val="10"/>
        <rFont val="Calibri"/>
        <family val="2"/>
        <charset val="1"/>
      </rPr>
      <t>Ajuste elaborado por</t>
    </r>
    <r>
      <rPr>
        <sz val="10"/>
        <rFont val="Calibri"/>
        <family val="2"/>
        <charset val="1"/>
      </rPr>
      <t>: Licda. Arelys Hernández Ovares</t>
    </r>
  </si>
  <si>
    <r>
      <rPr>
        <sz val="10"/>
        <rFont val="Calibri"/>
        <family val="2"/>
        <charset val="1"/>
      </rPr>
      <t xml:space="preserve">* 28/02/2020 Ajuste en la fórmula del plazo de espera de dictado de sentencia, ya que se encontraba mal formulada. Así como en cantidad de sentencia dictada, ya que se encontraba inversa la información en materia de Pensiones Alimentarias y Contravencional. </t>
    </r>
    <r>
      <rPr>
        <b/>
        <sz val="10"/>
        <rFont val="Calibri"/>
        <family val="2"/>
        <charset val="1"/>
      </rPr>
      <t xml:space="preserve">Ajuste elaborado por: </t>
    </r>
    <r>
      <rPr>
        <sz val="10"/>
        <rFont val="Calibri"/>
        <family val="2"/>
        <charset val="1"/>
      </rPr>
      <t>Licda. Arelys Hernández Ovares</t>
    </r>
  </si>
  <si>
    <r>
      <rPr>
        <b/>
        <sz val="10"/>
        <rFont val="Calibri"/>
        <family val="2"/>
        <charset val="1"/>
      </rPr>
      <t>Ajuste:</t>
    </r>
    <r>
      <rPr>
        <sz val="10"/>
        <rFont val="Calibri"/>
        <family val="2"/>
        <charset val="1"/>
      </rPr>
      <t xml:space="preserve"> </t>
    </r>
    <r>
      <rPr>
        <sz val="10"/>
        <color rgb="FF000000"/>
        <rFont val="Calibri"/>
        <family val="2"/>
        <charset val="1"/>
      </rPr>
      <t xml:space="preserve">Se corrigen los datos de la cantidad de sentencias dictadas en materia de Pensiones Alimentarias y Contravencional, para que tenga congruencia con el resto de la matriz y tome el valor correcto de la hoja de "Métricas". Adicionalmente, se incluyó al Personal Juzgador tanto en la matriz de indicadores como en la hoja de "métricas". </t>
    </r>
    <r>
      <rPr>
        <b/>
        <sz val="10"/>
        <color rgb="FF000000"/>
        <rFont val="Calibri"/>
        <family val="2"/>
        <charset val="1"/>
      </rPr>
      <t xml:space="preserve">Ajuste elaborado por: </t>
    </r>
    <r>
      <rPr>
        <sz val="10"/>
        <color rgb="FF000000"/>
        <rFont val="Calibri"/>
        <family val="2"/>
        <charset val="1"/>
      </rPr>
      <t>Licda. Arelys Hernández Ovares el 11 de agosto del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</si>
</sst>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
    <numFmt numFmtId="165" formatCode="[$¢-140A]\ #,##0.00;[Red]\-[$¢-140A]\ #,##0.00"/>
    <numFmt numFmtId="166" formatCode="mm/yy"/>
    <numFmt numFmtId="167" formatCode="0.0"/>
    <numFmt numFmtId="168" formatCode="[$-140A]dd/mm/yyyy"/>
    <numFmt numFmtId="169" formatCode="0.0%"/>
    <numFmt numFmtId="170" formatCode="_(\₡* #,##0.00_);_(\₡* \(#,##0.00\);_(\₡* \-??_);_(@_)"/>
  </numFmts>
  <fonts count="60" x14ac:knownFonts="1">
    <font>
      <sz val="11"/>
      <color rgb="FF000000"/>
      <name val="Calibri"/>
      <family val="2"/>
      <charset val="1"/>
    </font>
    <font>
      <sz val="11"/>
      <color rgb="FFFFFFFF"/>
      <name val="Calibri"/>
      <family val="2"/>
      <charset val="1"/>
    </font>
    <font>
      <sz val="11"/>
      <color rgb="FF800080"/>
      <name val="Calibri"/>
      <family val="2"/>
      <charset val="1"/>
    </font>
    <font>
      <sz val="11"/>
      <color rgb="FF008000"/>
      <name val="Calibri"/>
      <family val="2"/>
      <charset val="1"/>
    </font>
    <font>
      <b/>
      <sz val="11"/>
      <color rgb="FFFF9900"/>
      <name val="Calibri"/>
      <family val="2"/>
      <charset val="1"/>
    </font>
    <font>
      <sz val="11"/>
      <color rgb="FF000000"/>
      <name val="Arial"/>
      <family val="2"/>
      <charset val="1"/>
    </font>
    <font>
      <b/>
      <sz val="11"/>
      <color rgb="FFFFFFFF"/>
      <name val="Calibri"/>
      <family val="2"/>
      <charset val="1"/>
    </font>
    <font>
      <sz val="11"/>
      <color rgb="FFFF9900"/>
      <name val="Calibri"/>
      <family val="2"/>
      <charset val="1"/>
    </font>
    <font>
      <b/>
      <sz val="15"/>
      <color rgb="FF003366"/>
      <name val="Calibri"/>
      <family val="2"/>
      <charset val="1"/>
    </font>
    <font>
      <b/>
      <sz val="11"/>
      <color rgb="FF003366"/>
      <name val="Calibri"/>
      <family val="2"/>
      <charset val="1"/>
    </font>
    <font>
      <sz val="11"/>
      <color rgb="FF333399"/>
      <name val="Calibri"/>
      <family val="2"/>
      <charset val="1"/>
    </font>
    <font>
      <i/>
      <sz val="11"/>
      <color rgb="FF808080"/>
      <name val="Calibri"/>
      <family val="2"/>
      <charset val="1"/>
    </font>
    <font>
      <b/>
      <sz val="13"/>
      <color rgb="FF003366"/>
      <name val="Calibri"/>
      <family val="2"/>
      <charset val="1"/>
    </font>
    <font>
      <b/>
      <i/>
      <sz val="16"/>
      <color rgb="FF000000"/>
      <name val="Arial"/>
      <family val="2"/>
      <charset val="1"/>
    </font>
    <font>
      <sz val="11"/>
      <color rgb="FF993300"/>
      <name val="Calibri"/>
      <family val="2"/>
      <charset val="1"/>
    </font>
    <font>
      <sz val="10"/>
      <name val="Verdana"/>
      <family val="2"/>
      <charset val="1"/>
    </font>
    <font>
      <sz val="10"/>
      <name val="Arial"/>
      <family val="2"/>
      <charset val="1"/>
    </font>
    <font>
      <b/>
      <sz val="11"/>
      <color rgb="FF333333"/>
      <name val="Calibri"/>
      <family val="2"/>
      <charset val="1"/>
    </font>
    <font>
      <b/>
      <i/>
      <u/>
      <sz val="11"/>
      <color rgb="FF000000"/>
      <name val="Arial"/>
      <family val="2"/>
      <charset val="1"/>
    </font>
    <font>
      <b/>
      <sz val="11"/>
      <color rgb="FF000000"/>
      <name val="Arial"/>
      <family val="2"/>
      <charset val="1"/>
    </font>
    <font>
      <sz val="11"/>
      <color rgb="FFFF0000"/>
      <name val="Calibri"/>
      <family val="2"/>
      <charset val="1"/>
    </font>
    <font>
      <b/>
      <sz val="18"/>
      <color rgb="FF003366"/>
      <name val="Cambria"/>
      <family val="2"/>
      <charset val="1"/>
    </font>
    <font>
      <b/>
      <sz val="11"/>
      <color rgb="FF000000"/>
      <name val="Calibri"/>
      <family val="2"/>
      <charset val="1"/>
    </font>
    <font>
      <b/>
      <sz val="14"/>
      <color rgb="FFFFFFFF"/>
      <name val="Verdana"/>
      <family val="2"/>
      <charset val="1"/>
    </font>
    <font>
      <sz val="14"/>
      <name val="Verdana"/>
      <family val="2"/>
      <charset val="1"/>
    </font>
    <font>
      <b/>
      <sz val="11"/>
      <name val="Book Antiqua"/>
      <family val="1"/>
      <charset val="1"/>
    </font>
    <font>
      <sz val="10"/>
      <color rgb="FFFFFFFF"/>
      <name val="Verdana"/>
      <family val="2"/>
      <charset val="1"/>
    </font>
    <font>
      <b/>
      <sz val="14"/>
      <name val="Arial"/>
      <family val="2"/>
      <charset val="1"/>
    </font>
    <font>
      <b/>
      <sz val="18"/>
      <name val="Arial"/>
      <family val="2"/>
      <charset val="1"/>
    </font>
    <font>
      <b/>
      <sz val="10"/>
      <name val="Arial"/>
      <family val="2"/>
      <charset val="1"/>
    </font>
    <font>
      <b/>
      <sz val="10"/>
      <name val="Book Antiqua"/>
      <family val="1"/>
      <charset val="1"/>
    </font>
    <font>
      <sz val="8"/>
      <name val="Arial"/>
      <family val="2"/>
      <charset val="1"/>
    </font>
    <font>
      <sz val="10"/>
      <name val="Calibri"/>
      <family val="2"/>
      <charset val="1"/>
    </font>
    <font>
      <b/>
      <sz val="10"/>
      <color rgb="FF000000"/>
      <name val="Arial"/>
      <family val="2"/>
      <charset val="1"/>
    </font>
    <font>
      <sz val="9"/>
      <color rgb="FF000000"/>
      <name val="Arial"/>
      <family val="2"/>
      <charset val="1"/>
    </font>
    <font>
      <sz val="10"/>
      <color rgb="FF000000"/>
      <name val="Arial"/>
      <family val="2"/>
      <charset val="1"/>
    </font>
    <font>
      <b/>
      <sz val="16"/>
      <name val="Arial"/>
      <family val="2"/>
      <charset val="1"/>
    </font>
    <font>
      <b/>
      <sz val="14"/>
      <color rgb="FF339966"/>
      <name val="Arial"/>
      <family val="2"/>
      <charset val="1"/>
    </font>
    <font>
      <b/>
      <sz val="11"/>
      <name val="Arial"/>
      <family val="2"/>
      <charset val="1"/>
    </font>
    <font>
      <b/>
      <sz val="10"/>
      <color rgb="FFFFFFFF"/>
      <name val="Arial"/>
      <family val="2"/>
      <charset val="1"/>
    </font>
    <font>
      <b/>
      <sz val="8"/>
      <name val="Arial"/>
      <family val="2"/>
      <charset val="1"/>
    </font>
    <font>
      <b/>
      <sz val="8"/>
      <color rgb="FFFFFFFF"/>
      <name val="Arial"/>
      <family val="2"/>
      <charset val="1"/>
    </font>
    <font>
      <sz val="12"/>
      <name val="Arial"/>
      <family val="2"/>
      <charset val="1"/>
    </font>
    <font>
      <sz val="9"/>
      <name val="Arial"/>
      <family val="2"/>
      <charset val="1"/>
    </font>
    <font>
      <i/>
      <sz val="8"/>
      <name val="Arial"/>
      <family val="2"/>
      <charset val="1"/>
    </font>
    <font>
      <sz val="9"/>
      <color rgb="FFC00000"/>
      <name val="Arial"/>
      <family val="2"/>
      <charset val="1"/>
    </font>
    <font>
      <sz val="10"/>
      <color rgb="FF808080"/>
      <name val="Arial"/>
      <family val="2"/>
      <charset val="1"/>
    </font>
    <font>
      <b/>
      <sz val="6"/>
      <name val="Arial"/>
      <family val="2"/>
      <charset val="1"/>
    </font>
    <font>
      <sz val="8"/>
      <color rgb="FF000000"/>
      <name val="Arial"/>
      <family val="2"/>
      <charset val="1"/>
    </font>
    <font>
      <b/>
      <i/>
      <sz val="8"/>
      <name val="Arial"/>
      <family val="2"/>
      <charset val="1"/>
    </font>
    <font>
      <b/>
      <sz val="9"/>
      <name val="Arial"/>
      <family val="2"/>
      <charset val="1"/>
    </font>
    <font>
      <sz val="11"/>
      <name val="Arial"/>
      <family val="2"/>
      <charset val="1"/>
    </font>
    <font>
      <b/>
      <sz val="11"/>
      <name val="Calibri"/>
      <family val="2"/>
      <charset val="1"/>
    </font>
    <font>
      <b/>
      <sz val="12"/>
      <color rgb="FFFFFFFF"/>
      <name val="Calibri"/>
      <family val="2"/>
      <charset val="1"/>
    </font>
    <font>
      <sz val="10"/>
      <color rgb="FF000000"/>
      <name val="Calibri"/>
      <family val="2"/>
      <charset val="1"/>
    </font>
    <font>
      <b/>
      <i/>
      <sz val="11"/>
      <color rgb="FFFFFFFF"/>
      <name val="Book Antiqua"/>
      <family val="1"/>
      <charset val="1"/>
    </font>
    <font>
      <b/>
      <i/>
      <sz val="11"/>
      <color rgb="FF000000"/>
      <name val="Book Antiqua"/>
      <family val="1"/>
      <charset val="1"/>
    </font>
    <font>
      <b/>
      <sz val="10"/>
      <name val="Calibri"/>
      <family val="2"/>
      <charset val="1"/>
    </font>
    <font>
      <b/>
      <sz val="10"/>
      <color rgb="FF000000"/>
      <name val="Calibri"/>
      <family val="2"/>
      <charset val="1"/>
    </font>
    <font>
      <sz val="11"/>
      <color rgb="FF000000"/>
      <name val="Calibri"/>
      <family val="2"/>
      <charset val="1"/>
    </font>
  </fonts>
  <fills count="46">
    <fill>
      <patternFill patternType="none"/>
    </fill>
    <fill>
      <patternFill patternType="gray125"/>
    </fill>
    <fill>
      <patternFill patternType="solid">
        <fgColor rgb="FFCCCCFF"/>
        <bgColor rgb="FFCCCCCC"/>
      </patternFill>
    </fill>
    <fill>
      <patternFill patternType="solid">
        <fgColor rgb="FFFF99CC"/>
        <bgColor rgb="FFE6B9B8"/>
      </patternFill>
    </fill>
    <fill>
      <patternFill patternType="solid">
        <fgColor rgb="FFCCFFCC"/>
        <bgColor rgb="FFCCFFFF"/>
      </patternFill>
    </fill>
    <fill>
      <patternFill patternType="solid">
        <fgColor rgb="FFCC99FF"/>
        <bgColor rgb="FFB3A2C7"/>
      </patternFill>
    </fill>
    <fill>
      <patternFill patternType="solid">
        <fgColor rgb="FFCCFFFF"/>
        <bgColor rgb="FFDBEEF4"/>
      </patternFill>
    </fill>
    <fill>
      <patternFill patternType="solid">
        <fgColor rgb="FFFFCC99"/>
        <bgColor rgb="FFE6B9B8"/>
      </patternFill>
    </fill>
    <fill>
      <patternFill patternType="solid">
        <fgColor rgb="FF99CCFF"/>
        <bgColor rgb="FFCCCCFF"/>
      </patternFill>
    </fill>
    <fill>
      <patternFill patternType="solid">
        <fgColor rgb="FFFF8080"/>
        <bgColor rgb="FFFF99CC"/>
      </patternFill>
    </fill>
    <fill>
      <patternFill patternType="solid">
        <fgColor rgb="FF00FF00"/>
        <bgColor rgb="FF00B050"/>
      </patternFill>
    </fill>
    <fill>
      <patternFill patternType="solid">
        <fgColor rgb="FFFFCC00"/>
        <bgColor rgb="FFFFC000"/>
      </patternFill>
    </fill>
    <fill>
      <patternFill patternType="solid">
        <fgColor rgb="FF0066CC"/>
        <bgColor rgb="FF3366FF"/>
      </patternFill>
    </fill>
    <fill>
      <patternFill patternType="solid">
        <fgColor rgb="FF800080"/>
        <bgColor rgb="FF800000"/>
      </patternFill>
    </fill>
    <fill>
      <patternFill patternType="solid">
        <fgColor rgb="FF33CCCC"/>
        <bgColor rgb="FF66CC99"/>
      </patternFill>
    </fill>
    <fill>
      <patternFill patternType="solid">
        <fgColor rgb="FFFF9900"/>
        <bgColor rgb="FFFF950E"/>
      </patternFill>
    </fill>
    <fill>
      <patternFill patternType="solid">
        <fgColor rgb="FF333399"/>
        <bgColor rgb="FF1F497D"/>
      </patternFill>
    </fill>
    <fill>
      <patternFill patternType="solid">
        <fgColor rgb="FFFF0000"/>
        <bgColor rgb="FFC00000"/>
      </patternFill>
    </fill>
    <fill>
      <patternFill patternType="solid">
        <fgColor rgb="FF339966"/>
        <bgColor rgb="FF0CA437"/>
      </patternFill>
    </fill>
    <fill>
      <patternFill patternType="solid">
        <fgColor rgb="FFFF6600"/>
        <bgColor rgb="FFFF950E"/>
      </patternFill>
    </fill>
    <fill>
      <patternFill patternType="solid">
        <fgColor rgb="FFC0C0C0"/>
        <bgColor rgb="FFCCCCCC"/>
      </patternFill>
    </fill>
    <fill>
      <patternFill patternType="solid">
        <fgColor rgb="FF969696"/>
        <bgColor rgb="FFA6A6A6"/>
      </patternFill>
    </fill>
    <fill>
      <patternFill patternType="solid">
        <fgColor rgb="FFFFFF99"/>
        <bgColor rgb="FFFFFFCC"/>
      </patternFill>
    </fill>
    <fill>
      <patternFill patternType="solid">
        <fgColor rgb="FFFFFFCC"/>
        <bgColor rgb="FFFFFFFF"/>
      </patternFill>
    </fill>
    <fill>
      <patternFill patternType="solid">
        <fgColor rgb="FF66CC99"/>
        <bgColor rgb="FF33CCCC"/>
      </patternFill>
    </fill>
    <fill>
      <patternFill patternType="solid">
        <fgColor rgb="FFCCCCCC"/>
        <bgColor rgb="FFC0C0C0"/>
      </patternFill>
    </fill>
    <fill>
      <patternFill patternType="solid">
        <fgColor rgb="FF7F7F7F"/>
        <bgColor rgb="FF808080"/>
      </patternFill>
    </fill>
    <fill>
      <patternFill patternType="solid">
        <fgColor rgb="FF99CC00"/>
        <bgColor rgb="FFFFCC00"/>
      </patternFill>
    </fill>
    <fill>
      <patternFill patternType="solid">
        <fgColor rgb="FFA6A6A6"/>
        <bgColor rgb="FFB3A2C7"/>
      </patternFill>
    </fill>
    <fill>
      <patternFill patternType="solid">
        <fgColor rgb="FFB3A2C7"/>
        <bgColor rgb="FFA6A6A6"/>
      </patternFill>
    </fill>
    <fill>
      <patternFill patternType="solid">
        <fgColor rgb="FFFFFFFF"/>
        <bgColor rgb="FFFFFFCC"/>
      </patternFill>
    </fill>
    <fill>
      <patternFill patternType="solid">
        <fgColor rgb="FF808080"/>
        <bgColor rgb="FF7F7F7F"/>
      </patternFill>
    </fill>
    <fill>
      <patternFill patternType="solid">
        <fgColor rgb="FF00CCFF"/>
        <bgColor rgb="FF33CCCC"/>
      </patternFill>
    </fill>
    <fill>
      <patternFill patternType="solid">
        <fgColor rgb="FF000000"/>
        <bgColor rgb="FF003300"/>
      </patternFill>
    </fill>
    <fill>
      <patternFill patternType="solid">
        <fgColor rgb="FFE6E6FF"/>
        <bgColor rgb="FFDCE6F2"/>
      </patternFill>
    </fill>
    <fill>
      <patternFill patternType="solid">
        <fgColor rgb="FFE6B9B8"/>
        <bgColor rgb="FFCCCCCC"/>
      </patternFill>
    </fill>
    <fill>
      <patternFill patternType="solid">
        <fgColor rgb="FFC3D69B"/>
        <bgColor rgb="FFCCCCCC"/>
      </patternFill>
    </fill>
    <fill>
      <patternFill patternType="solid">
        <fgColor rgb="FFFFFF00"/>
        <bgColor rgb="FFFFCC00"/>
      </patternFill>
    </fill>
    <fill>
      <patternFill patternType="solid">
        <fgColor rgb="FFFFC000"/>
        <bgColor rgb="FFFFCC00"/>
      </patternFill>
    </fill>
    <fill>
      <patternFill patternType="solid">
        <fgColor rgb="FF3366FF"/>
        <bgColor rgb="FF0066CC"/>
      </patternFill>
    </fill>
    <fill>
      <patternFill patternType="solid">
        <fgColor rgb="FF008000"/>
        <bgColor rgb="FF0CA437"/>
      </patternFill>
    </fill>
    <fill>
      <patternFill patternType="solid">
        <fgColor rgb="FFFF950E"/>
        <bgColor rgb="FFFF9900"/>
      </patternFill>
    </fill>
    <fill>
      <patternFill patternType="solid">
        <fgColor rgb="FF1F497D"/>
        <bgColor rgb="FF333399"/>
      </patternFill>
    </fill>
    <fill>
      <patternFill patternType="solid">
        <fgColor rgb="FFDBE5F1"/>
        <bgColor rgb="FFDCE6F2"/>
      </patternFill>
    </fill>
    <fill>
      <patternFill patternType="solid">
        <fgColor rgb="FFDBEEF4"/>
        <bgColor rgb="FFDCE6F2"/>
      </patternFill>
    </fill>
    <fill>
      <patternFill patternType="solid">
        <fgColor rgb="FFDCE6F2"/>
        <bgColor rgb="FFDBE5F1"/>
      </patternFill>
    </fill>
  </fills>
  <borders count="35">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bottom style="thin">
        <color rgb="FF333399"/>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style="thin">
        <color auto="1"/>
      </top>
      <bottom/>
      <diagonal/>
    </border>
    <border>
      <left/>
      <right style="medium">
        <color auto="1"/>
      </right>
      <top/>
      <bottom style="medium">
        <color auto="1"/>
      </bottom>
      <diagonal/>
    </border>
    <border>
      <left style="thin">
        <color auto="1"/>
      </left>
      <right style="medium">
        <color auto="1"/>
      </right>
      <top style="medium">
        <color auto="1"/>
      </top>
      <bottom/>
      <diagonal/>
    </border>
    <border>
      <left/>
      <right style="medium">
        <color auto="1"/>
      </right>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double">
        <color rgb="FF1F497D"/>
      </left>
      <right style="double">
        <color rgb="FF1F497D"/>
      </right>
      <top style="double">
        <color rgb="FF1F497D"/>
      </top>
      <bottom style="double">
        <color rgb="FF1F497D"/>
      </bottom>
      <diagonal/>
    </border>
    <border>
      <left style="double">
        <color rgb="FF1F497D"/>
      </left>
      <right style="double">
        <color rgb="FF1F497D"/>
      </right>
      <top/>
      <bottom style="double">
        <color rgb="FF1F497D"/>
      </bottom>
      <diagonal/>
    </border>
    <border>
      <left style="medium">
        <color auto="1"/>
      </left>
      <right style="medium">
        <color auto="1"/>
      </right>
      <top/>
      <bottom style="medium">
        <color auto="1"/>
      </bottom>
      <diagonal/>
    </border>
  </borders>
  <cellStyleXfs count="108">
    <xf numFmtId="0" fontId="0" fillId="0" borderId="0"/>
    <xf numFmtId="170" fontId="16" fillId="0" borderId="0" applyBorder="0" applyProtection="0"/>
    <xf numFmtId="164" fontId="59" fillId="0" borderId="0" applyBorder="0" applyProtection="0"/>
    <xf numFmtId="0" fontId="59" fillId="2" borderId="0" applyBorder="0" applyProtection="0"/>
    <xf numFmtId="0" fontId="59" fillId="3" borderId="0" applyBorder="0" applyProtection="0"/>
    <xf numFmtId="0" fontId="59" fillId="4" borderId="0" applyBorder="0" applyProtection="0"/>
    <xf numFmtId="0" fontId="59" fillId="5" borderId="0" applyBorder="0" applyProtection="0"/>
    <xf numFmtId="0" fontId="59" fillId="6" borderId="0" applyBorder="0" applyProtection="0"/>
    <xf numFmtId="0" fontId="59" fillId="7" borderId="0" applyBorder="0" applyProtection="0"/>
    <xf numFmtId="0" fontId="59" fillId="2" borderId="0" applyBorder="0" applyProtection="0"/>
    <xf numFmtId="0" fontId="59" fillId="3" borderId="0" applyBorder="0" applyProtection="0"/>
    <xf numFmtId="0" fontId="59" fillId="4" borderId="0" applyBorder="0" applyProtection="0"/>
    <xf numFmtId="0" fontId="59" fillId="5" borderId="0" applyBorder="0" applyProtection="0"/>
    <xf numFmtId="0" fontId="59" fillId="6" borderId="0" applyBorder="0" applyProtection="0"/>
    <xf numFmtId="0" fontId="59" fillId="7" borderId="0" applyBorder="0" applyProtection="0"/>
    <xf numFmtId="0" fontId="59" fillId="8" borderId="0" applyBorder="0" applyProtection="0"/>
    <xf numFmtId="0" fontId="59" fillId="9" borderId="0" applyBorder="0" applyProtection="0"/>
    <xf numFmtId="0" fontId="59" fillId="10" borderId="0" applyBorder="0" applyProtection="0"/>
    <xf numFmtId="0" fontId="59" fillId="5" borderId="0" applyBorder="0" applyProtection="0"/>
    <xf numFmtId="0" fontId="59" fillId="8" borderId="0" applyBorder="0" applyProtection="0"/>
    <xf numFmtId="0" fontId="59" fillId="11" borderId="0" applyBorder="0" applyProtection="0"/>
    <xf numFmtId="0" fontId="59" fillId="8" borderId="0" applyBorder="0" applyProtection="0"/>
    <xf numFmtId="0" fontId="59" fillId="9" borderId="0" applyBorder="0" applyProtection="0"/>
    <xf numFmtId="0" fontId="59" fillId="10" borderId="0" applyBorder="0" applyProtection="0"/>
    <xf numFmtId="0" fontId="59" fillId="5" borderId="0" applyBorder="0" applyProtection="0"/>
    <xf numFmtId="0" fontId="59" fillId="8" borderId="0" applyBorder="0" applyProtection="0"/>
    <xf numFmtId="0" fontId="59" fillId="11" borderId="0" applyBorder="0" applyProtection="0"/>
    <xf numFmtId="0" fontId="1" fillId="12" borderId="0" applyBorder="0" applyProtection="0"/>
    <xf numFmtId="0" fontId="1" fillId="9" borderId="0" applyBorder="0" applyProtection="0"/>
    <xf numFmtId="0" fontId="1" fillId="10" borderId="0" applyBorder="0" applyProtection="0"/>
    <xf numFmtId="0" fontId="1" fillId="13" borderId="0" applyBorder="0" applyProtection="0"/>
    <xf numFmtId="0" fontId="1" fillId="14" borderId="0" applyBorder="0" applyProtection="0"/>
    <xf numFmtId="0" fontId="1" fillId="15" borderId="0" applyBorder="0" applyProtection="0"/>
    <xf numFmtId="0" fontId="1" fillId="12" borderId="0" applyBorder="0" applyProtection="0"/>
    <xf numFmtId="0" fontId="1" fillId="9" borderId="0" applyBorder="0" applyProtection="0"/>
    <xf numFmtId="0" fontId="1" fillId="10" borderId="0" applyBorder="0" applyProtection="0"/>
    <xf numFmtId="0" fontId="1" fillId="13" borderId="0" applyBorder="0" applyProtection="0"/>
    <xf numFmtId="0" fontId="1" fillId="14" borderId="0" applyBorder="0" applyProtection="0"/>
    <xf numFmtId="0" fontId="1" fillId="15" borderId="0" applyBorder="0" applyProtection="0"/>
    <xf numFmtId="0" fontId="1" fillId="16" borderId="0" applyBorder="0" applyProtection="0"/>
    <xf numFmtId="0" fontId="1" fillId="17" borderId="0" applyBorder="0" applyProtection="0"/>
    <xf numFmtId="0" fontId="1" fillId="18" borderId="0" applyBorder="0" applyProtection="0"/>
    <xf numFmtId="0" fontId="1" fillId="13" borderId="0" applyBorder="0" applyProtection="0"/>
    <xf numFmtId="0" fontId="1" fillId="14" borderId="0" applyBorder="0" applyProtection="0"/>
    <xf numFmtId="0" fontId="1" fillId="19" borderId="0" applyBorder="0" applyProtection="0"/>
    <xf numFmtId="0" fontId="2" fillId="3" borderId="0" applyBorder="0" applyProtection="0"/>
    <xf numFmtId="0" fontId="3" fillId="4" borderId="0" applyBorder="0" applyProtection="0"/>
    <xf numFmtId="0" fontId="4" fillId="20" borderId="1" applyProtection="0"/>
    <xf numFmtId="0" fontId="5" fillId="0" borderId="0"/>
    <xf numFmtId="0" fontId="5" fillId="0" borderId="0">
      <alignment horizontal="left"/>
    </xf>
    <xf numFmtId="0" fontId="6" fillId="21" borderId="2" applyProtection="0"/>
    <xf numFmtId="0" fontId="7" fillId="0" borderId="3" applyProtection="0"/>
    <xf numFmtId="0" fontId="6" fillId="21" borderId="2" applyProtection="0"/>
    <xf numFmtId="0" fontId="4" fillId="20" borderId="1" applyProtection="0"/>
    <xf numFmtId="0" fontId="8" fillId="0" borderId="4" applyProtection="0"/>
    <xf numFmtId="0" fontId="8" fillId="0" borderId="5" applyProtection="0"/>
    <xf numFmtId="0" fontId="8" fillId="0" borderId="4" applyProtection="0"/>
    <xf numFmtId="0" fontId="9" fillId="0" borderId="0" applyBorder="0" applyProtection="0"/>
    <xf numFmtId="0" fontId="10" fillId="7" borderId="1" applyProtection="0"/>
    <xf numFmtId="0" fontId="5" fillId="0" borderId="0"/>
    <xf numFmtId="0" fontId="11" fillId="0" borderId="0" applyBorder="0" applyProtection="0"/>
    <xf numFmtId="0" fontId="3" fillId="4" borderId="0" applyBorder="0" applyProtection="0"/>
    <xf numFmtId="0" fontId="8" fillId="0" borderId="5" applyProtection="0"/>
    <xf numFmtId="0" fontId="12" fillId="0" borderId="6" applyProtection="0"/>
    <xf numFmtId="0" fontId="9" fillId="0" borderId="7" applyProtection="0"/>
    <xf numFmtId="0" fontId="9" fillId="0" borderId="0" applyBorder="0" applyProtection="0"/>
    <xf numFmtId="0" fontId="13" fillId="0" borderId="0">
      <alignment horizontal="center" textRotation="90"/>
    </xf>
    <xf numFmtId="0" fontId="2" fillId="3" borderId="0" applyBorder="0" applyProtection="0"/>
    <xf numFmtId="0" fontId="10" fillId="7" borderId="1" applyProtection="0"/>
    <xf numFmtId="0" fontId="7" fillId="0" borderId="3" applyProtection="0"/>
    <xf numFmtId="0" fontId="14" fillId="22" borderId="0" applyBorder="0" applyProtection="0"/>
    <xf numFmtId="0" fontId="59" fillId="0" borderId="0"/>
    <xf numFmtId="0" fontId="59" fillId="0" borderId="0"/>
    <xf numFmtId="0" fontId="15" fillId="0" borderId="0"/>
    <xf numFmtId="0" fontId="59" fillId="0" borderId="0"/>
    <xf numFmtId="0" fontId="15" fillId="0" borderId="0"/>
    <xf numFmtId="0" fontId="16" fillId="0" borderId="0"/>
    <xf numFmtId="0" fontId="59" fillId="0" borderId="0"/>
    <xf numFmtId="0" fontId="15" fillId="0" borderId="0"/>
    <xf numFmtId="0" fontId="59" fillId="23" borderId="8" applyProtection="0"/>
    <xf numFmtId="0" fontId="59" fillId="23" borderId="8" applyProtection="0"/>
    <xf numFmtId="0" fontId="17" fillId="20" borderId="9" applyProtection="0"/>
    <xf numFmtId="164" fontId="59" fillId="0" borderId="0" applyBorder="0" applyProtection="0"/>
    <xf numFmtId="164" fontId="59" fillId="0" borderId="0" applyBorder="0" applyProtection="0"/>
    <xf numFmtId="164" fontId="59" fillId="0" borderId="0" applyBorder="0" applyProtection="0"/>
    <xf numFmtId="164" fontId="59" fillId="0" borderId="0" applyBorder="0" applyProtection="0"/>
    <xf numFmtId="164" fontId="59" fillId="0" borderId="0" applyBorder="0" applyProtection="0"/>
    <xf numFmtId="164" fontId="59" fillId="0" borderId="0" applyBorder="0" applyProtection="0"/>
    <xf numFmtId="0" fontId="18" fillId="0" borderId="0"/>
    <xf numFmtId="165" fontId="18" fillId="0" borderId="0"/>
    <xf numFmtId="0" fontId="19" fillId="0" borderId="0"/>
    <xf numFmtId="0" fontId="17" fillId="20" borderId="9" applyProtection="0"/>
    <xf numFmtId="0" fontId="20" fillId="0" borderId="0" applyBorder="0" applyProtection="0"/>
    <xf numFmtId="0" fontId="11" fillId="0" borderId="0" applyBorder="0" applyProtection="0"/>
    <xf numFmtId="0" fontId="21" fillId="0" borderId="0" applyBorder="0" applyProtection="0"/>
    <xf numFmtId="0" fontId="22" fillId="0" borderId="10" applyProtection="0"/>
    <xf numFmtId="0" fontId="12" fillId="0" borderId="6" applyProtection="0"/>
    <xf numFmtId="0" fontId="9" fillId="0" borderId="7" applyProtection="0"/>
    <xf numFmtId="0" fontId="21" fillId="0" borderId="0" applyBorder="0" applyProtection="0"/>
    <xf numFmtId="0" fontId="19" fillId="0" borderId="0">
      <alignment horizontal="left"/>
    </xf>
    <xf numFmtId="0" fontId="5" fillId="0" borderId="0"/>
    <xf numFmtId="0" fontId="20" fillId="0" borderId="0" applyBorder="0" applyProtection="0"/>
    <xf numFmtId="0" fontId="1" fillId="16" borderId="0" applyBorder="0" applyProtection="0"/>
    <xf numFmtId="0" fontId="1" fillId="17" borderId="0" applyBorder="0" applyProtection="0"/>
    <xf numFmtId="0" fontId="1" fillId="18" borderId="0" applyBorder="0" applyProtection="0"/>
    <xf numFmtId="0" fontId="1" fillId="13" borderId="0" applyBorder="0" applyProtection="0"/>
    <xf numFmtId="0" fontId="1" fillId="14" borderId="0" applyBorder="0" applyProtection="0"/>
    <xf numFmtId="0" fontId="1" fillId="19" borderId="0" applyBorder="0" applyProtection="0"/>
  </cellStyleXfs>
  <cellXfs count="283">
    <xf numFmtId="0" fontId="0" fillId="0" borderId="0" xfId="0"/>
    <xf numFmtId="0" fontId="29" fillId="29" borderId="12" xfId="75" applyFont="1" applyFill="1" applyBorder="1" applyAlignment="1">
      <alignment horizontal="center" vertical="center"/>
    </xf>
    <xf numFmtId="0" fontId="30" fillId="28" borderId="15" xfId="75" applyFont="1" applyFill="1" applyBorder="1" applyAlignment="1">
      <alignment horizontal="center" vertical="center"/>
    </xf>
    <xf numFmtId="0" fontId="29" fillId="28" borderId="15" xfId="75" applyFont="1" applyFill="1" applyBorder="1" applyAlignment="1">
      <alignment horizontal="center"/>
    </xf>
    <xf numFmtId="0" fontId="29" fillId="27" borderId="0" xfId="75" applyFont="1" applyFill="1" applyBorder="1" applyAlignment="1">
      <alignment horizontal="center" vertical="center"/>
    </xf>
    <xf numFmtId="0" fontId="29" fillId="27" borderId="0" xfId="75" applyFont="1" applyFill="1" applyBorder="1" applyAlignment="1">
      <alignment horizontal="center" vertical="center" wrapText="1"/>
    </xf>
    <xf numFmtId="0" fontId="28" fillId="27" borderId="0" xfId="75" applyFont="1" applyFill="1" applyBorder="1" applyAlignment="1">
      <alignment horizontal="center" vertical="center" wrapText="1"/>
    </xf>
    <xf numFmtId="0" fontId="27" fillId="27" borderId="14" xfId="75" applyFont="1" applyFill="1" applyBorder="1" applyAlignment="1">
      <alignment horizontal="center" vertical="center" wrapText="1"/>
    </xf>
    <xf numFmtId="1" fontId="15" fillId="26" borderId="12" xfId="73" applyNumberFormat="1" applyFill="1" applyBorder="1" applyAlignment="1" applyProtection="1">
      <alignment horizontal="center" vertical="center"/>
    </xf>
    <xf numFmtId="0" fontId="15" fillId="26" borderId="12" xfId="73" applyFill="1" applyBorder="1" applyAlignment="1" applyProtection="1">
      <alignment horizontal="center" vertical="center"/>
    </xf>
    <xf numFmtId="0" fontId="15" fillId="25" borderId="12" xfId="73" applyFill="1" applyBorder="1" applyAlignment="1" applyProtection="1">
      <alignment horizontal="center" vertical="center" wrapText="1"/>
    </xf>
    <xf numFmtId="0" fontId="15" fillId="26" borderId="12" xfId="73" applyFill="1" applyBorder="1" applyAlignment="1" applyProtection="1">
      <alignment horizontal="center" vertical="center"/>
      <protection locked="0"/>
    </xf>
    <xf numFmtId="0" fontId="15" fillId="25" borderId="12" xfId="73" applyFill="1" applyBorder="1" applyAlignment="1" applyProtection="1">
      <alignment horizontal="center" vertical="center" wrapText="1"/>
      <protection locked="0"/>
    </xf>
    <xf numFmtId="0" fontId="24" fillId="0" borderId="0" xfId="73" applyFont="1" applyBorder="1" applyAlignment="1" applyProtection="1">
      <alignment horizontal="center" vertical="center" wrapText="1"/>
    </xf>
    <xf numFmtId="0" fontId="23" fillId="16" borderId="0" xfId="73" applyFont="1" applyFill="1" applyBorder="1" applyAlignment="1" applyProtection="1">
      <alignment horizontal="center" wrapText="1"/>
    </xf>
    <xf numFmtId="0" fontId="15" fillId="0" borderId="0" xfId="73" applyAlignment="1" applyProtection="1">
      <alignment wrapText="1"/>
    </xf>
    <xf numFmtId="0" fontId="15" fillId="0" borderId="0" xfId="73" applyAlignment="1" applyProtection="1">
      <alignment horizontal="center" wrapText="1"/>
    </xf>
    <xf numFmtId="0" fontId="15" fillId="0" borderId="0" xfId="73" applyAlignment="1" applyProtection="1">
      <alignment horizontal="center"/>
    </xf>
    <xf numFmtId="0" fontId="15" fillId="0" borderId="0" xfId="73" applyProtection="1"/>
    <xf numFmtId="0" fontId="15" fillId="0" borderId="0" xfId="73" applyAlignment="1" applyProtection="1">
      <alignment horizontal="center" vertical="center" wrapText="1"/>
    </xf>
    <xf numFmtId="166" fontId="25" fillId="0" borderId="11" xfId="73" applyNumberFormat="1" applyFont="1" applyBorder="1" applyAlignment="1" applyProtection="1">
      <alignment horizontal="center" vertical="center" wrapText="1"/>
    </xf>
    <xf numFmtId="0" fontId="15" fillId="24" borderId="12" xfId="73" applyFont="1" applyFill="1" applyBorder="1" applyAlignment="1" applyProtection="1">
      <alignment horizontal="left" vertical="center" wrapText="1"/>
      <protection locked="0"/>
    </xf>
    <xf numFmtId="0" fontId="15" fillId="24" borderId="12" xfId="73" applyFill="1" applyBorder="1" applyAlignment="1" applyProtection="1">
      <alignment horizontal="center" vertical="center" wrapText="1"/>
      <protection locked="0"/>
    </xf>
    <xf numFmtId="0" fontId="15" fillId="0" borderId="12" xfId="73" applyBorder="1" applyAlignment="1" applyProtection="1">
      <alignment horizontal="center" vertical="center"/>
      <protection locked="0"/>
    </xf>
    <xf numFmtId="0" fontId="15" fillId="0" borderId="12" xfId="73" applyBorder="1" applyAlignment="1" applyProtection="1">
      <alignment horizontal="center"/>
      <protection locked="0"/>
    </xf>
    <xf numFmtId="0" fontId="15" fillId="0" borderId="0" xfId="73" applyProtection="1">
      <protection locked="0"/>
    </xf>
    <xf numFmtId="0" fontId="26" fillId="16" borderId="12" xfId="73" applyFont="1" applyFill="1" applyBorder="1" applyAlignment="1" applyProtection="1">
      <alignment horizontal="left" vertical="center" wrapText="1"/>
    </xf>
    <xf numFmtId="0" fontId="26" fillId="16" borderId="12" xfId="73" applyFont="1" applyFill="1" applyBorder="1" applyAlignment="1" applyProtection="1">
      <alignment horizontal="center" vertical="center" wrapText="1"/>
    </xf>
    <xf numFmtId="0" fontId="15" fillId="16" borderId="12" xfId="73" applyFill="1" applyBorder="1" applyAlignment="1" applyProtection="1">
      <alignment horizontal="center" vertical="center"/>
    </xf>
    <xf numFmtId="0" fontId="15" fillId="16" borderId="12" xfId="73" applyFill="1" applyBorder="1" applyAlignment="1" applyProtection="1">
      <alignment horizontal="center"/>
    </xf>
    <xf numFmtId="0" fontId="15" fillId="0" borderId="12" xfId="73" applyFont="1" applyBorder="1" applyAlignment="1" applyProtection="1">
      <alignment horizontal="right" vertical="center" wrapText="1"/>
      <protection locked="0"/>
    </xf>
    <xf numFmtId="0" fontId="15" fillId="25" borderId="13" xfId="73" applyFill="1" applyBorder="1" applyAlignment="1" applyProtection="1">
      <alignment horizontal="center" vertical="center" wrapText="1"/>
      <protection locked="0"/>
    </xf>
    <xf numFmtId="0" fontId="15" fillId="0" borderId="12" xfId="73" applyFont="1" applyBorder="1" applyAlignment="1" applyProtection="1">
      <alignment horizontal="right" vertical="center" wrapText="1"/>
    </xf>
    <xf numFmtId="0" fontId="15" fillId="25" borderId="12" xfId="73" applyFill="1" applyBorder="1" applyAlignment="1" applyProtection="1">
      <alignment horizontal="center" vertical="center"/>
    </xf>
    <xf numFmtId="0" fontId="15" fillId="25" borderId="12" xfId="73" applyFill="1" applyBorder="1" applyAlignment="1" applyProtection="1">
      <alignment horizontal="center"/>
    </xf>
    <xf numFmtId="0" fontId="15" fillId="25" borderId="13" xfId="73" applyFill="1" applyBorder="1" applyAlignment="1" applyProtection="1">
      <alignment horizontal="center" vertical="center" wrapText="1"/>
    </xf>
    <xf numFmtId="0" fontId="15" fillId="0" borderId="12" xfId="73" applyBorder="1" applyAlignment="1" applyProtection="1">
      <alignment horizontal="center" vertical="center" wrapText="1"/>
    </xf>
    <xf numFmtId="1" fontId="15" fillId="25" borderId="12" xfId="73" applyNumberFormat="1" applyFill="1" applyBorder="1" applyAlignment="1" applyProtection="1">
      <alignment horizontal="center" vertical="center"/>
    </xf>
    <xf numFmtId="1" fontId="15" fillId="25" borderId="12" xfId="73" applyNumberFormat="1" applyFill="1" applyBorder="1" applyAlignment="1" applyProtection="1">
      <alignment horizontal="center"/>
    </xf>
    <xf numFmtId="167" fontId="15" fillId="0" borderId="12" xfId="73" applyNumberFormat="1" applyBorder="1" applyAlignment="1" applyProtection="1">
      <alignment horizontal="center" vertical="center" wrapText="1"/>
    </xf>
    <xf numFmtId="0" fontId="22" fillId="0" borderId="0" xfId="0" applyFont="1" applyAlignment="1">
      <alignment horizontal="center" vertical="center"/>
    </xf>
    <xf numFmtId="0" fontId="22" fillId="0" borderId="0" xfId="0" applyFont="1"/>
    <xf numFmtId="0" fontId="22" fillId="0" borderId="0" xfId="0" applyFont="1" applyBorder="1"/>
    <xf numFmtId="0" fontId="0" fillId="0" borderId="0" xfId="0" applyBorder="1"/>
    <xf numFmtId="0" fontId="28" fillId="0" borderId="0" xfId="75" applyFont="1" applyBorder="1" applyAlignment="1">
      <alignment vertical="center" wrapText="1"/>
    </xf>
    <xf numFmtId="0" fontId="29" fillId="27" borderId="0" xfId="75" applyFont="1" applyFill="1" applyBorder="1" applyAlignment="1">
      <alignment horizontal="center" vertical="center"/>
    </xf>
    <xf numFmtId="0" fontId="22" fillId="28" borderId="16" xfId="0" applyFont="1" applyFill="1" applyBorder="1" applyAlignment="1">
      <alignment horizontal="center" vertical="center"/>
    </xf>
    <xf numFmtId="0" fontId="29" fillId="27" borderId="17" xfId="75" applyFont="1" applyFill="1" applyBorder="1" applyAlignment="1">
      <alignment horizontal="center" vertical="center"/>
    </xf>
    <xf numFmtId="0" fontId="29" fillId="27" borderId="18" xfId="75" applyFont="1" applyFill="1" applyBorder="1" applyAlignment="1">
      <alignment horizontal="center" vertical="center"/>
    </xf>
    <xf numFmtId="166" fontId="29" fillId="27" borderId="18" xfId="75" applyNumberFormat="1" applyFont="1" applyFill="1" applyBorder="1" applyAlignment="1">
      <alignment horizontal="center" vertical="center" wrapText="1"/>
    </xf>
    <xf numFmtId="166" fontId="29" fillId="27" borderId="12" xfId="75" applyNumberFormat="1" applyFont="1" applyFill="1" applyBorder="1" applyAlignment="1">
      <alignment horizontal="center" vertical="center" wrapText="1"/>
    </xf>
    <xf numFmtId="1" fontId="29" fillId="29" borderId="12" xfId="75" applyNumberFormat="1" applyFont="1" applyFill="1" applyBorder="1" applyAlignment="1">
      <alignment horizontal="center" vertical="center" wrapText="1"/>
    </xf>
    <xf numFmtId="166" fontId="29" fillId="29" borderId="12" xfId="75" applyNumberFormat="1" applyFont="1" applyFill="1" applyBorder="1" applyAlignment="1">
      <alignment horizontal="center" vertical="center" wrapText="1"/>
    </xf>
    <xf numFmtId="166" fontId="29" fillId="0" borderId="0" xfId="75" applyNumberFormat="1" applyFont="1" applyBorder="1" applyAlignment="1">
      <alignment horizontal="center" vertical="center" wrapText="1"/>
    </xf>
    <xf numFmtId="0" fontId="29" fillId="0" borderId="19" xfId="75" applyFont="1" applyBorder="1" applyAlignment="1" applyProtection="1">
      <alignment horizontal="center" vertical="center"/>
      <protection locked="0"/>
    </xf>
    <xf numFmtId="0" fontId="29" fillId="0" borderId="11" xfId="75" applyFont="1" applyBorder="1" applyAlignment="1" applyProtection="1">
      <alignment horizontal="left" vertical="center" wrapText="1"/>
      <protection locked="0"/>
    </xf>
    <xf numFmtId="0" fontId="29" fillId="0" borderId="11" xfId="75" applyFont="1" applyBorder="1" applyAlignment="1" applyProtection="1">
      <alignment horizontal="center" vertical="center" wrapText="1"/>
      <protection locked="0"/>
    </xf>
    <xf numFmtId="0" fontId="29" fillId="0" borderId="12" xfId="75" applyFont="1" applyBorder="1" applyAlignment="1" applyProtection="1">
      <alignment horizontal="center" vertical="center" wrapText="1"/>
      <protection locked="0"/>
    </xf>
    <xf numFmtId="0" fontId="29" fillId="0" borderId="0" xfId="75" applyFont="1" applyBorder="1" applyAlignment="1" applyProtection="1">
      <alignment horizontal="center" vertical="center" wrapText="1"/>
      <protection locked="0"/>
    </xf>
    <xf numFmtId="0" fontId="0" fillId="0" borderId="0" xfId="0" applyProtection="1">
      <protection locked="0"/>
    </xf>
    <xf numFmtId="3" fontId="29" fillId="30" borderId="12" xfId="78" applyNumberFormat="1" applyFont="1" applyFill="1" applyBorder="1" applyAlignment="1" applyProtection="1">
      <alignment horizontal="left" vertical="center" wrapText="1"/>
      <protection locked="0"/>
    </xf>
    <xf numFmtId="168" fontId="29" fillId="0" borderId="12" xfId="75" applyNumberFormat="1" applyFont="1" applyBorder="1" applyAlignment="1" applyProtection="1">
      <alignment horizontal="center" vertical="center"/>
      <protection locked="0"/>
    </xf>
    <xf numFmtId="168" fontId="29" fillId="30" borderId="12" xfId="75" applyNumberFormat="1" applyFont="1" applyFill="1" applyBorder="1" applyAlignment="1" applyProtection="1">
      <alignment horizontal="center" vertical="center"/>
      <protection locked="0"/>
    </xf>
    <xf numFmtId="168" fontId="29" fillId="0" borderId="0" xfId="75" applyNumberFormat="1" applyFont="1" applyBorder="1" applyAlignment="1" applyProtection="1">
      <alignment horizontal="center" vertical="center"/>
      <protection locked="0"/>
    </xf>
    <xf numFmtId="168" fontId="29" fillId="0" borderId="12" xfId="86" applyNumberFormat="1" applyFont="1" applyBorder="1" applyAlignment="1" applyProtection="1">
      <alignment horizontal="center" vertical="center"/>
      <protection locked="0"/>
    </xf>
    <xf numFmtId="168" fontId="29" fillId="0" borderId="0" xfId="86" applyNumberFormat="1" applyFont="1" applyBorder="1" applyAlignment="1" applyProtection="1">
      <alignment horizontal="center" vertical="center"/>
      <protection locked="0"/>
    </xf>
    <xf numFmtId="0" fontId="29" fillId="25" borderId="19" xfId="75" applyFont="1" applyFill="1" applyBorder="1" applyAlignment="1">
      <alignment horizontal="center" vertical="center"/>
    </xf>
    <xf numFmtId="3" fontId="29" fillId="25" borderId="12" xfId="78" applyNumberFormat="1" applyFont="1" applyFill="1" applyBorder="1" applyAlignment="1">
      <alignment horizontal="left" vertical="center" wrapText="1"/>
    </xf>
    <xf numFmtId="168" fontId="29" fillId="25" borderId="12" xfId="75" applyNumberFormat="1" applyFont="1" applyFill="1" applyBorder="1" applyAlignment="1">
      <alignment horizontal="center" vertical="center"/>
    </xf>
    <xf numFmtId="168" fontId="29" fillId="0" borderId="0" xfId="75" applyNumberFormat="1" applyFont="1" applyBorder="1" applyAlignment="1">
      <alignment horizontal="center" vertical="center"/>
    </xf>
    <xf numFmtId="168" fontId="29" fillId="25" borderId="11" xfId="86" applyNumberFormat="1" applyFont="1" applyFill="1" applyBorder="1" applyAlignment="1" applyProtection="1">
      <alignment horizontal="center" vertical="center"/>
    </xf>
    <xf numFmtId="168" fontId="29" fillId="25" borderId="12" xfId="86" applyNumberFormat="1" applyFont="1" applyFill="1" applyBorder="1" applyAlignment="1" applyProtection="1">
      <alignment horizontal="center" vertical="center"/>
    </xf>
    <xf numFmtId="168" fontId="29" fillId="0" borderId="0" xfId="86" applyNumberFormat="1" applyFont="1" applyBorder="1" applyAlignment="1" applyProtection="1">
      <alignment horizontal="center" vertical="center"/>
    </xf>
    <xf numFmtId="1" fontId="29" fillId="25" borderId="11" xfId="75" applyNumberFormat="1" applyFont="1" applyFill="1" applyBorder="1" applyAlignment="1">
      <alignment horizontal="center" vertical="center" wrapText="1"/>
    </xf>
    <xf numFmtId="1" fontId="29" fillId="25" borderId="12" xfId="75" applyNumberFormat="1" applyFont="1" applyFill="1" applyBorder="1" applyAlignment="1">
      <alignment horizontal="center" vertical="center" wrapText="1"/>
    </xf>
    <xf numFmtId="1" fontId="29" fillId="0" borderId="0" xfId="75" applyNumberFormat="1" applyFont="1" applyBorder="1" applyAlignment="1">
      <alignment horizontal="center" vertical="center" wrapText="1"/>
    </xf>
    <xf numFmtId="3" fontId="29" fillId="25" borderId="12" xfId="78" applyNumberFormat="1" applyFont="1" applyFill="1" applyBorder="1" applyAlignment="1">
      <alignment horizontal="right" vertical="center" wrapText="1"/>
    </xf>
    <xf numFmtId="0" fontId="31" fillId="0" borderId="12" xfId="71" applyFont="1" applyBorder="1" applyAlignment="1">
      <alignment horizontal="right" vertical="center" wrapText="1"/>
    </xf>
    <xf numFmtId="1" fontId="29" fillId="31" borderId="11" xfId="75" applyNumberFormat="1" applyFont="1" applyFill="1" applyBorder="1" applyAlignment="1">
      <alignment horizontal="center" vertical="center" wrapText="1"/>
    </xf>
    <xf numFmtId="1" fontId="29" fillId="32" borderId="12" xfId="75" applyNumberFormat="1" applyFont="1" applyFill="1" applyBorder="1" applyAlignment="1">
      <alignment horizontal="center" vertical="center" wrapText="1"/>
    </xf>
    <xf numFmtId="166" fontId="29" fillId="32" borderId="12" xfId="75" applyNumberFormat="1" applyFont="1" applyFill="1" applyBorder="1" applyAlignment="1">
      <alignment horizontal="center" vertical="center" wrapText="1"/>
    </xf>
    <xf numFmtId="3" fontId="29" fillId="30" borderId="12" xfId="78" applyNumberFormat="1" applyFont="1" applyFill="1" applyBorder="1" applyAlignment="1" applyProtection="1">
      <alignment horizontal="center" vertical="center" wrapText="1"/>
      <protection locked="0"/>
    </xf>
    <xf numFmtId="1" fontId="29" fillId="0" borderId="12" xfId="75" applyNumberFormat="1" applyFont="1" applyBorder="1" applyAlignment="1" applyProtection="1">
      <alignment horizontal="center" vertical="center"/>
      <protection locked="0"/>
    </xf>
    <xf numFmtId="1" fontId="29" fillId="0" borderId="13" xfId="75" applyNumberFormat="1" applyFont="1" applyBorder="1" applyAlignment="1" applyProtection="1">
      <alignment horizontal="center" vertical="center"/>
      <protection locked="0"/>
    </xf>
    <xf numFmtId="1" fontId="29" fillId="30" borderId="12" xfId="75" applyNumberFormat="1" applyFont="1" applyFill="1" applyBorder="1" applyAlignment="1" applyProtection="1">
      <alignment horizontal="center" vertical="center"/>
      <protection locked="0"/>
    </xf>
    <xf numFmtId="0" fontId="29" fillId="30" borderId="12" xfId="75" applyFont="1" applyFill="1" applyBorder="1" applyAlignment="1" applyProtection="1">
      <alignment horizontal="center" vertical="center"/>
      <protection locked="0"/>
    </xf>
    <xf numFmtId="0" fontId="29" fillId="0" borderId="0" xfId="75" applyFont="1" applyBorder="1" applyAlignment="1" applyProtection="1">
      <alignment horizontal="center" vertical="center"/>
      <protection locked="0"/>
    </xf>
    <xf numFmtId="1" fontId="29" fillId="0" borderId="12" xfId="86" applyNumberFormat="1" applyFont="1" applyBorder="1" applyAlignment="1" applyProtection="1">
      <alignment horizontal="center" vertical="center"/>
      <protection locked="0"/>
    </xf>
    <xf numFmtId="3" fontId="29" fillId="25" borderId="12" xfId="78" applyNumberFormat="1" applyFont="1" applyFill="1" applyBorder="1" applyAlignment="1">
      <alignment horizontal="center" vertical="center" wrapText="1"/>
    </xf>
    <xf numFmtId="1" fontId="29" fillId="25" borderId="12" xfId="75" applyNumberFormat="1" applyFont="1" applyFill="1" applyBorder="1" applyAlignment="1">
      <alignment horizontal="center" vertical="center"/>
    </xf>
    <xf numFmtId="1" fontId="29" fillId="0" borderId="0" xfId="75" applyNumberFormat="1" applyFont="1" applyBorder="1" applyAlignment="1">
      <alignment horizontal="center" vertical="center"/>
    </xf>
    <xf numFmtId="0" fontId="0" fillId="25" borderId="0" xfId="0" applyFill="1"/>
    <xf numFmtId="3" fontId="29" fillId="0" borderId="12" xfId="78" applyNumberFormat="1" applyFont="1" applyBorder="1" applyAlignment="1" applyProtection="1">
      <alignment horizontal="center" vertical="center" wrapText="1"/>
      <protection locked="0"/>
    </xf>
    <xf numFmtId="3" fontId="29" fillId="0" borderId="12" xfId="78" applyNumberFormat="1" applyFont="1" applyBorder="1" applyAlignment="1" applyProtection="1">
      <alignment horizontal="left" vertical="center" wrapText="1"/>
      <protection locked="0"/>
    </xf>
    <xf numFmtId="0" fontId="29" fillId="0" borderId="12" xfId="78" applyFont="1" applyBorder="1" applyAlignment="1" applyProtection="1">
      <alignment horizontal="center" vertical="center" wrapText="1"/>
      <protection locked="0"/>
    </xf>
    <xf numFmtId="0" fontId="29" fillId="0" borderId="12" xfId="78" applyFont="1" applyBorder="1" applyAlignment="1" applyProtection="1">
      <alignment horizontal="left" vertical="center" wrapText="1"/>
      <protection locked="0"/>
    </xf>
    <xf numFmtId="0" fontId="32" fillId="31" borderId="12" xfId="0" applyFont="1" applyFill="1" applyBorder="1" applyAlignment="1" applyProtection="1">
      <alignment horizontal="center" vertical="center"/>
      <protection locked="0"/>
    </xf>
    <xf numFmtId="0" fontId="29" fillId="0" borderId="12" xfId="75" applyFont="1" applyBorder="1" applyAlignment="1" applyProtection="1">
      <alignment horizontal="center" vertical="center"/>
      <protection locked="0"/>
    </xf>
    <xf numFmtId="3" fontId="33" fillId="30" borderId="12" xfId="78" applyNumberFormat="1" applyFont="1" applyFill="1" applyBorder="1" applyAlignment="1" applyProtection="1">
      <alignment horizontal="left" vertical="center" wrapText="1"/>
      <protection locked="0"/>
    </xf>
    <xf numFmtId="1" fontId="33" fillId="33" borderId="12" xfId="86" applyNumberFormat="1" applyFont="1" applyFill="1" applyBorder="1" applyAlignment="1" applyProtection="1">
      <alignment horizontal="center" vertical="center"/>
      <protection locked="0"/>
    </xf>
    <xf numFmtId="1" fontId="33" fillId="0" borderId="12" xfId="86" applyNumberFormat="1" applyFont="1" applyBorder="1" applyAlignment="1" applyProtection="1">
      <alignment horizontal="center" vertical="center"/>
      <protection locked="0"/>
    </xf>
    <xf numFmtId="1" fontId="33" fillId="30" borderId="12" xfId="75" applyNumberFormat="1" applyFont="1" applyFill="1" applyBorder="1" applyAlignment="1" applyProtection="1">
      <alignment horizontal="center" vertical="center"/>
      <protection locked="0"/>
    </xf>
    <xf numFmtId="1" fontId="33" fillId="0" borderId="0" xfId="75" applyNumberFormat="1" applyFont="1" applyBorder="1" applyAlignment="1" applyProtection="1">
      <alignment horizontal="center" vertical="center"/>
      <protection locked="0"/>
    </xf>
    <xf numFmtId="0" fontId="31" fillId="34" borderId="12" xfId="71" applyFont="1" applyFill="1" applyBorder="1" applyAlignment="1" applyProtection="1">
      <alignment horizontal="right" vertical="center" wrapText="1"/>
      <protection locked="0"/>
    </xf>
    <xf numFmtId="1" fontId="29" fillId="25" borderId="12" xfId="86" applyNumberFormat="1" applyFont="1" applyFill="1" applyBorder="1" applyAlignment="1" applyProtection="1">
      <alignment horizontal="center" vertical="center"/>
    </xf>
    <xf numFmtId="1" fontId="29" fillId="0" borderId="0" xfId="86" applyNumberFormat="1" applyFont="1" applyBorder="1" applyAlignment="1" applyProtection="1">
      <alignment horizontal="center" vertical="center"/>
    </xf>
    <xf numFmtId="0" fontId="31" fillId="0" borderId="12" xfId="71" applyFont="1" applyBorder="1" applyAlignment="1" applyProtection="1">
      <alignment horizontal="right" vertical="center" wrapText="1"/>
      <protection locked="0"/>
    </xf>
    <xf numFmtId="1" fontId="29" fillId="31" borderId="12" xfId="86" applyNumberFormat="1" applyFont="1" applyFill="1" applyBorder="1" applyAlignment="1" applyProtection="1">
      <alignment horizontal="center" vertical="center"/>
      <protection locked="0"/>
    </xf>
    <xf numFmtId="1" fontId="29" fillId="31" borderId="12" xfId="75" applyNumberFormat="1" applyFont="1" applyFill="1" applyBorder="1" applyAlignment="1" applyProtection="1">
      <alignment horizontal="center" vertical="center"/>
      <protection locked="0"/>
    </xf>
    <xf numFmtId="0" fontId="29" fillId="31" borderId="12" xfId="75" applyFont="1" applyFill="1" applyBorder="1" applyAlignment="1" applyProtection="1">
      <alignment horizontal="center" vertical="center"/>
      <protection locked="0"/>
    </xf>
    <xf numFmtId="1" fontId="29" fillId="35" borderId="12" xfId="75" applyNumberFormat="1" applyFont="1" applyFill="1" applyBorder="1" applyAlignment="1">
      <alignment horizontal="center" vertical="center" wrapText="1"/>
    </xf>
    <xf numFmtId="166" fontId="29" fillId="35" borderId="12" xfId="75" applyNumberFormat="1" applyFont="1" applyFill="1" applyBorder="1" applyAlignment="1">
      <alignment horizontal="center" vertical="center" wrapText="1"/>
    </xf>
    <xf numFmtId="1" fontId="29" fillId="36" borderId="12" xfId="75" applyNumberFormat="1" applyFont="1" applyFill="1" applyBorder="1" applyAlignment="1">
      <alignment horizontal="center" vertical="center" wrapText="1"/>
    </xf>
    <xf numFmtId="166" fontId="29" fillId="36" borderId="12" xfId="75" applyNumberFormat="1" applyFont="1" applyFill="1" applyBorder="1" applyAlignment="1">
      <alignment horizontal="center" vertical="center" wrapText="1"/>
    </xf>
    <xf numFmtId="3" fontId="29" fillId="30" borderId="12" xfId="78" applyNumberFormat="1" applyFont="1" applyFill="1" applyBorder="1" applyAlignment="1">
      <alignment horizontal="center" vertical="center" wrapText="1"/>
    </xf>
    <xf numFmtId="3" fontId="29" fillId="30" borderId="12" xfId="78" applyNumberFormat="1" applyFont="1" applyFill="1" applyBorder="1" applyAlignment="1">
      <alignment horizontal="left" vertical="center" wrapText="1"/>
    </xf>
    <xf numFmtId="1" fontId="29" fillId="0" borderId="12" xfId="75" applyNumberFormat="1" applyFont="1" applyBorder="1" applyAlignment="1">
      <alignment horizontal="center" vertical="center"/>
    </xf>
    <xf numFmtId="1" fontId="29" fillId="0" borderId="13" xfId="75" applyNumberFormat="1" applyFont="1" applyBorder="1" applyAlignment="1">
      <alignment horizontal="center" vertical="center"/>
    </xf>
    <xf numFmtId="1" fontId="29" fillId="30" borderId="12" xfId="75" applyNumberFormat="1" applyFont="1" applyFill="1" applyBorder="1" applyAlignment="1">
      <alignment horizontal="center" vertical="center"/>
    </xf>
    <xf numFmtId="0" fontId="29" fillId="30" borderId="12" xfId="75" applyFont="1" applyFill="1" applyBorder="1" applyAlignment="1">
      <alignment horizontal="center" vertical="center"/>
    </xf>
    <xf numFmtId="0" fontId="29" fillId="0" borderId="0" xfId="75" applyFont="1" applyBorder="1" applyAlignment="1">
      <alignment horizontal="center" vertical="center"/>
    </xf>
    <xf numFmtId="1" fontId="29" fillId="0" borderId="12" xfId="86" applyNumberFormat="1" applyFont="1" applyBorder="1" applyAlignment="1" applyProtection="1">
      <alignment horizontal="center" vertical="center"/>
    </xf>
    <xf numFmtId="3" fontId="29" fillId="0" borderId="12" xfId="78" applyNumberFormat="1" applyFont="1" applyBorder="1" applyAlignment="1">
      <alignment horizontal="center" vertical="center" wrapText="1"/>
    </xf>
    <xf numFmtId="3" fontId="29" fillId="0" borderId="12" xfId="78" applyNumberFormat="1" applyFont="1" applyBorder="1" applyAlignment="1">
      <alignment horizontal="left" vertical="center" wrapText="1"/>
    </xf>
    <xf numFmtId="168" fontId="29" fillId="0" borderId="12" xfId="75" applyNumberFormat="1" applyFont="1" applyBorder="1" applyAlignment="1">
      <alignment horizontal="center" vertical="center"/>
    </xf>
    <xf numFmtId="3" fontId="33" fillId="30" borderId="12" xfId="78" applyNumberFormat="1" applyFont="1" applyFill="1" applyBorder="1" applyAlignment="1">
      <alignment horizontal="center" vertical="center" wrapText="1"/>
    </xf>
    <xf numFmtId="0" fontId="31" fillId="34" borderId="12" xfId="71" applyFont="1" applyFill="1" applyBorder="1" applyAlignment="1">
      <alignment horizontal="right" vertical="center" wrapText="1"/>
    </xf>
    <xf numFmtId="1" fontId="29" fillId="37" borderId="12" xfId="75" applyNumberFormat="1" applyFont="1" applyFill="1" applyBorder="1" applyAlignment="1">
      <alignment horizontal="center" vertical="center" wrapText="1"/>
    </xf>
    <xf numFmtId="166" fontId="29" fillId="37" borderId="12" xfId="75" applyNumberFormat="1" applyFont="1" applyFill="1" applyBorder="1" applyAlignment="1">
      <alignment horizontal="center" vertical="center" wrapText="1"/>
    </xf>
    <xf numFmtId="1" fontId="29" fillId="31" borderId="12" xfId="75" applyNumberFormat="1" applyFont="1" applyFill="1" applyBorder="1" applyAlignment="1">
      <alignment horizontal="center" vertical="center" wrapText="1"/>
    </xf>
    <xf numFmtId="166" fontId="29" fillId="31" borderId="12" xfId="75" applyNumberFormat="1" applyFont="1" applyFill="1" applyBorder="1" applyAlignment="1">
      <alignment horizontal="center" vertical="center" wrapText="1"/>
    </xf>
    <xf numFmtId="1" fontId="29" fillId="38" borderId="12" xfId="75" applyNumberFormat="1" applyFont="1" applyFill="1" applyBorder="1" applyAlignment="1">
      <alignment horizontal="center" vertical="center" wrapText="1"/>
    </xf>
    <xf numFmtId="166" fontId="29" fillId="38" borderId="12" xfId="75" applyNumberFormat="1" applyFont="1" applyFill="1" applyBorder="1" applyAlignment="1">
      <alignment horizontal="center" vertical="center" wrapText="1"/>
    </xf>
    <xf numFmtId="0" fontId="0" fillId="0" borderId="0" xfId="0" applyAlignment="1">
      <alignment horizontal="center"/>
    </xf>
    <xf numFmtId="0" fontId="34" fillId="0" borderId="0" xfId="0" applyFont="1"/>
    <xf numFmtId="0" fontId="35" fillId="0" borderId="0" xfId="0" applyFont="1" applyAlignment="1">
      <alignment horizontal="center" vertical="center"/>
    </xf>
    <xf numFmtId="0" fontId="16" fillId="30" borderId="0" xfId="78" applyFont="1" applyFill="1" applyAlignment="1">
      <alignment horizontal="center" vertical="center"/>
    </xf>
    <xf numFmtId="0" fontId="29" fillId="20" borderId="23" xfId="0" applyFont="1" applyFill="1" applyBorder="1" applyAlignment="1">
      <alignment horizontal="left" vertical="center"/>
    </xf>
    <xf numFmtId="0" fontId="29" fillId="20" borderId="24" xfId="0" applyFont="1" applyFill="1" applyBorder="1" applyAlignment="1">
      <alignment horizontal="center" vertical="center"/>
    </xf>
    <xf numFmtId="0" fontId="40" fillId="20" borderId="11" xfId="78" applyFont="1" applyFill="1" applyBorder="1" applyAlignment="1">
      <alignment horizontal="center" vertical="center"/>
    </xf>
    <xf numFmtId="0" fontId="40" fillId="20" borderId="25" xfId="78" applyFont="1" applyFill="1" applyBorder="1" applyAlignment="1">
      <alignment horizontal="center" vertical="center"/>
    </xf>
    <xf numFmtId="0" fontId="40" fillId="20" borderId="26" xfId="78" applyFont="1" applyFill="1" applyBorder="1" applyAlignment="1">
      <alignment horizontal="center" vertical="center"/>
    </xf>
    <xf numFmtId="166" fontId="29" fillId="0" borderId="12" xfId="0" applyNumberFormat="1" applyFont="1" applyBorder="1" applyAlignment="1">
      <alignment horizontal="center" vertical="center" wrapText="1"/>
    </xf>
    <xf numFmtId="3" fontId="40" fillId="41" borderId="12" xfId="71" applyNumberFormat="1" applyFont="1" applyFill="1" applyBorder="1" applyAlignment="1">
      <alignment horizontal="center" vertical="center" wrapText="1"/>
    </xf>
    <xf numFmtId="0" fontId="31" fillId="41" borderId="12" xfId="71" applyFont="1" applyFill="1" applyBorder="1" applyAlignment="1">
      <alignment vertical="center" wrapText="1"/>
    </xf>
    <xf numFmtId="4" fontId="31" fillId="41" borderId="12" xfId="78" applyNumberFormat="1" applyFont="1" applyFill="1" applyBorder="1" applyAlignment="1">
      <alignment horizontal="center" vertical="center" wrapText="1"/>
    </xf>
    <xf numFmtId="4" fontId="31" fillId="41" borderId="12" xfId="71" applyNumberFormat="1" applyFont="1" applyFill="1" applyBorder="1" applyAlignment="1">
      <alignment horizontal="center" vertical="center" wrapText="1"/>
    </xf>
    <xf numFmtId="0" fontId="31" fillId="41" borderId="12" xfId="71" applyFont="1" applyFill="1" applyBorder="1" applyAlignment="1">
      <alignment horizontal="center" vertical="center" wrapText="1"/>
    </xf>
    <xf numFmtId="169" fontId="31" fillId="41" borderId="12" xfId="71" applyNumberFormat="1" applyFont="1" applyFill="1" applyBorder="1" applyAlignment="1">
      <alignment horizontal="left" vertical="center" wrapText="1"/>
    </xf>
    <xf numFmtId="1" fontId="42" fillId="9" borderId="12" xfId="71" applyNumberFormat="1" applyFont="1" applyFill="1" applyBorder="1" applyAlignment="1">
      <alignment horizontal="center" vertical="center" wrapText="1"/>
    </xf>
    <xf numFmtId="1" fontId="43" fillId="9" borderId="11" xfId="71" applyNumberFormat="1" applyFont="1" applyFill="1" applyBorder="1" applyAlignment="1">
      <alignment horizontal="center" vertical="center" wrapText="1"/>
    </xf>
    <xf numFmtId="1" fontId="43" fillId="22" borderId="11" xfId="71" applyNumberFormat="1" applyFont="1" applyFill="1" applyBorder="1" applyAlignment="1">
      <alignment horizontal="center" vertical="center" wrapText="1"/>
    </xf>
    <xf numFmtId="1" fontId="43" fillId="22" borderId="12" xfId="71" applyNumberFormat="1" applyFont="1" applyFill="1" applyBorder="1" applyAlignment="1">
      <alignment horizontal="center" vertical="center" wrapText="1"/>
    </xf>
    <xf numFmtId="1" fontId="43" fillId="22" borderId="15" xfId="71" applyNumberFormat="1" applyFont="1" applyFill="1" applyBorder="1" applyAlignment="1">
      <alignment horizontal="center" vertical="center" wrapText="1"/>
    </xf>
    <xf numFmtId="1" fontId="42" fillId="24" borderId="15" xfId="71" applyNumberFormat="1" applyFont="1" applyFill="1" applyBorder="1" applyAlignment="1">
      <alignment horizontal="center" vertical="center" wrapText="1"/>
    </xf>
    <xf numFmtId="1" fontId="43" fillId="24" borderId="15" xfId="71" applyNumberFormat="1" applyFont="1" applyFill="1" applyBorder="1" applyAlignment="1">
      <alignment horizontal="center" vertical="center" wrapText="1"/>
    </xf>
    <xf numFmtId="0" fontId="16" fillId="0" borderId="12" xfId="0" applyFont="1" applyBorder="1" applyAlignment="1">
      <alignment horizontal="center" vertical="center"/>
    </xf>
    <xf numFmtId="0" fontId="44" fillId="7" borderId="12" xfId="71" applyFont="1" applyFill="1" applyBorder="1" applyAlignment="1">
      <alignment horizontal="right" vertical="center" wrapText="1"/>
    </xf>
    <xf numFmtId="4" fontId="31" fillId="7" borderId="12" xfId="78" applyNumberFormat="1" applyFont="1" applyFill="1" applyBorder="1" applyAlignment="1">
      <alignment horizontal="center" vertical="center" wrapText="1"/>
    </xf>
    <xf numFmtId="4" fontId="31" fillId="7" borderId="12" xfId="71" applyNumberFormat="1" applyFont="1" applyFill="1" applyBorder="1" applyAlignment="1">
      <alignment horizontal="center" vertical="center" wrapText="1"/>
    </xf>
    <xf numFmtId="0" fontId="31" fillId="7" borderId="12" xfId="71" applyFont="1" applyFill="1" applyBorder="1" applyAlignment="1">
      <alignment horizontal="center" vertical="center" wrapText="1"/>
    </xf>
    <xf numFmtId="169" fontId="31" fillId="7" borderId="15" xfId="71" applyNumberFormat="1" applyFont="1" applyFill="1" applyBorder="1" applyAlignment="1">
      <alignment horizontal="left" vertical="center" wrapText="1"/>
    </xf>
    <xf numFmtId="1" fontId="43" fillId="9" borderId="12" xfId="71" applyNumberFormat="1" applyFont="1" applyFill="1" applyBorder="1" applyAlignment="1">
      <alignment horizontal="center" vertical="center" wrapText="1"/>
    </xf>
    <xf numFmtId="1" fontId="42" fillId="9" borderId="15" xfId="71" applyNumberFormat="1" applyFont="1" applyFill="1" applyBorder="1" applyAlignment="1">
      <alignment horizontal="center" vertical="center" wrapText="1"/>
    </xf>
    <xf numFmtId="0" fontId="43" fillId="22" borderId="12" xfId="78" applyFont="1" applyFill="1" applyBorder="1" applyAlignment="1">
      <alignment horizontal="center" vertical="center"/>
    </xf>
    <xf numFmtId="1" fontId="42" fillId="24" borderId="12" xfId="71" applyNumberFormat="1" applyFont="1" applyFill="1" applyBorder="1" applyAlignment="1">
      <alignment horizontal="center" vertical="center" wrapText="1"/>
    </xf>
    <xf numFmtId="1" fontId="43" fillId="24" borderId="28" xfId="71" applyNumberFormat="1" applyFont="1" applyFill="1" applyBorder="1" applyAlignment="1">
      <alignment horizontal="center" vertical="center" wrapText="1"/>
    </xf>
    <xf numFmtId="169" fontId="31" fillId="7" borderId="12" xfId="71" applyNumberFormat="1" applyFont="1" applyFill="1" applyBorder="1" applyAlignment="1">
      <alignment horizontal="left" vertical="center" wrapText="1"/>
    </xf>
    <xf numFmtId="0" fontId="43" fillId="9" borderId="12" xfId="78" applyFont="1" applyFill="1" applyBorder="1" applyAlignment="1">
      <alignment horizontal="center" vertical="center"/>
    </xf>
    <xf numFmtId="0" fontId="43" fillId="24" borderId="15" xfId="78" applyFont="1" applyFill="1" applyBorder="1" applyAlignment="1">
      <alignment horizontal="center" vertical="center"/>
    </xf>
    <xf numFmtId="1" fontId="16" fillId="0" borderId="12" xfId="0" applyNumberFormat="1" applyFont="1" applyBorder="1" applyAlignment="1">
      <alignment horizontal="center" vertical="center"/>
    </xf>
    <xf numFmtId="0" fontId="44" fillId="2" borderId="12" xfId="71" applyFont="1" applyFill="1" applyBorder="1" applyAlignment="1">
      <alignment horizontal="right" vertical="center" wrapText="1"/>
    </xf>
    <xf numFmtId="4" fontId="31" fillId="2" borderId="12" xfId="78" applyNumberFormat="1" applyFont="1" applyFill="1" applyBorder="1" applyAlignment="1">
      <alignment horizontal="center" vertical="center" wrapText="1"/>
    </xf>
    <xf numFmtId="4" fontId="31" fillId="2" borderId="12" xfId="71" applyNumberFormat="1" applyFont="1" applyFill="1" applyBorder="1" applyAlignment="1">
      <alignment horizontal="center" vertical="center" wrapText="1"/>
    </xf>
    <xf numFmtId="0" fontId="31" fillId="2" borderId="12" xfId="71" applyFont="1" applyFill="1" applyBorder="1" applyAlignment="1">
      <alignment horizontal="center" vertical="center" wrapText="1"/>
    </xf>
    <xf numFmtId="169" fontId="31" fillId="2" borderId="12" xfId="71" applyNumberFormat="1" applyFont="1" applyFill="1" applyBorder="1" applyAlignment="1">
      <alignment horizontal="left" vertical="center" wrapText="1"/>
    </xf>
    <xf numFmtId="0" fontId="16" fillId="0" borderId="12" xfId="78" applyFont="1" applyBorder="1" applyAlignment="1">
      <alignment horizontal="center" vertical="center"/>
    </xf>
    <xf numFmtId="1" fontId="16" fillId="0" borderId="12" xfId="78" applyNumberFormat="1" applyFont="1" applyBorder="1" applyAlignment="1">
      <alignment horizontal="center" vertical="center"/>
    </xf>
    <xf numFmtId="1" fontId="45" fillId="9" borderId="12" xfId="71" applyNumberFormat="1" applyFont="1" applyFill="1" applyBorder="1" applyAlignment="1">
      <alignment horizontal="center" vertical="center" wrapText="1"/>
    </xf>
    <xf numFmtId="1" fontId="45" fillId="24" borderId="15" xfId="71" applyNumberFormat="1" applyFont="1" applyFill="1" applyBorder="1" applyAlignment="1">
      <alignment horizontal="center" vertical="center" wrapText="1"/>
    </xf>
    <xf numFmtId="164" fontId="43" fillId="9" borderId="12" xfId="82" applyFont="1" applyFill="1" applyBorder="1" applyAlignment="1" applyProtection="1">
      <alignment horizontal="center" vertical="center" wrapText="1"/>
    </xf>
    <xf numFmtId="164" fontId="43" fillId="22" borderId="12" xfId="82" applyFont="1" applyFill="1" applyBorder="1" applyAlignment="1" applyProtection="1">
      <alignment horizontal="center" vertical="center" wrapText="1"/>
    </xf>
    <xf numFmtId="164" fontId="43" fillId="22" borderId="12" xfId="2" applyFont="1" applyFill="1" applyBorder="1" applyAlignment="1" applyProtection="1">
      <alignment horizontal="center" vertical="center" wrapText="1"/>
    </xf>
    <xf numFmtId="164" fontId="43" fillId="24" borderId="15" xfId="82" applyFont="1" applyFill="1" applyBorder="1" applyAlignment="1" applyProtection="1">
      <alignment horizontal="center" vertical="center" wrapText="1"/>
    </xf>
    <xf numFmtId="164" fontId="35" fillId="0" borderId="12" xfId="2" applyFont="1" applyBorder="1" applyAlignment="1" applyProtection="1">
      <alignment horizontal="center" vertical="center"/>
    </xf>
    <xf numFmtId="3" fontId="40" fillId="24" borderId="12" xfId="71" applyNumberFormat="1" applyFont="1" applyFill="1" applyBorder="1" applyAlignment="1">
      <alignment horizontal="center" vertical="center" wrapText="1"/>
    </xf>
    <xf numFmtId="0" fontId="31" fillId="24" borderId="12" xfId="71" applyFont="1" applyFill="1" applyBorder="1" applyAlignment="1">
      <alignment horizontal="left" vertical="center" wrapText="1"/>
    </xf>
    <xf numFmtId="0" fontId="31" fillId="24" borderId="12" xfId="78" applyFont="1" applyFill="1" applyBorder="1" applyAlignment="1">
      <alignment horizontal="center" vertical="center" wrapText="1"/>
    </xf>
    <xf numFmtId="4" fontId="31" fillId="24" borderId="12" xfId="78" applyNumberFormat="1" applyFont="1" applyFill="1" applyBorder="1" applyAlignment="1">
      <alignment horizontal="center" vertical="center" wrapText="1"/>
    </xf>
    <xf numFmtId="169" fontId="31" fillId="24" borderId="12" xfId="78" applyNumberFormat="1" applyFont="1" applyFill="1" applyBorder="1" applyAlignment="1">
      <alignment horizontal="left" vertical="center" wrapText="1"/>
    </xf>
    <xf numFmtId="1" fontId="43" fillId="9" borderId="12" xfId="82" applyNumberFormat="1" applyFont="1" applyFill="1" applyBorder="1" applyAlignment="1" applyProtection="1">
      <alignment horizontal="center" vertical="center" wrapText="1"/>
    </xf>
    <xf numFmtId="1" fontId="43" fillId="22" borderId="12" xfId="82" applyNumberFormat="1" applyFont="1" applyFill="1" applyBorder="1" applyAlignment="1" applyProtection="1">
      <alignment horizontal="center" vertical="center" wrapText="1"/>
    </xf>
    <xf numFmtId="3" fontId="40" fillId="4" borderId="12" xfId="71" applyNumberFormat="1" applyFont="1" applyFill="1" applyBorder="1" applyAlignment="1">
      <alignment horizontal="center" vertical="center" wrapText="1"/>
    </xf>
    <xf numFmtId="0" fontId="44" fillId="4" borderId="12" xfId="71" applyFont="1" applyFill="1" applyBorder="1" applyAlignment="1">
      <alignment horizontal="right" vertical="center" wrapText="1"/>
    </xf>
    <xf numFmtId="4" fontId="31" fillId="4" borderId="12" xfId="78" applyNumberFormat="1" applyFont="1" applyFill="1" applyBorder="1" applyAlignment="1">
      <alignment horizontal="center" vertical="center" wrapText="1"/>
    </xf>
    <xf numFmtId="4" fontId="31" fillId="4" borderId="12" xfId="71" applyNumberFormat="1" applyFont="1" applyFill="1" applyBorder="1" applyAlignment="1">
      <alignment horizontal="center" vertical="center" wrapText="1"/>
    </xf>
    <xf numFmtId="0" fontId="31" fillId="4" borderId="12" xfId="71" applyFont="1" applyFill="1" applyBorder="1" applyAlignment="1">
      <alignment horizontal="center" vertical="center" wrapText="1"/>
    </xf>
    <xf numFmtId="169" fontId="31" fillId="4" borderId="12" xfId="71" applyNumberFormat="1" applyFont="1" applyFill="1" applyBorder="1" applyAlignment="1">
      <alignment horizontal="left" vertical="center" wrapText="1"/>
    </xf>
    <xf numFmtId="1" fontId="43" fillId="9" borderId="12" xfId="78" applyNumberFormat="1" applyFont="1" applyFill="1" applyBorder="1" applyAlignment="1">
      <alignment horizontal="center" vertical="center"/>
    </xf>
    <xf numFmtId="3" fontId="40" fillId="8" borderId="12" xfId="71" applyNumberFormat="1" applyFont="1" applyFill="1" applyBorder="1" applyAlignment="1">
      <alignment horizontal="center" vertical="center" wrapText="1"/>
    </xf>
    <xf numFmtId="0" fontId="31" fillId="8" borderId="12" xfId="71" applyFont="1" applyFill="1" applyBorder="1" applyAlignment="1">
      <alignment vertical="center" wrapText="1"/>
    </xf>
    <xf numFmtId="4" fontId="31" fillId="8" borderId="12" xfId="71" applyNumberFormat="1" applyFont="1" applyFill="1" applyBorder="1" applyAlignment="1">
      <alignment horizontal="center" vertical="center" wrapText="1"/>
    </xf>
    <xf numFmtId="0" fontId="31" fillId="8" borderId="12" xfId="71" applyFont="1" applyFill="1" applyBorder="1" applyAlignment="1">
      <alignment horizontal="center" vertical="center" wrapText="1"/>
    </xf>
    <xf numFmtId="169" fontId="31" fillId="8" borderId="12" xfId="71" applyNumberFormat="1" applyFont="1" applyFill="1" applyBorder="1" applyAlignment="1">
      <alignment horizontal="left" vertical="center" wrapText="1"/>
    </xf>
    <xf numFmtId="164" fontId="43" fillId="9" borderId="15" xfId="82" applyFont="1" applyFill="1" applyBorder="1" applyAlignment="1" applyProtection="1">
      <alignment horizontal="center" vertical="center" wrapText="1"/>
    </xf>
    <xf numFmtId="164" fontId="43" fillId="22" borderId="15" xfId="82" applyFont="1" applyFill="1" applyBorder="1" applyAlignment="1" applyProtection="1">
      <alignment horizontal="center" vertical="center" wrapText="1"/>
    </xf>
    <xf numFmtId="164" fontId="34" fillId="22" borderId="12" xfId="2" applyFont="1" applyFill="1" applyBorder="1" applyAlignment="1" applyProtection="1">
      <alignment horizontal="center" vertical="center" wrapText="1"/>
    </xf>
    <xf numFmtId="0" fontId="40" fillId="8" borderId="12" xfId="71" applyFont="1" applyFill="1" applyBorder="1" applyAlignment="1">
      <alignment horizontal="center" vertical="center" wrapText="1"/>
    </xf>
    <xf numFmtId="0" fontId="31" fillId="8" borderId="12" xfId="71" applyFont="1" applyFill="1" applyBorder="1" applyAlignment="1">
      <alignment horizontal="left" vertical="center" wrapText="1"/>
    </xf>
    <xf numFmtId="1" fontId="46" fillId="31" borderId="12" xfId="0" applyNumberFormat="1" applyFont="1" applyFill="1" applyBorder="1" applyAlignment="1">
      <alignment horizontal="center" vertical="center"/>
    </xf>
    <xf numFmtId="0" fontId="47" fillId="34" borderId="12" xfId="78" applyFont="1" applyFill="1" applyBorder="1" applyAlignment="1">
      <alignment vertical="center"/>
    </xf>
    <xf numFmtId="0" fontId="44" fillId="34" borderId="12" xfId="71" applyFont="1" applyFill="1" applyBorder="1" applyAlignment="1">
      <alignment horizontal="right" vertical="center" wrapText="1"/>
    </xf>
    <xf numFmtId="4" fontId="31" fillId="34" borderId="12" xfId="71" applyNumberFormat="1" applyFont="1" applyFill="1" applyBorder="1" applyAlignment="1">
      <alignment horizontal="center" vertical="center" wrapText="1"/>
    </xf>
    <xf numFmtId="0" fontId="31" fillId="34" borderId="12" xfId="71" applyFont="1" applyFill="1" applyBorder="1" applyAlignment="1">
      <alignment horizontal="center" vertical="center" wrapText="1"/>
    </xf>
    <xf numFmtId="169" fontId="31" fillId="34" borderId="12" xfId="71" applyNumberFormat="1" applyFont="1" applyFill="1" applyBorder="1" applyAlignment="1">
      <alignment horizontal="left" vertical="center" wrapText="1"/>
    </xf>
    <xf numFmtId="1" fontId="43" fillId="24" borderId="15" xfId="78" applyNumberFormat="1" applyFont="1" applyFill="1" applyBorder="1" applyAlignment="1">
      <alignment horizontal="center" vertical="center"/>
    </xf>
    <xf numFmtId="0" fontId="48" fillId="8" borderId="12" xfId="78" applyFont="1" applyFill="1" applyBorder="1" applyAlignment="1">
      <alignment horizontal="left" vertical="center" wrapText="1"/>
    </xf>
    <xf numFmtId="4" fontId="31" fillId="8" borderId="12" xfId="78" applyNumberFormat="1" applyFont="1" applyFill="1" applyBorder="1" applyAlignment="1">
      <alignment horizontal="center" vertical="center" wrapText="1"/>
    </xf>
    <xf numFmtId="0" fontId="31" fillId="8" borderId="12" xfId="78" applyFont="1" applyFill="1" applyBorder="1" applyAlignment="1">
      <alignment horizontal="center" vertical="center" wrapText="1"/>
    </xf>
    <xf numFmtId="169" fontId="31" fillId="8" borderId="12" xfId="78" applyNumberFormat="1" applyFont="1" applyFill="1" applyBorder="1" applyAlignment="1">
      <alignment horizontal="left" vertical="center" wrapText="1"/>
    </xf>
    <xf numFmtId="0" fontId="31" fillId="8" borderId="12" xfId="78" applyFont="1" applyFill="1" applyBorder="1" applyAlignment="1">
      <alignment horizontal="left" vertical="center" wrapText="1"/>
    </xf>
    <xf numFmtId="164" fontId="34" fillId="22" borderId="12" xfId="2" applyFont="1" applyFill="1" applyBorder="1" applyAlignment="1" applyProtection="1">
      <alignment horizontal="center" vertical="center"/>
    </xf>
    <xf numFmtId="164" fontId="59" fillId="34" borderId="12" xfId="2" applyFill="1" applyBorder="1" applyAlignment="1" applyProtection="1">
      <alignment horizontal="right" vertical="center" wrapText="1"/>
    </xf>
    <xf numFmtId="4" fontId="31" fillId="0" borderId="12" xfId="78" applyNumberFormat="1" applyFont="1" applyBorder="1" applyAlignment="1">
      <alignment horizontal="center" vertical="center" wrapText="1"/>
    </xf>
    <xf numFmtId="0" fontId="31" fillId="0" borderId="12" xfId="78" applyFont="1" applyBorder="1" applyAlignment="1">
      <alignment horizontal="center" vertical="center" wrapText="1"/>
    </xf>
    <xf numFmtId="169" fontId="31" fillId="0" borderId="12" xfId="78" applyNumberFormat="1" applyFont="1" applyBorder="1" applyAlignment="1">
      <alignment horizontal="left" vertical="center" wrapText="1"/>
    </xf>
    <xf numFmtId="1" fontId="34" fillId="22" borderId="12" xfId="2" applyNumberFormat="1" applyFont="1" applyFill="1" applyBorder="1" applyAlignment="1" applyProtection="1">
      <alignment horizontal="center" vertical="center"/>
    </xf>
    <xf numFmtId="0" fontId="16" fillId="31" borderId="12" xfId="0" applyFont="1" applyFill="1" applyBorder="1" applyAlignment="1">
      <alignment horizontal="center" vertical="center"/>
    </xf>
    <xf numFmtId="1" fontId="16" fillId="31" borderId="12" xfId="0" applyNumberFormat="1" applyFont="1" applyFill="1" applyBorder="1" applyAlignment="1">
      <alignment horizontal="center" vertical="center"/>
    </xf>
    <xf numFmtId="0" fontId="47" fillId="30" borderId="13" xfId="78" applyFont="1" applyFill="1" applyBorder="1" applyAlignment="1">
      <alignment horizontal="center"/>
    </xf>
    <xf numFmtId="0" fontId="50" fillId="30" borderId="12" xfId="78" applyFont="1" applyFill="1" applyBorder="1" applyAlignment="1">
      <alignment horizontal="center" vertical="center"/>
    </xf>
    <xf numFmtId="0" fontId="31" fillId="0" borderId="12" xfId="78" applyFont="1" applyBorder="1" applyAlignment="1">
      <alignment vertical="center" wrapText="1"/>
    </xf>
    <xf numFmtId="0" fontId="51" fillId="0" borderId="12" xfId="78" applyFont="1" applyBorder="1" applyAlignment="1">
      <alignment vertical="center" wrapText="1"/>
    </xf>
    <xf numFmtId="1" fontId="43" fillId="22" borderId="15" xfId="82" applyNumberFormat="1" applyFont="1" applyFill="1" applyBorder="1" applyAlignment="1" applyProtection="1">
      <alignment horizontal="center" vertical="center" wrapText="1"/>
    </xf>
    <xf numFmtId="1" fontId="16" fillId="24" borderId="15" xfId="1" applyNumberFormat="1" applyFont="1" applyFill="1" applyBorder="1" applyAlignment="1" applyProtection="1">
      <alignment horizontal="center" vertical="center" wrapText="1"/>
    </xf>
    <xf numFmtId="0" fontId="35" fillId="0" borderId="0" xfId="0" applyFont="1" applyAlignment="1">
      <alignment horizontal="center" vertical="top" wrapText="1"/>
    </xf>
    <xf numFmtId="0" fontId="0" fillId="0" borderId="0" xfId="0" applyAlignment="1">
      <alignment vertical="top" wrapText="1"/>
    </xf>
    <xf numFmtId="0" fontId="0" fillId="0" borderId="14" xfId="0" applyBorder="1" applyAlignment="1">
      <alignment horizontal="left"/>
    </xf>
    <xf numFmtId="0" fontId="0" fillId="0" borderId="0" xfId="0" applyAlignment="1">
      <alignment horizontal="left"/>
    </xf>
    <xf numFmtId="0" fontId="0" fillId="0" borderId="31" xfId="0" applyBorder="1"/>
    <xf numFmtId="0" fontId="55" fillId="42" borderId="32" xfId="0" applyFont="1" applyFill="1" applyBorder="1" applyAlignment="1">
      <alignment horizontal="center" vertical="center"/>
    </xf>
    <xf numFmtId="1" fontId="6" fillId="42" borderId="32" xfId="74" applyNumberFormat="1" applyFont="1" applyFill="1" applyBorder="1" applyAlignment="1">
      <alignment horizontal="center"/>
    </xf>
    <xf numFmtId="0" fontId="0" fillId="0" borderId="14" xfId="0" applyBorder="1"/>
    <xf numFmtId="0" fontId="56" fillId="43" borderId="33" xfId="0" applyFont="1" applyFill="1" applyBorder="1" applyAlignment="1">
      <alignment horizontal="left" vertical="center"/>
    </xf>
    <xf numFmtId="1" fontId="22" fillId="44" borderId="32" xfId="74" applyNumberFormat="1" applyFont="1" applyFill="1" applyBorder="1" applyAlignment="1">
      <alignment horizontal="center"/>
    </xf>
    <xf numFmtId="0" fontId="56" fillId="30" borderId="33" xfId="0" applyFont="1" applyFill="1" applyBorder="1" applyAlignment="1">
      <alignment horizontal="left" vertical="center"/>
    </xf>
    <xf numFmtId="1" fontId="22" fillId="45" borderId="32" xfId="74" applyNumberFormat="1" applyFont="1" applyFill="1" applyBorder="1" applyAlignment="1">
      <alignment horizontal="center" vertical="center"/>
    </xf>
    <xf numFmtId="0" fontId="57" fillId="0" borderId="14" xfId="0" applyFont="1" applyBorder="1"/>
    <xf numFmtId="0" fontId="32" fillId="0" borderId="0" xfId="0" applyFont="1"/>
    <xf numFmtId="1" fontId="57" fillId="0" borderId="0" xfId="74" applyNumberFormat="1" applyFont="1" applyAlignment="1">
      <alignment horizontal="center" vertical="center"/>
    </xf>
    <xf numFmtId="0" fontId="16" fillId="0" borderId="0" xfId="0" applyFont="1"/>
    <xf numFmtId="0" fontId="32" fillId="0" borderId="31" xfId="0" applyFont="1" applyBorder="1"/>
    <xf numFmtId="1" fontId="29" fillId="26" borderId="12" xfId="75" applyNumberFormat="1" applyFont="1" applyFill="1" applyBorder="1" applyAlignment="1">
      <alignment horizontal="center" vertical="center" wrapText="1"/>
    </xf>
    <xf numFmtId="0" fontId="29" fillId="32" borderId="12" xfId="75" applyFont="1" applyFill="1" applyBorder="1" applyAlignment="1">
      <alignment horizontal="center" vertical="center"/>
    </xf>
    <xf numFmtId="1" fontId="29" fillId="26" borderId="12" xfId="75" applyNumberFormat="1" applyFont="1" applyFill="1" applyBorder="1" applyAlignment="1" applyProtection="1">
      <alignment horizontal="center" vertical="center"/>
      <protection locked="0"/>
    </xf>
    <xf numFmtId="0" fontId="29" fillId="35" borderId="12" xfId="75" applyFont="1" applyFill="1" applyBorder="1" applyAlignment="1">
      <alignment horizontal="center" vertical="center"/>
    </xf>
    <xf numFmtId="0" fontId="29" fillId="36" borderId="12" xfId="75" applyFont="1" applyFill="1" applyBorder="1" applyAlignment="1">
      <alignment horizontal="center" vertical="center"/>
    </xf>
    <xf numFmtId="1" fontId="29" fillId="26" borderId="12" xfId="75" applyNumberFormat="1" applyFont="1" applyFill="1" applyBorder="1" applyAlignment="1">
      <alignment horizontal="center" vertical="center"/>
    </xf>
    <xf numFmtId="0" fontId="29" fillId="37" borderId="12" xfId="75" applyFont="1" applyFill="1" applyBorder="1" applyAlignment="1">
      <alignment horizontal="center" vertical="center"/>
    </xf>
    <xf numFmtId="0" fontId="29" fillId="31" borderId="12" xfId="75" applyFont="1" applyFill="1" applyBorder="1" applyAlignment="1">
      <alignment horizontal="center" vertical="center"/>
    </xf>
    <xf numFmtId="0" fontId="29" fillId="38" borderId="12" xfId="75" applyFont="1" applyFill="1" applyBorder="1" applyAlignment="1">
      <alignment horizontal="center" vertical="center"/>
    </xf>
    <xf numFmtId="0" fontId="36" fillId="25" borderId="20" xfId="78" applyFont="1" applyFill="1" applyBorder="1" applyAlignment="1">
      <alignment horizontal="center" vertical="center" wrapText="1"/>
    </xf>
    <xf numFmtId="0" fontId="37" fillId="0" borderId="20" xfId="78" applyFont="1" applyBorder="1" applyAlignment="1">
      <alignment horizontal="center" vertical="center" wrapText="1"/>
    </xf>
    <xf numFmtId="0" fontId="38" fillId="27" borderId="21" xfId="78" applyFont="1" applyFill="1" applyBorder="1" applyAlignment="1">
      <alignment horizontal="center" vertical="center"/>
    </xf>
    <xf numFmtId="0" fontId="39" fillId="39" borderId="22" xfId="78" applyFont="1" applyFill="1" applyBorder="1" applyAlignment="1">
      <alignment horizontal="center"/>
    </xf>
    <xf numFmtId="0" fontId="39" fillId="39" borderId="23" xfId="78" applyFont="1" applyFill="1" applyBorder="1" applyAlignment="1">
      <alignment horizontal="center" vertical="center"/>
    </xf>
    <xf numFmtId="0" fontId="41" fillId="17" borderId="27" xfId="78" applyFont="1" applyFill="1" applyBorder="1" applyAlignment="1">
      <alignment horizontal="center" vertical="center"/>
    </xf>
    <xf numFmtId="0" fontId="40" fillId="11" borderId="12" xfId="78" applyFont="1" applyFill="1" applyBorder="1" applyAlignment="1">
      <alignment horizontal="center" vertical="center"/>
    </xf>
    <xf numFmtId="0" fontId="41" fillId="40" borderId="12" xfId="78" applyFont="1" applyFill="1" applyBorder="1" applyAlignment="1">
      <alignment horizontal="center" vertical="center"/>
    </xf>
    <xf numFmtId="3" fontId="38" fillId="41" borderId="12" xfId="71" applyNumberFormat="1" applyFont="1" applyFill="1" applyBorder="1" applyAlignment="1">
      <alignment horizontal="center" vertical="center" wrapText="1"/>
    </xf>
    <xf numFmtId="3" fontId="40" fillId="41" borderId="12" xfId="71" applyNumberFormat="1" applyFont="1" applyFill="1" applyBorder="1" applyAlignment="1">
      <alignment horizontal="center" vertical="center" wrapText="1"/>
    </xf>
    <xf numFmtId="3" fontId="38" fillId="24" borderId="12" xfId="71" applyNumberFormat="1" applyFont="1" applyFill="1" applyBorder="1" applyAlignment="1">
      <alignment horizontal="center" vertical="center" wrapText="1"/>
    </xf>
    <xf numFmtId="0" fontId="38" fillId="8" borderId="19" xfId="71" applyFont="1" applyFill="1" applyBorder="1" applyAlignment="1">
      <alignment horizontal="center" vertical="center"/>
    </xf>
    <xf numFmtId="0" fontId="44" fillId="34" borderId="12" xfId="71" applyFont="1" applyFill="1" applyBorder="1" applyAlignment="1">
      <alignment horizontal="center" vertical="center" wrapText="1"/>
    </xf>
    <xf numFmtId="164" fontId="35" fillId="26" borderId="12" xfId="2" applyFont="1" applyFill="1" applyBorder="1" applyAlignment="1" applyProtection="1">
      <alignment horizontal="center" vertical="center"/>
    </xf>
    <xf numFmtId="0" fontId="49" fillId="34" borderId="12" xfId="71" applyFont="1" applyFill="1" applyBorder="1" applyAlignment="1">
      <alignment horizontal="center" vertical="center" wrapText="1"/>
    </xf>
    <xf numFmtId="0" fontId="39" fillId="39" borderId="15" xfId="78" applyFont="1" applyFill="1" applyBorder="1" applyAlignment="1">
      <alignment horizontal="center"/>
    </xf>
    <xf numFmtId="0" fontId="52" fillId="0" borderId="12" xfId="0" applyFont="1" applyBorder="1" applyAlignment="1">
      <alignment horizontal="left" wrapText="1"/>
    </xf>
    <xf numFmtId="0" fontId="53" fillId="42" borderId="29" xfId="0" applyFont="1" applyFill="1" applyBorder="1" applyAlignment="1">
      <alignment horizontal="center"/>
    </xf>
    <xf numFmtId="0" fontId="54" fillId="0" borderId="30" xfId="0" applyFont="1" applyBorder="1" applyAlignment="1">
      <alignment horizontal="left"/>
    </xf>
    <xf numFmtId="0" fontId="32" fillId="0" borderId="30" xfId="0" applyFont="1" applyBorder="1" applyAlignment="1">
      <alignment horizontal="left" wrapText="1"/>
    </xf>
    <xf numFmtId="0" fontId="32" fillId="0" borderId="34" xfId="0" applyFont="1" applyBorder="1" applyAlignment="1">
      <alignment horizontal="left" wrapText="1"/>
    </xf>
    <xf numFmtId="0" fontId="57" fillId="0" borderId="34" xfId="0" applyFont="1" applyBorder="1" applyAlignment="1">
      <alignment horizontal="left" wrapText="1"/>
    </xf>
  </cellXfs>
  <cellStyles count="108">
    <cellStyle name="20% - Accent1" xfId="3" xr:uid="{00000000-0005-0000-0000-000006000000}"/>
    <cellStyle name="20% - Accent2" xfId="4" xr:uid="{00000000-0005-0000-0000-000007000000}"/>
    <cellStyle name="20% - Accent3" xfId="5" xr:uid="{00000000-0005-0000-0000-000008000000}"/>
    <cellStyle name="20% - Accent4" xfId="6" xr:uid="{00000000-0005-0000-0000-000009000000}"/>
    <cellStyle name="20% - Accent5" xfId="7" xr:uid="{00000000-0005-0000-0000-00000A000000}"/>
    <cellStyle name="20% - Accent6" xfId="8" xr:uid="{00000000-0005-0000-0000-00000B000000}"/>
    <cellStyle name="20% - Énfasis1 2" xfId="9" xr:uid="{00000000-0005-0000-0000-00000C000000}"/>
    <cellStyle name="20% - Énfasis2 2" xfId="10" xr:uid="{00000000-0005-0000-0000-00000D000000}"/>
    <cellStyle name="20% - Énfasis3 2" xfId="11" xr:uid="{00000000-0005-0000-0000-00000E000000}"/>
    <cellStyle name="20% - Énfasis4 2" xfId="12" xr:uid="{00000000-0005-0000-0000-00000F000000}"/>
    <cellStyle name="20% - Énfasis5 2" xfId="13" xr:uid="{00000000-0005-0000-0000-000010000000}"/>
    <cellStyle name="20% - Énfasis6 2" xfId="14" xr:uid="{00000000-0005-0000-0000-000011000000}"/>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40% - Énfasis1 2" xfId="21" xr:uid="{00000000-0005-0000-0000-000018000000}"/>
    <cellStyle name="40% - Énfasis2 2" xfId="22" xr:uid="{00000000-0005-0000-0000-000019000000}"/>
    <cellStyle name="40% - Énfasis3 2" xfId="23" xr:uid="{00000000-0005-0000-0000-00001A000000}"/>
    <cellStyle name="40% - Énfasis4 2" xfId="24" xr:uid="{00000000-0005-0000-0000-00001B000000}"/>
    <cellStyle name="40% - Énfasis5 2" xfId="25" xr:uid="{00000000-0005-0000-0000-00001C000000}"/>
    <cellStyle name="40% - Énfasis6 2" xfId="26" xr:uid="{00000000-0005-0000-0000-00001D000000}"/>
    <cellStyle name="60% - Accent1" xfId="27" xr:uid="{00000000-0005-0000-0000-00001E000000}"/>
    <cellStyle name="60% - Accent2" xfId="28" xr:uid="{00000000-0005-0000-0000-00001F000000}"/>
    <cellStyle name="60% - Accent3" xfId="29" xr:uid="{00000000-0005-0000-0000-000020000000}"/>
    <cellStyle name="60% - Accent4" xfId="30" xr:uid="{00000000-0005-0000-0000-000021000000}"/>
    <cellStyle name="60% - Accent5" xfId="31" xr:uid="{00000000-0005-0000-0000-000022000000}"/>
    <cellStyle name="60% - Accent6" xfId="32" xr:uid="{00000000-0005-0000-0000-000023000000}"/>
    <cellStyle name="60% - Énfasis1 2" xfId="33" xr:uid="{00000000-0005-0000-0000-000024000000}"/>
    <cellStyle name="60% - Énfasis2 2" xfId="34" xr:uid="{00000000-0005-0000-0000-000025000000}"/>
    <cellStyle name="60% - Énfasis3 2" xfId="35" xr:uid="{00000000-0005-0000-0000-000026000000}"/>
    <cellStyle name="60% - Énfasis4 2" xfId="36" xr:uid="{00000000-0005-0000-0000-000027000000}"/>
    <cellStyle name="60% - Énfasis5 2" xfId="37" xr:uid="{00000000-0005-0000-0000-000028000000}"/>
    <cellStyle name="60% - Énfasis6 2" xfId="38" xr:uid="{00000000-0005-0000-0000-000029000000}"/>
    <cellStyle name="Accent1" xfId="39" xr:uid="{00000000-0005-0000-0000-00002A000000}"/>
    <cellStyle name="Accent2" xfId="40" xr:uid="{00000000-0005-0000-0000-00002B000000}"/>
    <cellStyle name="Accent3" xfId="41" xr:uid="{00000000-0005-0000-0000-00002C000000}"/>
    <cellStyle name="Accent4" xfId="42" xr:uid="{00000000-0005-0000-0000-00002D000000}"/>
    <cellStyle name="Accent5" xfId="43" xr:uid="{00000000-0005-0000-0000-00002E000000}"/>
    <cellStyle name="Accent6" xfId="44" xr:uid="{00000000-0005-0000-0000-00002F000000}"/>
    <cellStyle name="Bad 1" xfId="45" xr:uid="{00000000-0005-0000-0000-000030000000}"/>
    <cellStyle name="Buena 2" xfId="46" xr:uid="{00000000-0005-0000-0000-000031000000}"/>
    <cellStyle name="Calculation" xfId="47" xr:uid="{00000000-0005-0000-0000-000032000000}"/>
    <cellStyle name="Cálculo 2" xfId="53" xr:uid="{00000000-0005-0000-0000-000038000000}"/>
    <cellStyle name="Campo de la tabla dinámica" xfId="48" xr:uid="{00000000-0005-0000-0000-000033000000}"/>
    <cellStyle name="Categoría de la tabla dinámica" xfId="49" xr:uid="{00000000-0005-0000-0000-000034000000}"/>
    <cellStyle name="Celda de comprobación 2" xfId="50" xr:uid="{00000000-0005-0000-0000-000035000000}"/>
    <cellStyle name="Celda vinculada 2" xfId="51" xr:uid="{00000000-0005-0000-0000-000036000000}"/>
    <cellStyle name="Check Cell" xfId="52" xr:uid="{00000000-0005-0000-0000-000037000000}"/>
    <cellStyle name="Encabezado 1" xfId="54" xr:uid="{00000000-0005-0000-0000-000039000000}"/>
    <cellStyle name="Encabezado 1 2" xfId="55" xr:uid="{00000000-0005-0000-0000-00003A000000}"/>
    <cellStyle name="Encabezado 1 3" xfId="56" xr:uid="{00000000-0005-0000-0000-00003B000000}"/>
    <cellStyle name="Encabezado 4 2" xfId="57" xr:uid="{00000000-0005-0000-0000-00003C000000}"/>
    <cellStyle name="Énfasis1 2" xfId="102" xr:uid="{00000000-0005-0000-0000-000069000000}"/>
    <cellStyle name="Énfasis2 2" xfId="103" xr:uid="{00000000-0005-0000-0000-00006A000000}"/>
    <cellStyle name="Énfasis3 2" xfId="104" xr:uid="{00000000-0005-0000-0000-00006B000000}"/>
    <cellStyle name="Énfasis4 2" xfId="105" xr:uid="{00000000-0005-0000-0000-00006C000000}"/>
    <cellStyle name="Énfasis5 2" xfId="106" xr:uid="{00000000-0005-0000-0000-00006D000000}"/>
    <cellStyle name="Énfasis6 2" xfId="107" xr:uid="{00000000-0005-0000-0000-00006E000000}"/>
    <cellStyle name="Entrada 2" xfId="58" xr:uid="{00000000-0005-0000-0000-00003D000000}"/>
    <cellStyle name="Esquina de la tabla dinámica" xfId="59" xr:uid="{00000000-0005-0000-0000-00003E000000}"/>
    <cellStyle name="Explanatory Text" xfId="60" xr:uid="{00000000-0005-0000-0000-00003F000000}"/>
    <cellStyle name="Good 2" xfId="61" xr:uid="{00000000-0005-0000-0000-000040000000}"/>
    <cellStyle name="Heading 1 3" xfId="62" xr:uid="{00000000-0005-0000-0000-000041000000}"/>
    <cellStyle name="Heading 2 4" xfId="63" xr:uid="{00000000-0005-0000-0000-000042000000}"/>
    <cellStyle name="Heading 3" xfId="64" xr:uid="{00000000-0005-0000-0000-000043000000}"/>
    <cellStyle name="Heading 4" xfId="65" xr:uid="{00000000-0005-0000-0000-000044000000}"/>
    <cellStyle name="Heading1" xfId="66" xr:uid="{00000000-0005-0000-0000-000045000000}"/>
    <cellStyle name="Incorrecto 2" xfId="67" xr:uid="{00000000-0005-0000-0000-000046000000}"/>
    <cellStyle name="Input" xfId="68" xr:uid="{00000000-0005-0000-0000-000047000000}"/>
    <cellStyle name="Linked Cell" xfId="69" xr:uid="{00000000-0005-0000-0000-000048000000}"/>
    <cellStyle name="Moneda" xfId="1" builtinId="4"/>
    <cellStyle name="Neutral 2" xfId="70" xr:uid="{00000000-0005-0000-0000-000049000000}"/>
    <cellStyle name="Normal" xfId="0" builtinId="0"/>
    <cellStyle name="Normal 2" xfId="71" xr:uid="{00000000-0005-0000-0000-00004A000000}"/>
    <cellStyle name="Normal 2 2" xfId="72" xr:uid="{00000000-0005-0000-0000-00004B000000}"/>
    <cellStyle name="Normal 2 3" xfId="73" xr:uid="{00000000-0005-0000-0000-00004C000000}"/>
    <cellStyle name="Normal 20" xfId="74" xr:uid="{00000000-0005-0000-0000-00004D000000}"/>
    <cellStyle name="Normal 3" xfId="75" xr:uid="{00000000-0005-0000-0000-00004E000000}"/>
    <cellStyle name="Normal 4" xfId="76" xr:uid="{00000000-0005-0000-0000-00004F000000}"/>
    <cellStyle name="Normal 5" xfId="77" xr:uid="{00000000-0005-0000-0000-000050000000}"/>
    <cellStyle name="Normal_Indicadores de Gestión" xfId="78" xr:uid="{00000000-0005-0000-0000-000051000000}"/>
    <cellStyle name="Notas 2" xfId="79" xr:uid="{00000000-0005-0000-0000-000052000000}"/>
    <cellStyle name="Note 5" xfId="80" xr:uid="{00000000-0005-0000-0000-000053000000}"/>
    <cellStyle name="Output" xfId="81" xr:uid="{00000000-0005-0000-0000-000054000000}"/>
    <cellStyle name="Porcentaje" xfId="2" builtinId="5"/>
    <cellStyle name="Porcentaje 2" xfId="82" xr:uid="{00000000-0005-0000-0000-000055000000}"/>
    <cellStyle name="Porcentual 2" xfId="83" xr:uid="{00000000-0005-0000-0000-000056000000}"/>
    <cellStyle name="Porcentual 2 2" xfId="84" xr:uid="{00000000-0005-0000-0000-000057000000}"/>
    <cellStyle name="Porcentual 2 3" xfId="85" xr:uid="{00000000-0005-0000-0000-000058000000}"/>
    <cellStyle name="Porcentual 3" xfId="86" xr:uid="{00000000-0005-0000-0000-000059000000}"/>
    <cellStyle name="Porcentual 4" xfId="87" xr:uid="{00000000-0005-0000-0000-00005A000000}"/>
    <cellStyle name="Result" xfId="88" xr:uid="{00000000-0005-0000-0000-00005B000000}"/>
    <cellStyle name="Result2" xfId="89" xr:uid="{00000000-0005-0000-0000-00005C000000}"/>
    <cellStyle name="Resultado de la tabla dinámica" xfId="90" xr:uid="{00000000-0005-0000-0000-00005D000000}"/>
    <cellStyle name="Salida 2" xfId="91" xr:uid="{00000000-0005-0000-0000-00005E000000}"/>
    <cellStyle name="Texto de advertencia 2" xfId="92" xr:uid="{00000000-0005-0000-0000-00005F000000}"/>
    <cellStyle name="Texto explicativo 2" xfId="93" xr:uid="{00000000-0005-0000-0000-000060000000}"/>
    <cellStyle name="Title" xfId="94" xr:uid="{00000000-0005-0000-0000-000061000000}"/>
    <cellStyle name="Título 2 2" xfId="96" xr:uid="{00000000-0005-0000-0000-000063000000}"/>
    <cellStyle name="Título 3 2" xfId="97" xr:uid="{00000000-0005-0000-0000-000064000000}"/>
    <cellStyle name="Título 4" xfId="98" xr:uid="{00000000-0005-0000-0000-000065000000}"/>
    <cellStyle name="Título de la tabla dinámica" xfId="99" xr:uid="{00000000-0005-0000-0000-000066000000}"/>
    <cellStyle name="Total 2" xfId="95" xr:uid="{00000000-0005-0000-0000-000062000000}"/>
    <cellStyle name="Valor de la tabla dinámica" xfId="100" xr:uid="{00000000-0005-0000-0000-000067000000}"/>
    <cellStyle name="Warning Text" xfId="101" xr:uid="{00000000-0005-0000-0000-000068000000}"/>
  </cellStyles>
  <dxfs count="213">
    <dxf>
      <fill>
        <patternFill>
          <bgColor rgb="FFFFFF00"/>
        </patternFill>
      </fill>
    </dxf>
    <dxf>
      <fill>
        <patternFill>
          <bgColor rgb="FF0CA437"/>
        </patternFill>
      </fill>
    </dxf>
    <dxf>
      <fill>
        <patternFill>
          <bgColor rgb="FFFF0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font>
      <fill>
        <patternFill>
          <bgColor rgb="FFFF0000"/>
        </patternFill>
      </fill>
    </dxf>
    <dxf>
      <fill>
        <patternFill>
          <bgColor rgb="FFFFFF00"/>
        </patternFill>
      </fill>
    </dxf>
    <dxf>
      <font>
        <color rgb="FFFFFFFF"/>
      </font>
      <fill>
        <patternFill>
          <bgColor rgb="FF00B05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008000"/>
        </patternFill>
      </fill>
    </dxf>
    <dxf>
      <font>
        <color rgb="FF000000"/>
        <name val="Cambria"/>
        <charset val="1"/>
      </font>
      <fill>
        <patternFill>
          <bgColor rgb="FFFFFF00"/>
        </patternFill>
      </fill>
    </dxf>
    <dxf>
      <font>
        <color rgb="FFFFFFFF"/>
      </font>
      <fill>
        <patternFill>
          <bgColor rgb="FFFF0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font>
      <fill>
        <patternFill>
          <bgColor rgb="FF008000"/>
        </patternFill>
      </fill>
    </dxf>
    <dxf>
      <font>
        <color rgb="FF000000"/>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000000"/>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FFFF00"/>
        </patternFill>
      </fill>
    </dxf>
    <dxf>
      <font>
        <b val="0"/>
        <i val="0"/>
        <color rgb="FFFFFFFF"/>
        <name val="Cambria"/>
        <charset val="1"/>
      </font>
      <fill>
        <patternFill>
          <bgColor rgb="FF008000"/>
        </patternFill>
      </fill>
    </dxf>
    <dxf>
      <font>
        <color rgb="FFFFFFFF"/>
      </font>
      <fill>
        <patternFill>
          <bgColor rgb="FFFF0000"/>
        </patternFill>
      </fill>
    </dxf>
    <dxf>
      <font>
        <color rgb="FFFFFFFF"/>
        <name val="Cambria"/>
        <charset val="1"/>
      </font>
      <fill>
        <patternFill>
          <bgColor rgb="FF008000"/>
        </patternFill>
      </fill>
    </dxf>
    <dxf>
      <font>
        <color rgb="FF000000"/>
        <name val="Cambria"/>
        <charset val="1"/>
      </font>
      <fill>
        <patternFill>
          <bgColor rgb="FFFFFF00"/>
        </patternFill>
      </fill>
    </dxf>
    <dxf>
      <font>
        <color rgb="FFFFFFFF"/>
      </font>
      <fill>
        <patternFill>
          <bgColor rgb="FFFF0000"/>
        </patternFill>
      </fill>
    </dxf>
    <dxf>
      <font>
        <color rgb="FFFFFFFF"/>
        <name val="Cambria"/>
        <charset val="1"/>
      </font>
      <fill>
        <patternFill>
          <bgColor rgb="FF008000"/>
        </patternFill>
      </fill>
    </dxf>
    <dxf>
      <font>
        <color rgb="FFFFFFFF"/>
        <name val="Cambria"/>
        <charset val="1"/>
      </font>
      <fill>
        <patternFill>
          <bgColor rgb="FFFFFF00"/>
        </patternFill>
      </fill>
    </dxf>
    <dxf>
      <font>
        <color rgb="FFFFFFFF"/>
      </font>
      <fill>
        <patternFill>
          <bgColor rgb="FFFF0000"/>
        </patternFill>
      </fill>
    </dxf>
    <dxf>
      <font>
        <color rgb="FFFFFFFF"/>
        <name val="Cambria"/>
        <charset val="1"/>
      </font>
      <fill>
        <patternFill>
          <bgColor rgb="FFFF0000"/>
        </patternFill>
      </fill>
    </dxf>
    <dxf>
      <font>
        <color rgb="FFFFFFFF"/>
        <name val="Cambria"/>
        <charset val="1"/>
      </font>
      <fill>
        <patternFill>
          <bgColor rgb="FFFFFF00"/>
        </patternFill>
      </fill>
    </dxf>
    <dxf>
      <font>
        <color rgb="FFFFFFFF"/>
      </font>
      <fill>
        <patternFill>
          <bgColor rgb="FF008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CCCCCC"/>
      <rgbColor rgb="FF66CC99"/>
      <rgbColor rgb="FFC00000"/>
      <rgbColor rgb="FF008000"/>
      <rgbColor rgb="FF000080"/>
      <rgbColor rgb="FFA6A6A6"/>
      <rgbColor rgb="FF800080"/>
      <rgbColor rgb="FF0CA437"/>
      <rgbColor rgb="FFC0C0C0"/>
      <rgbColor rgb="FF808080"/>
      <rgbColor rgb="FFB3A2C7"/>
      <rgbColor rgb="FFFF950E"/>
      <rgbColor rgb="FFFFFFCC"/>
      <rgbColor rgb="FFCCFFFF"/>
      <rgbColor rgb="FFE6E6FF"/>
      <rgbColor rgb="FFFF8080"/>
      <rgbColor rgb="FF0066CC"/>
      <rgbColor rgb="FFCCCCFF"/>
      <rgbColor rgb="FF000080"/>
      <rgbColor rgb="FFDBE5F1"/>
      <rgbColor rgb="FFFFC000"/>
      <rgbColor rgb="FFC3D69B"/>
      <rgbColor rgb="FFDCE6F2"/>
      <rgbColor rgb="FF800000"/>
      <rgbColor rgb="FF00B050"/>
      <rgbColor rgb="FF0000FF"/>
      <rgbColor rgb="FF00CCFF"/>
      <rgbColor rgb="FFDBEEF4"/>
      <rgbColor rgb="FFCCFFCC"/>
      <rgbColor rgb="FFFFFF99"/>
      <rgbColor rgb="FF99CCFF"/>
      <rgbColor rgb="FFFF99CC"/>
      <rgbColor rgb="FFCC99FF"/>
      <rgbColor rgb="FFFFCC99"/>
      <rgbColor rgb="FF3366FF"/>
      <rgbColor rgb="FF33CCCC"/>
      <rgbColor rgb="FF99CC00"/>
      <rgbColor rgb="FFFFCC00"/>
      <rgbColor rgb="FFFF9900"/>
      <rgbColor rgb="FFFF6600"/>
      <rgbColor rgb="FF7F7F7F"/>
      <rgbColor rgb="FF969696"/>
      <rgbColor rgb="FF003366"/>
      <rgbColor rgb="FF339966"/>
      <rgbColor rgb="FF003300"/>
      <rgbColor rgb="FF1F497D"/>
      <rgbColor rgb="FF993300"/>
      <rgbColor rgb="FFE6B9B8"/>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absolute">
    <xdr:from>
      <xdr:col>1</xdr:col>
      <xdr:colOff>50760</xdr:colOff>
      <xdr:row>0</xdr:row>
      <xdr:rowOff>317520</xdr:rowOff>
    </xdr:from>
    <xdr:to>
      <xdr:col>2</xdr:col>
      <xdr:colOff>129240</xdr:colOff>
      <xdr:row>0</xdr:row>
      <xdr:rowOff>542160</xdr:rowOff>
    </xdr:to>
    <xdr:pic>
      <xdr:nvPicPr>
        <xdr:cNvPr id="2" name="Picture 6">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50760" y="317520"/>
          <a:ext cx="405360" cy="224640"/>
        </a:xfrm>
        <a:prstGeom prst="rect">
          <a:avLst/>
        </a:prstGeom>
        <a:ln>
          <a:noFill/>
        </a:ln>
      </xdr:spPr>
    </xdr:pic>
    <xdr:clientData/>
  </xdr:twoCellAnchor>
  <xdr:twoCellAnchor editAs="absolute">
    <xdr:from>
      <xdr:col>14</xdr:col>
      <xdr:colOff>73080</xdr:colOff>
      <xdr:row>0</xdr:row>
      <xdr:rowOff>330120</xdr:rowOff>
    </xdr:from>
    <xdr:to>
      <xdr:col>15</xdr:col>
      <xdr:colOff>240840</xdr:colOff>
      <xdr:row>0</xdr:row>
      <xdr:rowOff>554760</xdr:rowOff>
    </xdr:to>
    <xdr:pic>
      <xdr:nvPicPr>
        <xdr:cNvPr id="3" name="Picture 7">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xdr:blipFill>
      <xdr:spPr>
        <a:xfrm>
          <a:off x="6557400" y="330120"/>
          <a:ext cx="732240" cy="22464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B26"/>
  <sheetViews>
    <sheetView showGridLines="0" topLeftCell="A10" zoomScaleNormal="100" workbookViewId="0">
      <pane xSplit="1" topLeftCell="AS1" activePane="topRight" state="frozen"/>
      <selection activeCell="A10" sqref="A10"/>
      <selection pane="topRight" activeCell="AX7" sqref="AX7"/>
    </sheetView>
  </sheetViews>
  <sheetFormatPr baseColWidth="10" defaultColWidth="8.88671875" defaultRowHeight="14.4" x14ac:dyDescent="0.3"/>
  <cols>
    <col min="1" max="1" width="42.6640625" style="15" customWidth="1"/>
    <col min="2" max="2" width="11.33203125" style="16" customWidth="1"/>
    <col min="3" max="30" width="7.44140625" style="17" customWidth="1"/>
    <col min="31" max="54" width="7.44140625" style="18" customWidth="1"/>
    <col min="55" max="66" width="7.88671875" style="18" customWidth="1"/>
    <col min="67" max="1016" width="11.44140625" style="18"/>
    <col min="1017" max="1025" width="8.88671875" customWidth="1"/>
  </cols>
  <sheetData>
    <row r="1" spans="1:66" ht="38.25" customHeight="1" x14ac:dyDescent="0.3">
      <c r="A1" s="14" t="s">
        <v>0</v>
      </c>
      <c r="B1" s="14"/>
      <c r="C1" s="14"/>
      <c r="D1" s="14"/>
      <c r="E1" s="14"/>
      <c r="F1" s="14"/>
      <c r="G1" s="14"/>
      <c r="H1" s="14"/>
      <c r="I1" s="14"/>
      <c r="J1" s="14"/>
      <c r="K1" s="14"/>
      <c r="L1" s="14"/>
      <c r="M1" s="14"/>
      <c r="N1" s="14"/>
      <c r="O1" s="14"/>
      <c r="P1" s="14"/>
      <c r="Q1" s="14"/>
      <c r="R1" s="14"/>
      <c r="S1" s="14"/>
      <c r="T1" s="14"/>
    </row>
    <row r="3" spans="1:66" ht="62.25" customHeight="1" x14ac:dyDescent="0.3">
      <c r="A3" s="13" t="s">
        <v>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66" x14ac:dyDescent="0.3">
      <c r="A4" s="19"/>
      <c r="B4" s="19"/>
      <c r="C4" s="20">
        <v>42614</v>
      </c>
      <c r="D4" s="20">
        <v>42644</v>
      </c>
      <c r="E4" s="20">
        <v>42675</v>
      </c>
      <c r="F4" s="20">
        <v>42705</v>
      </c>
      <c r="G4" s="20">
        <v>42736</v>
      </c>
      <c r="H4" s="20">
        <v>42767</v>
      </c>
      <c r="I4" s="20">
        <v>42795</v>
      </c>
      <c r="J4" s="20">
        <v>42826</v>
      </c>
      <c r="K4" s="20">
        <v>42856</v>
      </c>
      <c r="L4" s="20">
        <v>42887</v>
      </c>
      <c r="M4" s="20">
        <v>42917</v>
      </c>
      <c r="N4" s="20">
        <v>42948</v>
      </c>
      <c r="O4" s="20">
        <v>42979</v>
      </c>
      <c r="P4" s="20">
        <v>43009</v>
      </c>
      <c r="Q4" s="20">
        <v>43040</v>
      </c>
      <c r="R4" s="20">
        <v>43070</v>
      </c>
      <c r="S4" s="20">
        <v>43101</v>
      </c>
      <c r="T4" s="20">
        <v>43132</v>
      </c>
      <c r="U4" s="20">
        <v>43160</v>
      </c>
      <c r="V4" s="20">
        <v>43191</v>
      </c>
      <c r="W4" s="20">
        <v>43221</v>
      </c>
      <c r="X4" s="20">
        <v>43252</v>
      </c>
      <c r="Y4" s="20">
        <v>43282</v>
      </c>
      <c r="Z4" s="20">
        <v>43313</v>
      </c>
      <c r="AA4" s="20">
        <v>43344</v>
      </c>
      <c r="AB4" s="20">
        <v>43374</v>
      </c>
      <c r="AC4" s="20">
        <v>43405</v>
      </c>
      <c r="AD4" s="20">
        <v>43435</v>
      </c>
      <c r="AE4" s="20">
        <v>43466</v>
      </c>
      <c r="AF4" s="20">
        <v>43497</v>
      </c>
      <c r="AG4" s="20">
        <v>43525</v>
      </c>
      <c r="AH4" s="20">
        <v>43556</v>
      </c>
      <c r="AI4" s="20">
        <v>43586</v>
      </c>
      <c r="AJ4" s="20">
        <v>43617</v>
      </c>
      <c r="AK4" s="20">
        <v>43647</v>
      </c>
      <c r="AL4" s="20">
        <v>43678</v>
      </c>
      <c r="AM4" s="20">
        <v>43709</v>
      </c>
      <c r="AN4" s="20">
        <v>43739</v>
      </c>
      <c r="AO4" s="20">
        <v>43770</v>
      </c>
      <c r="AP4" s="20">
        <v>43800</v>
      </c>
      <c r="AQ4" s="20">
        <v>43831</v>
      </c>
      <c r="AR4" s="20">
        <v>43862</v>
      </c>
      <c r="AS4" s="20">
        <v>43891</v>
      </c>
      <c r="AT4" s="20">
        <v>43922</v>
      </c>
      <c r="AU4" s="20">
        <v>43952</v>
      </c>
      <c r="AV4" s="20">
        <v>43983</v>
      </c>
      <c r="AW4" s="20">
        <v>44013</v>
      </c>
      <c r="AX4" s="20">
        <v>44044</v>
      </c>
      <c r="AY4" s="20">
        <v>44075</v>
      </c>
      <c r="AZ4" s="20">
        <v>44105</v>
      </c>
      <c r="BA4" s="20">
        <v>44136</v>
      </c>
      <c r="BB4" s="20">
        <v>44166</v>
      </c>
      <c r="BC4" s="20">
        <v>44197</v>
      </c>
      <c r="BD4" s="20">
        <v>44228</v>
      </c>
      <c r="BE4" s="20">
        <v>44256</v>
      </c>
      <c r="BF4" s="20">
        <v>44287</v>
      </c>
      <c r="BG4" s="20">
        <v>44317</v>
      </c>
      <c r="BH4" s="20">
        <v>44348</v>
      </c>
      <c r="BI4" s="20">
        <v>44378</v>
      </c>
      <c r="BJ4" s="20">
        <v>44409</v>
      </c>
      <c r="BK4" s="20">
        <v>44440</v>
      </c>
      <c r="BL4" s="20">
        <v>44470</v>
      </c>
      <c r="BM4" s="20">
        <v>44501</v>
      </c>
      <c r="BN4" s="20">
        <v>44531</v>
      </c>
    </row>
    <row r="5" spans="1:66" s="25" customFormat="1" ht="12.6" x14ac:dyDescent="0.2">
      <c r="A5" s="21" t="s">
        <v>2</v>
      </c>
      <c r="B5" s="22"/>
      <c r="C5" s="23">
        <v>22</v>
      </c>
      <c r="D5" s="23">
        <v>20</v>
      </c>
      <c r="E5" s="23">
        <v>22</v>
      </c>
      <c r="F5" s="23">
        <v>17</v>
      </c>
      <c r="G5" s="23">
        <v>20</v>
      </c>
      <c r="H5" s="23">
        <v>20</v>
      </c>
      <c r="I5" s="23">
        <v>23</v>
      </c>
      <c r="J5" s="23">
        <v>17</v>
      </c>
      <c r="K5" s="23">
        <v>23</v>
      </c>
      <c r="L5" s="23">
        <v>22</v>
      </c>
      <c r="M5" s="23">
        <v>21</v>
      </c>
      <c r="N5" s="23">
        <v>23</v>
      </c>
      <c r="O5" s="23">
        <v>20</v>
      </c>
      <c r="P5" s="23">
        <v>21</v>
      </c>
      <c r="Q5" s="23">
        <v>22</v>
      </c>
      <c r="R5" s="23">
        <v>15</v>
      </c>
      <c r="S5" s="23">
        <v>18</v>
      </c>
      <c r="T5" s="23">
        <v>20</v>
      </c>
      <c r="U5" s="23">
        <v>17</v>
      </c>
      <c r="V5" s="23">
        <v>20</v>
      </c>
      <c r="W5" s="23">
        <v>22</v>
      </c>
      <c r="X5" s="23">
        <v>21</v>
      </c>
      <c r="Y5" s="23">
        <v>21</v>
      </c>
      <c r="Z5" s="23">
        <v>21</v>
      </c>
      <c r="AA5" s="23">
        <v>20</v>
      </c>
      <c r="AB5" s="23">
        <v>22</v>
      </c>
      <c r="AC5" s="23">
        <v>22</v>
      </c>
      <c r="AD5" s="23">
        <v>15</v>
      </c>
      <c r="AE5" s="24">
        <v>19</v>
      </c>
      <c r="AF5" s="24">
        <v>20</v>
      </c>
      <c r="AG5" s="24">
        <v>21</v>
      </c>
      <c r="AH5" s="24">
        <v>16</v>
      </c>
      <c r="AI5" s="24">
        <v>21</v>
      </c>
      <c r="AJ5" s="24">
        <v>20</v>
      </c>
      <c r="AK5" s="24">
        <v>22</v>
      </c>
      <c r="AL5" s="24">
        <v>20</v>
      </c>
      <c r="AM5" s="24">
        <v>21</v>
      </c>
      <c r="AN5" s="24">
        <v>23</v>
      </c>
      <c r="AO5" s="24">
        <v>21</v>
      </c>
      <c r="AP5" s="24">
        <v>15</v>
      </c>
      <c r="AQ5" s="24">
        <v>20</v>
      </c>
      <c r="AR5" s="24">
        <v>20</v>
      </c>
      <c r="AS5" s="24">
        <v>22</v>
      </c>
      <c r="AT5" s="24">
        <v>22</v>
      </c>
      <c r="AU5" s="24">
        <v>21</v>
      </c>
      <c r="AV5" s="24">
        <v>22</v>
      </c>
      <c r="AW5" s="24">
        <v>23</v>
      </c>
      <c r="AX5" s="24"/>
      <c r="AY5" s="24"/>
      <c r="AZ5" s="24"/>
      <c r="BA5" s="24"/>
      <c r="BB5" s="24"/>
      <c r="BC5" s="24"/>
      <c r="BD5" s="24"/>
      <c r="BE5" s="24"/>
      <c r="BF5" s="24"/>
      <c r="BG5" s="24"/>
      <c r="BH5" s="24"/>
      <c r="BI5" s="24"/>
      <c r="BJ5" s="24"/>
      <c r="BK5" s="24"/>
      <c r="BL5" s="24"/>
      <c r="BM5" s="24"/>
      <c r="BN5" s="24"/>
    </row>
    <row r="6" spans="1:66" ht="25.2" x14ac:dyDescent="0.3">
      <c r="A6" s="26" t="s">
        <v>3</v>
      </c>
      <c r="B6" s="27"/>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row>
    <row r="7" spans="1:66" s="25" customFormat="1" ht="12.6" x14ac:dyDescent="0.2">
      <c r="A7" s="30" t="s">
        <v>4</v>
      </c>
      <c r="B7" s="12"/>
      <c r="C7" s="23">
        <v>14</v>
      </c>
      <c r="D7" s="23">
        <v>5</v>
      </c>
      <c r="E7" s="23">
        <v>15</v>
      </c>
      <c r="F7" s="23"/>
      <c r="G7" s="23">
        <v>6</v>
      </c>
      <c r="H7" s="23">
        <v>7.5</v>
      </c>
      <c r="I7" s="23">
        <v>12</v>
      </c>
      <c r="J7" s="23">
        <v>4.5</v>
      </c>
      <c r="K7" s="23">
        <v>7</v>
      </c>
      <c r="L7" s="23">
        <v>6.5</v>
      </c>
      <c r="M7" s="23">
        <v>8</v>
      </c>
      <c r="N7" s="23">
        <v>3</v>
      </c>
      <c r="O7" s="23">
        <v>3.5</v>
      </c>
      <c r="P7" s="23">
        <v>5.5</v>
      </c>
      <c r="Q7" s="23">
        <v>4.5</v>
      </c>
      <c r="R7" s="23">
        <v>2</v>
      </c>
      <c r="S7" s="23">
        <v>1</v>
      </c>
      <c r="T7" s="23">
        <v>1</v>
      </c>
      <c r="U7" s="23">
        <v>5</v>
      </c>
      <c r="V7" s="23">
        <v>10.5</v>
      </c>
      <c r="W7" s="23">
        <v>2</v>
      </c>
      <c r="X7" s="23">
        <v>1</v>
      </c>
      <c r="Y7" s="23">
        <v>6</v>
      </c>
      <c r="Z7" s="23">
        <v>1</v>
      </c>
      <c r="AA7" s="23">
        <v>2.5</v>
      </c>
      <c r="AB7" s="23">
        <v>0</v>
      </c>
      <c r="AC7" s="23">
        <v>0</v>
      </c>
      <c r="AD7" s="23">
        <v>2.5</v>
      </c>
      <c r="AE7" s="24">
        <v>2.5</v>
      </c>
      <c r="AF7" s="24">
        <v>2.5</v>
      </c>
      <c r="AG7" s="24">
        <v>1</v>
      </c>
      <c r="AH7" s="24">
        <v>0.5</v>
      </c>
      <c r="AI7" s="24">
        <v>12.5</v>
      </c>
      <c r="AJ7" s="24">
        <v>2</v>
      </c>
      <c r="AK7" s="24">
        <v>2.5</v>
      </c>
      <c r="AL7" s="24">
        <v>0</v>
      </c>
      <c r="AM7" s="24">
        <v>1.5</v>
      </c>
      <c r="AN7" s="24">
        <v>1</v>
      </c>
      <c r="AO7" s="24">
        <v>0.5</v>
      </c>
      <c r="AP7" s="24">
        <v>1</v>
      </c>
      <c r="AQ7" s="24">
        <v>1</v>
      </c>
      <c r="AR7" s="24">
        <v>2</v>
      </c>
      <c r="AS7" s="24">
        <v>0.5</v>
      </c>
      <c r="AT7" s="24">
        <v>7</v>
      </c>
      <c r="AU7" s="24">
        <v>5</v>
      </c>
      <c r="AV7" s="24">
        <v>2</v>
      </c>
      <c r="AW7" s="24">
        <v>4.5</v>
      </c>
      <c r="AX7" s="24"/>
      <c r="AY7" s="24"/>
      <c r="AZ7" s="24"/>
      <c r="BA7" s="24"/>
      <c r="BB7" s="24"/>
      <c r="BC7" s="24"/>
      <c r="BD7" s="24"/>
      <c r="BE7" s="24"/>
      <c r="BF7" s="24"/>
      <c r="BG7" s="24"/>
      <c r="BH7" s="24"/>
      <c r="BI7" s="24"/>
      <c r="BJ7" s="24"/>
      <c r="BK7" s="24"/>
      <c r="BL7" s="24"/>
      <c r="BM7" s="24"/>
      <c r="BN7" s="24"/>
    </row>
    <row r="8" spans="1:66" s="25" customFormat="1" ht="12.6" x14ac:dyDescent="0.2">
      <c r="A8" s="30" t="s">
        <v>5</v>
      </c>
      <c r="B8" s="12"/>
      <c r="C8" s="23">
        <v>14</v>
      </c>
      <c r="D8" s="23">
        <v>5</v>
      </c>
      <c r="E8" s="23">
        <v>8.5</v>
      </c>
      <c r="F8" s="23">
        <v>1</v>
      </c>
      <c r="G8" s="23">
        <v>12.5</v>
      </c>
      <c r="H8" s="23">
        <v>11.5</v>
      </c>
      <c r="I8" s="23">
        <v>12</v>
      </c>
      <c r="J8" s="23">
        <v>2</v>
      </c>
      <c r="K8" s="23">
        <v>7</v>
      </c>
      <c r="L8" s="23">
        <v>3.5</v>
      </c>
      <c r="M8" s="23">
        <v>8.5</v>
      </c>
      <c r="N8" s="23">
        <v>3.5</v>
      </c>
      <c r="O8" s="23">
        <v>4</v>
      </c>
      <c r="P8" s="23">
        <v>7</v>
      </c>
      <c r="Q8" s="23">
        <v>6.5</v>
      </c>
      <c r="R8" s="23">
        <v>3</v>
      </c>
      <c r="S8" s="23">
        <v>4</v>
      </c>
      <c r="T8" s="23">
        <v>4.5</v>
      </c>
      <c r="U8" s="23">
        <v>6</v>
      </c>
      <c r="V8" s="23">
        <v>11.5</v>
      </c>
      <c r="W8" s="23">
        <v>4.5</v>
      </c>
      <c r="X8" s="23">
        <v>3.5</v>
      </c>
      <c r="Y8" s="23">
        <v>8</v>
      </c>
      <c r="Z8" s="23">
        <v>3.5</v>
      </c>
      <c r="AA8" s="23">
        <v>5</v>
      </c>
      <c r="AB8" s="23">
        <v>2.5</v>
      </c>
      <c r="AC8" s="23">
        <v>2</v>
      </c>
      <c r="AD8" s="23">
        <v>4</v>
      </c>
      <c r="AE8" s="24">
        <v>3.5</v>
      </c>
      <c r="AF8" s="24">
        <v>4</v>
      </c>
      <c r="AG8" s="24">
        <v>3</v>
      </c>
      <c r="AH8" s="24">
        <v>2</v>
      </c>
      <c r="AI8" s="24">
        <v>13.5</v>
      </c>
      <c r="AJ8" s="24">
        <v>4</v>
      </c>
      <c r="AK8" s="24">
        <v>5</v>
      </c>
      <c r="AL8" s="24">
        <v>2.5</v>
      </c>
      <c r="AM8" s="24">
        <v>4</v>
      </c>
      <c r="AN8" s="24">
        <v>3</v>
      </c>
      <c r="AO8" s="24">
        <v>2.5</v>
      </c>
      <c r="AP8" s="24">
        <v>2</v>
      </c>
      <c r="AQ8" s="24">
        <v>3.5</v>
      </c>
      <c r="AR8" s="24">
        <v>5</v>
      </c>
      <c r="AS8" s="24">
        <v>4.5</v>
      </c>
      <c r="AT8" s="24">
        <v>10.5</v>
      </c>
      <c r="AU8" s="24">
        <v>6.5</v>
      </c>
      <c r="AV8" s="24">
        <v>4</v>
      </c>
      <c r="AW8" s="24">
        <v>6</v>
      </c>
      <c r="AX8" s="24"/>
      <c r="AY8" s="24"/>
      <c r="AZ8" s="24"/>
      <c r="BA8" s="24"/>
      <c r="BB8" s="24"/>
      <c r="BC8" s="24"/>
      <c r="BD8" s="24"/>
      <c r="BE8" s="24"/>
      <c r="BF8" s="24"/>
      <c r="BG8" s="24"/>
      <c r="BH8" s="24"/>
      <c r="BI8" s="24"/>
      <c r="BJ8" s="24"/>
      <c r="BK8" s="24"/>
      <c r="BL8" s="24"/>
      <c r="BM8" s="24"/>
      <c r="BN8" s="24"/>
    </row>
    <row r="9" spans="1:66" s="25" customFormat="1" ht="12.6" x14ac:dyDescent="0.2">
      <c r="A9" s="30" t="s">
        <v>6</v>
      </c>
      <c r="B9" s="12"/>
      <c r="C9" s="23">
        <v>14</v>
      </c>
      <c r="D9" s="23">
        <v>5</v>
      </c>
      <c r="E9" s="23">
        <v>3.5</v>
      </c>
      <c r="F9" s="23">
        <v>1</v>
      </c>
      <c r="G9" s="23">
        <v>10.5</v>
      </c>
      <c r="H9" s="23">
        <v>11</v>
      </c>
      <c r="I9" s="23">
        <v>12</v>
      </c>
      <c r="J9" s="23">
        <v>2</v>
      </c>
      <c r="K9" s="23">
        <v>5.5</v>
      </c>
      <c r="L9" s="23">
        <v>1</v>
      </c>
      <c r="M9" s="23">
        <v>7.5</v>
      </c>
      <c r="N9" s="23">
        <v>9.5</v>
      </c>
      <c r="O9" s="23">
        <v>2</v>
      </c>
      <c r="P9" s="23">
        <v>5.5</v>
      </c>
      <c r="Q9" s="23">
        <v>5</v>
      </c>
      <c r="R9" s="23">
        <v>2</v>
      </c>
      <c r="S9" s="23">
        <v>1</v>
      </c>
      <c r="T9" s="23">
        <v>1</v>
      </c>
      <c r="U9" s="23">
        <v>5.5</v>
      </c>
      <c r="V9" s="23">
        <v>10.5</v>
      </c>
      <c r="W9" s="23">
        <v>2</v>
      </c>
      <c r="X9" s="23">
        <v>1.5</v>
      </c>
      <c r="Y9" s="23">
        <v>6.5</v>
      </c>
      <c r="Z9" s="23">
        <v>1.5</v>
      </c>
      <c r="AA9" s="23">
        <v>0</v>
      </c>
      <c r="AB9" s="23">
        <v>0</v>
      </c>
      <c r="AC9" s="23">
        <v>1</v>
      </c>
      <c r="AD9" s="23">
        <v>4</v>
      </c>
      <c r="AE9" s="24">
        <v>1.5</v>
      </c>
      <c r="AF9" s="24">
        <v>2</v>
      </c>
      <c r="AG9" s="24">
        <v>1.5</v>
      </c>
      <c r="AH9" s="24">
        <v>0.5</v>
      </c>
      <c r="AI9" s="24">
        <v>12.5</v>
      </c>
      <c r="AJ9" s="24">
        <v>2.5</v>
      </c>
      <c r="AK9" s="24">
        <v>2.5</v>
      </c>
      <c r="AL9" s="24">
        <v>1</v>
      </c>
      <c r="AM9" s="24">
        <v>3</v>
      </c>
      <c r="AN9" s="24">
        <v>1.5</v>
      </c>
      <c r="AO9" s="24">
        <v>1.5</v>
      </c>
      <c r="AP9" s="24">
        <v>1.5</v>
      </c>
      <c r="AQ9" s="24">
        <v>1.5</v>
      </c>
      <c r="AR9" s="24">
        <v>3</v>
      </c>
      <c r="AS9" s="24">
        <v>4.5</v>
      </c>
      <c r="AT9" s="24">
        <v>8</v>
      </c>
      <c r="AU9" s="24">
        <v>4</v>
      </c>
      <c r="AV9" s="24">
        <v>2</v>
      </c>
      <c r="AW9" s="24">
        <v>5.5</v>
      </c>
      <c r="AX9" s="24"/>
      <c r="AY9" s="24"/>
      <c r="AZ9" s="24"/>
      <c r="BA9" s="24"/>
      <c r="BB9" s="24"/>
      <c r="BC9" s="24"/>
      <c r="BD9" s="24"/>
      <c r="BE9" s="24"/>
      <c r="BF9" s="24"/>
      <c r="BG9" s="24"/>
      <c r="BH9" s="24"/>
      <c r="BI9" s="24"/>
      <c r="BJ9" s="24"/>
      <c r="BK9" s="24"/>
      <c r="BL9" s="24"/>
      <c r="BM9" s="24"/>
      <c r="BN9" s="24"/>
    </row>
    <row r="10" spans="1:66" s="25" customFormat="1" ht="12.6" x14ac:dyDescent="0.2">
      <c r="A10" s="30" t="s">
        <v>7</v>
      </c>
      <c r="B10" s="12"/>
      <c r="C10" s="23">
        <v>14</v>
      </c>
      <c r="D10" s="23">
        <v>5</v>
      </c>
      <c r="E10" s="23">
        <v>3.5</v>
      </c>
      <c r="F10" s="23"/>
      <c r="G10" s="23">
        <v>16.5</v>
      </c>
      <c r="H10" s="11"/>
      <c r="I10" s="11"/>
      <c r="J10" s="11"/>
      <c r="K10" s="11"/>
      <c r="L10" s="11"/>
      <c r="M10" s="11"/>
      <c r="N10" s="11"/>
      <c r="O10" s="11"/>
      <c r="P10" s="11"/>
      <c r="Q10" s="11"/>
      <c r="R10" s="11"/>
      <c r="S10" s="23">
        <v>0</v>
      </c>
      <c r="T10" s="23">
        <v>0</v>
      </c>
      <c r="U10" s="23">
        <v>6</v>
      </c>
      <c r="V10" s="23">
        <v>10.5</v>
      </c>
      <c r="W10" s="23">
        <v>0</v>
      </c>
      <c r="X10" s="23">
        <v>0</v>
      </c>
      <c r="Y10" s="23">
        <v>16</v>
      </c>
      <c r="Z10" s="23">
        <v>21</v>
      </c>
      <c r="AA10" s="23">
        <v>20</v>
      </c>
      <c r="AB10" s="23">
        <v>22</v>
      </c>
      <c r="AC10" s="23">
        <v>22</v>
      </c>
      <c r="AD10" s="23">
        <v>15</v>
      </c>
      <c r="AE10" s="24">
        <v>19</v>
      </c>
      <c r="AF10" s="24">
        <v>2</v>
      </c>
      <c r="AG10" s="24">
        <v>21</v>
      </c>
      <c r="AH10" s="24">
        <v>0</v>
      </c>
      <c r="AI10" s="24">
        <v>21</v>
      </c>
      <c r="AJ10" s="24">
        <v>2</v>
      </c>
      <c r="AK10" s="24">
        <v>22</v>
      </c>
      <c r="AL10" s="24">
        <v>20</v>
      </c>
      <c r="AM10" s="24">
        <v>21</v>
      </c>
      <c r="AN10" s="24">
        <v>1.5</v>
      </c>
      <c r="AO10" s="24">
        <v>21</v>
      </c>
      <c r="AP10" s="24">
        <v>4</v>
      </c>
      <c r="AQ10" s="24">
        <v>20</v>
      </c>
      <c r="AR10" s="24">
        <v>2.5</v>
      </c>
      <c r="AS10" s="24">
        <v>22</v>
      </c>
      <c r="AT10" s="24">
        <v>9</v>
      </c>
      <c r="AU10" s="24">
        <v>21</v>
      </c>
      <c r="AV10" s="24">
        <v>2.5</v>
      </c>
      <c r="AW10" s="24">
        <v>23</v>
      </c>
      <c r="AX10" s="24"/>
      <c r="AY10" s="24"/>
      <c r="AZ10" s="24"/>
      <c r="BA10" s="24"/>
      <c r="BB10" s="24"/>
      <c r="BC10" s="24"/>
      <c r="BD10" s="24"/>
      <c r="BE10" s="24"/>
      <c r="BF10" s="24"/>
      <c r="BG10" s="24"/>
      <c r="BH10" s="24"/>
      <c r="BI10" s="24"/>
      <c r="BJ10" s="24"/>
      <c r="BK10" s="24"/>
      <c r="BL10" s="24"/>
      <c r="BM10" s="24"/>
      <c r="BN10" s="24"/>
    </row>
    <row r="11" spans="1:66" s="25" customFormat="1" ht="12.6" x14ac:dyDescent="0.2">
      <c r="A11" s="30" t="s">
        <v>8</v>
      </c>
      <c r="B11" s="12"/>
      <c r="C11" s="23">
        <v>14</v>
      </c>
      <c r="D11" s="23">
        <v>5</v>
      </c>
      <c r="E11" s="23">
        <v>3.5</v>
      </c>
      <c r="F11" s="23"/>
      <c r="G11" s="23">
        <v>11.5</v>
      </c>
      <c r="H11" s="23">
        <v>12</v>
      </c>
      <c r="I11" s="23">
        <v>11.5</v>
      </c>
      <c r="J11" s="23">
        <v>4.5</v>
      </c>
      <c r="K11" s="23">
        <v>6</v>
      </c>
      <c r="L11" s="23">
        <v>3.5</v>
      </c>
      <c r="M11" s="23">
        <v>8</v>
      </c>
      <c r="N11" s="23">
        <v>3.5</v>
      </c>
      <c r="O11" s="23">
        <v>4.5</v>
      </c>
      <c r="P11" s="23">
        <v>6</v>
      </c>
      <c r="Q11" s="23">
        <v>6.5</v>
      </c>
      <c r="R11" s="23">
        <v>4.5</v>
      </c>
      <c r="S11" s="23"/>
      <c r="T11" s="23">
        <v>3</v>
      </c>
      <c r="U11" s="23">
        <v>7</v>
      </c>
      <c r="V11" s="23">
        <v>11.5</v>
      </c>
      <c r="W11" s="23">
        <v>3</v>
      </c>
      <c r="X11" s="23">
        <v>2.5</v>
      </c>
      <c r="Y11" s="23">
        <v>8</v>
      </c>
      <c r="Z11" s="23">
        <v>3.5</v>
      </c>
      <c r="AA11" s="23">
        <v>1.5</v>
      </c>
      <c r="AB11" s="23">
        <v>1</v>
      </c>
      <c r="AC11" s="23">
        <v>1.5</v>
      </c>
      <c r="AD11" s="23">
        <v>4.5</v>
      </c>
      <c r="AE11" s="24">
        <v>2.5</v>
      </c>
      <c r="AF11" s="24">
        <v>3.5</v>
      </c>
      <c r="AG11" s="24">
        <v>2</v>
      </c>
      <c r="AH11" s="24">
        <v>1</v>
      </c>
      <c r="AI11" s="24">
        <v>13</v>
      </c>
      <c r="AJ11" s="24">
        <v>3</v>
      </c>
      <c r="AK11" s="24">
        <v>2.5</v>
      </c>
      <c r="AL11" s="24">
        <v>1</v>
      </c>
      <c r="AM11" s="24">
        <v>1.5</v>
      </c>
      <c r="AN11" s="24">
        <v>1.5</v>
      </c>
      <c r="AO11" s="24">
        <v>2.5</v>
      </c>
      <c r="AP11" s="24">
        <v>2</v>
      </c>
      <c r="AQ11" s="24">
        <v>1.5</v>
      </c>
      <c r="AR11" s="24">
        <v>3.5</v>
      </c>
      <c r="AS11" s="24">
        <v>10</v>
      </c>
      <c r="AT11" s="24">
        <v>10</v>
      </c>
      <c r="AU11" s="24">
        <v>2.5</v>
      </c>
      <c r="AV11" s="24">
        <v>2</v>
      </c>
      <c r="AW11" s="24">
        <v>1.5</v>
      </c>
      <c r="AX11" s="24"/>
      <c r="AY11" s="24"/>
      <c r="AZ11" s="24"/>
      <c r="BA11" s="24"/>
      <c r="BB11" s="24"/>
      <c r="BC11" s="24"/>
      <c r="BD11" s="24"/>
      <c r="BE11" s="24"/>
      <c r="BF11" s="24"/>
      <c r="BG11" s="24"/>
      <c r="BH11" s="24"/>
      <c r="BI11" s="24"/>
      <c r="BJ11" s="24"/>
      <c r="BK11" s="24"/>
      <c r="BL11" s="24"/>
      <c r="BM11" s="24"/>
      <c r="BN11" s="24"/>
    </row>
    <row r="12" spans="1:66" s="25" customFormat="1" ht="12.6" x14ac:dyDescent="0.2">
      <c r="A12" s="30" t="s">
        <v>9</v>
      </c>
      <c r="B12" s="31"/>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row>
    <row r="13" spans="1:66" x14ac:dyDescent="0.3">
      <c r="A13" s="26" t="s">
        <v>10</v>
      </c>
      <c r="B13" s="27"/>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row>
    <row r="14" spans="1:66" x14ac:dyDescent="0.3">
      <c r="A14" s="32" t="s">
        <v>4</v>
      </c>
      <c r="B14" s="10"/>
      <c r="C14" s="33">
        <f t="shared" ref="C14:C19" si="0">$C$5-C7</f>
        <v>8</v>
      </c>
      <c r="D14" s="33">
        <f t="shared" ref="D14:D19" si="1">$D$5-D7</f>
        <v>15</v>
      </c>
      <c r="E14" s="33">
        <f t="shared" ref="E14:E19" si="2">$E$5-E7</f>
        <v>7</v>
      </c>
      <c r="F14" s="33">
        <f t="shared" ref="F14:F19" si="3">$F$5-F7</f>
        <v>17</v>
      </c>
      <c r="G14" s="33">
        <f t="shared" ref="G14:G19" si="4">$G$5-G7</f>
        <v>14</v>
      </c>
      <c r="H14" s="33">
        <f>$H$5-H7</f>
        <v>12.5</v>
      </c>
      <c r="I14" s="33">
        <f>$I$5-I7</f>
        <v>11</v>
      </c>
      <c r="J14" s="33">
        <f>$J$5-J7</f>
        <v>12.5</v>
      </c>
      <c r="K14" s="33">
        <f>$K$5-K7</f>
        <v>16</v>
      </c>
      <c r="L14" s="33">
        <f>$L$5-L7</f>
        <v>15.5</v>
      </c>
      <c r="M14" s="33">
        <f>$M$5-M7</f>
        <v>13</v>
      </c>
      <c r="N14" s="33">
        <f>$N$5-N7</f>
        <v>20</v>
      </c>
      <c r="O14" s="33">
        <f>$O$5-O7</f>
        <v>16.5</v>
      </c>
      <c r="P14" s="33">
        <f>$P$5-P7</f>
        <v>15.5</v>
      </c>
      <c r="Q14" s="33">
        <f>$Q$5-Q7</f>
        <v>17.5</v>
      </c>
      <c r="R14" s="33">
        <f>$R$5-R7</f>
        <v>13</v>
      </c>
      <c r="S14" s="33">
        <f t="shared" ref="S14:S19" si="5">$S$5-S7</f>
        <v>17</v>
      </c>
      <c r="T14" s="33">
        <f t="shared" ref="T14:T19" si="6">$T$5-T7</f>
        <v>19</v>
      </c>
      <c r="U14" s="33">
        <f t="shared" ref="U14:U19" si="7">$U$5-U7</f>
        <v>12</v>
      </c>
      <c r="V14" s="33">
        <f t="shared" ref="V14:V19" si="8">$V$5-V7</f>
        <v>9.5</v>
      </c>
      <c r="W14" s="33">
        <f t="shared" ref="W14:W19" si="9">$W$5-W7</f>
        <v>20</v>
      </c>
      <c r="X14" s="33">
        <f t="shared" ref="X14:X19" si="10">$X$5-X7</f>
        <v>20</v>
      </c>
      <c r="Y14" s="33">
        <f t="shared" ref="Y14:Y19" si="11">$Y$5-Y7</f>
        <v>15</v>
      </c>
      <c r="Z14" s="33">
        <f t="shared" ref="Z14:Z19" si="12">$Z$5-Z7</f>
        <v>20</v>
      </c>
      <c r="AA14" s="33">
        <f t="shared" ref="AA14:AA19" si="13">$AA$5-AA7</f>
        <v>17.5</v>
      </c>
      <c r="AB14" s="33">
        <f t="shared" ref="AB14:BN14" si="14">AB$5-AB7</f>
        <v>22</v>
      </c>
      <c r="AC14" s="33">
        <f t="shared" si="14"/>
        <v>22</v>
      </c>
      <c r="AD14" s="33">
        <f t="shared" si="14"/>
        <v>12.5</v>
      </c>
      <c r="AE14" s="34">
        <f t="shared" si="14"/>
        <v>16.5</v>
      </c>
      <c r="AF14" s="34">
        <f t="shared" si="14"/>
        <v>17.5</v>
      </c>
      <c r="AG14" s="34">
        <f t="shared" si="14"/>
        <v>20</v>
      </c>
      <c r="AH14" s="34">
        <f t="shared" si="14"/>
        <v>15.5</v>
      </c>
      <c r="AI14" s="34">
        <f t="shared" si="14"/>
        <v>8.5</v>
      </c>
      <c r="AJ14" s="34">
        <f t="shared" si="14"/>
        <v>18</v>
      </c>
      <c r="AK14" s="34">
        <f t="shared" si="14"/>
        <v>19.5</v>
      </c>
      <c r="AL14" s="34">
        <f t="shared" si="14"/>
        <v>20</v>
      </c>
      <c r="AM14" s="34">
        <f t="shared" si="14"/>
        <v>19.5</v>
      </c>
      <c r="AN14" s="34">
        <f t="shared" si="14"/>
        <v>22</v>
      </c>
      <c r="AO14" s="34">
        <f t="shared" si="14"/>
        <v>20.5</v>
      </c>
      <c r="AP14" s="34">
        <f t="shared" si="14"/>
        <v>14</v>
      </c>
      <c r="AQ14" s="34">
        <f t="shared" si="14"/>
        <v>19</v>
      </c>
      <c r="AR14" s="34">
        <f t="shared" si="14"/>
        <v>18</v>
      </c>
      <c r="AS14" s="34">
        <f t="shared" si="14"/>
        <v>21.5</v>
      </c>
      <c r="AT14" s="34">
        <f t="shared" si="14"/>
        <v>15</v>
      </c>
      <c r="AU14" s="34">
        <f t="shared" si="14"/>
        <v>16</v>
      </c>
      <c r="AV14" s="34">
        <f t="shared" si="14"/>
        <v>20</v>
      </c>
      <c r="AW14" s="34">
        <f t="shared" si="14"/>
        <v>18.5</v>
      </c>
      <c r="AX14" s="34">
        <f t="shared" si="14"/>
        <v>0</v>
      </c>
      <c r="AY14" s="34">
        <f t="shared" si="14"/>
        <v>0</v>
      </c>
      <c r="AZ14" s="34">
        <f t="shared" si="14"/>
        <v>0</v>
      </c>
      <c r="BA14" s="34">
        <f t="shared" si="14"/>
        <v>0</v>
      </c>
      <c r="BB14" s="34">
        <f t="shared" si="14"/>
        <v>0</v>
      </c>
      <c r="BC14" s="34">
        <f t="shared" si="14"/>
        <v>0</v>
      </c>
      <c r="BD14" s="34">
        <f t="shared" si="14"/>
        <v>0</v>
      </c>
      <c r="BE14" s="34">
        <f t="shared" si="14"/>
        <v>0</v>
      </c>
      <c r="BF14" s="34">
        <f t="shared" si="14"/>
        <v>0</v>
      </c>
      <c r="BG14" s="34">
        <f t="shared" si="14"/>
        <v>0</v>
      </c>
      <c r="BH14" s="34">
        <f t="shared" si="14"/>
        <v>0</v>
      </c>
      <c r="BI14" s="34">
        <f t="shared" si="14"/>
        <v>0</v>
      </c>
      <c r="BJ14" s="34">
        <f t="shared" si="14"/>
        <v>0</v>
      </c>
      <c r="BK14" s="34">
        <f t="shared" si="14"/>
        <v>0</v>
      </c>
      <c r="BL14" s="34">
        <f t="shared" si="14"/>
        <v>0</v>
      </c>
      <c r="BM14" s="34">
        <f t="shared" si="14"/>
        <v>0</v>
      </c>
      <c r="BN14" s="34">
        <f t="shared" si="14"/>
        <v>0</v>
      </c>
    </row>
    <row r="15" spans="1:66" x14ac:dyDescent="0.3">
      <c r="A15" s="32" t="s">
        <v>5</v>
      </c>
      <c r="B15" s="10"/>
      <c r="C15" s="33">
        <f t="shared" si="0"/>
        <v>8</v>
      </c>
      <c r="D15" s="33">
        <f t="shared" si="1"/>
        <v>15</v>
      </c>
      <c r="E15" s="33">
        <f t="shared" si="2"/>
        <v>13.5</v>
      </c>
      <c r="F15" s="33">
        <f t="shared" si="3"/>
        <v>16</v>
      </c>
      <c r="G15" s="33">
        <f t="shared" si="4"/>
        <v>7.5</v>
      </c>
      <c r="H15" s="33">
        <f>$H$5-H8</f>
        <v>8.5</v>
      </c>
      <c r="I15" s="33">
        <f>$I$5-I8</f>
        <v>11</v>
      </c>
      <c r="J15" s="33">
        <f>$J$5-J8</f>
        <v>15</v>
      </c>
      <c r="K15" s="33">
        <f>$K$5-K8</f>
        <v>16</v>
      </c>
      <c r="L15" s="33">
        <f>$L$5-L8</f>
        <v>18.5</v>
      </c>
      <c r="M15" s="33">
        <f>$M$5-M8</f>
        <v>12.5</v>
      </c>
      <c r="N15" s="33">
        <f>$N$5-N8</f>
        <v>19.5</v>
      </c>
      <c r="O15" s="33">
        <f>$O$5-O8</f>
        <v>16</v>
      </c>
      <c r="P15" s="33">
        <f>$P$5-P8</f>
        <v>14</v>
      </c>
      <c r="Q15" s="33">
        <f>$Q$5-Q8</f>
        <v>15.5</v>
      </c>
      <c r="R15" s="33">
        <f>$R$5-R8</f>
        <v>12</v>
      </c>
      <c r="S15" s="33">
        <f t="shared" si="5"/>
        <v>14</v>
      </c>
      <c r="T15" s="33">
        <f t="shared" si="6"/>
        <v>15.5</v>
      </c>
      <c r="U15" s="33">
        <f t="shared" si="7"/>
        <v>11</v>
      </c>
      <c r="V15" s="33">
        <f t="shared" si="8"/>
        <v>8.5</v>
      </c>
      <c r="W15" s="33">
        <f t="shared" si="9"/>
        <v>17.5</v>
      </c>
      <c r="X15" s="33">
        <f t="shared" si="10"/>
        <v>17.5</v>
      </c>
      <c r="Y15" s="33">
        <f t="shared" si="11"/>
        <v>13</v>
      </c>
      <c r="Z15" s="33">
        <f t="shared" si="12"/>
        <v>17.5</v>
      </c>
      <c r="AA15" s="33">
        <f t="shared" si="13"/>
        <v>15</v>
      </c>
      <c r="AB15" s="33">
        <f t="shared" ref="AB15:BN15" si="15">AB$5-AB8</f>
        <v>19.5</v>
      </c>
      <c r="AC15" s="33">
        <f t="shared" si="15"/>
        <v>20</v>
      </c>
      <c r="AD15" s="33">
        <f t="shared" si="15"/>
        <v>11</v>
      </c>
      <c r="AE15" s="34">
        <f t="shared" si="15"/>
        <v>15.5</v>
      </c>
      <c r="AF15" s="34">
        <f t="shared" si="15"/>
        <v>16</v>
      </c>
      <c r="AG15" s="34">
        <f t="shared" si="15"/>
        <v>18</v>
      </c>
      <c r="AH15" s="34">
        <f t="shared" si="15"/>
        <v>14</v>
      </c>
      <c r="AI15" s="34">
        <f t="shared" si="15"/>
        <v>7.5</v>
      </c>
      <c r="AJ15" s="34">
        <f t="shared" si="15"/>
        <v>16</v>
      </c>
      <c r="AK15" s="34">
        <f t="shared" si="15"/>
        <v>17</v>
      </c>
      <c r="AL15" s="34">
        <f t="shared" si="15"/>
        <v>17.5</v>
      </c>
      <c r="AM15" s="34">
        <f t="shared" si="15"/>
        <v>17</v>
      </c>
      <c r="AN15" s="34">
        <f t="shared" si="15"/>
        <v>20</v>
      </c>
      <c r="AO15" s="34">
        <f t="shared" si="15"/>
        <v>18.5</v>
      </c>
      <c r="AP15" s="34">
        <f t="shared" si="15"/>
        <v>13</v>
      </c>
      <c r="AQ15" s="34">
        <f t="shared" si="15"/>
        <v>16.5</v>
      </c>
      <c r="AR15" s="34">
        <f t="shared" si="15"/>
        <v>15</v>
      </c>
      <c r="AS15" s="34">
        <f t="shared" si="15"/>
        <v>17.5</v>
      </c>
      <c r="AT15" s="34">
        <f t="shared" si="15"/>
        <v>11.5</v>
      </c>
      <c r="AU15" s="34">
        <f t="shared" si="15"/>
        <v>14.5</v>
      </c>
      <c r="AV15" s="34">
        <f t="shared" si="15"/>
        <v>18</v>
      </c>
      <c r="AW15" s="34">
        <f t="shared" si="15"/>
        <v>17</v>
      </c>
      <c r="AX15" s="34">
        <f t="shared" si="15"/>
        <v>0</v>
      </c>
      <c r="AY15" s="34">
        <f t="shared" si="15"/>
        <v>0</v>
      </c>
      <c r="AZ15" s="34">
        <f t="shared" si="15"/>
        <v>0</v>
      </c>
      <c r="BA15" s="34">
        <f t="shared" si="15"/>
        <v>0</v>
      </c>
      <c r="BB15" s="34">
        <f t="shared" si="15"/>
        <v>0</v>
      </c>
      <c r="BC15" s="34">
        <f t="shared" si="15"/>
        <v>0</v>
      </c>
      <c r="BD15" s="34">
        <f t="shared" si="15"/>
        <v>0</v>
      </c>
      <c r="BE15" s="34">
        <f t="shared" si="15"/>
        <v>0</v>
      </c>
      <c r="BF15" s="34">
        <f t="shared" si="15"/>
        <v>0</v>
      </c>
      <c r="BG15" s="34">
        <f t="shared" si="15"/>
        <v>0</v>
      </c>
      <c r="BH15" s="34">
        <f t="shared" si="15"/>
        <v>0</v>
      </c>
      <c r="BI15" s="34">
        <f t="shared" si="15"/>
        <v>0</v>
      </c>
      <c r="BJ15" s="34">
        <f t="shared" si="15"/>
        <v>0</v>
      </c>
      <c r="BK15" s="34">
        <f t="shared" si="15"/>
        <v>0</v>
      </c>
      <c r="BL15" s="34">
        <f t="shared" si="15"/>
        <v>0</v>
      </c>
      <c r="BM15" s="34">
        <f t="shared" si="15"/>
        <v>0</v>
      </c>
      <c r="BN15" s="34">
        <f t="shared" si="15"/>
        <v>0</v>
      </c>
    </row>
    <row r="16" spans="1:66" x14ac:dyDescent="0.3">
      <c r="A16" s="32" t="s">
        <v>6</v>
      </c>
      <c r="B16" s="10"/>
      <c r="C16" s="33">
        <f t="shared" si="0"/>
        <v>8</v>
      </c>
      <c r="D16" s="33">
        <f t="shared" si="1"/>
        <v>15</v>
      </c>
      <c r="E16" s="33">
        <f t="shared" si="2"/>
        <v>18.5</v>
      </c>
      <c r="F16" s="33">
        <f t="shared" si="3"/>
        <v>16</v>
      </c>
      <c r="G16" s="33">
        <f t="shared" si="4"/>
        <v>9.5</v>
      </c>
      <c r="H16" s="33">
        <f>$H$5-H9</f>
        <v>9</v>
      </c>
      <c r="I16" s="33">
        <f>$I$5-I9</f>
        <v>11</v>
      </c>
      <c r="J16" s="33">
        <f>$J$5-J9</f>
        <v>15</v>
      </c>
      <c r="K16" s="33">
        <f>$K$5-K9</f>
        <v>17.5</v>
      </c>
      <c r="L16" s="33">
        <f>$L$5-L9</f>
        <v>21</v>
      </c>
      <c r="M16" s="33">
        <f>$M$5-M9</f>
        <v>13.5</v>
      </c>
      <c r="N16" s="33">
        <f>$N$5-N9</f>
        <v>13.5</v>
      </c>
      <c r="O16" s="33">
        <f>$O$5-O9</f>
        <v>18</v>
      </c>
      <c r="P16" s="33">
        <f>$P$5-P9</f>
        <v>15.5</v>
      </c>
      <c r="Q16" s="33">
        <f>$Q$5-Q9</f>
        <v>17</v>
      </c>
      <c r="R16" s="33">
        <f>$R$5-R9</f>
        <v>13</v>
      </c>
      <c r="S16" s="33">
        <f t="shared" si="5"/>
        <v>17</v>
      </c>
      <c r="T16" s="33">
        <f t="shared" si="6"/>
        <v>19</v>
      </c>
      <c r="U16" s="33">
        <f t="shared" si="7"/>
        <v>11.5</v>
      </c>
      <c r="V16" s="33">
        <f t="shared" si="8"/>
        <v>9.5</v>
      </c>
      <c r="W16" s="33">
        <f t="shared" si="9"/>
        <v>20</v>
      </c>
      <c r="X16" s="33">
        <f t="shared" si="10"/>
        <v>19.5</v>
      </c>
      <c r="Y16" s="33">
        <f t="shared" si="11"/>
        <v>14.5</v>
      </c>
      <c r="Z16" s="33">
        <f t="shared" si="12"/>
        <v>19.5</v>
      </c>
      <c r="AA16" s="33">
        <f t="shared" si="13"/>
        <v>20</v>
      </c>
      <c r="AB16" s="33">
        <f t="shared" ref="AB16:BN16" si="16">AB$5-AB9</f>
        <v>22</v>
      </c>
      <c r="AC16" s="33">
        <f t="shared" si="16"/>
        <v>21</v>
      </c>
      <c r="AD16" s="33">
        <f t="shared" si="16"/>
        <v>11</v>
      </c>
      <c r="AE16" s="34">
        <f t="shared" si="16"/>
        <v>17.5</v>
      </c>
      <c r="AF16" s="34">
        <f t="shared" si="16"/>
        <v>18</v>
      </c>
      <c r="AG16" s="34">
        <f t="shared" si="16"/>
        <v>19.5</v>
      </c>
      <c r="AH16" s="34">
        <f t="shared" si="16"/>
        <v>15.5</v>
      </c>
      <c r="AI16" s="34">
        <f t="shared" si="16"/>
        <v>8.5</v>
      </c>
      <c r="AJ16" s="34">
        <f t="shared" si="16"/>
        <v>17.5</v>
      </c>
      <c r="AK16" s="34">
        <f t="shared" si="16"/>
        <v>19.5</v>
      </c>
      <c r="AL16" s="34">
        <f t="shared" si="16"/>
        <v>19</v>
      </c>
      <c r="AM16" s="34">
        <f t="shared" si="16"/>
        <v>18</v>
      </c>
      <c r="AN16" s="34">
        <f t="shared" si="16"/>
        <v>21.5</v>
      </c>
      <c r="AO16" s="34">
        <f t="shared" si="16"/>
        <v>19.5</v>
      </c>
      <c r="AP16" s="34">
        <f t="shared" si="16"/>
        <v>13.5</v>
      </c>
      <c r="AQ16" s="34">
        <f t="shared" si="16"/>
        <v>18.5</v>
      </c>
      <c r="AR16" s="34">
        <f t="shared" si="16"/>
        <v>17</v>
      </c>
      <c r="AS16" s="34">
        <f t="shared" si="16"/>
        <v>17.5</v>
      </c>
      <c r="AT16" s="34">
        <f t="shared" si="16"/>
        <v>14</v>
      </c>
      <c r="AU16" s="34">
        <f t="shared" si="16"/>
        <v>17</v>
      </c>
      <c r="AV16" s="34">
        <f t="shared" si="16"/>
        <v>20</v>
      </c>
      <c r="AW16" s="34">
        <f t="shared" si="16"/>
        <v>17.5</v>
      </c>
      <c r="AX16" s="34">
        <f t="shared" si="16"/>
        <v>0</v>
      </c>
      <c r="AY16" s="34">
        <f t="shared" si="16"/>
        <v>0</v>
      </c>
      <c r="AZ16" s="34">
        <f t="shared" si="16"/>
        <v>0</v>
      </c>
      <c r="BA16" s="34">
        <f t="shared" si="16"/>
        <v>0</v>
      </c>
      <c r="BB16" s="34">
        <f t="shared" si="16"/>
        <v>0</v>
      </c>
      <c r="BC16" s="34">
        <f t="shared" si="16"/>
        <v>0</v>
      </c>
      <c r="BD16" s="34">
        <f t="shared" si="16"/>
        <v>0</v>
      </c>
      <c r="BE16" s="34">
        <f t="shared" si="16"/>
        <v>0</v>
      </c>
      <c r="BF16" s="34">
        <f t="shared" si="16"/>
        <v>0</v>
      </c>
      <c r="BG16" s="34">
        <f t="shared" si="16"/>
        <v>0</v>
      </c>
      <c r="BH16" s="34">
        <f t="shared" si="16"/>
        <v>0</v>
      </c>
      <c r="BI16" s="34">
        <f t="shared" si="16"/>
        <v>0</v>
      </c>
      <c r="BJ16" s="34">
        <f t="shared" si="16"/>
        <v>0</v>
      </c>
      <c r="BK16" s="34">
        <f t="shared" si="16"/>
        <v>0</v>
      </c>
      <c r="BL16" s="34">
        <f t="shared" si="16"/>
        <v>0</v>
      </c>
      <c r="BM16" s="34">
        <f t="shared" si="16"/>
        <v>0</v>
      </c>
      <c r="BN16" s="34">
        <f t="shared" si="16"/>
        <v>0</v>
      </c>
    </row>
    <row r="17" spans="1:66" x14ac:dyDescent="0.3">
      <c r="A17" s="32" t="s">
        <v>7</v>
      </c>
      <c r="B17" s="10"/>
      <c r="C17" s="33">
        <f t="shared" si="0"/>
        <v>8</v>
      </c>
      <c r="D17" s="33">
        <f t="shared" si="1"/>
        <v>15</v>
      </c>
      <c r="E17" s="33">
        <f t="shared" si="2"/>
        <v>18.5</v>
      </c>
      <c r="F17" s="33">
        <f t="shared" si="3"/>
        <v>17</v>
      </c>
      <c r="G17" s="33">
        <f t="shared" si="4"/>
        <v>3.5</v>
      </c>
      <c r="H17" s="9"/>
      <c r="I17" s="9"/>
      <c r="J17" s="9"/>
      <c r="K17" s="9"/>
      <c r="L17" s="9"/>
      <c r="M17" s="9"/>
      <c r="N17" s="9"/>
      <c r="O17" s="9"/>
      <c r="P17" s="9"/>
      <c r="Q17" s="9"/>
      <c r="R17" s="9"/>
      <c r="S17" s="33">
        <f t="shared" si="5"/>
        <v>18</v>
      </c>
      <c r="T17" s="33">
        <f t="shared" si="6"/>
        <v>20</v>
      </c>
      <c r="U17" s="33">
        <f t="shared" si="7"/>
        <v>11</v>
      </c>
      <c r="V17" s="33">
        <f t="shared" si="8"/>
        <v>9.5</v>
      </c>
      <c r="W17" s="33">
        <f t="shared" si="9"/>
        <v>22</v>
      </c>
      <c r="X17" s="33">
        <f t="shared" si="10"/>
        <v>21</v>
      </c>
      <c r="Y17" s="33">
        <f t="shared" si="11"/>
        <v>5</v>
      </c>
      <c r="Z17" s="33">
        <f t="shared" si="12"/>
        <v>0</v>
      </c>
      <c r="AA17" s="33">
        <f t="shared" si="13"/>
        <v>0</v>
      </c>
      <c r="AB17" s="33">
        <f t="shared" ref="AB17:BN17" si="17">AB$5-AB10</f>
        <v>0</v>
      </c>
      <c r="AC17" s="33">
        <f t="shared" si="17"/>
        <v>0</v>
      </c>
      <c r="AD17" s="33">
        <f t="shared" si="17"/>
        <v>0</v>
      </c>
      <c r="AE17" s="34">
        <f t="shared" si="17"/>
        <v>0</v>
      </c>
      <c r="AF17" s="34">
        <f t="shared" si="17"/>
        <v>18</v>
      </c>
      <c r="AG17" s="34">
        <f t="shared" si="17"/>
        <v>0</v>
      </c>
      <c r="AH17" s="34">
        <f t="shared" si="17"/>
        <v>16</v>
      </c>
      <c r="AI17" s="34">
        <f t="shared" si="17"/>
        <v>0</v>
      </c>
      <c r="AJ17" s="34">
        <f t="shared" si="17"/>
        <v>18</v>
      </c>
      <c r="AK17" s="34">
        <f t="shared" si="17"/>
        <v>0</v>
      </c>
      <c r="AL17" s="34">
        <f t="shared" si="17"/>
        <v>0</v>
      </c>
      <c r="AM17" s="34">
        <f t="shared" si="17"/>
        <v>0</v>
      </c>
      <c r="AN17" s="34">
        <f t="shared" si="17"/>
        <v>21.5</v>
      </c>
      <c r="AO17" s="34">
        <f t="shared" si="17"/>
        <v>0</v>
      </c>
      <c r="AP17" s="34">
        <f t="shared" si="17"/>
        <v>11</v>
      </c>
      <c r="AQ17" s="34">
        <f t="shared" si="17"/>
        <v>0</v>
      </c>
      <c r="AR17" s="34">
        <f t="shared" si="17"/>
        <v>17.5</v>
      </c>
      <c r="AS17" s="34">
        <f t="shared" si="17"/>
        <v>0</v>
      </c>
      <c r="AT17" s="34">
        <f t="shared" si="17"/>
        <v>13</v>
      </c>
      <c r="AU17" s="34">
        <f t="shared" si="17"/>
        <v>0</v>
      </c>
      <c r="AV17" s="34">
        <f t="shared" si="17"/>
        <v>19.5</v>
      </c>
      <c r="AW17" s="34">
        <f t="shared" si="17"/>
        <v>0</v>
      </c>
      <c r="AX17" s="34">
        <f t="shared" si="17"/>
        <v>0</v>
      </c>
      <c r="AY17" s="34">
        <f t="shared" si="17"/>
        <v>0</v>
      </c>
      <c r="AZ17" s="34">
        <f t="shared" si="17"/>
        <v>0</v>
      </c>
      <c r="BA17" s="34">
        <f t="shared" si="17"/>
        <v>0</v>
      </c>
      <c r="BB17" s="34">
        <f t="shared" si="17"/>
        <v>0</v>
      </c>
      <c r="BC17" s="34">
        <f t="shared" si="17"/>
        <v>0</v>
      </c>
      <c r="BD17" s="34">
        <f t="shared" si="17"/>
        <v>0</v>
      </c>
      <c r="BE17" s="34">
        <f t="shared" si="17"/>
        <v>0</v>
      </c>
      <c r="BF17" s="34">
        <f t="shared" si="17"/>
        <v>0</v>
      </c>
      <c r="BG17" s="34">
        <f t="shared" si="17"/>
        <v>0</v>
      </c>
      <c r="BH17" s="34">
        <f t="shared" si="17"/>
        <v>0</v>
      </c>
      <c r="BI17" s="34">
        <f t="shared" si="17"/>
        <v>0</v>
      </c>
      <c r="BJ17" s="34">
        <f t="shared" si="17"/>
        <v>0</v>
      </c>
      <c r="BK17" s="34">
        <f t="shared" si="17"/>
        <v>0</v>
      </c>
      <c r="BL17" s="34">
        <f t="shared" si="17"/>
        <v>0</v>
      </c>
      <c r="BM17" s="34">
        <f t="shared" si="17"/>
        <v>0</v>
      </c>
      <c r="BN17" s="34">
        <f t="shared" si="17"/>
        <v>0</v>
      </c>
    </row>
    <row r="18" spans="1:66" x14ac:dyDescent="0.3">
      <c r="A18" s="32" t="s">
        <v>8</v>
      </c>
      <c r="B18" s="10"/>
      <c r="C18" s="33">
        <f t="shared" si="0"/>
        <v>8</v>
      </c>
      <c r="D18" s="33">
        <f t="shared" si="1"/>
        <v>15</v>
      </c>
      <c r="E18" s="33">
        <f t="shared" si="2"/>
        <v>18.5</v>
      </c>
      <c r="F18" s="33">
        <f t="shared" si="3"/>
        <v>17</v>
      </c>
      <c r="G18" s="33">
        <f t="shared" si="4"/>
        <v>8.5</v>
      </c>
      <c r="H18" s="33">
        <f>$H$5-H11</f>
        <v>8</v>
      </c>
      <c r="I18" s="33">
        <f>$I$5-I11</f>
        <v>11.5</v>
      </c>
      <c r="J18" s="33">
        <f>$J$5-J11</f>
        <v>12.5</v>
      </c>
      <c r="K18" s="33">
        <f>$K$5-K11</f>
        <v>17</v>
      </c>
      <c r="L18" s="33">
        <f>$L$5-L11</f>
        <v>18.5</v>
      </c>
      <c r="M18" s="33">
        <f>$M$5-M11</f>
        <v>13</v>
      </c>
      <c r="N18" s="33">
        <f>$N$5-N11</f>
        <v>19.5</v>
      </c>
      <c r="O18" s="33">
        <f>$O$5-O11</f>
        <v>15.5</v>
      </c>
      <c r="P18" s="33">
        <f>$P$5-P11</f>
        <v>15</v>
      </c>
      <c r="Q18" s="33">
        <f>$Q$5-Q11</f>
        <v>15.5</v>
      </c>
      <c r="R18" s="33">
        <f>$R$5-R11</f>
        <v>10.5</v>
      </c>
      <c r="S18" s="33">
        <f t="shared" si="5"/>
        <v>18</v>
      </c>
      <c r="T18" s="33">
        <f t="shared" si="6"/>
        <v>17</v>
      </c>
      <c r="U18" s="33">
        <f t="shared" si="7"/>
        <v>10</v>
      </c>
      <c r="V18" s="33">
        <f t="shared" si="8"/>
        <v>8.5</v>
      </c>
      <c r="W18" s="33">
        <f t="shared" si="9"/>
        <v>19</v>
      </c>
      <c r="X18" s="33">
        <f t="shared" si="10"/>
        <v>18.5</v>
      </c>
      <c r="Y18" s="33">
        <f t="shared" si="11"/>
        <v>13</v>
      </c>
      <c r="Z18" s="33">
        <f t="shared" si="12"/>
        <v>17.5</v>
      </c>
      <c r="AA18" s="33">
        <f t="shared" si="13"/>
        <v>18.5</v>
      </c>
      <c r="AB18" s="33">
        <f t="shared" ref="AB18:BN18" si="18">AB$5-AB11</f>
        <v>21</v>
      </c>
      <c r="AC18" s="33">
        <f t="shared" si="18"/>
        <v>20.5</v>
      </c>
      <c r="AD18" s="33">
        <f t="shared" si="18"/>
        <v>10.5</v>
      </c>
      <c r="AE18" s="34">
        <f t="shared" si="18"/>
        <v>16.5</v>
      </c>
      <c r="AF18" s="34">
        <f t="shared" si="18"/>
        <v>16.5</v>
      </c>
      <c r="AG18" s="34">
        <f t="shared" si="18"/>
        <v>19</v>
      </c>
      <c r="AH18" s="34">
        <f t="shared" si="18"/>
        <v>15</v>
      </c>
      <c r="AI18" s="34">
        <f t="shared" si="18"/>
        <v>8</v>
      </c>
      <c r="AJ18" s="34">
        <f t="shared" si="18"/>
        <v>17</v>
      </c>
      <c r="AK18" s="34">
        <f t="shared" si="18"/>
        <v>19.5</v>
      </c>
      <c r="AL18" s="34">
        <f t="shared" si="18"/>
        <v>19</v>
      </c>
      <c r="AM18" s="34">
        <f t="shared" si="18"/>
        <v>19.5</v>
      </c>
      <c r="AN18" s="34">
        <f t="shared" si="18"/>
        <v>21.5</v>
      </c>
      <c r="AO18" s="34">
        <f t="shared" si="18"/>
        <v>18.5</v>
      </c>
      <c r="AP18" s="34">
        <f t="shared" si="18"/>
        <v>13</v>
      </c>
      <c r="AQ18" s="34">
        <f t="shared" si="18"/>
        <v>18.5</v>
      </c>
      <c r="AR18" s="34">
        <f t="shared" si="18"/>
        <v>16.5</v>
      </c>
      <c r="AS18" s="34">
        <f t="shared" si="18"/>
        <v>12</v>
      </c>
      <c r="AT18" s="34">
        <f t="shared" si="18"/>
        <v>12</v>
      </c>
      <c r="AU18" s="34">
        <f t="shared" si="18"/>
        <v>18.5</v>
      </c>
      <c r="AV18" s="34">
        <f t="shared" si="18"/>
        <v>20</v>
      </c>
      <c r="AW18" s="34">
        <f t="shared" si="18"/>
        <v>21.5</v>
      </c>
      <c r="AX18" s="34">
        <f t="shared" si="18"/>
        <v>0</v>
      </c>
      <c r="AY18" s="34">
        <f t="shared" si="18"/>
        <v>0</v>
      </c>
      <c r="AZ18" s="34">
        <f t="shared" si="18"/>
        <v>0</v>
      </c>
      <c r="BA18" s="34">
        <f t="shared" si="18"/>
        <v>0</v>
      </c>
      <c r="BB18" s="34">
        <f t="shared" si="18"/>
        <v>0</v>
      </c>
      <c r="BC18" s="34">
        <f t="shared" si="18"/>
        <v>0</v>
      </c>
      <c r="BD18" s="34">
        <f t="shared" si="18"/>
        <v>0</v>
      </c>
      <c r="BE18" s="34">
        <f t="shared" si="18"/>
        <v>0</v>
      </c>
      <c r="BF18" s="34">
        <f t="shared" si="18"/>
        <v>0</v>
      </c>
      <c r="BG18" s="34">
        <f t="shared" si="18"/>
        <v>0</v>
      </c>
      <c r="BH18" s="34">
        <f t="shared" si="18"/>
        <v>0</v>
      </c>
      <c r="BI18" s="34">
        <f t="shared" si="18"/>
        <v>0</v>
      </c>
      <c r="BJ18" s="34">
        <f t="shared" si="18"/>
        <v>0</v>
      </c>
      <c r="BK18" s="34">
        <f t="shared" si="18"/>
        <v>0</v>
      </c>
      <c r="BL18" s="34">
        <f t="shared" si="18"/>
        <v>0</v>
      </c>
      <c r="BM18" s="34">
        <f t="shared" si="18"/>
        <v>0</v>
      </c>
      <c r="BN18" s="34">
        <f t="shared" si="18"/>
        <v>0</v>
      </c>
    </row>
    <row r="19" spans="1:66" x14ac:dyDescent="0.3">
      <c r="A19" s="32" t="s">
        <v>9</v>
      </c>
      <c r="B19" s="35"/>
      <c r="C19" s="33">
        <f t="shared" si="0"/>
        <v>22</v>
      </c>
      <c r="D19" s="33">
        <f t="shared" si="1"/>
        <v>20</v>
      </c>
      <c r="E19" s="33">
        <f t="shared" si="2"/>
        <v>22</v>
      </c>
      <c r="F19" s="33">
        <f t="shared" si="3"/>
        <v>17</v>
      </c>
      <c r="G19" s="33">
        <f t="shared" si="4"/>
        <v>20</v>
      </c>
      <c r="H19" s="33">
        <f>$H$5-H12</f>
        <v>20</v>
      </c>
      <c r="I19" s="33">
        <f>$I$5-I12</f>
        <v>23</v>
      </c>
      <c r="J19" s="33">
        <f>$J$5-J12</f>
        <v>17</v>
      </c>
      <c r="K19" s="33">
        <f>$K$5-K12</f>
        <v>23</v>
      </c>
      <c r="L19" s="33">
        <f>$L$5-L12</f>
        <v>22</v>
      </c>
      <c r="M19" s="33">
        <f>$M$5-M12</f>
        <v>21</v>
      </c>
      <c r="N19" s="33">
        <f>$N$5-N12</f>
        <v>23</v>
      </c>
      <c r="O19" s="33">
        <f>$O$5-O12</f>
        <v>20</v>
      </c>
      <c r="P19" s="33">
        <f>$P$5-P12</f>
        <v>21</v>
      </c>
      <c r="Q19" s="33">
        <f>$Q$5-Q12</f>
        <v>22</v>
      </c>
      <c r="R19" s="33">
        <f>$R$5-R12</f>
        <v>15</v>
      </c>
      <c r="S19" s="33">
        <f t="shared" si="5"/>
        <v>18</v>
      </c>
      <c r="T19" s="33">
        <f t="shared" si="6"/>
        <v>20</v>
      </c>
      <c r="U19" s="33">
        <f t="shared" si="7"/>
        <v>17</v>
      </c>
      <c r="V19" s="33">
        <f t="shared" si="8"/>
        <v>20</v>
      </c>
      <c r="W19" s="33">
        <f t="shared" si="9"/>
        <v>22</v>
      </c>
      <c r="X19" s="33">
        <f t="shared" si="10"/>
        <v>21</v>
      </c>
      <c r="Y19" s="33">
        <f t="shared" si="11"/>
        <v>21</v>
      </c>
      <c r="Z19" s="33">
        <f t="shared" si="12"/>
        <v>21</v>
      </c>
      <c r="AA19" s="33">
        <f t="shared" si="13"/>
        <v>20</v>
      </c>
      <c r="AB19" s="33">
        <f t="shared" ref="AB19:BN19" si="19">AB$5-AB12</f>
        <v>22</v>
      </c>
      <c r="AC19" s="33">
        <f t="shared" si="19"/>
        <v>22</v>
      </c>
      <c r="AD19" s="33">
        <f t="shared" si="19"/>
        <v>15</v>
      </c>
      <c r="AE19" s="34">
        <f t="shared" si="19"/>
        <v>19</v>
      </c>
      <c r="AF19" s="34">
        <f t="shared" si="19"/>
        <v>20</v>
      </c>
      <c r="AG19" s="34">
        <f t="shared" si="19"/>
        <v>21</v>
      </c>
      <c r="AH19" s="34">
        <f t="shared" si="19"/>
        <v>16</v>
      </c>
      <c r="AI19" s="34">
        <f t="shared" si="19"/>
        <v>21</v>
      </c>
      <c r="AJ19" s="34">
        <f t="shared" si="19"/>
        <v>20</v>
      </c>
      <c r="AK19" s="34">
        <f t="shared" si="19"/>
        <v>22</v>
      </c>
      <c r="AL19" s="34">
        <f t="shared" si="19"/>
        <v>20</v>
      </c>
      <c r="AM19" s="34">
        <f t="shared" si="19"/>
        <v>21</v>
      </c>
      <c r="AN19" s="34">
        <f t="shared" si="19"/>
        <v>23</v>
      </c>
      <c r="AO19" s="34">
        <f t="shared" si="19"/>
        <v>21</v>
      </c>
      <c r="AP19" s="34">
        <f t="shared" si="19"/>
        <v>15</v>
      </c>
      <c r="AQ19" s="34">
        <f t="shared" si="19"/>
        <v>20</v>
      </c>
      <c r="AR19" s="34">
        <f t="shared" si="19"/>
        <v>20</v>
      </c>
      <c r="AS19" s="34">
        <f t="shared" si="19"/>
        <v>22</v>
      </c>
      <c r="AT19" s="34">
        <f t="shared" si="19"/>
        <v>22</v>
      </c>
      <c r="AU19" s="34">
        <f t="shared" si="19"/>
        <v>21</v>
      </c>
      <c r="AV19" s="34">
        <f t="shared" si="19"/>
        <v>22</v>
      </c>
      <c r="AW19" s="34">
        <f t="shared" si="19"/>
        <v>23</v>
      </c>
      <c r="AX19" s="34">
        <f t="shared" si="19"/>
        <v>0</v>
      </c>
      <c r="AY19" s="34">
        <f t="shared" si="19"/>
        <v>0</v>
      </c>
      <c r="AZ19" s="34">
        <f t="shared" si="19"/>
        <v>0</v>
      </c>
      <c r="BA19" s="34">
        <f t="shared" si="19"/>
        <v>0</v>
      </c>
      <c r="BB19" s="34">
        <f t="shared" si="19"/>
        <v>0</v>
      </c>
      <c r="BC19" s="34">
        <f t="shared" si="19"/>
        <v>0</v>
      </c>
      <c r="BD19" s="34">
        <f t="shared" si="19"/>
        <v>0</v>
      </c>
      <c r="BE19" s="34">
        <f t="shared" si="19"/>
        <v>0</v>
      </c>
      <c r="BF19" s="34">
        <f t="shared" si="19"/>
        <v>0</v>
      </c>
      <c r="BG19" s="34">
        <f t="shared" si="19"/>
        <v>0</v>
      </c>
      <c r="BH19" s="34">
        <f t="shared" si="19"/>
        <v>0</v>
      </c>
      <c r="BI19" s="34">
        <f t="shared" si="19"/>
        <v>0</v>
      </c>
      <c r="BJ19" s="34">
        <f t="shared" si="19"/>
        <v>0</v>
      </c>
      <c r="BK19" s="34">
        <f t="shared" si="19"/>
        <v>0</v>
      </c>
      <c r="BL19" s="34">
        <f t="shared" si="19"/>
        <v>0</v>
      </c>
      <c r="BM19" s="34">
        <f t="shared" si="19"/>
        <v>0</v>
      </c>
      <c r="BN19" s="34">
        <f t="shared" si="19"/>
        <v>0</v>
      </c>
    </row>
    <row r="20" spans="1:66" ht="25.2" x14ac:dyDescent="0.3">
      <c r="A20" s="26" t="s">
        <v>10</v>
      </c>
      <c r="B20" s="27" t="s">
        <v>11</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row>
    <row r="21" spans="1:66" x14ac:dyDescent="0.3">
      <c r="A21" s="32" t="s">
        <v>4</v>
      </c>
      <c r="B21" s="36">
        <v>15</v>
      </c>
      <c r="C21" s="37">
        <f t="shared" ref="C21:AH21" si="20">C14*$B$21</f>
        <v>120</v>
      </c>
      <c r="D21" s="37">
        <f t="shared" si="20"/>
        <v>225</v>
      </c>
      <c r="E21" s="37">
        <f t="shared" si="20"/>
        <v>105</v>
      </c>
      <c r="F21" s="37">
        <f t="shared" si="20"/>
        <v>255</v>
      </c>
      <c r="G21" s="37">
        <f t="shared" si="20"/>
        <v>210</v>
      </c>
      <c r="H21" s="37">
        <f t="shared" si="20"/>
        <v>187.5</v>
      </c>
      <c r="I21" s="37">
        <f t="shared" si="20"/>
        <v>165</v>
      </c>
      <c r="J21" s="37">
        <f t="shared" si="20"/>
        <v>187.5</v>
      </c>
      <c r="K21" s="37">
        <f t="shared" si="20"/>
        <v>240</v>
      </c>
      <c r="L21" s="37">
        <f t="shared" si="20"/>
        <v>232.5</v>
      </c>
      <c r="M21" s="37">
        <f t="shared" si="20"/>
        <v>195</v>
      </c>
      <c r="N21" s="37">
        <f t="shared" si="20"/>
        <v>300</v>
      </c>
      <c r="O21" s="37">
        <f t="shared" si="20"/>
        <v>247.5</v>
      </c>
      <c r="P21" s="37">
        <f t="shared" si="20"/>
        <v>232.5</v>
      </c>
      <c r="Q21" s="37">
        <f t="shared" si="20"/>
        <v>262.5</v>
      </c>
      <c r="R21" s="37">
        <f t="shared" si="20"/>
        <v>195</v>
      </c>
      <c r="S21" s="37">
        <f t="shared" si="20"/>
        <v>255</v>
      </c>
      <c r="T21" s="37">
        <f t="shared" si="20"/>
        <v>285</v>
      </c>
      <c r="U21" s="37">
        <f t="shared" si="20"/>
        <v>180</v>
      </c>
      <c r="V21" s="37">
        <f t="shared" si="20"/>
        <v>142.5</v>
      </c>
      <c r="W21" s="37">
        <f t="shared" si="20"/>
        <v>300</v>
      </c>
      <c r="X21" s="37">
        <f t="shared" si="20"/>
        <v>300</v>
      </c>
      <c r="Y21" s="37">
        <f t="shared" si="20"/>
        <v>225</v>
      </c>
      <c r="Z21" s="37">
        <f t="shared" si="20"/>
        <v>300</v>
      </c>
      <c r="AA21" s="37">
        <f t="shared" si="20"/>
        <v>262.5</v>
      </c>
      <c r="AB21" s="37">
        <f t="shared" si="20"/>
        <v>330</v>
      </c>
      <c r="AC21" s="37">
        <f t="shared" si="20"/>
        <v>330</v>
      </c>
      <c r="AD21" s="37">
        <f t="shared" si="20"/>
        <v>187.5</v>
      </c>
      <c r="AE21" s="38">
        <f t="shared" si="20"/>
        <v>247.5</v>
      </c>
      <c r="AF21" s="38">
        <f t="shared" si="20"/>
        <v>262.5</v>
      </c>
      <c r="AG21" s="38">
        <f t="shared" si="20"/>
        <v>300</v>
      </c>
      <c r="AH21" s="38">
        <f t="shared" si="20"/>
        <v>232.5</v>
      </c>
      <c r="AI21" s="38">
        <f t="shared" ref="AI21:BN21" si="21">AI14*$B$21</f>
        <v>127.5</v>
      </c>
      <c r="AJ21" s="38">
        <f t="shared" si="21"/>
        <v>270</v>
      </c>
      <c r="AK21" s="38">
        <f t="shared" si="21"/>
        <v>292.5</v>
      </c>
      <c r="AL21" s="38">
        <f t="shared" si="21"/>
        <v>300</v>
      </c>
      <c r="AM21" s="38">
        <f t="shared" si="21"/>
        <v>292.5</v>
      </c>
      <c r="AN21" s="38">
        <f t="shared" si="21"/>
        <v>330</v>
      </c>
      <c r="AO21" s="38">
        <f t="shared" si="21"/>
        <v>307.5</v>
      </c>
      <c r="AP21" s="38">
        <f t="shared" si="21"/>
        <v>210</v>
      </c>
      <c r="AQ21" s="38">
        <f t="shared" si="21"/>
        <v>285</v>
      </c>
      <c r="AR21" s="38">
        <f t="shared" si="21"/>
        <v>270</v>
      </c>
      <c r="AS21" s="38">
        <f t="shared" si="21"/>
        <v>322.5</v>
      </c>
      <c r="AT21" s="38">
        <f t="shared" si="21"/>
        <v>225</v>
      </c>
      <c r="AU21" s="38">
        <f t="shared" si="21"/>
        <v>240</v>
      </c>
      <c r="AV21" s="38">
        <f t="shared" si="21"/>
        <v>300</v>
      </c>
      <c r="AW21" s="38">
        <f t="shared" si="21"/>
        <v>277.5</v>
      </c>
      <c r="AX21" s="38">
        <f t="shared" si="21"/>
        <v>0</v>
      </c>
      <c r="AY21" s="38">
        <f t="shared" si="21"/>
        <v>0</v>
      </c>
      <c r="AZ21" s="38">
        <f t="shared" si="21"/>
        <v>0</v>
      </c>
      <c r="BA21" s="38">
        <f t="shared" si="21"/>
        <v>0</v>
      </c>
      <c r="BB21" s="38">
        <f t="shared" si="21"/>
        <v>0</v>
      </c>
      <c r="BC21" s="38">
        <f t="shared" si="21"/>
        <v>0</v>
      </c>
      <c r="BD21" s="38">
        <f t="shared" si="21"/>
        <v>0</v>
      </c>
      <c r="BE21" s="38">
        <f t="shared" si="21"/>
        <v>0</v>
      </c>
      <c r="BF21" s="38">
        <f t="shared" si="21"/>
        <v>0</v>
      </c>
      <c r="BG21" s="38">
        <f t="shared" si="21"/>
        <v>0</v>
      </c>
      <c r="BH21" s="38">
        <f t="shared" si="21"/>
        <v>0</v>
      </c>
      <c r="BI21" s="38">
        <f t="shared" si="21"/>
        <v>0</v>
      </c>
      <c r="BJ21" s="38">
        <f t="shared" si="21"/>
        <v>0</v>
      </c>
      <c r="BK21" s="38">
        <f t="shared" si="21"/>
        <v>0</v>
      </c>
      <c r="BL21" s="38">
        <f t="shared" si="21"/>
        <v>0</v>
      </c>
      <c r="BM21" s="38">
        <f t="shared" si="21"/>
        <v>0</v>
      </c>
      <c r="BN21" s="38">
        <f t="shared" si="21"/>
        <v>0</v>
      </c>
    </row>
    <row r="22" spans="1:66" x14ac:dyDescent="0.3">
      <c r="A22" s="32" t="s">
        <v>5</v>
      </c>
      <c r="B22" s="36">
        <v>15</v>
      </c>
      <c r="C22" s="37">
        <f t="shared" ref="C22:AH22" si="22">C15*$B$22</f>
        <v>120</v>
      </c>
      <c r="D22" s="37">
        <f t="shared" si="22"/>
        <v>225</v>
      </c>
      <c r="E22" s="37">
        <f t="shared" si="22"/>
        <v>202.5</v>
      </c>
      <c r="F22" s="37">
        <f t="shared" si="22"/>
        <v>240</v>
      </c>
      <c r="G22" s="37">
        <f t="shared" si="22"/>
        <v>112.5</v>
      </c>
      <c r="H22" s="37">
        <f t="shared" si="22"/>
        <v>127.5</v>
      </c>
      <c r="I22" s="37">
        <f t="shared" si="22"/>
        <v>165</v>
      </c>
      <c r="J22" s="37">
        <f t="shared" si="22"/>
        <v>225</v>
      </c>
      <c r="K22" s="37">
        <f t="shared" si="22"/>
        <v>240</v>
      </c>
      <c r="L22" s="37">
        <f t="shared" si="22"/>
        <v>277.5</v>
      </c>
      <c r="M22" s="37">
        <f t="shared" si="22"/>
        <v>187.5</v>
      </c>
      <c r="N22" s="37">
        <f t="shared" si="22"/>
        <v>292.5</v>
      </c>
      <c r="O22" s="37">
        <f t="shared" si="22"/>
        <v>240</v>
      </c>
      <c r="P22" s="37">
        <f t="shared" si="22"/>
        <v>210</v>
      </c>
      <c r="Q22" s="37">
        <f t="shared" si="22"/>
        <v>232.5</v>
      </c>
      <c r="R22" s="37">
        <f t="shared" si="22"/>
        <v>180</v>
      </c>
      <c r="S22" s="37">
        <f t="shared" si="22"/>
        <v>210</v>
      </c>
      <c r="T22" s="37">
        <f t="shared" si="22"/>
        <v>232.5</v>
      </c>
      <c r="U22" s="37">
        <f t="shared" si="22"/>
        <v>165</v>
      </c>
      <c r="V22" s="37">
        <f t="shared" si="22"/>
        <v>127.5</v>
      </c>
      <c r="W22" s="37">
        <f t="shared" si="22"/>
        <v>262.5</v>
      </c>
      <c r="X22" s="37">
        <f t="shared" si="22"/>
        <v>262.5</v>
      </c>
      <c r="Y22" s="37">
        <f t="shared" si="22"/>
        <v>195</v>
      </c>
      <c r="Z22" s="37">
        <f t="shared" si="22"/>
        <v>262.5</v>
      </c>
      <c r="AA22" s="37">
        <f t="shared" si="22"/>
        <v>225</v>
      </c>
      <c r="AB22" s="37">
        <f t="shared" si="22"/>
        <v>292.5</v>
      </c>
      <c r="AC22" s="37">
        <f t="shared" si="22"/>
        <v>300</v>
      </c>
      <c r="AD22" s="37">
        <f t="shared" si="22"/>
        <v>165</v>
      </c>
      <c r="AE22" s="38">
        <f t="shared" si="22"/>
        <v>232.5</v>
      </c>
      <c r="AF22" s="38">
        <f t="shared" si="22"/>
        <v>240</v>
      </c>
      <c r="AG22" s="38">
        <f t="shared" si="22"/>
        <v>270</v>
      </c>
      <c r="AH22" s="38">
        <f t="shared" si="22"/>
        <v>210</v>
      </c>
      <c r="AI22" s="38">
        <f t="shared" ref="AI22:BN22" si="23">AI15*$B$22</f>
        <v>112.5</v>
      </c>
      <c r="AJ22" s="38">
        <f t="shared" si="23"/>
        <v>240</v>
      </c>
      <c r="AK22" s="38">
        <f t="shared" si="23"/>
        <v>255</v>
      </c>
      <c r="AL22" s="38">
        <f t="shared" si="23"/>
        <v>262.5</v>
      </c>
      <c r="AM22" s="38">
        <f t="shared" si="23"/>
        <v>255</v>
      </c>
      <c r="AN22" s="38">
        <f t="shared" si="23"/>
        <v>300</v>
      </c>
      <c r="AO22" s="38">
        <f t="shared" si="23"/>
        <v>277.5</v>
      </c>
      <c r="AP22" s="38">
        <f t="shared" si="23"/>
        <v>195</v>
      </c>
      <c r="AQ22" s="38">
        <f t="shared" si="23"/>
        <v>247.5</v>
      </c>
      <c r="AR22" s="38">
        <f t="shared" si="23"/>
        <v>225</v>
      </c>
      <c r="AS22" s="38">
        <f t="shared" si="23"/>
        <v>262.5</v>
      </c>
      <c r="AT22" s="38">
        <f t="shared" si="23"/>
        <v>172.5</v>
      </c>
      <c r="AU22" s="38">
        <f t="shared" si="23"/>
        <v>217.5</v>
      </c>
      <c r="AV22" s="38">
        <f t="shared" si="23"/>
        <v>270</v>
      </c>
      <c r="AW22" s="38">
        <f t="shared" si="23"/>
        <v>255</v>
      </c>
      <c r="AX22" s="38">
        <f t="shared" si="23"/>
        <v>0</v>
      </c>
      <c r="AY22" s="38">
        <f t="shared" si="23"/>
        <v>0</v>
      </c>
      <c r="AZ22" s="38">
        <f t="shared" si="23"/>
        <v>0</v>
      </c>
      <c r="BA22" s="38">
        <f t="shared" si="23"/>
        <v>0</v>
      </c>
      <c r="BB22" s="38">
        <f t="shared" si="23"/>
        <v>0</v>
      </c>
      <c r="BC22" s="38">
        <f t="shared" si="23"/>
        <v>0</v>
      </c>
      <c r="BD22" s="38">
        <f t="shared" si="23"/>
        <v>0</v>
      </c>
      <c r="BE22" s="38">
        <f t="shared" si="23"/>
        <v>0</v>
      </c>
      <c r="BF22" s="38">
        <f t="shared" si="23"/>
        <v>0</v>
      </c>
      <c r="BG22" s="38">
        <f t="shared" si="23"/>
        <v>0</v>
      </c>
      <c r="BH22" s="38">
        <f t="shared" si="23"/>
        <v>0</v>
      </c>
      <c r="BI22" s="38">
        <f t="shared" si="23"/>
        <v>0</v>
      </c>
      <c r="BJ22" s="38">
        <f t="shared" si="23"/>
        <v>0</v>
      </c>
      <c r="BK22" s="38">
        <f t="shared" si="23"/>
        <v>0</v>
      </c>
      <c r="BL22" s="38">
        <f t="shared" si="23"/>
        <v>0</v>
      </c>
      <c r="BM22" s="38">
        <f t="shared" si="23"/>
        <v>0</v>
      </c>
      <c r="BN22" s="38">
        <f t="shared" si="23"/>
        <v>0</v>
      </c>
    </row>
    <row r="23" spans="1:66" x14ac:dyDescent="0.3">
      <c r="A23" s="32" t="s">
        <v>6</v>
      </c>
      <c r="B23" s="36">
        <v>15</v>
      </c>
      <c r="C23" s="37">
        <f t="shared" ref="C23:AH23" si="24">C16*$B$23</f>
        <v>120</v>
      </c>
      <c r="D23" s="37">
        <f t="shared" si="24"/>
        <v>225</v>
      </c>
      <c r="E23" s="37">
        <f t="shared" si="24"/>
        <v>277.5</v>
      </c>
      <c r="F23" s="37">
        <f t="shared" si="24"/>
        <v>240</v>
      </c>
      <c r="G23" s="37">
        <f t="shared" si="24"/>
        <v>142.5</v>
      </c>
      <c r="H23" s="37">
        <f t="shared" si="24"/>
        <v>135</v>
      </c>
      <c r="I23" s="37">
        <f t="shared" si="24"/>
        <v>165</v>
      </c>
      <c r="J23" s="37">
        <f t="shared" si="24"/>
        <v>225</v>
      </c>
      <c r="K23" s="37">
        <f t="shared" si="24"/>
        <v>262.5</v>
      </c>
      <c r="L23" s="37">
        <f t="shared" si="24"/>
        <v>315</v>
      </c>
      <c r="M23" s="37">
        <f t="shared" si="24"/>
        <v>202.5</v>
      </c>
      <c r="N23" s="37">
        <f t="shared" si="24"/>
        <v>202.5</v>
      </c>
      <c r="O23" s="37">
        <f t="shared" si="24"/>
        <v>270</v>
      </c>
      <c r="P23" s="37">
        <f t="shared" si="24"/>
        <v>232.5</v>
      </c>
      <c r="Q23" s="37">
        <f t="shared" si="24"/>
        <v>255</v>
      </c>
      <c r="R23" s="37">
        <f t="shared" si="24"/>
        <v>195</v>
      </c>
      <c r="S23" s="37">
        <f t="shared" si="24"/>
        <v>255</v>
      </c>
      <c r="T23" s="37">
        <f t="shared" si="24"/>
        <v>285</v>
      </c>
      <c r="U23" s="37">
        <f t="shared" si="24"/>
        <v>172.5</v>
      </c>
      <c r="V23" s="37">
        <f t="shared" si="24"/>
        <v>142.5</v>
      </c>
      <c r="W23" s="37">
        <f t="shared" si="24"/>
        <v>300</v>
      </c>
      <c r="X23" s="37">
        <f t="shared" si="24"/>
        <v>292.5</v>
      </c>
      <c r="Y23" s="37">
        <f t="shared" si="24"/>
        <v>217.5</v>
      </c>
      <c r="Z23" s="37">
        <f t="shared" si="24"/>
        <v>292.5</v>
      </c>
      <c r="AA23" s="37">
        <f t="shared" si="24"/>
        <v>300</v>
      </c>
      <c r="AB23" s="37">
        <f t="shared" si="24"/>
        <v>330</v>
      </c>
      <c r="AC23" s="37">
        <f t="shared" si="24"/>
        <v>315</v>
      </c>
      <c r="AD23" s="37">
        <f t="shared" si="24"/>
        <v>165</v>
      </c>
      <c r="AE23" s="38">
        <f t="shared" si="24"/>
        <v>262.5</v>
      </c>
      <c r="AF23" s="38">
        <f t="shared" si="24"/>
        <v>270</v>
      </c>
      <c r="AG23" s="38">
        <f t="shared" si="24"/>
        <v>292.5</v>
      </c>
      <c r="AH23" s="38">
        <f t="shared" si="24"/>
        <v>232.5</v>
      </c>
      <c r="AI23" s="38">
        <f t="shared" ref="AI23:BN23" si="25">AI16*$B$23</f>
        <v>127.5</v>
      </c>
      <c r="AJ23" s="38">
        <f t="shared" si="25"/>
        <v>262.5</v>
      </c>
      <c r="AK23" s="38">
        <f t="shared" si="25"/>
        <v>292.5</v>
      </c>
      <c r="AL23" s="38">
        <f t="shared" si="25"/>
        <v>285</v>
      </c>
      <c r="AM23" s="38">
        <f t="shared" si="25"/>
        <v>270</v>
      </c>
      <c r="AN23" s="38">
        <f t="shared" si="25"/>
        <v>322.5</v>
      </c>
      <c r="AO23" s="38">
        <f t="shared" si="25"/>
        <v>292.5</v>
      </c>
      <c r="AP23" s="38">
        <f t="shared" si="25"/>
        <v>202.5</v>
      </c>
      <c r="AQ23" s="38">
        <f t="shared" si="25"/>
        <v>277.5</v>
      </c>
      <c r="AR23" s="38">
        <f t="shared" si="25"/>
        <v>255</v>
      </c>
      <c r="AS23" s="38">
        <f t="shared" si="25"/>
        <v>262.5</v>
      </c>
      <c r="AT23" s="38">
        <f t="shared" si="25"/>
        <v>210</v>
      </c>
      <c r="AU23" s="38">
        <f t="shared" si="25"/>
        <v>255</v>
      </c>
      <c r="AV23" s="38">
        <f t="shared" si="25"/>
        <v>300</v>
      </c>
      <c r="AW23" s="38">
        <f t="shared" si="25"/>
        <v>262.5</v>
      </c>
      <c r="AX23" s="38">
        <f t="shared" si="25"/>
        <v>0</v>
      </c>
      <c r="AY23" s="38">
        <f t="shared" si="25"/>
        <v>0</v>
      </c>
      <c r="AZ23" s="38">
        <f t="shared" si="25"/>
        <v>0</v>
      </c>
      <c r="BA23" s="38">
        <f t="shared" si="25"/>
        <v>0</v>
      </c>
      <c r="BB23" s="38">
        <f t="shared" si="25"/>
        <v>0</v>
      </c>
      <c r="BC23" s="38">
        <f t="shared" si="25"/>
        <v>0</v>
      </c>
      <c r="BD23" s="38">
        <f t="shared" si="25"/>
        <v>0</v>
      </c>
      <c r="BE23" s="38">
        <f t="shared" si="25"/>
        <v>0</v>
      </c>
      <c r="BF23" s="38">
        <f t="shared" si="25"/>
        <v>0</v>
      </c>
      <c r="BG23" s="38">
        <f t="shared" si="25"/>
        <v>0</v>
      </c>
      <c r="BH23" s="38">
        <f t="shared" si="25"/>
        <v>0</v>
      </c>
      <c r="BI23" s="38">
        <f t="shared" si="25"/>
        <v>0</v>
      </c>
      <c r="BJ23" s="38">
        <f t="shared" si="25"/>
        <v>0</v>
      </c>
      <c r="BK23" s="38">
        <f t="shared" si="25"/>
        <v>0</v>
      </c>
      <c r="BL23" s="38">
        <f t="shared" si="25"/>
        <v>0</v>
      </c>
      <c r="BM23" s="38">
        <f t="shared" si="25"/>
        <v>0</v>
      </c>
      <c r="BN23" s="38">
        <f t="shared" si="25"/>
        <v>0</v>
      </c>
    </row>
    <row r="24" spans="1:66" x14ac:dyDescent="0.3">
      <c r="A24" s="32" t="s">
        <v>7</v>
      </c>
      <c r="B24" s="36">
        <v>15</v>
      </c>
      <c r="C24" s="37">
        <f>C17*$B$24</f>
        <v>120</v>
      </c>
      <c r="D24" s="37">
        <f>D17*$B$24</f>
        <v>225</v>
      </c>
      <c r="E24" s="37">
        <f>E17*$B$24</f>
        <v>277.5</v>
      </c>
      <c r="F24" s="37">
        <f>F17*$B$24</f>
        <v>255</v>
      </c>
      <c r="G24" s="37">
        <f>G17*$B$24</f>
        <v>52.5</v>
      </c>
      <c r="H24" s="8"/>
      <c r="I24" s="8"/>
      <c r="J24" s="8"/>
      <c r="K24" s="8"/>
      <c r="L24" s="8"/>
      <c r="M24" s="8"/>
      <c r="N24" s="8"/>
      <c r="O24" s="8"/>
      <c r="P24" s="8"/>
      <c r="Q24" s="8"/>
      <c r="R24" s="8"/>
      <c r="S24" s="37">
        <f t="shared" ref="S24:BN24" si="26">S17*$B$24</f>
        <v>270</v>
      </c>
      <c r="T24" s="37">
        <f t="shared" si="26"/>
        <v>300</v>
      </c>
      <c r="U24" s="37">
        <f t="shared" si="26"/>
        <v>165</v>
      </c>
      <c r="V24" s="37">
        <f t="shared" si="26"/>
        <v>142.5</v>
      </c>
      <c r="W24" s="37">
        <f t="shared" si="26"/>
        <v>330</v>
      </c>
      <c r="X24" s="37">
        <f t="shared" si="26"/>
        <v>315</v>
      </c>
      <c r="Y24" s="37">
        <f t="shared" si="26"/>
        <v>75</v>
      </c>
      <c r="Z24" s="37">
        <f t="shared" si="26"/>
        <v>0</v>
      </c>
      <c r="AA24" s="37">
        <f t="shared" si="26"/>
        <v>0</v>
      </c>
      <c r="AB24" s="37">
        <f t="shared" si="26"/>
        <v>0</v>
      </c>
      <c r="AC24" s="37">
        <f t="shared" si="26"/>
        <v>0</v>
      </c>
      <c r="AD24" s="37">
        <f t="shared" si="26"/>
        <v>0</v>
      </c>
      <c r="AE24" s="38">
        <f t="shared" si="26"/>
        <v>0</v>
      </c>
      <c r="AF24" s="38">
        <f t="shared" si="26"/>
        <v>270</v>
      </c>
      <c r="AG24" s="38">
        <f t="shared" si="26"/>
        <v>0</v>
      </c>
      <c r="AH24" s="38">
        <f t="shared" si="26"/>
        <v>240</v>
      </c>
      <c r="AI24" s="38">
        <f t="shared" si="26"/>
        <v>0</v>
      </c>
      <c r="AJ24" s="38">
        <f t="shared" si="26"/>
        <v>270</v>
      </c>
      <c r="AK24" s="38">
        <f t="shared" si="26"/>
        <v>0</v>
      </c>
      <c r="AL24" s="38">
        <f t="shared" si="26"/>
        <v>0</v>
      </c>
      <c r="AM24" s="38">
        <f t="shared" si="26"/>
        <v>0</v>
      </c>
      <c r="AN24" s="38">
        <f t="shared" si="26"/>
        <v>322.5</v>
      </c>
      <c r="AO24" s="38">
        <f t="shared" si="26"/>
        <v>0</v>
      </c>
      <c r="AP24" s="38">
        <f t="shared" si="26"/>
        <v>165</v>
      </c>
      <c r="AQ24" s="38">
        <f t="shared" si="26"/>
        <v>0</v>
      </c>
      <c r="AR24" s="38">
        <f t="shared" si="26"/>
        <v>262.5</v>
      </c>
      <c r="AS24" s="38">
        <f t="shared" si="26"/>
        <v>0</v>
      </c>
      <c r="AT24" s="38">
        <f t="shared" si="26"/>
        <v>195</v>
      </c>
      <c r="AU24" s="38">
        <f t="shared" si="26"/>
        <v>0</v>
      </c>
      <c r="AV24" s="38">
        <f t="shared" si="26"/>
        <v>292.5</v>
      </c>
      <c r="AW24" s="38">
        <f t="shared" si="26"/>
        <v>0</v>
      </c>
      <c r="AX24" s="38">
        <f t="shared" si="26"/>
        <v>0</v>
      </c>
      <c r="AY24" s="38">
        <f t="shared" si="26"/>
        <v>0</v>
      </c>
      <c r="AZ24" s="38">
        <f t="shared" si="26"/>
        <v>0</v>
      </c>
      <c r="BA24" s="38">
        <f t="shared" si="26"/>
        <v>0</v>
      </c>
      <c r="BB24" s="38">
        <f t="shared" si="26"/>
        <v>0</v>
      </c>
      <c r="BC24" s="38">
        <f t="shared" si="26"/>
        <v>0</v>
      </c>
      <c r="BD24" s="38">
        <f t="shared" si="26"/>
        <v>0</v>
      </c>
      <c r="BE24" s="38">
        <f t="shared" si="26"/>
        <v>0</v>
      </c>
      <c r="BF24" s="38">
        <f t="shared" si="26"/>
        <v>0</v>
      </c>
      <c r="BG24" s="38">
        <f t="shared" si="26"/>
        <v>0</v>
      </c>
      <c r="BH24" s="38">
        <f t="shared" si="26"/>
        <v>0</v>
      </c>
      <c r="BI24" s="38">
        <f t="shared" si="26"/>
        <v>0</v>
      </c>
      <c r="BJ24" s="38">
        <f t="shared" si="26"/>
        <v>0</v>
      </c>
      <c r="BK24" s="38">
        <f t="shared" si="26"/>
        <v>0</v>
      </c>
      <c r="BL24" s="38">
        <f t="shared" si="26"/>
        <v>0</v>
      </c>
      <c r="BM24" s="38">
        <f t="shared" si="26"/>
        <v>0</v>
      </c>
      <c r="BN24" s="38">
        <f t="shared" si="26"/>
        <v>0</v>
      </c>
    </row>
    <row r="25" spans="1:66" x14ac:dyDescent="0.3">
      <c r="A25" s="32" t="s">
        <v>8</v>
      </c>
      <c r="B25" s="36">
        <v>0.2</v>
      </c>
      <c r="C25" s="37">
        <f t="shared" ref="C25:AH25" si="27">$B$25*C18</f>
        <v>1.6</v>
      </c>
      <c r="D25" s="37">
        <f t="shared" si="27"/>
        <v>3</v>
      </c>
      <c r="E25" s="37">
        <f t="shared" si="27"/>
        <v>3.7</v>
      </c>
      <c r="F25" s="37">
        <f t="shared" si="27"/>
        <v>3.4000000000000004</v>
      </c>
      <c r="G25" s="37">
        <f t="shared" si="27"/>
        <v>1.7000000000000002</v>
      </c>
      <c r="H25" s="37">
        <f t="shared" si="27"/>
        <v>1.6</v>
      </c>
      <c r="I25" s="37">
        <f t="shared" si="27"/>
        <v>2.3000000000000003</v>
      </c>
      <c r="J25" s="37">
        <f t="shared" si="27"/>
        <v>2.5</v>
      </c>
      <c r="K25" s="37">
        <f t="shared" si="27"/>
        <v>3.4000000000000004</v>
      </c>
      <c r="L25" s="37">
        <f t="shared" si="27"/>
        <v>3.7</v>
      </c>
      <c r="M25" s="37">
        <f t="shared" si="27"/>
        <v>2.6</v>
      </c>
      <c r="N25" s="37">
        <f t="shared" si="27"/>
        <v>3.9000000000000004</v>
      </c>
      <c r="O25" s="37">
        <f t="shared" si="27"/>
        <v>3.1</v>
      </c>
      <c r="P25" s="37">
        <f t="shared" si="27"/>
        <v>3</v>
      </c>
      <c r="Q25" s="37">
        <f t="shared" si="27"/>
        <v>3.1</v>
      </c>
      <c r="R25" s="37">
        <f t="shared" si="27"/>
        <v>2.1</v>
      </c>
      <c r="S25" s="37">
        <f t="shared" si="27"/>
        <v>3.6</v>
      </c>
      <c r="T25" s="37">
        <f t="shared" si="27"/>
        <v>3.4000000000000004</v>
      </c>
      <c r="U25" s="37">
        <f t="shared" si="27"/>
        <v>2</v>
      </c>
      <c r="V25" s="37">
        <f t="shared" si="27"/>
        <v>1.7000000000000002</v>
      </c>
      <c r="W25" s="37">
        <f t="shared" si="27"/>
        <v>3.8000000000000003</v>
      </c>
      <c r="X25" s="37">
        <f t="shared" si="27"/>
        <v>3.7</v>
      </c>
      <c r="Y25" s="37">
        <f t="shared" si="27"/>
        <v>2.6</v>
      </c>
      <c r="Z25" s="37">
        <f t="shared" si="27"/>
        <v>3.5</v>
      </c>
      <c r="AA25" s="37">
        <f t="shared" si="27"/>
        <v>3.7</v>
      </c>
      <c r="AB25" s="37">
        <f t="shared" si="27"/>
        <v>4.2</v>
      </c>
      <c r="AC25" s="37">
        <f t="shared" si="27"/>
        <v>4.1000000000000005</v>
      </c>
      <c r="AD25" s="37">
        <f t="shared" si="27"/>
        <v>2.1</v>
      </c>
      <c r="AE25" s="38">
        <f t="shared" si="27"/>
        <v>3.3000000000000003</v>
      </c>
      <c r="AF25" s="38">
        <f t="shared" si="27"/>
        <v>3.3000000000000003</v>
      </c>
      <c r="AG25" s="38">
        <f t="shared" si="27"/>
        <v>3.8000000000000003</v>
      </c>
      <c r="AH25" s="38">
        <f t="shared" si="27"/>
        <v>3</v>
      </c>
      <c r="AI25" s="38">
        <f t="shared" ref="AI25:BN25" si="28">$B$25*AI18</f>
        <v>1.6</v>
      </c>
      <c r="AJ25" s="38">
        <f t="shared" si="28"/>
        <v>3.4000000000000004</v>
      </c>
      <c r="AK25" s="38">
        <f t="shared" si="28"/>
        <v>3.9000000000000004</v>
      </c>
      <c r="AL25" s="38">
        <f t="shared" si="28"/>
        <v>3.8000000000000003</v>
      </c>
      <c r="AM25" s="38">
        <f t="shared" si="28"/>
        <v>3.9000000000000004</v>
      </c>
      <c r="AN25" s="38">
        <f t="shared" si="28"/>
        <v>4.3</v>
      </c>
      <c r="AO25" s="38">
        <f t="shared" si="28"/>
        <v>3.7</v>
      </c>
      <c r="AP25" s="38">
        <f t="shared" si="28"/>
        <v>2.6</v>
      </c>
      <c r="AQ25" s="38">
        <f t="shared" si="28"/>
        <v>3.7</v>
      </c>
      <c r="AR25" s="38">
        <f t="shared" si="28"/>
        <v>3.3000000000000003</v>
      </c>
      <c r="AS25" s="38">
        <f t="shared" si="28"/>
        <v>2.4000000000000004</v>
      </c>
      <c r="AT25" s="38">
        <f t="shared" si="28"/>
        <v>2.4000000000000004</v>
      </c>
      <c r="AU25" s="38">
        <f t="shared" si="28"/>
        <v>3.7</v>
      </c>
      <c r="AV25" s="38">
        <f t="shared" si="28"/>
        <v>4</v>
      </c>
      <c r="AW25" s="38">
        <f t="shared" si="28"/>
        <v>4.3</v>
      </c>
      <c r="AX25" s="38">
        <f t="shared" si="28"/>
        <v>0</v>
      </c>
      <c r="AY25" s="38">
        <f t="shared" si="28"/>
        <v>0</v>
      </c>
      <c r="AZ25" s="38">
        <f t="shared" si="28"/>
        <v>0</v>
      </c>
      <c r="BA25" s="38">
        <f t="shared" si="28"/>
        <v>0</v>
      </c>
      <c r="BB25" s="38">
        <f t="shared" si="28"/>
        <v>0</v>
      </c>
      <c r="BC25" s="38">
        <f t="shared" si="28"/>
        <v>0</v>
      </c>
      <c r="BD25" s="38">
        <f t="shared" si="28"/>
        <v>0</v>
      </c>
      <c r="BE25" s="38">
        <f t="shared" si="28"/>
        <v>0</v>
      </c>
      <c r="BF25" s="38">
        <f t="shared" si="28"/>
        <v>0</v>
      </c>
      <c r="BG25" s="38">
        <f t="shared" si="28"/>
        <v>0</v>
      </c>
      <c r="BH25" s="38">
        <f t="shared" si="28"/>
        <v>0</v>
      </c>
      <c r="BI25" s="38">
        <f t="shared" si="28"/>
        <v>0</v>
      </c>
      <c r="BJ25" s="38">
        <f t="shared" si="28"/>
        <v>0</v>
      </c>
      <c r="BK25" s="38">
        <f t="shared" si="28"/>
        <v>0</v>
      </c>
      <c r="BL25" s="38">
        <f t="shared" si="28"/>
        <v>0</v>
      </c>
      <c r="BM25" s="38">
        <f t="shared" si="28"/>
        <v>0</v>
      </c>
      <c r="BN25" s="38">
        <f t="shared" si="28"/>
        <v>0</v>
      </c>
    </row>
    <row r="26" spans="1:66" x14ac:dyDescent="0.3">
      <c r="A26" s="32" t="s">
        <v>9</v>
      </c>
      <c r="B26" s="39">
        <v>1.6</v>
      </c>
      <c r="C26" s="37">
        <f t="shared" ref="C26:AH26" si="29">$B$26*C19</f>
        <v>35.200000000000003</v>
      </c>
      <c r="D26" s="37">
        <f t="shared" si="29"/>
        <v>32</v>
      </c>
      <c r="E26" s="37">
        <f t="shared" si="29"/>
        <v>35.200000000000003</v>
      </c>
      <c r="F26" s="37">
        <f t="shared" si="29"/>
        <v>27.200000000000003</v>
      </c>
      <c r="G26" s="37">
        <f t="shared" si="29"/>
        <v>32</v>
      </c>
      <c r="H26" s="37">
        <f t="shared" si="29"/>
        <v>32</v>
      </c>
      <c r="I26" s="37">
        <f t="shared" si="29"/>
        <v>36.800000000000004</v>
      </c>
      <c r="J26" s="37">
        <f t="shared" si="29"/>
        <v>27.200000000000003</v>
      </c>
      <c r="K26" s="37">
        <f t="shared" si="29"/>
        <v>36.800000000000004</v>
      </c>
      <c r="L26" s="37">
        <f t="shared" si="29"/>
        <v>35.200000000000003</v>
      </c>
      <c r="M26" s="37">
        <f t="shared" si="29"/>
        <v>33.6</v>
      </c>
      <c r="N26" s="37">
        <f t="shared" si="29"/>
        <v>36.800000000000004</v>
      </c>
      <c r="O26" s="37">
        <f t="shared" si="29"/>
        <v>32</v>
      </c>
      <c r="P26" s="37">
        <f t="shared" si="29"/>
        <v>33.6</v>
      </c>
      <c r="Q26" s="37">
        <f t="shared" si="29"/>
        <v>35.200000000000003</v>
      </c>
      <c r="R26" s="37">
        <f t="shared" si="29"/>
        <v>24</v>
      </c>
      <c r="S26" s="37">
        <f t="shared" si="29"/>
        <v>28.8</v>
      </c>
      <c r="T26" s="37">
        <f t="shared" si="29"/>
        <v>32</v>
      </c>
      <c r="U26" s="37">
        <f t="shared" si="29"/>
        <v>27.200000000000003</v>
      </c>
      <c r="V26" s="37">
        <f t="shared" si="29"/>
        <v>32</v>
      </c>
      <c r="W26" s="37">
        <f t="shared" si="29"/>
        <v>35.200000000000003</v>
      </c>
      <c r="X26" s="37">
        <f t="shared" si="29"/>
        <v>33.6</v>
      </c>
      <c r="Y26" s="37">
        <f t="shared" si="29"/>
        <v>33.6</v>
      </c>
      <c r="Z26" s="37">
        <f t="shared" si="29"/>
        <v>33.6</v>
      </c>
      <c r="AA26" s="37">
        <f t="shared" si="29"/>
        <v>32</v>
      </c>
      <c r="AB26" s="37">
        <f t="shared" si="29"/>
        <v>35.200000000000003</v>
      </c>
      <c r="AC26" s="37">
        <f t="shared" si="29"/>
        <v>35.200000000000003</v>
      </c>
      <c r="AD26" s="37">
        <f t="shared" si="29"/>
        <v>24</v>
      </c>
      <c r="AE26" s="38">
        <f t="shared" si="29"/>
        <v>30.400000000000002</v>
      </c>
      <c r="AF26" s="38">
        <f t="shared" si="29"/>
        <v>32</v>
      </c>
      <c r="AG26" s="38">
        <f t="shared" si="29"/>
        <v>33.6</v>
      </c>
      <c r="AH26" s="38">
        <f t="shared" si="29"/>
        <v>25.6</v>
      </c>
      <c r="AI26" s="38">
        <f t="shared" ref="AI26:BN26" si="30">$B$26*AI19</f>
        <v>33.6</v>
      </c>
      <c r="AJ26" s="38">
        <f t="shared" si="30"/>
        <v>32</v>
      </c>
      <c r="AK26" s="38">
        <f t="shared" si="30"/>
        <v>35.200000000000003</v>
      </c>
      <c r="AL26" s="38">
        <f t="shared" si="30"/>
        <v>32</v>
      </c>
      <c r="AM26" s="38">
        <f t="shared" si="30"/>
        <v>33.6</v>
      </c>
      <c r="AN26" s="38">
        <f t="shared" si="30"/>
        <v>36.800000000000004</v>
      </c>
      <c r="AO26" s="38">
        <f t="shared" si="30"/>
        <v>33.6</v>
      </c>
      <c r="AP26" s="38">
        <f t="shared" si="30"/>
        <v>24</v>
      </c>
      <c r="AQ26" s="38">
        <f t="shared" si="30"/>
        <v>32</v>
      </c>
      <c r="AR26" s="38">
        <f t="shared" si="30"/>
        <v>32</v>
      </c>
      <c r="AS26" s="38">
        <f t="shared" si="30"/>
        <v>35.200000000000003</v>
      </c>
      <c r="AT26" s="38">
        <f t="shared" si="30"/>
        <v>35.200000000000003</v>
      </c>
      <c r="AU26" s="38">
        <f t="shared" si="30"/>
        <v>33.6</v>
      </c>
      <c r="AV26" s="38">
        <f t="shared" si="30"/>
        <v>35.200000000000003</v>
      </c>
      <c r="AW26" s="38">
        <f t="shared" si="30"/>
        <v>36.800000000000004</v>
      </c>
      <c r="AX26" s="38">
        <f t="shared" si="30"/>
        <v>0</v>
      </c>
      <c r="AY26" s="38">
        <f t="shared" si="30"/>
        <v>0</v>
      </c>
      <c r="AZ26" s="38">
        <f t="shared" si="30"/>
        <v>0</v>
      </c>
      <c r="BA26" s="38">
        <f t="shared" si="30"/>
        <v>0</v>
      </c>
      <c r="BB26" s="38">
        <f t="shared" si="30"/>
        <v>0</v>
      </c>
      <c r="BC26" s="38">
        <f t="shared" si="30"/>
        <v>0</v>
      </c>
      <c r="BD26" s="38">
        <f t="shared" si="30"/>
        <v>0</v>
      </c>
      <c r="BE26" s="38">
        <f t="shared" si="30"/>
        <v>0</v>
      </c>
      <c r="BF26" s="38">
        <f t="shared" si="30"/>
        <v>0</v>
      </c>
      <c r="BG26" s="38">
        <f t="shared" si="30"/>
        <v>0</v>
      </c>
      <c r="BH26" s="38">
        <f t="shared" si="30"/>
        <v>0</v>
      </c>
      <c r="BI26" s="38">
        <f t="shared" si="30"/>
        <v>0</v>
      </c>
      <c r="BJ26" s="38">
        <f t="shared" si="30"/>
        <v>0</v>
      </c>
      <c r="BK26" s="38">
        <f t="shared" si="30"/>
        <v>0</v>
      </c>
      <c r="BL26" s="38">
        <f t="shared" si="30"/>
        <v>0</v>
      </c>
      <c r="BM26" s="38">
        <f t="shared" si="30"/>
        <v>0</v>
      </c>
      <c r="BN26" s="38">
        <f t="shared" si="30"/>
        <v>0</v>
      </c>
    </row>
  </sheetData>
  <sheetProtection sheet="1" objects="1" scenarios="1"/>
  <mergeCells count="7">
    <mergeCell ref="H24:R24"/>
    <mergeCell ref="A1:T1"/>
    <mergeCell ref="A3:AD3"/>
    <mergeCell ref="B7:B11"/>
    <mergeCell ref="H10:R10"/>
    <mergeCell ref="B14:B18"/>
    <mergeCell ref="H17:R17"/>
  </mergeCell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182"/>
  <sheetViews>
    <sheetView showGridLines="0" zoomScaleNormal="100" workbookViewId="0">
      <pane xSplit="2" ySplit="2" topLeftCell="AU150" activePane="bottomRight" state="frozen"/>
      <selection pane="topRight" activeCell="AU1" sqref="AU1"/>
      <selection pane="bottomLeft" activeCell="A63" sqref="A63"/>
      <selection pane="bottomRight" activeCell="AW182" sqref="AW182"/>
    </sheetView>
  </sheetViews>
  <sheetFormatPr baseColWidth="10" defaultColWidth="8.88671875" defaultRowHeight="14.4" x14ac:dyDescent="0.3"/>
  <cols>
    <col min="1" max="1" width="6.109375" customWidth="1"/>
    <col min="2" max="2" width="59.33203125" customWidth="1"/>
    <col min="3" max="54" width="11.44140625" style="40"/>
    <col min="55" max="66" width="11.44140625" style="41"/>
    <col min="67" max="67" width="11.44140625" style="42"/>
    <col min="68" max="76" width="10.44140625" style="43" customWidth="1"/>
    <col min="77" max="1025" width="10.44140625" customWidth="1"/>
  </cols>
  <sheetData>
    <row r="1" spans="1:86" ht="18" customHeight="1" x14ac:dyDescent="0.3">
      <c r="A1" s="7" t="s">
        <v>12</v>
      </c>
      <c r="B1" s="7"/>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44"/>
      <c r="BP1" s="44"/>
      <c r="BQ1" s="44"/>
      <c r="BR1" s="44"/>
      <c r="BS1" s="44"/>
      <c r="BT1" s="44"/>
      <c r="BU1" s="44"/>
      <c r="BV1" s="44"/>
      <c r="BW1" s="44"/>
      <c r="BX1" s="44"/>
      <c r="BY1" s="44"/>
      <c r="BZ1" s="44"/>
      <c r="CA1" s="44"/>
      <c r="CB1" s="44"/>
      <c r="CC1" s="44"/>
      <c r="CD1" s="44"/>
      <c r="CE1" s="44"/>
      <c r="CF1" s="44"/>
      <c r="CG1" s="44"/>
      <c r="CH1" s="44"/>
    </row>
    <row r="2" spans="1:86" ht="15" customHeight="1" x14ac:dyDescent="0.3">
      <c r="A2" s="5" t="s">
        <v>13</v>
      </c>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44"/>
      <c r="BP2" s="44"/>
      <c r="BQ2" s="44"/>
      <c r="BR2" s="44"/>
      <c r="BS2" s="44"/>
      <c r="BT2" s="44"/>
      <c r="BU2" s="44"/>
      <c r="BV2" s="44"/>
      <c r="BW2" s="44"/>
      <c r="BX2" s="44"/>
      <c r="BY2" s="44"/>
      <c r="BZ2" s="44"/>
      <c r="CA2" s="44"/>
      <c r="CB2" s="44"/>
      <c r="CC2" s="44"/>
      <c r="CD2" s="44"/>
      <c r="CE2" s="44"/>
      <c r="CF2" s="44"/>
      <c r="CG2" s="44"/>
      <c r="CH2" s="44"/>
    </row>
    <row r="3" spans="1:86" ht="15" customHeight="1" x14ac:dyDescent="0.3">
      <c r="A3" s="5"/>
      <c r="B3" s="5"/>
      <c r="C3" s="45"/>
      <c r="D3" s="45"/>
      <c r="E3" s="45"/>
      <c r="F3" s="45"/>
      <c r="G3" s="45"/>
      <c r="H3" s="45"/>
      <c r="I3" s="45"/>
      <c r="J3" s="45"/>
      <c r="K3" s="45"/>
      <c r="L3" s="45"/>
      <c r="M3" s="45"/>
      <c r="N3" s="45"/>
      <c r="O3" s="45"/>
      <c r="P3" s="45"/>
      <c r="Q3" s="45"/>
      <c r="R3" s="45"/>
      <c r="S3" s="45"/>
      <c r="T3" s="45"/>
      <c r="U3" s="45"/>
      <c r="V3" s="45"/>
      <c r="W3" s="45"/>
      <c r="X3" s="45"/>
      <c r="Y3" s="45"/>
      <c r="Z3" s="45"/>
      <c r="AA3" s="45"/>
      <c r="AB3" s="45"/>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row>
    <row r="4" spans="1:86" ht="15" customHeight="1" x14ac:dyDescent="0.3">
      <c r="A4" s="3" t="s">
        <v>14</v>
      </c>
      <c r="B4" s="3"/>
      <c r="C4" s="2"/>
      <c r="D4" s="2"/>
      <c r="E4" s="2"/>
      <c r="F4" s="2"/>
      <c r="G4" s="2"/>
      <c r="H4" s="2"/>
      <c r="I4" s="2"/>
      <c r="J4" s="2"/>
      <c r="K4" s="2"/>
      <c r="L4" s="2"/>
      <c r="M4" s="2"/>
      <c r="N4" s="2"/>
      <c r="O4" s="2"/>
      <c r="P4" s="2"/>
      <c r="Q4" s="2"/>
      <c r="R4" s="2"/>
      <c r="S4" s="2"/>
      <c r="T4" s="2"/>
      <c r="U4" s="2"/>
      <c r="V4" s="2"/>
      <c r="W4" s="2"/>
      <c r="X4" s="2"/>
      <c r="Y4" s="2"/>
      <c r="Z4" s="2"/>
      <c r="AA4" s="2"/>
      <c r="AB4" s="2"/>
      <c r="AC4" s="2"/>
      <c r="AD4" s="2"/>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row>
    <row r="5" spans="1:86" x14ac:dyDescent="0.3">
      <c r="A5" s="47" t="s">
        <v>15</v>
      </c>
      <c r="B5" s="48" t="s">
        <v>16</v>
      </c>
      <c r="C5" s="49">
        <v>42614</v>
      </c>
      <c r="D5" s="49">
        <v>42644</v>
      </c>
      <c r="E5" s="49">
        <v>42675</v>
      </c>
      <c r="F5" s="49">
        <v>42705</v>
      </c>
      <c r="G5" s="49">
        <v>42736</v>
      </c>
      <c r="H5" s="49">
        <v>42767</v>
      </c>
      <c r="I5" s="49">
        <v>42795</v>
      </c>
      <c r="J5" s="49">
        <v>42826</v>
      </c>
      <c r="K5" s="49">
        <v>42856</v>
      </c>
      <c r="L5" s="49">
        <v>42887</v>
      </c>
      <c r="M5" s="49">
        <v>42917</v>
      </c>
      <c r="N5" s="49">
        <v>42948</v>
      </c>
      <c r="O5" s="49">
        <v>42979</v>
      </c>
      <c r="P5" s="49">
        <v>43009</v>
      </c>
      <c r="Q5" s="49">
        <v>43040</v>
      </c>
      <c r="R5" s="49">
        <v>43070</v>
      </c>
      <c r="S5" s="49">
        <v>43101</v>
      </c>
      <c r="T5" s="49">
        <v>43132</v>
      </c>
      <c r="U5" s="49">
        <v>43160</v>
      </c>
      <c r="V5" s="49">
        <v>43191</v>
      </c>
      <c r="W5" s="49">
        <v>43221</v>
      </c>
      <c r="X5" s="49">
        <v>43252</v>
      </c>
      <c r="Y5" s="49">
        <v>43282</v>
      </c>
      <c r="Z5" s="49">
        <v>43313</v>
      </c>
      <c r="AA5" s="49">
        <v>43344</v>
      </c>
      <c r="AB5" s="49">
        <v>43374</v>
      </c>
      <c r="AC5" s="49">
        <v>43405</v>
      </c>
      <c r="AD5" s="49">
        <v>43435</v>
      </c>
      <c r="AE5" s="49">
        <v>43466</v>
      </c>
      <c r="AF5" s="49">
        <v>43497</v>
      </c>
      <c r="AG5" s="49">
        <v>43525</v>
      </c>
      <c r="AH5" s="49">
        <v>43556</v>
      </c>
      <c r="AI5" s="49">
        <v>43586</v>
      </c>
      <c r="AJ5" s="49">
        <v>43617</v>
      </c>
      <c r="AK5" s="49">
        <v>43647</v>
      </c>
      <c r="AL5" s="49">
        <v>43678</v>
      </c>
      <c r="AM5" s="49">
        <v>43709</v>
      </c>
      <c r="AN5" s="49">
        <v>43739</v>
      </c>
      <c r="AO5" s="49">
        <v>43770</v>
      </c>
      <c r="AP5" s="49">
        <v>43800</v>
      </c>
      <c r="AQ5" s="49">
        <v>43831</v>
      </c>
      <c r="AR5" s="49">
        <v>43862</v>
      </c>
      <c r="AS5" s="49">
        <v>43891</v>
      </c>
      <c r="AT5" s="49">
        <v>43922</v>
      </c>
      <c r="AU5" s="49">
        <v>43952</v>
      </c>
      <c r="AV5" s="49">
        <v>43983</v>
      </c>
      <c r="AW5" s="49">
        <v>44013</v>
      </c>
      <c r="AX5" s="49">
        <v>44044</v>
      </c>
      <c r="AY5" s="49">
        <v>44075</v>
      </c>
      <c r="AZ5" s="49">
        <v>44105</v>
      </c>
      <c r="BA5" s="49">
        <v>44136</v>
      </c>
      <c r="BB5" s="49">
        <v>44166</v>
      </c>
      <c r="BC5" s="49">
        <v>44197</v>
      </c>
      <c r="BD5" s="49">
        <v>44228</v>
      </c>
      <c r="BE5" s="49">
        <v>44256</v>
      </c>
      <c r="BF5" s="49">
        <v>44287</v>
      </c>
      <c r="BG5" s="49">
        <v>44317</v>
      </c>
      <c r="BH5" s="49">
        <v>44348</v>
      </c>
      <c r="BI5" s="49">
        <v>44378</v>
      </c>
      <c r="BJ5" s="49">
        <v>44409</v>
      </c>
      <c r="BK5" s="49">
        <v>44440</v>
      </c>
      <c r="BL5" s="49">
        <v>44470</v>
      </c>
      <c r="BM5" s="49">
        <v>44501</v>
      </c>
      <c r="BN5" s="50">
        <v>44531</v>
      </c>
    </row>
    <row r="6" spans="1:86" ht="15" customHeight="1" x14ac:dyDescent="0.3">
      <c r="A6" s="1" t="s">
        <v>17</v>
      </c>
      <c r="B6" s="1"/>
      <c r="C6" s="51"/>
      <c r="D6" s="51"/>
      <c r="E6" s="51"/>
      <c r="F6" s="51"/>
      <c r="G6" s="51"/>
      <c r="H6" s="51"/>
      <c r="I6" s="51"/>
      <c r="J6" s="51"/>
      <c r="K6" s="51"/>
      <c r="L6" s="51"/>
      <c r="M6" s="51"/>
      <c r="N6" s="51"/>
      <c r="O6" s="51"/>
      <c r="P6" s="51"/>
      <c r="Q6" s="51"/>
      <c r="R6" s="51"/>
      <c r="S6" s="51"/>
      <c r="T6" s="51"/>
      <c r="U6" s="51"/>
      <c r="V6" s="51"/>
      <c r="W6" s="51"/>
      <c r="X6" s="51"/>
      <c r="Y6" s="51"/>
      <c r="Z6" s="51"/>
      <c r="AA6" s="51"/>
      <c r="AB6" s="51"/>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3"/>
      <c r="BP6" s="53"/>
      <c r="BQ6" s="53"/>
      <c r="BR6" s="53"/>
      <c r="BS6" s="53"/>
      <c r="BT6" s="53"/>
      <c r="BU6" s="53"/>
      <c r="BV6" s="53"/>
      <c r="BW6" s="53"/>
      <c r="BX6" s="53"/>
    </row>
    <row r="7" spans="1:86" s="59" customFormat="1" x14ac:dyDescent="0.3">
      <c r="A7" s="54">
        <v>1</v>
      </c>
      <c r="B7" s="55" t="s">
        <v>18</v>
      </c>
      <c r="C7" s="56">
        <v>1</v>
      </c>
      <c r="D7" s="56">
        <v>1</v>
      </c>
      <c r="E7" s="56">
        <v>1</v>
      </c>
      <c r="F7" s="56">
        <v>1</v>
      </c>
      <c r="G7" s="56">
        <v>1</v>
      </c>
      <c r="H7" s="56">
        <v>1</v>
      </c>
      <c r="I7" s="56">
        <v>1</v>
      </c>
      <c r="J7" s="56">
        <v>1</v>
      </c>
      <c r="K7" s="56">
        <v>1</v>
      </c>
      <c r="L7" s="56">
        <v>1</v>
      </c>
      <c r="M7" s="56">
        <v>1</v>
      </c>
      <c r="N7" s="56">
        <v>1</v>
      </c>
      <c r="O7" s="56">
        <v>1</v>
      </c>
      <c r="P7" s="56">
        <v>1</v>
      </c>
      <c r="Q7" s="56">
        <v>1</v>
      </c>
      <c r="R7" s="56">
        <v>1</v>
      </c>
      <c r="S7" s="56">
        <v>1</v>
      </c>
      <c r="T7" s="56">
        <v>1</v>
      </c>
      <c r="U7" s="56">
        <v>1</v>
      </c>
      <c r="V7" s="56">
        <v>1</v>
      </c>
      <c r="W7" s="56">
        <v>1</v>
      </c>
      <c r="X7" s="56">
        <v>1</v>
      </c>
      <c r="Y7" s="56">
        <v>1</v>
      </c>
      <c r="Z7" s="56">
        <v>1</v>
      </c>
      <c r="AA7" s="56">
        <v>1</v>
      </c>
      <c r="AB7" s="56">
        <v>1</v>
      </c>
      <c r="AC7" s="56">
        <v>1</v>
      </c>
      <c r="AD7" s="56">
        <v>1</v>
      </c>
      <c r="AE7" s="56">
        <v>1</v>
      </c>
      <c r="AF7" s="56">
        <v>1</v>
      </c>
      <c r="AG7" s="56">
        <v>1</v>
      </c>
      <c r="AH7" s="56">
        <v>1</v>
      </c>
      <c r="AI7" s="56">
        <v>1</v>
      </c>
      <c r="AJ7" s="56">
        <v>1</v>
      </c>
      <c r="AK7" s="56">
        <v>1</v>
      </c>
      <c r="AL7" s="56">
        <v>1</v>
      </c>
      <c r="AM7" s="56">
        <v>1</v>
      </c>
      <c r="AN7" s="56">
        <v>1</v>
      </c>
      <c r="AO7" s="56">
        <v>1</v>
      </c>
      <c r="AP7" s="56">
        <v>1</v>
      </c>
      <c r="AQ7" s="56">
        <v>1</v>
      </c>
      <c r="AR7" s="56">
        <v>1</v>
      </c>
      <c r="AS7" s="56">
        <v>1</v>
      </c>
      <c r="AT7" s="56">
        <v>1</v>
      </c>
      <c r="AU7" s="56">
        <v>1</v>
      </c>
      <c r="AV7" s="56">
        <v>1</v>
      </c>
      <c r="AW7" s="56">
        <v>1</v>
      </c>
      <c r="AX7" s="56"/>
      <c r="AY7" s="56"/>
      <c r="AZ7" s="56"/>
      <c r="BA7" s="56"/>
      <c r="BB7" s="56"/>
      <c r="BC7" s="56"/>
      <c r="BD7" s="56"/>
      <c r="BE7" s="56"/>
      <c r="BF7" s="56"/>
      <c r="BG7" s="56"/>
      <c r="BH7" s="56"/>
      <c r="BI7" s="56"/>
      <c r="BJ7" s="56"/>
      <c r="BK7" s="56"/>
      <c r="BL7" s="56"/>
      <c r="BM7" s="56"/>
      <c r="BN7" s="57"/>
      <c r="BO7" s="58"/>
      <c r="BP7" s="58"/>
      <c r="BQ7" s="58"/>
      <c r="BR7" s="58"/>
      <c r="BS7" s="58"/>
      <c r="BT7" s="58"/>
      <c r="BU7" s="58"/>
      <c r="BV7" s="58"/>
      <c r="BW7" s="58"/>
      <c r="BX7" s="58"/>
    </row>
    <row r="8" spans="1:86" s="59" customFormat="1" x14ac:dyDescent="0.3">
      <c r="A8" s="54">
        <v>2</v>
      </c>
      <c r="B8" s="55" t="s">
        <v>19</v>
      </c>
      <c r="C8" s="56">
        <v>3</v>
      </c>
      <c r="D8" s="56">
        <v>3</v>
      </c>
      <c r="E8" s="56">
        <v>3</v>
      </c>
      <c r="F8" s="56">
        <v>3</v>
      </c>
      <c r="G8" s="56">
        <v>3</v>
      </c>
      <c r="H8" s="56">
        <v>3</v>
      </c>
      <c r="I8" s="56">
        <v>3</v>
      </c>
      <c r="J8" s="56">
        <v>3</v>
      </c>
      <c r="K8" s="56">
        <v>3</v>
      </c>
      <c r="L8" s="56">
        <v>3</v>
      </c>
      <c r="M8" s="56">
        <v>3</v>
      </c>
      <c r="N8" s="56">
        <v>3</v>
      </c>
      <c r="O8" s="56">
        <v>3</v>
      </c>
      <c r="P8" s="56">
        <v>3</v>
      </c>
      <c r="Q8" s="56">
        <v>3</v>
      </c>
      <c r="R8" s="56">
        <v>3</v>
      </c>
      <c r="S8" s="56">
        <v>3</v>
      </c>
      <c r="T8" s="56">
        <v>3</v>
      </c>
      <c r="U8" s="56">
        <v>3</v>
      </c>
      <c r="V8" s="56">
        <v>4</v>
      </c>
      <c r="W8" s="56">
        <v>3</v>
      </c>
      <c r="X8" s="56">
        <v>3</v>
      </c>
      <c r="Y8" s="56">
        <v>3</v>
      </c>
      <c r="Z8" s="56">
        <v>3</v>
      </c>
      <c r="AA8" s="56">
        <v>3</v>
      </c>
      <c r="AB8" s="56">
        <v>3</v>
      </c>
      <c r="AC8" s="56">
        <v>3</v>
      </c>
      <c r="AD8" s="56">
        <v>3</v>
      </c>
      <c r="AE8" s="56">
        <v>3</v>
      </c>
      <c r="AF8" s="56">
        <v>3</v>
      </c>
      <c r="AG8" s="56">
        <v>3</v>
      </c>
      <c r="AH8" s="56">
        <v>3</v>
      </c>
      <c r="AI8" s="56">
        <v>3</v>
      </c>
      <c r="AJ8" s="56">
        <v>3</v>
      </c>
      <c r="AK8" s="56">
        <v>3</v>
      </c>
      <c r="AL8" s="56">
        <v>3</v>
      </c>
      <c r="AM8" s="56">
        <v>3</v>
      </c>
      <c r="AN8" s="56">
        <v>3</v>
      </c>
      <c r="AO8" s="56">
        <v>3</v>
      </c>
      <c r="AP8" s="56">
        <v>3</v>
      </c>
      <c r="AQ8" s="56">
        <v>3</v>
      </c>
      <c r="AR8" s="56">
        <v>3</v>
      </c>
      <c r="AS8" s="56">
        <v>3</v>
      </c>
      <c r="AT8" s="56">
        <v>3</v>
      </c>
      <c r="AU8" s="56">
        <v>3</v>
      </c>
      <c r="AV8" s="56">
        <v>3</v>
      </c>
      <c r="AW8" s="56">
        <v>3</v>
      </c>
      <c r="AX8" s="56"/>
      <c r="AY8" s="56"/>
      <c r="AZ8" s="56"/>
      <c r="BA8" s="56"/>
      <c r="BB8" s="56"/>
      <c r="BC8" s="56"/>
      <c r="BD8" s="56"/>
      <c r="BE8" s="56"/>
      <c r="BF8" s="56"/>
      <c r="BG8" s="56"/>
      <c r="BH8" s="56"/>
      <c r="BI8" s="56"/>
      <c r="BJ8" s="56"/>
      <c r="BK8" s="56"/>
      <c r="BL8" s="56"/>
      <c r="BM8" s="56"/>
      <c r="BN8" s="57"/>
      <c r="BO8" s="58"/>
      <c r="BP8" s="58"/>
      <c r="BQ8" s="58"/>
      <c r="BR8" s="58"/>
      <c r="BS8" s="58"/>
      <c r="BT8" s="58"/>
      <c r="BU8" s="58"/>
      <c r="BV8" s="58"/>
      <c r="BW8" s="58"/>
      <c r="BX8" s="58"/>
    </row>
    <row r="9" spans="1:86" s="59" customFormat="1" x14ac:dyDescent="0.3">
      <c r="A9" s="54">
        <v>3</v>
      </c>
      <c r="B9" s="60" t="s">
        <v>20</v>
      </c>
      <c r="C9" s="61">
        <v>42669</v>
      </c>
      <c r="D9" s="61">
        <v>42690</v>
      </c>
      <c r="E9" s="61">
        <v>42726</v>
      </c>
      <c r="F9" s="61">
        <v>42767</v>
      </c>
      <c r="G9" s="61">
        <v>42795</v>
      </c>
      <c r="H9" s="61">
        <v>42817</v>
      </c>
      <c r="I9" s="61">
        <v>42852</v>
      </c>
      <c r="J9" s="61">
        <v>42881</v>
      </c>
      <c r="K9" s="61">
        <v>42908</v>
      </c>
      <c r="L9" s="61">
        <v>42936</v>
      </c>
      <c r="M9" s="61">
        <v>42975</v>
      </c>
      <c r="N9" s="61">
        <v>43000</v>
      </c>
      <c r="O9" s="61">
        <v>43034</v>
      </c>
      <c r="P9" s="61">
        <v>43063</v>
      </c>
      <c r="Q9" s="61">
        <v>43096</v>
      </c>
      <c r="R9" s="61">
        <v>43129</v>
      </c>
      <c r="S9" s="61">
        <v>43154</v>
      </c>
      <c r="T9" s="62">
        <v>43185</v>
      </c>
      <c r="U9" s="62">
        <v>43216</v>
      </c>
      <c r="V9" s="62">
        <v>43244</v>
      </c>
      <c r="W9" s="62">
        <v>43273</v>
      </c>
      <c r="X9" s="62">
        <v>43293</v>
      </c>
      <c r="Y9" s="62">
        <v>43328</v>
      </c>
      <c r="Z9" s="62">
        <v>43360</v>
      </c>
      <c r="AA9" s="62">
        <v>43384</v>
      </c>
      <c r="AB9" s="62">
        <v>43423</v>
      </c>
      <c r="AC9" s="62">
        <v>43454</v>
      </c>
      <c r="AD9" s="62">
        <v>43488</v>
      </c>
      <c r="AE9" s="62">
        <v>43516</v>
      </c>
      <c r="AF9" s="62">
        <v>43545</v>
      </c>
      <c r="AG9" s="62">
        <v>43579</v>
      </c>
      <c r="AH9" s="62">
        <v>43612</v>
      </c>
      <c r="AI9" s="62">
        <v>43635</v>
      </c>
      <c r="AJ9" s="62">
        <v>43664</v>
      </c>
      <c r="AK9" s="62">
        <v>43691</v>
      </c>
      <c r="AL9" s="62">
        <v>43720</v>
      </c>
      <c r="AM9" s="62">
        <v>43748</v>
      </c>
      <c r="AN9" s="62">
        <v>43783</v>
      </c>
      <c r="AO9" s="62">
        <v>43812</v>
      </c>
      <c r="AP9" s="62">
        <v>43846</v>
      </c>
      <c r="AQ9" s="62">
        <v>43879</v>
      </c>
      <c r="AR9" s="62">
        <v>43903</v>
      </c>
      <c r="AS9" s="62">
        <v>43938</v>
      </c>
      <c r="AT9" s="62">
        <v>43965</v>
      </c>
      <c r="AU9" s="62">
        <v>43993</v>
      </c>
      <c r="AV9" s="62">
        <v>44025</v>
      </c>
      <c r="AW9" s="62">
        <v>44057</v>
      </c>
      <c r="AX9" s="62"/>
      <c r="AY9" s="62"/>
      <c r="AZ9" s="62"/>
      <c r="BA9" s="62"/>
      <c r="BB9" s="62"/>
      <c r="BC9" s="62"/>
      <c r="BD9" s="62"/>
      <c r="BE9" s="62"/>
      <c r="BF9" s="62"/>
      <c r="BG9" s="62"/>
      <c r="BH9" s="62"/>
      <c r="BI9" s="62"/>
      <c r="BJ9" s="62"/>
      <c r="BK9" s="62"/>
      <c r="BL9" s="62"/>
      <c r="BM9" s="62"/>
      <c r="BN9" s="62"/>
      <c r="BO9" s="63"/>
      <c r="BP9" s="63"/>
      <c r="BQ9" s="63"/>
      <c r="BR9" s="63"/>
      <c r="BS9" s="63"/>
      <c r="BT9" s="63"/>
      <c r="BU9" s="63"/>
      <c r="BV9" s="63"/>
      <c r="BW9" s="63"/>
      <c r="BX9" s="63"/>
    </row>
    <row r="10" spans="1:86" s="59" customFormat="1" ht="26.4" x14ac:dyDescent="0.3">
      <c r="A10" s="54">
        <v>4</v>
      </c>
      <c r="B10" s="60" t="s">
        <v>21</v>
      </c>
      <c r="C10" s="64">
        <v>42704</v>
      </c>
      <c r="D10" s="64">
        <v>42717</v>
      </c>
      <c r="E10" s="64">
        <v>42723</v>
      </c>
      <c r="F10" s="64">
        <v>42808</v>
      </c>
      <c r="G10" s="64">
        <v>42821</v>
      </c>
      <c r="H10" s="64">
        <v>42894</v>
      </c>
      <c r="I10" s="64">
        <v>42944</v>
      </c>
      <c r="J10" s="64">
        <v>42944</v>
      </c>
      <c r="K10" s="64">
        <v>43007</v>
      </c>
      <c r="L10" s="64">
        <v>43010</v>
      </c>
      <c r="M10" s="64">
        <v>43041</v>
      </c>
      <c r="N10" s="64">
        <v>43069</v>
      </c>
      <c r="O10" s="64">
        <v>43074</v>
      </c>
      <c r="P10" s="64">
        <v>43125</v>
      </c>
      <c r="Q10" s="64">
        <v>43138</v>
      </c>
      <c r="R10" s="64">
        <v>43178</v>
      </c>
      <c r="S10" s="64">
        <v>43192</v>
      </c>
      <c r="T10" s="64">
        <v>43216</v>
      </c>
      <c r="U10" s="64">
        <v>43255</v>
      </c>
      <c r="V10" s="64">
        <v>43292</v>
      </c>
      <c r="W10" s="64">
        <v>43319</v>
      </c>
      <c r="X10" s="64">
        <v>43412</v>
      </c>
      <c r="Y10" s="64">
        <v>43412</v>
      </c>
      <c r="Z10" s="64">
        <v>43418</v>
      </c>
      <c r="AA10" s="64">
        <v>43438</v>
      </c>
      <c r="AB10" s="64">
        <v>43495</v>
      </c>
      <c r="AC10" s="64">
        <v>43538</v>
      </c>
      <c r="AD10" s="64">
        <v>43622</v>
      </c>
      <c r="AE10" s="64">
        <v>43682</v>
      </c>
      <c r="AF10" s="64">
        <v>43683</v>
      </c>
      <c r="AG10" s="64">
        <v>43706</v>
      </c>
      <c r="AH10" s="64">
        <v>43755</v>
      </c>
      <c r="AI10" s="64">
        <v>43811</v>
      </c>
      <c r="AJ10" s="64">
        <v>43860</v>
      </c>
      <c r="AK10" s="64">
        <v>43860</v>
      </c>
      <c r="AL10" s="64">
        <v>43860</v>
      </c>
      <c r="AM10" s="64">
        <v>43909</v>
      </c>
      <c r="AN10" s="64">
        <v>43958</v>
      </c>
      <c r="AO10" s="64">
        <v>43976</v>
      </c>
      <c r="AP10" s="64">
        <v>43980</v>
      </c>
      <c r="AQ10" s="64">
        <v>44112</v>
      </c>
      <c r="AR10" s="64">
        <v>44112</v>
      </c>
      <c r="AS10" s="64">
        <v>44126</v>
      </c>
      <c r="AT10" s="64">
        <v>44172</v>
      </c>
      <c r="AU10" s="64">
        <v>44172</v>
      </c>
      <c r="AV10" s="64">
        <v>44284</v>
      </c>
      <c r="AW10" s="64">
        <v>44291</v>
      </c>
      <c r="AX10" s="64"/>
      <c r="AY10" s="64"/>
      <c r="AZ10" s="64"/>
      <c r="BA10" s="64"/>
      <c r="BB10" s="64"/>
      <c r="BC10" s="64"/>
      <c r="BD10" s="64"/>
      <c r="BE10" s="64"/>
      <c r="BF10" s="64"/>
      <c r="BG10" s="64"/>
      <c r="BH10" s="64"/>
      <c r="BI10" s="64"/>
      <c r="BJ10" s="64"/>
      <c r="BK10" s="64"/>
      <c r="BL10" s="64"/>
      <c r="BM10" s="64"/>
      <c r="BN10" s="64"/>
      <c r="BO10" s="65"/>
      <c r="BP10" s="65"/>
      <c r="BQ10" s="65"/>
      <c r="BR10" s="65"/>
      <c r="BS10" s="65"/>
      <c r="BT10" s="65"/>
      <c r="BU10" s="65"/>
      <c r="BV10" s="65"/>
      <c r="BW10" s="65"/>
      <c r="BX10" s="65"/>
    </row>
    <row r="11" spans="1:86" ht="26.4" x14ac:dyDescent="0.3">
      <c r="A11" s="66">
        <v>5</v>
      </c>
      <c r="B11" s="67" t="s">
        <v>22</v>
      </c>
      <c r="C11" s="68" t="str">
        <f t="shared" ref="C11:AD11" si="0">IF(C40="","",MIN(C40,C65,C90,C113,C138,C164))</f>
        <v/>
      </c>
      <c r="D11" s="68">
        <f t="shared" si="0"/>
        <v>42654</v>
      </c>
      <c r="E11" s="68">
        <f t="shared" si="0"/>
        <v>42655</v>
      </c>
      <c r="F11" s="68">
        <f t="shared" si="0"/>
        <v>42654</v>
      </c>
      <c r="G11" s="68">
        <f t="shared" si="0"/>
        <v>42654</v>
      </c>
      <c r="H11" s="68">
        <f t="shared" si="0"/>
        <v>42657</v>
      </c>
      <c r="I11" s="68">
        <f t="shared" si="0"/>
        <v>42657</v>
      </c>
      <c r="J11" s="68">
        <f t="shared" si="0"/>
        <v>42657</v>
      </c>
      <c r="K11" s="68">
        <f t="shared" si="0"/>
        <v>42657</v>
      </c>
      <c r="L11" s="68">
        <f t="shared" si="0"/>
        <v>42696</v>
      </c>
      <c r="M11" s="68">
        <f t="shared" si="0"/>
        <v>42696</v>
      </c>
      <c r="N11" s="68">
        <f t="shared" si="0"/>
        <v>42885</v>
      </c>
      <c r="O11" s="68">
        <f t="shared" si="0"/>
        <v>42900</v>
      </c>
      <c r="P11" s="68">
        <f t="shared" si="0"/>
        <v>42900</v>
      </c>
      <c r="Q11" s="68">
        <f t="shared" si="0"/>
        <v>42900</v>
      </c>
      <c r="R11" s="68">
        <f t="shared" si="0"/>
        <v>42900</v>
      </c>
      <c r="S11" s="68">
        <f t="shared" si="0"/>
        <v>42900</v>
      </c>
      <c r="T11" s="68">
        <f t="shared" si="0"/>
        <v>42900</v>
      </c>
      <c r="U11" s="68">
        <f t="shared" si="0"/>
        <v>43158</v>
      </c>
      <c r="V11" s="68">
        <f t="shared" si="0"/>
        <v>43243</v>
      </c>
      <c r="W11" s="68">
        <f t="shared" si="0"/>
        <v>43271</v>
      </c>
      <c r="X11" s="68">
        <f t="shared" si="0"/>
        <v>43291</v>
      </c>
      <c r="Y11" s="68">
        <f t="shared" si="0"/>
        <v>43328</v>
      </c>
      <c r="Z11" s="68">
        <f t="shared" si="0"/>
        <v>43360</v>
      </c>
      <c r="AA11" s="68">
        <f t="shared" si="0"/>
        <v>43382</v>
      </c>
      <c r="AB11" s="68">
        <f t="shared" si="0"/>
        <v>43423</v>
      </c>
      <c r="AC11" s="68">
        <f t="shared" si="0"/>
        <v>43453</v>
      </c>
      <c r="AD11" s="68">
        <f t="shared" si="0"/>
        <v>43486</v>
      </c>
      <c r="AE11" s="68">
        <f t="shared" ref="AE11:BN11" si="1">IF(AE40="","",MIN(AE40,AE65,AE113,AE138,AE164))</f>
        <v>43516</v>
      </c>
      <c r="AF11" s="68">
        <f t="shared" si="1"/>
        <v>43545</v>
      </c>
      <c r="AG11" s="68">
        <f t="shared" si="1"/>
        <v>43579</v>
      </c>
      <c r="AH11" s="68">
        <f t="shared" si="1"/>
        <v>43612</v>
      </c>
      <c r="AI11" s="68">
        <f t="shared" si="1"/>
        <v>43635</v>
      </c>
      <c r="AJ11" s="68">
        <f t="shared" si="1"/>
        <v>43664</v>
      </c>
      <c r="AK11" s="68">
        <f t="shared" si="1"/>
        <v>43691</v>
      </c>
      <c r="AL11" s="68">
        <f t="shared" si="1"/>
        <v>43717</v>
      </c>
      <c r="AM11" s="68">
        <f t="shared" si="1"/>
        <v>43732</v>
      </c>
      <c r="AN11" s="68">
        <f t="shared" si="1"/>
        <v>43780</v>
      </c>
      <c r="AO11" s="68">
        <f t="shared" si="1"/>
        <v>43812</v>
      </c>
      <c r="AP11" s="68">
        <f t="shared" si="1"/>
        <v>43843</v>
      </c>
      <c r="AQ11" s="68">
        <f t="shared" si="1"/>
        <v>43879</v>
      </c>
      <c r="AR11" s="68">
        <f t="shared" si="1"/>
        <v>43901</v>
      </c>
      <c r="AS11" s="68">
        <f t="shared" si="1"/>
        <v>43937</v>
      </c>
      <c r="AT11" s="68">
        <f t="shared" si="1"/>
        <v>43965</v>
      </c>
      <c r="AU11" s="68">
        <f t="shared" si="1"/>
        <v>43991</v>
      </c>
      <c r="AV11" s="68">
        <f t="shared" si="1"/>
        <v>44022</v>
      </c>
      <c r="AW11" s="68">
        <f t="shared" si="1"/>
        <v>44056</v>
      </c>
      <c r="AX11" s="68" t="str">
        <f t="shared" si="1"/>
        <v/>
      </c>
      <c r="AY11" s="68" t="str">
        <f t="shared" si="1"/>
        <v/>
      </c>
      <c r="AZ11" s="68" t="str">
        <f t="shared" si="1"/>
        <v/>
      </c>
      <c r="BA11" s="68" t="str">
        <f t="shared" si="1"/>
        <v/>
      </c>
      <c r="BB11" s="68" t="str">
        <f t="shared" si="1"/>
        <v/>
      </c>
      <c r="BC11" s="68" t="str">
        <f t="shared" si="1"/>
        <v/>
      </c>
      <c r="BD11" s="68" t="str">
        <f t="shared" si="1"/>
        <v/>
      </c>
      <c r="BE11" s="68" t="str">
        <f t="shared" si="1"/>
        <v/>
      </c>
      <c r="BF11" s="68" t="str">
        <f t="shared" si="1"/>
        <v/>
      </c>
      <c r="BG11" s="68" t="str">
        <f t="shared" si="1"/>
        <v/>
      </c>
      <c r="BH11" s="68" t="str">
        <f t="shared" si="1"/>
        <v/>
      </c>
      <c r="BI11" s="68" t="str">
        <f t="shared" si="1"/>
        <v/>
      </c>
      <c r="BJ11" s="68" t="str">
        <f t="shared" si="1"/>
        <v/>
      </c>
      <c r="BK11" s="68" t="str">
        <f t="shared" si="1"/>
        <v/>
      </c>
      <c r="BL11" s="68" t="str">
        <f t="shared" si="1"/>
        <v/>
      </c>
      <c r="BM11" s="68" t="str">
        <f t="shared" si="1"/>
        <v/>
      </c>
      <c r="BN11" s="68" t="str">
        <f t="shared" si="1"/>
        <v/>
      </c>
      <c r="BO11" s="69"/>
      <c r="BP11" s="69"/>
      <c r="BQ11" s="69"/>
      <c r="BR11" s="69"/>
      <c r="BS11" s="69"/>
      <c r="BT11" s="69"/>
      <c r="BU11" s="69"/>
      <c r="BV11" s="69"/>
      <c r="BW11" s="69"/>
      <c r="BX11" s="69"/>
    </row>
    <row r="12" spans="1:86" ht="26.4" x14ac:dyDescent="0.3">
      <c r="A12" s="66">
        <v>6</v>
      </c>
      <c r="B12" s="67" t="s">
        <v>23</v>
      </c>
      <c r="C12" s="70" t="str">
        <f t="shared" ref="C12:AD12" si="2">IF(C42="","",MIN(C42,C67,C92,C115,C140,C166))</f>
        <v/>
      </c>
      <c r="D12" s="70">
        <f t="shared" si="2"/>
        <v>42670</v>
      </c>
      <c r="E12" s="70">
        <f t="shared" si="2"/>
        <v>42670</v>
      </c>
      <c r="F12" s="70">
        <f t="shared" si="2"/>
        <v>42670</v>
      </c>
      <c r="G12" s="70">
        <f t="shared" si="2"/>
        <v>42670</v>
      </c>
      <c r="H12" s="70">
        <f t="shared" si="2"/>
        <v>42670</v>
      </c>
      <c r="I12" s="70">
        <f t="shared" si="2"/>
        <v>42670</v>
      </c>
      <c r="J12" s="70">
        <f t="shared" si="2"/>
        <v>42670</v>
      </c>
      <c r="K12" s="70">
        <f t="shared" si="2"/>
        <v>42746</v>
      </c>
      <c r="L12" s="70">
        <f t="shared" si="2"/>
        <v>42878</v>
      </c>
      <c r="M12" s="70">
        <f t="shared" si="2"/>
        <v>42887</v>
      </c>
      <c r="N12" s="70">
        <f t="shared" si="2"/>
        <v>42888</v>
      </c>
      <c r="O12" s="70">
        <f t="shared" si="2"/>
        <v>42919</v>
      </c>
      <c r="P12" s="70">
        <f t="shared" si="2"/>
        <v>42927</v>
      </c>
      <c r="Q12" s="70">
        <f t="shared" si="2"/>
        <v>42927</v>
      </c>
      <c r="R12" s="70">
        <f t="shared" si="2"/>
        <v>42927</v>
      </c>
      <c r="S12" s="70">
        <f t="shared" si="2"/>
        <v>42927</v>
      </c>
      <c r="T12" s="70">
        <f t="shared" si="2"/>
        <v>43073</v>
      </c>
      <c r="U12" s="70">
        <f t="shared" si="2"/>
        <v>43141</v>
      </c>
      <c r="V12" s="70">
        <f t="shared" si="2"/>
        <v>43243</v>
      </c>
      <c r="W12" s="70">
        <f t="shared" si="2"/>
        <v>43270</v>
      </c>
      <c r="X12" s="70">
        <f t="shared" si="2"/>
        <v>43290</v>
      </c>
      <c r="Y12" s="70">
        <f t="shared" si="2"/>
        <v>43328</v>
      </c>
      <c r="Z12" s="70">
        <f t="shared" si="2"/>
        <v>43357</v>
      </c>
      <c r="AA12" s="70">
        <f t="shared" si="2"/>
        <v>43382</v>
      </c>
      <c r="AB12" s="70">
        <f t="shared" si="2"/>
        <v>43423</v>
      </c>
      <c r="AC12" s="70">
        <f t="shared" si="2"/>
        <v>43454</v>
      </c>
      <c r="AD12" s="70">
        <f t="shared" si="2"/>
        <v>43486</v>
      </c>
      <c r="AE12" s="70">
        <f t="shared" ref="AE12:BN12" si="3">IF(AE42="","",MIN(AE42,AE67,AE115,AE140,AE166))</f>
        <v>43515</v>
      </c>
      <c r="AF12" s="70">
        <f t="shared" si="3"/>
        <v>43544</v>
      </c>
      <c r="AG12" s="70">
        <f t="shared" si="3"/>
        <v>43579</v>
      </c>
      <c r="AH12" s="70">
        <f t="shared" si="3"/>
        <v>43585</v>
      </c>
      <c r="AI12" s="70">
        <f t="shared" si="3"/>
        <v>43635</v>
      </c>
      <c r="AJ12" s="70">
        <f t="shared" si="3"/>
        <v>43663</v>
      </c>
      <c r="AK12" s="70">
        <f t="shared" si="3"/>
        <v>43691</v>
      </c>
      <c r="AL12" s="70">
        <f t="shared" si="3"/>
        <v>43711</v>
      </c>
      <c r="AM12" s="70">
        <f t="shared" si="3"/>
        <v>43725</v>
      </c>
      <c r="AN12" s="70">
        <f t="shared" si="3"/>
        <v>43780</v>
      </c>
      <c r="AO12" s="70">
        <f t="shared" si="3"/>
        <v>43812</v>
      </c>
      <c r="AP12" s="70">
        <f t="shared" si="3"/>
        <v>43838</v>
      </c>
      <c r="AQ12" s="70">
        <f t="shared" si="3"/>
        <v>43874</v>
      </c>
      <c r="AR12" s="70">
        <f t="shared" si="3"/>
        <v>43899</v>
      </c>
      <c r="AS12" s="70">
        <f t="shared" si="3"/>
        <v>43936</v>
      </c>
      <c r="AT12" s="70">
        <f t="shared" si="3"/>
        <v>43962</v>
      </c>
      <c r="AU12" s="70">
        <f t="shared" si="3"/>
        <v>43991</v>
      </c>
      <c r="AV12" s="70">
        <f t="shared" si="3"/>
        <v>44019</v>
      </c>
      <c r="AW12" s="70">
        <f t="shared" si="3"/>
        <v>44056</v>
      </c>
      <c r="AX12" s="70" t="str">
        <f t="shared" si="3"/>
        <v/>
      </c>
      <c r="AY12" s="70" t="str">
        <f t="shared" si="3"/>
        <v/>
      </c>
      <c r="AZ12" s="70" t="str">
        <f t="shared" si="3"/>
        <v/>
      </c>
      <c r="BA12" s="70" t="str">
        <f t="shared" si="3"/>
        <v/>
      </c>
      <c r="BB12" s="70" t="str">
        <f t="shared" si="3"/>
        <v/>
      </c>
      <c r="BC12" s="70" t="str">
        <f t="shared" si="3"/>
        <v/>
      </c>
      <c r="BD12" s="70" t="str">
        <f t="shared" si="3"/>
        <v/>
      </c>
      <c r="BE12" s="70" t="str">
        <f t="shared" si="3"/>
        <v/>
      </c>
      <c r="BF12" s="70" t="str">
        <f t="shared" si="3"/>
        <v/>
      </c>
      <c r="BG12" s="70" t="str">
        <f t="shared" si="3"/>
        <v/>
      </c>
      <c r="BH12" s="70" t="str">
        <f t="shared" si="3"/>
        <v/>
      </c>
      <c r="BI12" s="70" t="str">
        <f t="shared" si="3"/>
        <v/>
      </c>
      <c r="BJ12" s="70" t="str">
        <f t="shared" si="3"/>
        <v/>
      </c>
      <c r="BK12" s="70" t="str">
        <f t="shared" si="3"/>
        <v/>
      </c>
      <c r="BL12" s="70" t="str">
        <f t="shared" si="3"/>
        <v/>
      </c>
      <c r="BM12" s="70" t="str">
        <f t="shared" si="3"/>
        <v/>
      </c>
      <c r="BN12" s="71" t="str">
        <f t="shared" si="3"/>
        <v/>
      </c>
      <c r="BO12" s="72"/>
      <c r="BP12" s="72"/>
      <c r="BQ12" s="72"/>
      <c r="BR12" s="72"/>
      <c r="BS12" s="72"/>
      <c r="BT12" s="72"/>
      <c r="BU12" s="72"/>
      <c r="BV12" s="72"/>
      <c r="BW12" s="72"/>
      <c r="BX12" s="72"/>
    </row>
    <row r="13" spans="1:86" x14ac:dyDescent="0.3">
      <c r="A13" s="66">
        <v>7</v>
      </c>
      <c r="B13" s="67" t="s">
        <v>24</v>
      </c>
      <c r="C13" s="73">
        <f t="shared" ref="C13:AD13" si="4">C44+C69+C93+C117+C142+C168</f>
        <v>77</v>
      </c>
      <c r="D13" s="73">
        <f t="shared" si="4"/>
        <v>91</v>
      </c>
      <c r="E13" s="73">
        <f t="shared" si="4"/>
        <v>93</v>
      </c>
      <c r="F13" s="73">
        <f t="shared" si="4"/>
        <v>10</v>
      </c>
      <c r="G13" s="73">
        <f t="shared" si="4"/>
        <v>5</v>
      </c>
      <c r="H13" s="73">
        <f t="shared" si="4"/>
        <v>19</v>
      </c>
      <c r="I13" s="73">
        <f t="shared" si="4"/>
        <v>22</v>
      </c>
      <c r="J13" s="73">
        <f t="shared" si="4"/>
        <v>24</v>
      </c>
      <c r="K13" s="73">
        <f t="shared" si="4"/>
        <v>49</v>
      </c>
      <c r="L13" s="73">
        <f t="shared" si="4"/>
        <v>41</v>
      </c>
      <c r="M13" s="73">
        <f t="shared" si="4"/>
        <v>87</v>
      </c>
      <c r="N13" s="73">
        <f t="shared" si="4"/>
        <v>55</v>
      </c>
      <c r="O13" s="73">
        <f t="shared" si="4"/>
        <v>24</v>
      </c>
      <c r="P13" s="73">
        <f t="shared" si="4"/>
        <v>73</v>
      </c>
      <c r="Q13" s="73">
        <f t="shared" si="4"/>
        <v>77</v>
      </c>
      <c r="R13" s="73">
        <f t="shared" si="4"/>
        <v>54</v>
      </c>
      <c r="S13" s="73">
        <f t="shared" si="4"/>
        <v>40</v>
      </c>
      <c r="T13" s="73">
        <f t="shared" si="4"/>
        <v>39</v>
      </c>
      <c r="U13" s="73">
        <f t="shared" si="4"/>
        <v>65</v>
      </c>
      <c r="V13" s="73">
        <f t="shared" si="4"/>
        <v>60</v>
      </c>
      <c r="W13" s="73">
        <f t="shared" si="4"/>
        <v>50</v>
      </c>
      <c r="X13" s="73">
        <f t="shared" si="4"/>
        <v>58</v>
      </c>
      <c r="Y13" s="73">
        <f t="shared" si="4"/>
        <v>84</v>
      </c>
      <c r="Z13" s="73">
        <f t="shared" si="4"/>
        <v>81</v>
      </c>
      <c r="AA13" s="73">
        <f t="shared" si="4"/>
        <v>69</v>
      </c>
      <c r="AB13" s="73">
        <f t="shared" si="4"/>
        <v>59</v>
      </c>
      <c r="AC13" s="73">
        <f t="shared" si="4"/>
        <v>53</v>
      </c>
      <c r="AD13" s="73">
        <f t="shared" si="4"/>
        <v>51</v>
      </c>
      <c r="AE13" s="73">
        <f t="shared" ref="AE13:BN13" si="5">AE44+AE69+AE117+AE142+AE168</f>
        <v>58</v>
      </c>
      <c r="AF13" s="73">
        <f t="shared" si="5"/>
        <v>66</v>
      </c>
      <c r="AG13" s="73">
        <f t="shared" si="5"/>
        <v>66</v>
      </c>
      <c r="AH13" s="73">
        <f t="shared" si="5"/>
        <v>49</v>
      </c>
      <c r="AI13" s="73">
        <f t="shared" si="5"/>
        <v>57</v>
      </c>
      <c r="AJ13" s="73">
        <f t="shared" si="5"/>
        <v>62</v>
      </c>
      <c r="AK13" s="73">
        <f t="shared" si="5"/>
        <v>75</v>
      </c>
      <c r="AL13" s="73">
        <f t="shared" si="5"/>
        <v>64</v>
      </c>
      <c r="AM13" s="73">
        <f t="shared" si="5"/>
        <v>61</v>
      </c>
      <c r="AN13" s="73">
        <f t="shared" si="5"/>
        <v>74</v>
      </c>
      <c r="AO13" s="73">
        <f t="shared" si="5"/>
        <v>57</v>
      </c>
      <c r="AP13" s="73">
        <f t="shared" si="5"/>
        <v>55</v>
      </c>
      <c r="AQ13" s="73">
        <f t="shared" si="5"/>
        <v>88</v>
      </c>
      <c r="AR13" s="73">
        <f t="shared" si="5"/>
        <v>44</v>
      </c>
      <c r="AS13" s="73">
        <f t="shared" si="5"/>
        <v>70</v>
      </c>
      <c r="AT13" s="73">
        <f t="shared" si="5"/>
        <v>48</v>
      </c>
      <c r="AU13" s="73">
        <f t="shared" si="5"/>
        <v>54</v>
      </c>
      <c r="AV13" s="73">
        <f t="shared" si="5"/>
        <v>81</v>
      </c>
      <c r="AW13" s="73">
        <f t="shared" si="5"/>
        <v>62</v>
      </c>
      <c r="AX13" s="73">
        <f t="shared" si="5"/>
        <v>0</v>
      </c>
      <c r="AY13" s="73">
        <f t="shared" si="5"/>
        <v>0</v>
      </c>
      <c r="AZ13" s="73">
        <f t="shared" si="5"/>
        <v>0</v>
      </c>
      <c r="BA13" s="73">
        <f t="shared" si="5"/>
        <v>0</v>
      </c>
      <c r="BB13" s="73">
        <f t="shared" si="5"/>
        <v>0</v>
      </c>
      <c r="BC13" s="73">
        <f t="shared" si="5"/>
        <v>0</v>
      </c>
      <c r="BD13" s="73">
        <f t="shared" si="5"/>
        <v>0</v>
      </c>
      <c r="BE13" s="73">
        <f t="shared" si="5"/>
        <v>0</v>
      </c>
      <c r="BF13" s="73">
        <f t="shared" si="5"/>
        <v>0</v>
      </c>
      <c r="BG13" s="73">
        <f t="shared" si="5"/>
        <v>0</v>
      </c>
      <c r="BH13" s="73">
        <f t="shared" si="5"/>
        <v>0</v>
      </c>
      <c r="BI13" s="73">
        <f t="shared" si="5"/>
        <v>0</v>
      </c>
      <c r="BJ13" s="73">
        <f t="shared" si="5"/>
        <v>0</v>
      </c>
      <c r="BK13" s="73">
        <f t="shared" si="5"/>
        <v>0</v>
      </c>
      <c r="BL13" s="73">
        <f t="shared" si="5"/>
        <v>0</v>
      </c>
      <c r="BM13" s="73">
        <f t="shared" si="5"/>
        <v>0</v>
      </c>
      <c r="BN13" s="74">
        <f t="shared" si="5"/>
        <v>0</v>
      </c>
      <c r="BO13" s="75"/>
      <c r="BP13" s="75"/>
      <c r="BQ13" s="75"/>
      <c r="BR13" s="75"/>
      <c r="BS13" s="75"/>
      <c r="BT13" s="75"/>
      <c r="BU13" s="75"/>
      <c r="BV13" s="75"/>
      <c r="BW13" s="75"/>
      <c r="BX13" s="75"/>
    </row>
    <row r="14" spans="1:86" x14ac:dyDescent="0.3">
      <c r="A14" s="66">
        <v>8</v>
      </c>
      <c r="B14" s="67" t="s">
        <v>25</v>
      </c>
      <c r="C14" s="73">
        <f t="shared" ref="C14:AD14" si="6">C45+C70+C94+C118+C143+C169</f>
        <v>21</v>
      </c>
      <c r="D14" s="73">
        <f t="shared" si="6"/>
        <v>29</v>
      </c>
      <c r="E14" s="73">
        <f t="shared" si="6"/>
        <v>5</v>
      </c>
      <c r="F14" s="73">
        <f t="shared" si="6"/>
        <v>3</v>
      </c>
      <c r="G14" s="73">
        <f t="shared" si="6"/>
        <v>4</v>
      </c>
      <c r="H14" s="73">
        <f t="shared" si="6"/>
        <v>6</v>
      </c>
      <c r="I14" s="73">
        <f t="shared" si="6"/>
        <v>7</v>
      </c>
      <c r="J14" s="73">
        <f t="shared" si="6"/>
        <v>7</v>
      </c>
      <c r="K14" s="73">
        <f t="shared" si="6"/>
        <v>13</v>
      </c>
      <c r="L14" s="73">
        <f t="shared" si="6"/>
        <v>13</v>
      </c>
      <c r="M14" s="73">
        <f t="shared" si="6"/>
        <v>25</v>
      </c>
      <c r="N14" s="73">
        <f t="shared" si="6"/>
        <v>21</v>
      </c>
      <c r="O14" s="73">
        <f t="shared" si="6"/>
        <v>5</v>
      </c>
      <c r="P14" s="73">
        <f t="shared" si="6"/>
        <v>21</v>
      </c>
      <c r="Q14" s="73">
        <f t="shared" si="6"/>
        <v>34</v>
      </c>
      <c r="R14" s="73">
        <f t="shared" si="6"/>
        <v>22</v>
      </c>
      <c r="S14" s="73">
        <f t="shared" si="6"/>
        <v>13</v>
      </c>
      <c r="T14" s="73">
        <f t="shared" si="6"/>
        <v>20</v>
      </c>
      <c r="U14" s="73">
        <f t="shared" si="6"/>
        <v>31</v>
      </c>
      <c r="V14" s="73">
        <f t="shared" si="6"/>
        <v>18</v>
      </c>
      <c r="W14" s="73">
        <f t="shared" si="6"/>
        <v>25</v>
      </c>
      <c r="X14" s="73">
        <f t="shared" si="6"/>
        <v>27</v>
      </c>
      <c r="Y14" s="73">
        <f t="shared" si="6"/>
        <v>23</v>
      </c>
      <c r="Z14" s="73">
        <f t="shared" si="6"/>
        <v>41</v>
      </c>
      <c r="AA14" s="73">
        <f t="shared" si="6"/>
        <v>35</v>
      </c>
      <c r="AB14" s="73">
        <f t="shared" si="6"/>
        <v>36</v>
      </c>
      <c r="AC14" s="73">
        <f t="shared" si="6"/>
        <v>28</v>
      </c>
      <c r="AD14" s="73">
        <f t="shared" si="6"/>
        <v>33</v>
      </c>
      <c r="AE14" s="73">
        <f t="shared" ref="AE14:BN14" si="7">AE45+AE70+AE118+AE143+AE169</f>
        <v>32</v>
      </c>
      <c r="AF14" s="73">
        <f t="shared" si="7"/>
        <v>43</v>
      </c>
      <c r="AG14" s="73">
        <f t="shared" si="7"/>
        <v>46</v>
      </c>
      <c r="AH14" s="73">
        <f t="shared" si="7"/>
        <v>29</v>
      </c>
      <c r="AI14" s="73">
        <f t="shared" si="7"/>
        <v>33</v>
      </c>
      <c r="AJ14" s="73">
        <f t="shared" si="7"/>
        <v>35</v>
      </c>
      <c r="AK14" s="73">
        <f t="shared" si="7"/>
        <v>39</v>
      </c>
      <c r="AL14" s="73">
        <f t="shared" si="7"/>
        <v>43</v>
      </c>
      <c r="AM14" s="73">
        <f t="shared" si="7"/>
        <v>41</v>
      </c>
      <c r="AN14" s="73">
        <f t="shared" si="7"/>
        <v>43</v>
      </c>
      <c r="AO14" s="73">
        <f t="shared" si="7"/>
        <v>26</v>
      </c>
      <c r="AP14" s="73">
        <f t="shared" si="7"/>
        <v>42</v>
      </c>
      <c r="AQ14" s="73">
        <f t="shared" si="7"/>
        <v>45</v>
      </c>
      <c r="AR14" s="73">
        <f t="shared" si="7"/>
        <v>21</v>
      </c>
      <c r="AS14" s="73">
        <f t="shared" si="7"/>
        <v>22</v>
      </c>
      <c r="AT14" s="73">
        <f t="shared" si="7"/>
        <v>12</v>
      </c>
      <c r="AU14" s="73">
        <f t="shared" si="7"/>
        <v>22</v>
      </c>
      <c r="AV14" s="73">
        <f t="shared" si="7"/>
        <v>47</v>
      </c>
      <c r="AW14" s="73">
        <f t="shared" si="7"/>
        <v>20</v>
      </c>
      <c r="AX14" s="73">
        <f t="shared" si="7"/>
        <v>0</v>
      </c>
      <c r="AY14" s="73">
        <f t="shared" si="7"/>
        <v>0</v>
      </c>
      <c r="AZ14" s="73">
        <f t="shared" si="7"/>
        <v>0</v>
      </c>
      <c r="BA14" s="73">
        <f t="shared" si="7"/>
        <v>0</v>
      </c>
      <c r="BB14" s="73">
        <f t="shared" si="7"/>
        <v>0</v>
      </c>
      <c r="BC14" s="73">
        <f t="shared" si="7"/>
        <v>0</v>
      </c>
      <c r="BD14" s="73">
        <f t="shared" si="7"/>
        <v>0</v>
      </c>
      <c r="BE14" s="73">
        <f t="shared" si="7"/>
        <v>0</v>
      </c>
      <c r="BF14" s="73">
        <f t="shared" si="7"/>
        <v>0</v>
      </c>
      <c r="BG14" s="73">
        <f t="shared" si="7"/>
        <v>0</v>
      </c>
      <c r="BH14" s="73">
        <f t="shared" si="7"/>
        <v>0</v>
      </c>
      <c r="BI14" s="73">
        <f t="shared" si="7"/>
        <v>0</v>
      </c>
      <c r="BJ14" s="73">
        <f t="shared" si="7"/>
        <v>0</v>
      </c>
      <c r="BK14" s="73">
        <f t="shared" si="7"/>
        <v>0</v>
      </c>
      <c r="BL14" s="73">
        <f t="shared" si="7"/>
        <v>0</v>
      </c>
      <c r="BM14" s="73">
        <f t="shared" si="7"/>
        <v>0</v>
      </c>
      <c r="BN14" s="74">
        <f t="shared" si="7"/>
        <v>0</v>
      </c>
      <c r="BO14" s="75"/>
      <c r="BP14" s="75"/>
      <c r="BQ14" s="75"/>
      <c r="BR14" s="75"/>
      <c r="BS14" s="75"/>
      <c r="BT14" s="75"/>
      <c r="BU14" s="75"/>
      <c r="BV14" s="75"/>
      <c r="BW14" s="75"/>
      <c r="BX14" s="75"/>
    </row>
    <row r="15" spans="1:86" ht="26.4" x14ac:dyDescent="0.3">
      <c r="A15" s="66">
        <v>9</v>
      </c>
      <c r="B15" s="67" t="s">
        <v>26</v>
      </c>
      <c r="C15" s="73">
        <f t="shared" ref="C15:AH15" si="8">SUM(C16:C20)</f>
        <v>1</v>
      </c>
      <c r="D15" s="73">
        <f t="shared" si="8"/>
        <v>15</v>
      </c>
      <c r="E15" s="73">
        <f t="shared" si="8"/>
        <v>29</v>
      </c>
      <c r="F15" s="73">
        <f t="shared" si="8"/>
        <v>66</v>
      </c>
      <c r="G15" s="73">
        <f t="shared" si="8"/>
        <v>117</v>
      </c>
      <c r="H15" s="73">
        <f t="shared" si="8"/>
        <v>202</v>
      </c>
      <c r="I15" s="73">
        <f t="shared" si="8"/>
        <v>328</v>
      </c>
      <c r="J15" s="73">
        <f t="shared" si="8"/>
        <v>209</v>
      </c>
      <c r="K15" s="73">
        <f t="shared" si="8"/>
        <v>359</v>
      </c>
      <c r="L15" s="73">
        <f t="shared" si="8"/>
        <v>488</v>
      </c>
      <c r="M15" s="73">
        <f t="shared" si="8"/>
        <v>310</v>
      </c>
      <c r="N15" s="73">
        <f t="shared" si="8"/>
        <v>350</v>
      </c>
      <c r="O15" s="73">
        <f t="shared" si="8"/>
        <v>521</v>
      </c>
      <c r="P15" s="73">
        <f t="shared" si="8"/>
        <v>755</v>
      </c>
      <c r="Q15" s="73">
        <f t="shared" si="8"/>
        <v>535</v>
      </c>
      <c r="R15" s="73">
        <f t="shared" si="8"/>
        <v>312</v>
      </c>
      <c r="S15" s="73">
        <f t="shared" si="8"/>
        <v>379</v>
      </c>
      <c r="T15" s="73">
        <f t="shared" si="8"/>
        <v>341</v>
      </c>
      <c r="U15" s="73">
        <f t="shared" si="8"/>
        <v>527</v>
      </c>
      <c r="V15" s="73">
        <f t="shared" si="8"/>
        <v>339</v>
      </c>
      <c r="W15" s="73">
        <f t="shared" si="8"/>
        <v>689</v>
      </c>
      <c r="X15" s="73">
        <f t="shared" si="8"/>
        <v>753</v>
      </c>
      <c r="Y15" s="73">
        <f t="shared" si="8"/>
        <v>717</v>
      </c>
      <c r="Z15" s="73">
        <f t="shared" si="8"/>
        <v>903</v>
      </c>
      <c r="AA15" s="73">
        <f t="shared" si="8"/>
        <v>936</v>
      </c>
      <c r="AB15" s="73">
        <f t="shared" si="8"/>
        <v>996</v>
      </c>
      <c r="AC15" s="73">
        <f t="shared" si="8"/>
        <v>764</v>
      </c>
      <c r="AD15" s="73">
        <f t="shared" si="8"/>
        <v>631</v>
      </c>
      <c r="AE15" s="73">
        <f t="shared" si="8"/>
        <v>821</v>
      </c>
      <c r="AF15" s="73">
        <f t="shared" si="8"/>
        <v>1019</v>
      </c>
      <c r="AG15" s="73">
        <f t="shared" si="8"/>
        <v>939</v>
      </c>
      <c r="AH15" s="73">
        <f t="shared" si="8"/>
        <v>1005</v>
      </c>
      <c r="AI15" s="73">
        <f t="shared" ref="AI15:BN15" si="9">SUM(AI16:AI20)</f>
        <v>532</v>
      </c>
      <c r="AJ15" s="73">
        <f t="shared" si="9"/>
        <v>1038</v>
      </c>
      <c r="AK15" s="73">
        <f t="shared" si="9"/>
        <v>1108</v>
      </c>
      <c r="AL15" s="73">
        <f t="shared" si="9"/>
        <v>867</v>
      </c>
      <c r="AM15" s="73">
        <f t="shared" si="9"/>
        <v>733</v>
      </c>
      <c r="AN15" s="73">
        <f t="shared" si="9"/>
        <v>1211</v>
      </c>
      <c r="AO15" s="73">
        <f t="shared" si="9"/>
        <v>878</v>
      </c>
      <c r="AP15" s="73">
        <f t="shared" si="9"/>
        <v>733</v>
      </c>
      <c r="AQ15" s="73">
        <f t="shared" si="9"/>
        <v>878</v>
      </c>
      <c r="AR15" s="73">
        <f t="shared" si="9"/>
        <v>1171</v>
      </c>
      <c r="AS15" s="73">
        <f t="shared" si="9"/>
        <v>759</v>
      </c>
      <c r="AT15" s="73">
        <f t="shared" si="9"/>
        <v>812</v>
      </c>
      <c r="AU15" s="73">
        <f t="shared" si="9"/>
        <v>775</v>
      </c>
      <c r="AV15" s="73">
        <f t="shared" si="9"/>
        <v>1232</v>
      </c>
      <c r="AW15" s="73">
        <f t="shared" si="9"/>
        <v>859</v>
      </c>
      <c r="AX15" s="73">
        <f t="shared" si="9"/>
        <v>0</v>
      </c>
      <c r="AY15" s="73">
        <f t="shared" si="9"/>
        <v>0</v>
      </c>
      <c r="AZ15" s="73">
        <f t="shared" si="9"/>
        <v>0</v>
      </c>
      <c r="BA15" s="73">
        <f t="shared" si="9"/>
        <v>0</v>
      </c>
      <c r="BB15" s="73">
        <f t="shared" si="9"/>
        <v>0</v>
      </c>
      <c r="BC15" s="73">
        <f t="shared" si="9"/>
        <v>0</v>
      </c>
      <c r="BD15" s="73">
        <f t="shared" si="9"/>
        <v>0</v>
      </c>
      <c r="BE15" s="73">
        <f t="shared" si="9"/>
        <v>0</v>
      </c>
      <c r="BF15" s="73">
        <f t="shared" si="9"/>
        <v>0</v>
      </c>
      <c r="BG15" s="73">
        <f t="shared" si="9"/>
        <v>0</v>
      </c>
      <c r="BH15" s="73">
        <f t="shared" si="9"/>
        <v>0</v>
      </c>
      <c r="BI15" s="73">
        <f t="shared" si="9"/>
        <v>0</v>
      </c>
      <c r="BJ15" s="73">
        <f t="shared" si="9"/>
        <v>0</v>
      </c>
      <c r="BK15" s="73">
        <f t="shared" si="9"/>
        <v>0</v>
      </c>
      <c r="BL15" s="73">
        <f t="shared" si="9"/>
        <v>0</v>
      </c>
      <c r="BM15" s="73">
        <f t="shared" si="9"/>
        <v>0</v>
      </c>
      <c r="BN15" s="74">
        <f t="shared" si="9"/>
        <v>0</v>
      </c>
      <c r="BO15" s="75"/>
      <c r="BP15" s="75"/>
      <c r="BQ15" s="75"/>
      <c r="BR15" s="75"/>
      <c r="BS15" s="75"/>
      <c r="BT15" s="75"/>
      <c r="BU15" s="75"/>
      <c r="BV15" s="75"/>
      <c r="BW15" s="75"/>
      <c r="BX15" s="75"/>
    </row>
    <row r="16" spans="1:86" x14ac:dyDescent="0.3">
      <c r="A16" s="66"/>
      <c r="B16" s="76" t="s">
        <v>27</v>
      </c>
      <c r="C16" s="73">
        <f t="shared" ref="C16:AH16" si="10">SUM(C49,C74,C98,C122,C147,C175)</f>
        <v>0</v>
      </c>
      <c r="D16" s="73">
        <f t="shared" si="10"/>
        <v>4</v>
      </c>
      <c r="E16" s="73">
        <f t="shared" si="10"/>
        <v>8</v>
      </c>
      <c r="F16" s="73">
        <f t="shared" si="10"/>
        <v>46</v>
      </c>
      <c r="G16" s="73">
        <f t="shared" si="10"/>
        <v>70</v>
      </c>
      <c r="H16" s="73">
        <f t="shared" si="10"/>
        <v>95</v>
      </c>
      <c r="I16" s="73">
        <f t="shared" si="10"/>
        <v>39</v>
      </c>
      <c r="J16" s="73">
        <f t="shared" si="10"/>
        <v>47</v>
      </c>
      <c r="K16" s="73">
        <f t="shared" si="10"/>
        <v>92</v>
      </c>
      <c r="L16" s="73">
        <f t="shared" si="10"/>
        <v>259</v>
      </c>
      <c r="M16" s="73">
        <f t="shared" si="10"/>
        <v>62</v>
      </c>
      <c r="N16" s="73">
        <f t="shared" si="10"/>
        <v>115</v>
      </c>
      <c r="O16" s="73">
        <f t="shared" si="10"/>
        <v>120</v>
      </c>
      <c r="P16" s="73">
        <f t="shared" si="10"/>
        <v>232</v>
      </c>
      <c r="Q16" s="73">
        <f t="shared" si="10"/>
        <v>140</v>
      </c>
      <c r="R16" s="73">
        <f t="shared" si="10"/>
        <v>135</v>
      </c>
      <c r="S16" s="73">
        <f t="shared" si="10"/>
        <v>120</v>
      </c>
      <c r="T16" s="73">
        <f t="shared" si="10"/>
        <v>82</v>
      </c>
      <c r="U16" s="73">
        <f t="shared" si="10"/>
        <v>144</v>
      </c>
      <c r="V16" s="73">
        <f t="shared" si="10"/>
        <v>119</v>
      </c>
      <c r="W16" s="73">
        <f t="shared" si="10"/>
        <v>232</v>
      </c>
      <c r="X16" s="73">
        <f t="shared" si="10"/>
        <v>244</v>
      </c>
      <c r="Y16" s="73">
        <f t="shared" si="10"/>
        <v>225</v>
      </c>
      <c r="Z16" s="73">
        <f t="shared" si="10"/>
        <v>329</v>
      </c>
      <c r="AA16" s="73">
        <f t="shared" si="10"/>
        <v>359</v>
      </c>
      <c r="AB16" s="73">
        <f t="shared" si="10"/>
        <v>353</v>
      </c>
      <c r="AC16" s="73">
        <f t="shared" si="10"/>
        <v>306</v>
      </c>
      <c r="AD16" s="73">
        <f t="shared" si="10"/>
        <v>276</v>
      </c>
      <c r="AE16" s="73">
        <f t="shared" si="10"/>
        <v>282</v>
      </c>
      <c r="AF16" s="73">
        <f t="shared" si="10"/>
        <v>377</v>
      </c>
      <c r="AG16" s="73">
        <f t="shared" si="10"/>
        <v>317</v>
      </c>
      <c r="AH16" s="73">
        <f t="shared" si="10"/>
        <v>305</v>
      </c>
      <c r="AI16" s="73">
        <f t="shared" ref="AI16:BN16" si="11">SUM(AI49,AI74,AI98,AI122,AI147,AI175)</f>
        <v>179</v>
      </c>
      <c r="AJ16" s="73">
        <f t="shared" si="11"/>
        <v>333</v>
      </c>
      <c r="AK16" s="73">
        <f t="shared" si="11"/>
        <v>400</v>
      </c>
      <c r="AL16" s="73">
        <f t="shared" si="11"/>
        <v>352</v>
      </c>
      <c r="AM16" s="73">
        <f t="shared" si="11"/>
        <v>338</v>
      </c>
      <c r="AN16" s="73">
        <f t="shared" si="11"/>
        <v>397</v>
      </c>
      <c r="AO16" s="73">
        <f t="shared" si="11"/>
        <v>307</v>
      </c>
      <c r="AP16" s="73">
        <f t="shared" si="11"/>
        <v>237</v>
      </c>
      <c r="AQ16" s="73">
        <f t="shared" si="11"/>
        <v>340</v>
      </c>
      <c r="AR16" s="73">
        <f t="shared" si="11"/>
        <v>326</v>
      </c>
      <c r="AS16" s="73">
        <f t="shared" si="11"/>
        <v>308</v>
      </c>
      <c r="AT16" s="73">
        <f t="shared" si="11"/>
        <v>256</v>
      </c>
      <c r="AU16" s="73">
        <f t="shared" si="11"/>
        <v>271</v>
      </c>
      <c r="AV16" s="73">
        <f t="shared" si="11"/>
        <v>367</v>
      </c>
      <c r="AW16" s="73">
        <f t="shared" si="11"/>
        <v>304</v>
      </c>
      <c r="AX16" s="73">
        <f t="shared" si="11"/>
        <v>0</v>
      </c>
      <c r="AY16" s="73">
        <f t="shared" si="11"/>
        <v>0</v>
      </c>
      <c r="AZ16" s="73">
        <f t="shared" si="11"/>
        <v>0</v>
      </c>
      <c r="BA16" s="73">
        <f t="shared" si="11"/>
        <v>0</v>
      </c>
      <c r="BB16" s="73">
        <f t="shared" si="11"/>
        <v>0</v>
      </c>
      <c r="BC16" s="73">
        <f t="shared" si="11"/>
        <v>0</v>
      </c>
      <c r="BD16" s="73">
        <f t="shared" si="11"/>
        <v>0</v>
      </c>
      <c r="BE16" s="73">
        <f t="shared" si="11"/>
        <v>0</v>
      </c>
      <c r="BF16" s="73">
        <f t="shared" si="11"/>
        <v>0</v>
      </c>
      <c r="BG16" s="73">
        <f t="shared" si="11"/>
        <v>0</v>
      </c>
      <c r="BH16" s="73">
        <f t="shared" si="11"/>
        <v>0</v>
      </c>
      <c r="BI16" s="73">
        <f t="shared" si="11"/>
        <v>0</v>
      </c>
      <c r="BJ16" s="73">
        <f t="shared" si="11"/>
        <v>0</v>
      </c>
      <c r="BK16" s="73">
        <f t="shared" si="11"/>
        <v>0</v>
      </c>
      <c r="BL16" s="73">
        <f t="shared" si="11"/>
        <v>0</v>
      </c>
      <c r="BM16" s="73">
        <f t="shared" si="11"/>
        <v>0</v>
      </c>
      <c r="BN16" s="74">
        <f t="shared" si="11"/>
        <v>0</v>
      </c>
      <c r="BO16" s="75"/>
      <c r="BP16" s="75"/>
      <c r="BQ16" s="75"/>
      <c r="BR16" s="75"/>
      <c r="BS16" s="75"/>
      <c r="BT16" s="75"/>
      <c r="BU16" s="75"/>
      <c r="BV16" s="75"/>
      <c r="BW16" s="75"/>
      <c r="BX16" s="75"/>
    </row>
    <row r="17" spans="1:76" x14ac:dyDescent="0.3">
      <c r="A17" s="66"/>
      <c r="B17" s="76" t="s">
        <v>28</v>
      </c>
      <c r="C17" s="73">
        <f t="shared" ref="C17:AH17" si="12">SUM(C50,C75,C99,C123,C148,C176)</f>
        <v>1</v>
      </c>
      <c r="D17" s="73">
        <f t="shared" si="12"/>
        <v>5</v>
      </c>
      <c r="E17" s="73">
        <f t="shared" si="12"/>
        <v>6</v>
      </c>
      <c r="F17" s="73">
        <f t="shared" si="12"/>
        <v>2</v>
      </c>
      <c r="G17" s="73">
        <f t="shared" si="12"/>
        <v>11</v>
      </c>
      <c r="H17" s="73">
        <f t="shared" si="12"/>
        <v>72</v>
      </c>
      <c r="I17" s="73">
        <f t="shared" si="12"/>
        <v>116</v>
      </c>
      <c r="J17" s="73">
        <f t="shared" si="12"/>
        <v>77</v>
      </c>
      <c r="K17" s="73">
        <f t="shared" si="12"/>
        <v>129</v>
      </c>
      <c r="L17" s="73">
        <f t="shared" si="12"/>
        <v>74</v>
      </c>
      <c r="M17" s="73">
        <f t="shared" si="12"/>
        <v>89</v>
      </c>
      <c r="N17" s="73">
        <f t="shared" si="12"/>
        <v>137</v>
      </c>
      <c r="O17" s="73">
        <f t="shared" si="12"/>
        <v>176</v>
      </c>
      <c r="P17" s="73">
        <f t="shared" si="12"/>
        <v>291</v>
      </c>
      <c r="Q17" s="73">
        <f t="shared" si="12"/>
        <v>162</v>
      </c>
      <c r="R17" s="73">
        <f t="shared" si="12"/>
        <v>83</v>
      </c>
      <c r="S17" s="73">
        <f t="shared" si="12"/>
        <v>74</v>
      </c>
      <c r="T17" s="73">
        <f t="shared" si="12"/>
        <v>86</v>
      </c>
      <c r="U17" s="73">
        <f t="shared" si="12"/>
        <v>94</v>
      </c>
      <c r="V17" s="73">
        <f t="shared" si="12"/>
        <v>89</v>
      </c>
      <c r="W17" s="73">
        <f t="shared" si="12"/>
        <v>184</v>
      </c>
      <c r="X17" s="73">
        <f t="shared" si="12"/>
        <v>196</v>
      </c>
      <c r="Y17" s="73">
        <f t="shared" si="12"/>
        <v>200</v>
      </c>
      <c r="Z17" s="73">
        <f t="shared" si="12"/>
        <v>256</v>
      </c>
      <c r="AA17" s="73">
        <f t="shared" si="12"/>
        <v>256</v>
      </c>
      <c r="AB17" s="73">
        <f t="shared" si="12"/>
        <v>305</v>
      </c>
      <c r="AC17" s="73">
        <f t="shared" si="12"/>
        <v>148</v>
      </c>
      <c r="AD17" s="73">
        <f t="shared" si="12"/>
        <v>144</v>
      </c>
      <c r="AE17" s="73">
        <f t="shared" si="12"/>
        <v>255</v>
      </c>
      <c r="AF17" s="73">
        <f t="shared" si="12"/>
        <v>197</v>
      </c>
      <c r="AG17" s="73">
        <f t="shared" si="12"/>
        <v>284</v>
      </c>
      <c r="AH17" s="73">
        <f t="shared" si="12"/>
        <v>262</v>
      </c>
      <c r="AI17" s="73">
        <f t="shared" ref="AI17:BN17" si="13">SUM(AI50,AI75,AI99,AI123,AI148,AI176)</f>
        <v>141</v>
      </c>
      <c r="AJ17" s="73">
        <f t="shared" si="13"/>
        <v>206</v>
      </c>
      <c r="AK17" s="73">
        <f t="shared" si="13"/>
        <v>305</v>
      </c>
      <c r="AL17" s="73">
        <f t="shared" si="13"/>
        <v>176</v>
      </c>
      <c r="AM17" s="73">
        <f t="shared" si="13"/>
        <v>152</v>
      </c>
      <c r="AN17" s="73">
        <f t="shared" si="13"/>
        <v>256</v>
      </c>
      <c r="AO17" s="73">
        <f t="shared" si="13"/>
        <v>230</v>
      </c>
      <c r="AP17" s="73">
        <f t="shared" si="13"/>
        <v>170</v>
      </c>
      <c r="AQ17" s="73">
        <f t="shared" si="13"/>
        <v>226</v>
      </c>
      <c r="AR17" s="73">
        <f t="shared" si="13"/>
        <v>333</v>
      </c>
      <c r="AS17" s="73">
        <f t="shared" si="13"/>
        <v>199</v>
      </c>
      <c r="AT17" s="73">
        <f t="shared" si="13"/>
        <v>180</v>
      </c>
      <c r="AU17" s="73">
        <f t="shared" si="13"/>
        <v>192</v>
      </c>
      <c r="AV17" s="73">
        <f t="shared" si="13"/>
        <v>234</v>
      </c>
      <c r="AW17" s="73">
        <f t="shared" si="13"/>
        <v>257</v>
      </c>
      <c r="AX17" s="73">
        <f t="shared" si="13"/>
        <v>0</v>
      </c>
      <c r="AY17" s="73">
        <f t="shared" si="13"/>
        <v>0</v>
      </c>
      <c r="AZ17" s="73">
        <f t="shared" si="13"/>
        <v>0</v>
      </c>
      <c r="BA17" s="73">
        <f t="shared" si="13"/>
        <v>0</v>
      </c>
      <c r="BB17" s="73">
        <f t="shared" si="13"/>
        <v>0</v>
      </c>
      <c r="BC17" s="73">
        <f t="shared" si="13"/>
        <v>0</v>
      </c>
      <c r="BD17" s="73">
        <f t="shared" si="13"/>
        <v>0</v>
      </c>
      <c r="BE17" s="73">
        <f t="shared" si="13"/>
        <v>0</v>
      </c>
      <c r="BF17" s="73">
        <f t="shared" si="13"/>
        <v>0</v>
      </c>
      <c r="BG17" s="73">
        <f t="shared" si="13"/>
        <v>0</v>
      </c>
      <c r="BH17" s="73">
        <f t="shared" si="13"/>
        <v>0</v>
      </c>
      <c r="BI17" s="73">
        <f t="shared" si="13"/>
        <v>0</v>
      </c>
      <c r="BJ17" s="73">
        <f t="shared" si="13"/>
        <v>0</v>
      </c>
      <c r="BK17" s="73">
        <f t="shared" si="13"/>
        <v>0</v>
      </c>
      <c r="BL17" s="73">
        <f t="shared" si="13"/>
        <v>0</v>
      </c>
      <c r="BM17" s="73">
        <f t="shared" si="13"/>
        <v>0</v>
      </c>
      <c r="BN17" s="74">
        <f t="shared" si="13"/>
        <v>0</v>
      </c>
      <c r="BO17" s="75"/>
      <c r="BP17" s="75"/>
      <c r="BQ17" s="75"/>
      <c r="BR17" s="75"/>
      <c r="BS17" s="75"/>
      <c r="BT17" s="75"/>
      <c r="BU17" s="75"/>
      <c r="BV17" s="75"/>
      <c r="BW17" s="75"/>
      <c r="BX17" s="75"/>
    </row>
    <row r="18" spans="1:76" x14ac:dyDescent="0.3">
      <c r="A18" s="66"/>
      <c r="B18" s="76" t="s">
        <v>29</v>
      </c>
      <c r="C18" s="73">
        <f t="shared" ref="C18:AH18" si="14">SUM(C51,C76,C100,C124,C149,C177)</f>
        <v>0</v>
      </c>
      <c r="D18" s="73">
        <f t="shared" si="14"/>
        <v>6</v>
      </c>
      <c r="E18" s="73">
        <f t="shared" si="14"/>
        <v>15</v>
      </c>
      <c r="F18" s="73">
        <f t="shared" si="14"/>
        <v>18</v>
      </c>
      <c r="G18" s="73">
        <f t="shared" si="14"/>
        <v>32</v>
      </c>
      <c r="H18" s="73">
        <f t="shared" si="14"/>
        <v>34</v>
      </c>
      <c r="I18" s="73">
        <f t="shared" si="14"/>
        <v>158</v>
      </c>
      <c r="J18" s="73">
        <f t="shared" si="14"/>
        <v>82</v>
      </c>
      <c r="K18" s="73">
        <f t="shared" si="14"/>
        <v>107</v>
      </c>
      <c r="L18" s="73">
        <f t="shared" si="14"/>
        <v>133</v>
      </c>
      <c r="M18" s="73">
        <f t="shared" si="14"/>
        <v>142</v>
      </c>
      <c r="N18" s="73">
        <f t="shared" si="14"/>
        <v>89</v>
      </c>
      <c r="O18" s="73">
        <f t="shared" si="14"/>
        <v>191</v>
      </c>
      <c r="P18" s="73">
        <f t="shared" si="14"/>
        <v>220</v>
      </c>
      <c r="Q18" s="73">
        <f t="shared" si="14"/>
        <v>201</v>
      </c>
      <c r="R18" s="73">
        <f t="shared" si="14"/>
        <v>88</v>
      </c>
      <c r="S18" s="73">
        <f t="shared" si="14"/>
        <v>175</v>
      </c>
      <c r="T18" s="73">
        <f t="shared" si="14"/>
        <v>153</v>
      </c>
      <c r="U18" s="73">
        <f t="shared" si="14"/>
        <v>150</v>
      </c>
      <c r="V18" s="73">
        <f t="shared" si="14"/>
        <v>29</v>
      </c>
      <c r="W18" s="73">
        <f t="shared" si="14"/>
        <v>192</v>
      </c>
      <c r="X18" s="73">
        <f t="shared" si="14"/>
        <v>246</v>
      </c>
      <c r="Y18" s="73">
        <f t="shared" si="14"/>
        <v>210</v>
      </c>
      <c r="Z18" s="73">
        <f t="shared" si="14"/>
        <v>295</v>
      </c>
      <c r="AA18" s="73">
        <f t="shared" si="14"/>
        <v>321</v>
      </c>
      <c r="AB18" s="73">
        <f t="shared" si="14"/>
        <v>338</v>
      </c>
      <c r="AC18" s="73">
        <f t="shared" si="14"/>
        <v>294</v>
      </c>
      <c r="AD18" s="73">
        <f t="shared" si="14"/>
        <v>182</v>
      </c>
      <c r="AE18" s="73">
        <f t="shared" si="14"/>
        <v>268</v>
      </c>
      <c r="AF18" s="73">
        <f t="shared" si="14"/>
        <v>297</v>
      </c>
      <c r="AG18" s="73">
        <f t="shared" si="14"/>
        <v>276</v>
      </c>
      <c r="AH18" s="73">
        <f t="shared" si="14"/>
        <v>248</v>
      </c>
      <c r="AI18" s="73">
        <f t="shared" ref="AI18:BN18" si="15">SUM(AI51,AI76,AI100,AI124,AI149,AI177)</f>
        <v>181</v>
      </c>
      <c r="AJ18" s="73">
        <f t="shared" si="15"/>
        <v>287</v>
      </c>
      <c r="AK18" s="73">
        <f t="shared" si="15"/>
        <v>350</v>
      </c>
      <c r="AL18" s="73">
        <f t="shared" si="15"/>
        <v>284</v>
      </c>
      <c r="AM18" s="73">
        <f t="shared" si="15"/>
        <v>217</v>
      </c>
      <c r="AN18" s="73">
        <f t="shared" si="15"/>
        <v>388</v>
      </c>
      <c r="AO18" s="73">
        <f t="shared" si="15"/>
        <v>316</v>
      </c>
      <c r="AP18" s="73">
        <f t="shared" si="15"/>
        <v>245</v>
      </c>
      <c r="AQ18" s="73">
        <f t="shared" si="15"/>
        <v>300</v>
      </c>
      <c r="AR18" s="73">
        <f t="shared" si="15"/>
        <v>341</v>
      </c>
      <c r="AS18" s="73">
        <f t="shared" si="15"/>
        <v>229</v>
      </c>
      <c r="AT18" s="73">
        <f t="shared" si="15"/>
        <v>245</v>
      </c>
      <c r="AU18" s="73">
        <f t="shared" si="15"/>
        <v>284</v>
      </c>
      <c r="AV18" s="73">
        <f t="shared" si="15"/>
        <v>371</v>
      </c>
      <c r="AW18" s="73">
        <f t="shared" si="15"/>
        <v>277</v>
      </c>
      <c r="AX18" s="73">
        <f t="shared" si="15"/>
        <v>0</v>
      </c>
      <c r="AY18" s="73">
        <f t="shared" si="15"/>
        <v>0</v>
      </c>
      <c r="AZ18" s="73">
        <f t="shared" si="15"/>
        <v>0</v>
      </c>
      <c r="BA18" s="73">
        <f t="shared" si="15"/>
        <v>0</v>
      </c>
      <c r="BB18" s="73">
        <f t="shared" si="15"/>
        <v>0</v>
      </c>
      <c r="BC18" s="73">
        <f t="shared" si="15"/>
        <v>0</v>
      </c>
      <c r="BD18" s="73">
        <f t="shared" si="15"/>
        <v>0</v>
      </c>
      <c r="BE18" s="73">
        <f t="shared" si="15"/>
        <v>0</v>
      </c>
      <c r="BF18" s="73">
        <f t="shared" si="15"/>
        <v>0</v>
      </c>
      <c r="BG18" s="73">
        <f t="shared" si="15"/>
        <v>0</v>
      </c>
      <c r="BH18" s="73">
        <f t="shared" si="15"/>
        <v>0</v>
      </c>
      <c r="BI18" s="73">
        <f t="shared" si="15"/>
        <v>0</v>
      </c>
      <c r="BJ18" s="73">
        <f t="shared" si="15"/>
        <v>0</v>
      </c>
      <c r="BK18" s="73">
        <f t="shared" si="15"/>
        <v>0</v>
      </c>
      <c r="BL18" s="73">
        <f t="shared" si="15"/>
        <v>0</v>
      </c>
      <c r="BM18" s="73">
        <f t="shared" si="15"/>
        <v>0</v>
      </c>
      <c r="BN18" s="74">
        <f t="shared" si="15"/>
        <v>0</v>
      </c>
      <c r="BO18" s="75"/>
      <c r="BP18" s="75"/>
      <c r="BQ18" s="75"/>
      <c r="BR18" s="75"/>
      <c r="BS18" s="75"/>
      <c r="BT18" s="75"/>
      <c r="BU18" s="75"/>
      <c r="BV18" s="75"/>
      <c r="BW18" s="75"/>
      <c r="BX18" s="75"/>
    </row>
    <row r="19" spans="1:76" x14ac:dyDescent="0.3">
      <c r="A19" s="66"/>
      <c r="B19" s="76" t="s">
        <v>30</v>
      </c>
      <c r="C19" s="252"/>
      <c r="D19" s="252"/>
      <c r="E19" s="252"/>
      <c r="F19" s="252"/>
      <c r="G19" s="252"/>
      <c r="H19" s="252"/>
      <c r="I19" s="252"/>
      <c r="J19" s="252"/>
      <c r="K19" s="252"/>
      <c r="L19" s="252"/>
      <c r="M19" s="252"/>
      <c r="N19" s="252"/>
      <c r="O19" s="252"/>
      <c r="P19" s="252"/>
      <c r="Q19" s="252"/>
      <c r="R19" s="252"/>
      <c r="S19" s="73">
        <f t="shared" ref="S19:BN19" si="16">SUM(S52,S77,S101,S125,S150,S178)</f>
        <v>0</v>
      </c>
      <c r="T19" s="73">
        <f t="shared" si="16"/>
        <v>0</v>
      </c>
      <c r="U19" s="73">
        <f t="shared" si="16"/>
        <v>102</v>
      </c>
      <c r="V19" s="73">
        <f t="shared" si="16"/>
        <v>75</v>
      </c>
      <c r="W19" s="73">
        <f t="shared" si="16"/>
        <v>65</v>
      </c>
      <c r="X19" s="73">
        <f t="shared" si="16"/>
        <v>44</v>
      </c>
      <c r="Y19" s="73">
        <f t="shared" si="16"/>
        <v>55</v>
      </c>
      <c r="Z19" s="73">
        <f t="shared" si="16"/>
        <v>0</v>
      </c>
      <c r="AA19" s="73">
        <f t="shared" si="16"/>
        <v>0</v>
      </c>
      <c r="AB19" s="73">
        <f t="shared" si="16"/>
        <v>0</v>
      </c>
      <c r="AC19" s="73">
        <f t="shared" si="16"/>
        <v>0</v>
      </c>
      <c r="AD19" s="73">
        <f t="shared" si="16"/>
        <v>0</v>
      </c>
      <c r="AE19" s="73">
        <f t="shared" si="16"/>
        <v>0</v>
      </c>
      <c r="AF19" s="73">
        <f t="shared" si="16"/>
        <v>121</v>
      </c>
      <c r="AG19" s="73">
        <f t="shared" si="16"/>
        <v>40</v>
      </c>
      <c r="AH19" s="73">
        <f t="shared" si="16"/>
        <v>177</v>
      </c>
      <c r="AI19" s="73">
        <f t="shared" si="16"/>
        <v>2</v>
      </c>
      <c r="AJ19" s="73">
        <f t="shared" si="16"/>
        <v>192</v>
      </c>
      <c r="AK19" s="73">
        <f t="shared" si="16"/>
        <v>41</v>
      </c>
      <c r="AL19" s="73">
        <f t="shared" si="16"/>
        <v>0</v>
      </c>
      <c r="AM19" s="73">
        <f t="shared" si="16"/>
        <v>0</v>
      </c>
      <c r="AN19" s="73">
        <f t="shared" si="16"/>
        <v>162</v>
      </c>
      <c r="AO19" s="73">
        <f t="shared" si="16"/>
        <v>0</v>
      </c>
      <c r="AP19" s="73">
        <f t="shared" si="16"/>
        <v>73</v>
      </c>
      <c r="AQ19" s="73">
        <f t="shared" si="16"/>
        <v>0</v>
      </c>
      <c r="AR19" s="73">
        <f t="shared" si="16"/>
        <v>151</v>
      </c>
      <c r="AS19" s="73">
        <f t="shared" si="16"/>
        <v>0</v>
      </c>
      <c r="AT19" s="73">
        <f t="shared" si="16"/>
        <v>117</v>
      </c>
      <c r="AU19" s="73">
        <f t="shared" si="16"/>
        <v>10</v>
      </c>
      <c r="AV19" s="73">
        <f t="shared" si="16"/>
        <v>215</v>
      </c>
      <c r="AW19" s="73">
        <f t="shared" si="16"/>
        <v>0</v>
      </c>
      <c r="AX19" s="73">
        <f t="shared" si="16"/>
        <v>0</v>
      </c>
      <c r="AY19" s="73">
        <f t="shared" si="16"/>
        <v>0</v>
      </c>
      <c r="AZ19" s="73">
        <f t="shared" si="16"/>
        <v>0</v>
      </c>
      <c r="BA19" s="73">
        <f t="shared" si="16"/>
        <v>0</v>
      </c>
      <c r="BB19" s="73">
        <f t="shared" si="16"/>
        <v>0</v>
      </c>
      <c r="BC19" s="73">
        <f t="shared" si="16"/>
        <v>0</v>
      </c>
      <c r="BD19" s="73">
        <f t="shared" si="16"/>
        <v>0</v>
      </c>
      <c r="BE19" s="73">
        <f t="shared" si="16"/>
        <v>0</v>
      </c>
      <c r="BF19" s="73">
        <f t="shared" si="16"/>
        <v>0</v>
      </c>
      <c r="BG19" s="73">
        <f t="shared" si="16"/>
        <v>0</v>
      </c>
      <c r="BH19" s="73">
        <f t="shared" si="16"/>
        <v>0</v>
      </c>
      <c r="BI19" s="73">
        <f t="shared" si="16"/>
        <v>0</v>
      </c>
      <c r="BJ19" s="73">
        <f t="shared" si="16"/>
        <v>0</v>
      </c>
      <c r="BK19" s="73">
        <f t="shared" si="16"/>
        <v>0</v>
      </c>
      <c r="BL19" s="73">
        <f t="shared" si="16"/>
        <v>0</v>
      </c>
      <c r="BM19" s="73">
        <f t="shared" si="16"/>
        <v>0</v>
      </c>
      <c r="BN19" s="74">
        <f t="shared" si="16"/>
        <v>0</v>
      </c>
      <c r="BO19" s="75"/>
      <c r="BP19" s="75"/>
      <c r="BQ19" s="75"/>
      <c r="BR19" s="75"/>
      <c r="BS19" s="75"/>
      <c r="BT19" s="75"/>
      <c r="BU19" s="75"/>
      <c r="BV19" s="75"/>
      <c r="BW19" s="75"/>
      <c r="BX19" s="75"/>
    </row>
    <row r="20" spans="1:76" x14ac:dyDescent="0.3">
      <c r="A20" s="66"/>
      <c r="B20" s="76" t="s">
        <v>31</v>
      </c>
      <c r="C20" s="73">
        <f t="shared" ref="C20:R20" si="17">SUM(C53,C78,C102,C126,C151,C179)</f>
        <v>0</v>
      </c>
      <c r="D20" s="73">
        <f t="shared" si="17"/>
        <v>0</v>
      </c>
      <c r="E20" s="73">
        <f t="shared" si="17"/>
        <v>0</v>
      </c>
      <c r="F20" s="73">
        <f t="shared" si="17"/>
        <v>0</v>
      </c>
      <c r="G20" s="73">
        <f t="shared" si="17"/>
        <v>4</v>
      </c>
      <c r="H20" s="73">
        <f t="shared" si="17"/>
        <v>1</v>
      </c>
      <c r="I20" s="73">
        <f t="shared" si="17"/>
        <v>15</v>
      </c>
      <c r="J20" s="73">
        <f t="shared" si="17"/>
        <v>3</v>
      </c>
      <c r="K20" s="73">
        <f t="shared" si="17"/>
        <v>31</v>
      </c>
      <c r="L20" s="73">
        <f t="shared" si="17"/>
        <v>22</v>
      </c>
      <c r="M20" s="73">
        <f t="shared" si="17"/>
        <v>17</v>
      </c>
      <c r="N20" s="73">
        <f t="shared" si="17"/>
        <v>9</v>
      </c>
      <c r="O20" s="73">
        <f t="shared" si="17"/>
        <v>34</v>
      </c>
      <c r="P20" s="73">
        <f t="shared" si="17"/>
        <v>12</v>
      </c>
      <c r="Q20" s="73">
        <f t="shared" si="17"/>
        <v>32</v>
      </c>
      <c r="R20" s="73">
        <f t="shared" si="17"/>
        <v>6</v>
      </c>
      <c r="S20" s="73">
        <f t="shared" ref="S20:BN20" si="18">SUM(S53,S78,S102,S126,S151,S179)</f>
        <v>10</v>
      </c>
      <c r="T20" s="73">
        <f t="shared" si="18"/>
        <v>20</v>
      </c>
      <c r="U20" s="73">
        <f t="shared" si="18"/>
        <v>37</v>
      </c>
      <c r="V20" s="73">
        <f t="shared" si="18"/>
        <v>27</v>
      </c>
      <c r="W20" s="73">
        <f t="shared" si="18"/>
        <v>16</v>
      </c>
      <c r="X20" s="73">
        <f t="shared" si="18"/>
        <v>23</v>
      </c>
      <c r="Y20" s="73">
        <f t="shared" si="18"/>
        <v>27</v>
      </c>
      <c r="Z20" s="73">
        <f t="shared" si="18"/>
        <v>23</v>
      </c>
      <c r="AA20" s="73">
        <f t="shared" si="18"/>
        <v>0</v>
      </c>
      <c r="AB20" s="73">
        <f t="shared" si="18"/>
        <v>0</v>
      </c>
      <c r="AC20" s="73">
        <f t="shared" si="18"/>
        <v>16</v>
      </c>
      <c r="AD20" s="73">
        <f t="shared" si="18"/>
        <v>29</v>
      </c>
      <c r="AE20" s="73">
        <f t="shared" si="18"/>
        <v>16</v>
      </c>
      <c r="AF20" s="73">
        <f t="shared" si="18"/>
        <v>27</v>
      </c>
      <c r="AG20" s="73">
        <f t="shared" si="18"/>
        <v>22</v>
      </c>
      <c r="AH20" s="73">
        <f t="shared" si="18"/>
        <v>13</v>
      </c>
      <c r="AI20" s="73">
        <f t="shared" si="18"/>
        <v>29</v>
      </c>
      <c r="AJ20" s="73">
        <f t="shared" si="18"/>
        <v>20</v>
      </c>
      <c r="AK20" s="73">
        <f t="shared" si="18"/>
        <v>12</v>
      </c>
      <c r="AL20" s="73">
        <f t="shared" si="18"/>
        <v>55</v>
      </c>
      <c r="AM20" s="73">
        <f t="shared" si="18"/>
        <v>26</v>
      </c>
      <c r="AN20" s="73">
        <f t="shared" si="18"/>
        <v>8</v>
      </c>
      <c r="AO20" s="73">
        <f t="shared" si="18"/>
        <v>25</v>
      </c>
      <c r="AP20" s="73">
        <f t="shared" si="18"/>
        <v>8</v>
      </c>
      <c r="AQ20" s="73">
        <f t="shared" si="18"/>
        <v>12</v>
      </c>
      <c r="AR20" s="73">
        <f t="shared" si="18"/>
        <v>20</v>
      </c>
      <c r="AS20" s="73">
        <f t="shared" si="18"/>
        <v>23</v>
      </c>
      <c r="AT20" s="73">
        <f t="shared" si="18"/>
        <v>14</v>
      </c>
      <c r="AU20" s="73">
        <f t="shared" si="18"/>
        <v>18</v>
      </c>
      <c r="AV20" s="73">
        <f t="shared" si="18"/>
        <v>45</v>
      </c>
      <c r="AW20" s="73">
        <f t="shared" si="18"/>
        <v>21</v>
      </c>
      <c r="AX20" s="73">
        <f t="shared" si="18"/>
        <v>0</v>
      </c>
      <c r="AY20" s="73">
        <f t="shared" si="18"/>
        <v>0</v>
      </c>
      <c r="AZ20" s="73">
        <f t="shared" si="18"/>
        <v>0</v>
      </c>
      <c r="BA20" s="73">
        <f t="shared" si="18"/>
        <v>0</v>
      </c>
      <c r="BB20" s="73">
        <f t="shared" si="18"/>
        <v>0</v>
      </c>
      <c r="BC20" s="73">
        <f t="shared" si="18"/>
        <v>0</v>
      </c>
      <c r="BD20" s="73">
        <f t="shared" si="18"/>
        <v>0</v>
      </c>
      <c r="BE20" s="73">
        <f t="shared" si="18"/>
        <v>0</v>
      </c>
      <c r="BF20" s="73">
        <f t="shared" si="18"/>
        <v>0</v>
      </c>
      <c r="BG20" s="73">
        <f t="shared" si="18"/>
        <v>0</v>
      </c>
      <c r="BH20" s="73">
        <f t="shared" si="18"/>
        <v>0</v>
      </c>
      <c r="BI20" s="73">
        <f t="shared" si="18"/>
        <v>0</v>
      </c>
      <c r="BJ20" s="73">
        <f t="shared" si="18"/>
        <v>0</v>
      </c>
      <c r="BK20" s="73">
        <f t="shared" si="18"/>
        <v>0</v>
      </c>
      <c r="BL20" s="73">
        <f t="shared" si="18"/>
        <v>0</v>
      </c>
      <c r="BM20" s="73">
        <f t="shared" si="18"/>
        <v>0</v>
      </c>
      <c r="BN20" s="74">
        <f t="shared" si="18"/>
        <v>0</v>
      </c>
      <c r="BO20" s="75"/>
      <c r="BP20" s="75"/>
      <c r="BQ20" s="75"/>
      <c r="BR20" s="75"/>
      <c r="BS20" s="75"/>
      <c r="BT20" s="75"/>
      <c r="BU20" s="75"/>
      <c r="BV20" s="75"/>
      <c r="BW20" s="75"/>
      <c r="BX20" s="75"/>
    </row>
    <row r="21" spans="1:76" ht="26.4" x14ac:dyDescent="0.3">
      <c r="A21" s="66">
        <v>10</v>
      </c>
      <c r="B21" s="67" t="s">
        <v>32</v>
      </c>
      <c r="C21" s="73">
        <f t="shared" ref="C21:AH21" si="19">SUM(C22:C26)</f>
        <v>361.6</v>
      </c>
      <c r="D21" s="73">
        <f t="shared" si="19"/>
        <v>678</v>
      </c>
      <c r="E21" s="73">
        <f t="shared" si="19"/>
        <v>588.70000000000005</v>
      </c>
      <c r="F21" s="73">
        <f t="shared" si="19"/>
        <v>738.4</v>
      </c>
      <c r="G21" s="73">
        <f t="shared" si="19"/>
        <v>466.7</v>
      </c>
      <c r="H21" s="73">
        <f t="shared" si="19"/>
        <v>451.6</v>
      </c>
      <c r="I21" s="73">
        <f t="shared" si="19"/>
        <v>497.3</v>
      </c>
      <c r="J21" s="73">
        <f t="shared" si="19"/>
        <v>640</v>
      </c>
      <c r="K21" s="73">
        <f t="shared" si="19"/>
        <v>745.9</v>
      </c>
      <c r="L21" s="73">
        <f t="shared" si="19"/>
        <v>828.7</v>
      </c>
      <c r="M21" s="73">
        <f t="shared" si="19"/>
        <v>587.6</v>
      </c>
      <c r="N21" s="73">
        <f t="shared" si="19"/>
        <v>798.9</v>
      </c>
      <c r="O21" s="73">
        <f t="shared" si="19"/>
        <v>760.6</v>
      </c>
      <c r="P21" s="73">
        <f t="shared" si="19"/>
        <v>678</v>
      </c>
      <c r="Q21" s="73">
        <f t="shared" si="19"/>
        <v>753.1</v>
      </c>
      <c r="R21" s="73">
        <f t="shared" si="19"/>
        <v>572.1</v>
      </c>
      <c r="S21" s="73">
        <f t="shared" si="19"/>
        <v>993.6</v>
      </c>
      <c r="T21" s="73">
        <f t="shared" si="19"/>
        <v>1105.9000000000001</v>
      </c>
      <c r="U21" s="73">
        <f t="shared" si="19"/>
        <v>684.5</v>
      </c>
      <c r="V21" s="73">
        <f t="shared" si="19"/>
        <v>556.70000000000005</v>
      </c>
      <c r="W21" s="73">
        <f t="shared" si="19"/>
        <v>1196.3</v>
      </c>
      <c r="X21" s="73">
        <f t="shared" si="19"/>
        <v>1173.7</v>
      </c>
      <c r="Y21" s="73">
        <f t="shared" si="19"/>
        <v>715.1</v>
      </c>
      <c r="Z21" s="73">
        <f t="shared" si="19"/>
        <v>858.5</v>
      </c>
      <c r="AA21" s="73">
        <f t="shared" si="19"/>
        <v>791.2</v>
      </c>
      <c r="AB21" s="73">
        <f t="shared" si="19"/>
        <v>956.7</v>
      </c>
      <c r="AC21" s="73">
        <f t="shared" si="19"/>
        <v>949.1</v>
      </c>
      <c r="AD21" s="73">
        <f t="shared" si="19"/>
        <v>519.6</v>
      </c>
      <c r="AE21" s="73">
        <f t="shared" si="19"/>
        <v>745.8</v>
      </c>
      <c r="AF21" s="73">
        <f t="shared" si="19"/>
        <v>1045.8</v>
      </c>
      <c r="AG21" s="73">
        <f t="shared" si="19"/>
        <v>866.3</v>
      </c>
      <c r="AH21" s="73">
        <f t="shared" si="19"/>
        <v>918</v>
      </c>
      <c r="AI21" s="73">
        <f t="shared" ref="AI21:BN21" si="20">SUM(AI22:AI26)</f>
        <v>369.1</v>
      </c>
      <c r="AJ21" s="73">
        <f t="shared" si="20"/>
        <v>1045.9000000000001</v>
      </c>
      <c r="AK21" s="73">
        <f t="shared" si="20"/>
        <v>843.9</v>
      </c>
      <c r="AL21" s="73">
        <f t="shared" si="20"/>
        <v>851.3</v>
      </c>
      <c r="AM21" s="73">
        <f t="shared" si="20"/>
        <v>821.4</v>
      </c>
      <c r="AN21" s="73">
        <f t="shared" si="20"/>
        <v>1279.3</v>
      </c>
      <c r="AO21" s="73">
        <f t="shared" si="20"/>
        <v>881.2</v>
      </c>
      <c r="AP21" s="73">
        <f t="shared" si="20"/>
        <v>775.1</v>
      </c>
      <c r="AQ21" s="73">
        <f t="shared" si="20"/>
        <v>813.7</v>
      </c>
      <c r="AR21" s="73">
        <f t="shared" si="20"/>
        <v>1015.8</v>
      </c>
      <c r="AS21" s="73">
        <f t="shared" si="20"/>
        <v>849.9</v>
      </c>
      <c r="AT21" s="73">
        <f t="shared" si="20"/>
        <v>804.9</v>
      </c>
      <c r="AU21" s="73">
        <f t="shared" si="20"/>
        <v>716.2</v>
      </c>
      <c r="AV21" s="73">
        <f t="shared" si="20"/>
        <v>1166.5</v>
      </c>
      <c r="AW21" s="73">
        <f t="shared" si="20"/>
        <v>799.3</v>
      </c>
      <c r="AX21" s="73">
        <f t="shared" si="20"/>
        <v>0</v>
      </c>
      <c r="AY21" s="73">
        <f t="shared" si="20"/>
        <v>0</v>
      </c>
      <c r="AZ21" s="73">
        <f t="shared" si="20"/>
        <v>0</v>
      </c>
      <c r="BA21" s="73">
        <f t="shared" si="20"/>
        <v>0</v>
      </c>
      <c r="BB21" s="73">
        <f t="shared" si="20"/>
        <v>0</v>
      </c>
      <c r="BC21" s="73">
        <f t="shared" si="20"/>
        <v>0</v>
      </c>
      <c r="BD21" s="73">
        <f t="shared" si="20"/>
        <v>0</v>
      </c>
      <c r="BE21" s="73">
        <f t="shared" si="20"/>
        <v>0</v>
      </c>
      <c r="BF21" s="73">
        <f t="shared" si="20"/>
        <v>0</v>
      </c>
      <c r="BG21" s="73">
        <f t="shared" si="20"/>
        <v>0</v>
      </c>
      <c r="BH21" s="73">
        <f t="shared" si="20"/>
        <v>0</v>
      </c>
      <c r="BI21" s="73">
        <f t="shared" si="20"/>
        <v>0</v>
      </c>
      <c r="BJ21" s="73">
        <f t="shared" si="20"/>
        <v>0</v>
      </c>
      <c r="BK21" s="73">
        <f t="shared" si="20"/>
        <v>0</v>
      </c>
      <c r="BL21" s="73">
        <f t="shared" si="20"/>
        <v>0</v>
      </c>
      <c r="BM21" s="73">
        <f t="shared" si="20"/>
        <v>0</v>
      </c>
      <c r="BN21" s="74">
        <f t="shared" si="20"/>
        <v>0</v>
      </c>
      <c r="BO21" s="75"/>
      <c r="BP21" s="75"/>
      <c r="BQ21" s="75"/>
      <c r="BR21" s="75"/>
      <c r="BS21" s="75"/>
      <c r="BT21" s="75"/>
      <c r="BU21" s="75"/>
      <c r="BV21" s="75"/>
      <c r="BW21" s="75"/>
      <c r="BX21" s="75"/>
    </row>
    <row r="22" spans="1:76" x14ac:dyDescent="0.3">
      <c r="A22" s="66"/>
      <c r="B22" s="76" t="s">
        <v>33</v>
      </c>
      <c r="C22" s="73">
        <f>'1.Cálculo de Cuota'!C21</f>
        <v>120</v>
      </c>
      <c r="D22" s="73">
        <f>'1.Cálculo de Cuota'!D21</f>
        <v>225</v>
      </c>
      <c r="E22" s="73">
        <f>'1.Cálculo de Cuota'!E21</f>
        <v>105</v>
      </c>
      <c r="F22" s="73">
        <f>'1.Cálculo de Cuota'!F21</f>
        <v>255</v>
      </c>
      <c r="G22" s="73">
        <f>'1.Cálculo de Cuota'!G21</f>
        <v>210</v>
      </c>
      <c r="H22" s="73">
        <f>'1.Cálculo de Cuota'!H21</f>
        <v>187.5</v>
      </c>
      <c r="I22" s="73">
        <f>'1.Cálculo de Cuota'!I21</f>
        <v>165</v>
      </c>
      <c r="J22" s="73">
        <f>'1.Cálculo de Cuota'!J21</f>
        <v>187.5</v>
      </c>
      <c r="K22" s="73">
        <f>'1.Cálculo de Cuota'!K21</f>
        <v>240</v>
      </c>
      <c r="L22" s="73">
        <f>'1.Cálculo de Cuota'!L21</f>
        <v>232.5</v>
      </c>
      <c r="M22" s="73">
        <f>'1.Cálculo de Cuota'!M21</f>
        <v>195</v>
      </c>
      <c r="N22" s="73">
        <f>'1.Cálculo de Cuota'!N21</f>
        <v>300</v>
      </c>
      <c r="O22" s="73">
        <f>'1.Cálculo de Cuota'!O21</f>
        <v>247.5</v>
      </c>
      <c r="P22" s="73">
        <f>'1.Cálculo de Cuota'!P21</f>
        <v>232.5</v>
      </c>
      <c r="Q22" s="73">
        <f>'1.Cálculo de Cuota'!Q21</f>
        <v>262.5</v>
      </c>
      <c r="R22" s="73">
        <f>'1.Cálculo de Cuota'!R21</f>
        <v>195</v>
      </c>
      <c r="S22" s="73">
        <f>'1.Cálculo de Cuota'!S21</f>
        <v>255</v>
      </c>
      <c r="T22" s="73">
        <f>'1.Cálculo de Cuota'!T21</f>
        <v>285</v>
      </c>
      <c r="U22" s="73">
        <f>'1.Cálculo de Cuota'!U21</f>
        <v>180</v>
      </c>
      <c r="V22" s="73">
        <f>'1.Cálculo de Cuota'!V21</f>
        <v>142.5</v>
      </c>
      <c r="W22" s="73">
        <f>'1.Cálculo de Cuota'!W21</f>
        <v>300</v>
      </c>
      <c r="X22" s="73">
        <f>'1.Cálculo de Cuota'!X21</f>
        <v>300</v>
      </c>
      <c r="Y22" s="73">
        <f>'1.Cálculo de Cuota'!Y21</f>
        <v>225</v>
      </c>
      <c r="Z22" s="73">
        <f>'1.Cálculo de Cuota'!Z21</f>
        <v>300</v>
      </c>
      <c r="AA22" s="73">
        <f>'1.Cálculo de Cuota'!AA21</f>
        <v>262.5</v>
      </c>
      <c r="AB22" s="73">
        <f>'1.Cálculo de Cuota'!AB21</f>
        <v>330</v>
      </c>
      <c r="AC22" s="73">
        <f>'1.Cálculo de Cuota'!AC21</f>
        <v>330</v>
      </c>
      <c r="AD22" s="73">
        <f>'1.Cálculo de Cuota'!AD21</f>
        <v>187.5</v>
      </c>
      <c r="AE22" s="73">
        <f>'1.Cálculo de Cuota'!AE21</f>
        <v>247.5</v>
      </c>
      <c r="AF22" s="73">
        <f>'1.Cálculo de Cuota'!AF21</f>
        <v>262.5</v>
      </c>
      <c r="AG22" s="73">
        <f>'1.Cálculo de Cuota'!AG21</f>
        <v>300</v>
      </c>
      <c r="AH22" s="73">
        <f>'1.Cálculo de Cuota'!AH21</f>
        <v>232.5</v>
      </c>
      <c r="AI22" s="73">
        <f>'1.Cálculo de Cuota'!AI21</f>
        <v>127.5</v>
      </c>
      <c r="AJ22" s="73">
        <f>'1.Cálculo de Cuota'!AJ21</f>
        <v>270</v>
      </c>
      <c r="AK22" s="73">
        <f>'1.Cálculo de Cuota'!AK21</f>
        <v>292.5</v>
      </c>
      <c r="AL22" s="73">
        <f>'1.Cálculo de Cuota'!AL21</f>
        <v>300</v>
      </c>
      <c r="AM22" s="73">
        <f>'1.Cálculo de Cuota'!AM21</f>
        <v>292.5</v>
      </c>
      <c r="AN22" s="73">
        <f>'1.Cálculo de Cuota'!AN21</f>
        <v>330</v>
      </c>
      <c r="AO22" s="73">
        <f>'1.Cálculo de Cuota'!AO21</f>
        <v>307.5</v>
      </c>
      <c r="AP22" s="73">
        <f>'1.Cálculo de Cuota'!AP21</f>
        <v>210</v>
      </c>
      <c r="AQ22" s="73">
        <f>'1.Cálculo de Cuota'!AQ21</f>
        <v>285</v>
      </c>
      <c r="AR22" s="73">
        <f>'1.Cálculo de Cuota'!AR21</f>
        <v>270</v>
      </c>
      <c r="AS22" s="73">
        <f>'1.Cálculo de Cuota'!AS21</f>
        <v>322.5</v>
      </c>
      <c r="AT22" s="73">
        <f>'1.Cálculo de Cuota'!AT21</f>
        <v>225</v>
      </c>
      <c r="AU22" s="73">
        <f>'1.Cálculo de Cuota'!AU21</f>
        <v>240</v>
      </c>
      <c r="AV22" s="73">
        <f>'1.Cálculo de Cuota'!AV21</f>
        <v>300</v>
      </c>
      <c r="AW22" s="73">
        <f>'1.Cálculo de Cuota'!AW21</f>
        <v>277.5</v>
      </c>
      <c r="AX22" s="73">
        <f>'1.Cálculo de Cuota'!AX21</f>
        <v>0</v>
      </c>
      <c r="AY22" s="73">
        <f>'1.Cálculo de Cuota'!AY21</f>
        <v>0</v>
      </c>
      <c r="AZ22" s="73">
        <f>'1.Cálculo de Cuota'!AZ21</f>
        <v>0</v>
      </c>
      <c r="BA22" s="73">
        <f>'1.Cálculo de Cuota'!BA21</f>
        <v>0</v>
      </c>
      <c r="BB22" s="73">
        <f>'1.Cálculo de Cuota'!BB21</f>
        <v>0</v>
      </c>
      <c r="BC22" s="73">
        <f>'1.Cálculo de Cuota'!BC21</f>
        <v>0</v>
      </c>
      <c r="BD22" s="73">
        <f>'1.Cálculo de Cuota'!BD21</f>
        <v>0</v>
      </c>
      <c r="BE22" s="73">
        <f>'1.Cálculo de Cuota'!BE21</f>
        <v>0</v>
      </c>
      <c r="BF22" s="73">
        <f>'1.Cálculo de Cuota'!BF21</f>
        <v>0</v>
      </c>
      <c r="BG22" s="73">
        <f>'1.Cálculo de Cuota'!BG21</f>
        <v>0</v>
      </c>
      <c r="BH22" s="73">
        <f>'1.Cálculo de Cuota'!BH21</f>
        <v>0</v>
      </c>
      <c r="BI22" s="73">
        <f>'1.Cálculo de Cuota'!BI21</f>
        <v>0</v>
      </c>
      <c r="BJ22" s="73">
        <f>'1.Cálculo de Cuota'!BJ21</f>
        <v>0</v>
      </c>
      <c r="BK22" s="73">
        <f>'1.Cálculo de Cuota'!BK21</f>
        <v>0</v>
      </c>
      <c r="BL22" s="73">
        <f>'1.Cálculo de Cuota'!BL21</f>
        <v>0</v>
      </c>
      <c r="BM22" s="73">
        <f>'1.Cálculo de Cuota'!BM21</f>
        <v>0</v>
      </c>
      <c r="BN22" s="74">
        <f>'1.Cálculo de Cuota'!BN21</f>
        <v>0</v>
      </c>
      <c r="BO22" s="75"/>
      <c r="BP22" s="75"/>
      <c r="BQ22" s="75"/>
      <c r="BR22" s="75"/>
      <c r="BS22" s="75"/>
      <c r="BT22" s="75"/>
      <c r="BU22" s="75"/>
      <c r="BV22" s="75"/>
      <c r="BW22" s="75"/>
      <c r="BX22" s="75"/>
    </row>
    <row r="23" spans="1:76" x14ac:dyDescent="0.3">
      <c r="A23" s="66"/>
      <c r="B23" s="76" t="s">
        <v>34</v>
      </c>
      <c r="C23" s="73">
        <f>'1.Cálculo de Cuota'!C22</f>
        <v>120</v>
      </c>
      <c r="D23" s="73">
        <f>'1.Cálculo de Cuota'!D22</f>
        <v>225</v>
      </c>
      <c r="E23" s="73">
        <f>'1.Cálculo de Cuota'!E22</f>
        <v>202.5</v>
      </c>
      <c r="F23" s="73">
        <f>'1.Cálculo de Cuota'!F22</f>
        <v>240</v>
      </c>
      <c r="G23" s="73">
        <f>'1.Cálculo de Cuota'!G22</f>
        <v>112.5</v>
      </c>
      <c r="H23" s="73">
        <f>'1.Cálculo de Cuota'!H22</f>
        <v>127.5</v>
      </c>
      <c r="I23" s="73">
        <f>'1.Cálculo de Cuota'!I22</f>
        <v>165</v>
      </c>
      <c r="J23" s="73">
        <f>'1.Cálculo de Cuota'!J22</f>
        <v>225</v>
      </c>
      <c r="K23" s="73">
        <f>'1.Cálculo de Cuota'!K22</f>
        <v>240</v>
      </c>
      <c r="L23" s="73">
        <f>'1.Cálculo de Cuota'!L22</f>
        <v>277.5</v>
      </c>
      <c r="M23" s="73">
        <f>'1.Cálculo de Cuota'!M22</f>
        <v>187.5</v>
      </c>
      <c r="N23" s="73">
        <f>'1.Cálculo de Cuota'!N22</f>
        <v>292.5</v>
      </c>
      <c r="O23" s="73">
        <f>'1.Cálculo de Cuota'!O22</f>
        <v>240</v>
      </c>
      <c r="P23" s="73">
        <f>'1.Cálculo de Cuota'!P22</f>
        <v>210</v>
      </c>
      <c r="Q23" s="73">
        <f>'1.Cálculo de Cuota'!Q22</f>
        <v>232.5</v>
      </c>
      <c r="R23" s="73">
        <f>'1.Cálculo de Cuota'!R22</f>
        <v>180</v>
      </c>
      <c r="S23" s="73">
        <f>'1.Cálculo de Cuota'!S22</f>
        <v>210</v>
      </c>
      <c r="T23" s="73">
        <f>'1.Cálculo de Cuota'!T22</f>
        <v>232.5</v>
      </c>
      <c r="U23" s="73">
        <f>'1.Cálculo de Cuota'!U22</f>
        <v>165</v>
      </c>
      <c r="V23" s="73">
        <f>'1.Cálculo de Cuota'!V22</f>
        <v>127.5</v>
      </c>
      <c r="W23" s="73">
        <f>'1.Cálculo de Cuota'!W22</f>
        <v>262.5</v>
      </c>
      <c r="X23" s="73">
        <f>'1.Cálculo de Cuota'!X22</f>
        <v>262.5</v>
      </c>
      <c r="Y23" s="73">
        <f>'1.Cálculo de Cuota'!Y22</f>
        <v>195</v>
      </c>
      <c r="Z23" s="73">
        <f>'1.Cálculo de Cuota'!Z22</f>
        <v>262.5</v>
      </c>
      <c r="AA23" s="73">
        <f>'1.Cálculo de Cuota'!AA22</f>
        <v>225</v>
      </c>
      <c r="AB23" s="73">
        <f>'1.Cálculo de Cuota'!AB22</f>
        <v>292.5</v>
      </c>
      <c r="AC23" s="73">
        <f>'1.Cálculo de Cuota'!AC22</f>
        <v>300</v>
      </c>
      <c r="AD23" s="73">
        <f>'1.Cálculo de Cuota'!AD22</f>
        <v>165</v>
      </c>
      <c r="AE23" s="73">
        <f>'1.Cálculo de Cuota'!AE22</f>
        <v>232.5</v>
      </c>
      <c r="AF23" s="73">
        <f>'1.Cálculo de Cuota'!AF22</f>
        <v>240</v>
      </c>
      <c r="AG23" s="73">
        <f>'1.Cálculo de Cuota'!AG22</f>
        <v>270</v>
      </c>
      <c r="AH23" s="73">
        <f>'1.Cálculo de Cuota'!AH22</f>
        <v>210</v>
      </c>
      <c r="AI23" s="73">
        <f>'1.Cálculo de Cuota'!AI22</f>
        <v>112.5</v>
      </c>
      <c r="AJ23" s="73">
        <f>'1.Cálculo de Cuota'!AJ22</f>
        <v>240</v>
      </c>
      <c r="AK23" s="73">
        <f>'1.Cálculo de Cuota'!AK22</f>
        <v>255</v>
      </c>
      <c r="AL23" s="73">
        <f>'1.Cálculo de Cuota'!AL22</f>
        <v>262.5</v>
      </c>
      <c r="AM23" s="73">
        <f>'1.Cálculo de Cuota'!AM22</f>
        <v>255</v>
      </c>
      <c r="AN23" s="73">
        <f>'1.Cálculo de Cuota'!AN22</f>
        <v>300</v>
      </c>
      <c r="AO23" s="73">
        <f>'1.Cálculo de Cuota'!AO22</f>
        <v>277.5</v>
      </c>
      <c r="AP23" s="73">
        <f>'1.Cálculo de Cuota'!AP22</f>
        <v>195</v>
      </c>
      <c r="AQ23" s="73">
        <f>'1.Cálculo de Cuota'!AQ22</f>
        <v>247.5</v>
      </c>
      <c r="AR23" s="73">
        <f>'1.Cálculo de Cuota'!AR22</f>
        <v>225</v>
      </c>
      <c r="AS23" s="73">
        <f>'1.Cálculo de Cuota'!AS22</f>
        <v>262.5</v>
      </c>
      <c r="AT23" s="73">
        <f>'1.Cálculo de Cuota'!AT22</f>
        <v>172.5</v>
      </c>
      <c r="AU23" s="73">
        <f>'1.Cálculo de Cuota'!AU22</f>
        <v>217.5</v>
      </c>
      <c r="AV23" s="73">
        <f>'1.Cálculo de Cuota'!AV22</f>
        <v>270</v>
      </c>
      <c r="AW23" s="73">
        <f>'1.Cálculo de Cuota'!AW22</f>
        <v>255</v>
      </c>
      <c r="AX23" s="73">
        <f>'1.Cálculo de Cuota'!AX22</f>
        <v>0</v>
      </c>
      <c r="AY23" s="73">
        <f>'1.Cálculo de Cuota'!AY22</f>
        <v>0</v>
      </c>
      <c r="AZ23" s="73">
        <f>'1.Cálculo de Cuota'!AZ22</f>
        <v>0</v>
      </c>
      <c r="BA23" s="73">
        <f>'1.Cálculo de Cuota'!BA22</f>
        <v>0</v>
      </c>
      <c r="BB23" s="73">
        <f>'1.Cálculo de Cuota'!BB22</f>
        <v>0</v>
      </c>
      <c r="BC23" s="73">
        <f>'1.Cálculo de Cuota'!BC22</f>
        <v>0</v>
      </c>
      <c r="BD23" s="73">
        <f>'1.Cálculo de Cuota'!BD22</f>
        <v>0</v>
      </c>
      <c r="BE23" s="73">
        <f>'1.Cálculo de Cuota'!BE22</f>
        <v>0</v>
      </c>
      <c r="BF23" s="73">
        <f>'1.Cálculo de Cuota'!BF22</f>
        <v>0</v>
      </c>
      <c r="BG23" s="73">
        <f>'1.Cálculo de Cuota'!BG22</f>
        <v>0</v>
      </c>
      <c r="BH23" s="73">
        <f>'1.Cálculo de Cuota'!BH22</f>
        <v>0</v>
      </c>
      <c r="BI23" s="73">
        <f>'1.Cálculo de Cuota'!BI22</f>
        <v>0</v>
      </c>
      <c r="BJ23" s="73">
        <f>'1.Cálculo de Cuota'!BJ22</f>
        <v>0</v>
      </c>
      <c r="BK23" s="73">
        <f>'1.Cálculo de Cuota'!BK22</f>
        <v>0</v>
      </c>
      <c r="BL23" s="73">
        <f>'1.Cálculo de Cuota'!BL22</f>
        <v>0</v>
      </c>
      <c r="BM23" s="73">
        <f>'1.Cálculo de Cuota'!BM22</f>
        <v>0</v>
      </c>
      <c r="BN23" s="74">
        <f>'1.Cálculo de Cuota'!BN22</f>
        <v>0</v>
      </c>
      <c r="BO23" s="75"/>
      <c r="BP23" s="75"/>
      <c r="BQ23" s="75"/>
      <c r="BR23" s="75"/>
      <c r="BS23" s="75"/>
      <c r="BT23" s="75"/>
      <c r="BU23" s="75"/>
      <c r="BV23" s="75"/>
      <c r="BW23" s="75"/>
      <c r="BX23" s="75"/>
    </row>
    <row r="24" spans="1:76" x14ac:dyDescent="0.3">
      <c r="A24" s="66"/>
      <c r="B24" s="76" t="s">
        <v>35</v>
      </c>
      <c r="C24" s="73">
        <f>'1.Cálculo de Cuota'!C23</f>
        <v>120</v>
      </c>
      <c r="D24" s="73">
        <f>'1.Cálculo de Cuota'!D23</f>
        <v>225</v>
      </c>
      <c r="E24" s="73">
        <f>'1.Cálculo de Cuota'!E23</f>
        <v>277.5</v>
      </c>
      <c r="F24" s="73">
        <f>'1.Cálculo de Cuota'!F23</f>
        <v>240</v>
      </c>
      <c r="G24" s="73">
        <f>'1.Cálculo de Cuota'!G23</f>
        <v>142.5</v>
      </c>
      <c r="H24" s="73">
        <f>'1.Cálculo de Cuota'!H23</f>
        <v>135</v>
      </c>
      <c r="I24" s="73">
        <f>'1.Cálculo de Cuota'!I23</f>
        <v>165</v>
      </c>
      <c r="J24" s="73">
        <f>'1.Cálculo de Cuota'!J23</f>
        <v>225</v>
      </c>
      <c r="K24" s="73">
        <f>'1.Cálculo de Cuota'!K23</f>
        <v>262.5</v>
      </c>
      <c r="L24" s="73">
        <f>'1.Cálculo de Cuota'!L23</f>
        <v>315</v>
      </c>
      <c r="M24" s="73">
        <f>'1.Cálculo de Cuota'!M23</f>
        <v>202.5</v>
      </c>
      <c r="N24" s="73">
        <f>'1.Cálculo de Cuota'!N23</f>
        <v>202.5</v>
      </c>
      <c r="O24" s="73">
        <f>'1.Cálculo de Cuota'!O23</f>
        <v>270</v>
      </c>
      <c r="P24" s="73">
        <f>'1.Cálculo de Cuota'!P23</f>
        <v>232.5</v>
      </c>
      <c r="Q24" s="73">
        <f>'1.Cálculo de Cuota'!Q23</f>
        <v>255</v>
      </c>
      <c r="R24" s="73">
        <f>'1.Cálculo de Cuota'!R23</f>
        <v>195</v>
      </c>
      <c r="S24" s="73">
        <f>'1.Cálculo de Cuota'!S23</f>
        <v>255</v>
      </c>
      <c r="T24" s="73">
        <f>'1.Cálculo de Cuota'!T23</f>
        <v>285</v>
      </c>
      <c r="U24" s="73">
        <f>'1.Cálculo de Cuota'!U23</f>
        <v>172.5</v>
      </c>
      <c r="V24" s="73">
        <f>'1.Cálculo de Cuota'!V23</f>
        <v>142.5</v>
      </c>
      <c r="W24" s="73">
        <f>'1.Cálculo de Cuota'!W23</f>
        <v>300</v>
      </c>
      <c r="X24" s="73">
        <f>'1.Cálculo de Cuota'!X23</f>
        <v>292.5</v>
      </c>
      <c r="Y24" s="73">
        <f>'1.Cálculo de Cuota'!Y23</f>
        <v>217.5</v>
      </c>
      <c r="Z24" s="73">
        <f>'1.Cálculo de Cuota'!Z23</f>
        <v>292.5</v>
      </c>
      <c r="AA24" s="73">
        <f>'1.Cálculo de Cuota'!AA23</f>
        <v>300</v>
      </c>
      <c r="AB24" s="73">
        <f>'1.Cálculo de Cuota'!AB23</f>
        <v>330</v>
      </c>
      <c r="AC24" s="73">
        <f>'1.Cálculo de Cuota'!AC23</f>
        <v>315</v>
      </c>
      <c r="AD24" s="73">
        <f>'1.Cálculo de Cuota'!AD23</f>
        <v>165</v>
      </c>
      <c r="AE24" s="73">
        <f>'1.Cálculo de Cuota'!AE23</f>
        <v>262.5</v>
      </c>
      <c r="AF24" s="73">
        <f>'1.Cálculo de Cuota'!AF23</f>
        <v>270</v>
      </c>
      <c r="AG24" s="73">
        <f>'1.Cálculo de Cuota'!AG23</f>
        <v>292.5</v>
      </c>
      <c r="AH24" s="73">
        <f>'1.Cálculo de Cuota'!AH23</f>
        <v>232.5</v>
      </c>
      <c r="AI24" s="73">
        <f>'1.Cálculo de Cuota'!AI23</f>
        <v>127.5</v>
      </c>
      <c r="AJ24" s="73">
        <f>'1.Cálculo de Cuota'!AJ23</f>
        <v>262.5</v>
      </c>
      <c r="AK24" s="73">
        <f>'1.Cálculo de Cuota'!AK23</f>
        <v>292.5</v>
      </c>
      <c r="AL24" s="73">
        <f>'1.Cálculo de Cuota'!AL23</f>
        <v>285</v>
      </c>
      <c r="AM24" s="73">
        <f>'1.Cálculo de Cuota'!AM23</f>
        <v>270</v>
      </c>
      <c r="AN24" s="73">
        <f>'1.Cálculo de Cuota'!AN23</f>
        <v>322.5</v>
      </c>
      <c r="AO24" s="73">
        <f>'1.Cálculo de Cuota'!AO23</f>
        <v>292.5</v>
      </c>
      <c r="AP24" s="73">
        <f>'1.Cálculo de Cuota'!AP23</f>
        <v>202.5</v>
      </c>
      <c r="AQ24" s="73">
        <f>'1.Cálculo de Cuota'!AQ23</f>
        <v>277.5</v>
      </c>
      <c r="AR24" s="73">
        <f>'1.Cálculo de Cuota'!AR23</f>
        <v>255</v>
      </c>
      <c r="AS24" s="73">
        <f>'1.Cálculo de Cuota'!AS23</f>
        <v>262.5</v>
      </c>
      <c r="AT24" s="73">
        <f>'1.Cálculo de Cuota'!AT23</f>
        <v>210</v>
      </c>
      <c r="AU24" s="73">
        <f>'1.Cálculo de Cuota'!AU23</f>
        <v>255</v>
      </c>
      <c r="AV24" s="73">
        <f>'1.Cálculo de Cuota'!AV23</f>
        <v>300</v>
      </c>
      <c r="AW24" s="73">
        <f>'1.Cálculo de Cuota'!AW23</f>
        <v>262.5</v>
      </c>
      <c r="AX24" s="73">
        <f>'1.Cálculo de Cuota'!AX23</f>
        <v>0</v>
      </c>
      <c r="AY24" s="73">
        <f>'1.Cálculo de Cuota'!AY23</f>
        <v>0</v>
      </c>
      <c r="AZ24" s="73">
        <f>'1.Cálculo de Cuota'!AZ23</f>
        <v>0</v>
      </c>
      <c r="BA24" s="73">
        <f>'1.Cálculo de Cuota'!BA23</f>
        <v>0</v>
      </c>
      <c r="BB24" s="73">
        <f>'1.Cálculo de Cuota'!BB23</f>
        <v>0</v>
      </c>
      <c r="BC24" s="73">
        <f>'1.Cálculo de Cuota'!BC23</f>
        <v>0</v>
      </c>
      <c r="BD24" s="73">
        <f>'1.Cálculo de Cuota'!BD23</f>
        <v>0</v>
      </c>
      <c r="BE24" s="73">
        <f>'1.Cálculo de Cuota'!BE23</f>
        <v>0</v>
      </c>
      <c r="BF24" s="73">
        <f>'1.Cálculo de Cuota'!BF23</f>
        <v>0</v>
      </c>
      <c r="BG24" s="73">
        <f>'1.Cálculo de Cuota'!BG23</f>
        <v>0</v>
      </c>
      <c r="BH24" s="73">
        <f>'1.Cálculo de Cuota'!BH23</f>
        <v>0</v>
      </c>
      <c r="BI24" s="73">
        <f>'1.Cálculo de Cuota'!BI23</f>
        <v>0</v>
      </c>
      <c r="BJ24" s="73">
        <f>'1.Cálculo de Cuota'!BJ23</f>
        <v>0</v>
      </c>
      <c r="BK24" s="73">
        <f>'1.Cálculo de Cuota'!BK23</f>
        <v>0</v>
      </c>
      <c r="BL24" s="73">
        <f>'1.Cálculo de Cuota'!BL23</f>
        <v>0</v>
      </c>
      <c r="BM24" s="73">
        <f>'1.Cálculo de Cuota'!BM23</f>
        <v>0</v>
      </c>
      <c r="BN24" s="74">
        <f>'1.Cálculo de Cuota'!BN23</f>
        <v>0</v>
      </c>
      <c r="BO24" s="75"/>
      <c r="BP24" s="75"/>
      <c r="BQ24" s="75"/>
      <c r="BR24" s="75"/>
      <c r="BS24" s="75"/>
      <c r="BT24" s="75"/>
      <c r="BU24" s="75"/>
      <c r="BV24" s="75"/>
      <c r="BW24" s="75"/>
      <c r="BX24" s="75"/>
    </row>
    <row r="25" spans="1:76" x14ac:dyDescent="0.3">
      <c r="A25" s="66"/>
      <c r="B25" s="76" t="s">
        <v>30</v>
      </c>
      <c r="C25" s="252"/>
      <c r="D25" s="252"/>
      <c r="E25" s="252"/>
      <c r="F25" s="252"/>
      <c r="G25" s="252"/>
      <c r="H25" s="252"/>
      <c r="I25" s="252"/>
      <c r="J25" s="252"/>
      <c r="K25" s="252"/>
      <c r="L25" s="252"/>
      <c r="M25" s="252"/>
      <c r="N25" s="252"/>
      <c r="O25" s="252"/>
      <c r="P25" s="252"/>
      <c r="Q25" s="252"/>
      <c r="R25" s="252"/>
      <c r="S25" s="73">
        <f>'1.Cálculo de Cuota'!S24</f>
        <v>270</v>
      </c>
      <c r="T25" s="73">
        <f>'1.Cálculo de Cuota'!T24</f>
        <v>300</v>
      </c>
      <c r="U25" s="73">
        <f>'1.Cálculo de Cuota'!U24</f>
        <v>165</v>
      </c>
      <c r="V25" s="73">
        <f>'1.Cálculo de Cuota'!V24</f>
        <v>142.5</v>
      </c>
      <c r="W25" s="73">
        <f>'1.Cálculo de Cuota'!W24</f>
        <v>330</v>
      </c>
      <c r="X25" s="73">
        <f>'1.Cálculo de Cuota'!X24</f>
        <v>315</v>
      </c>
      <c r="Y25" s="73">
        <f>'1.Cálculo de Cuota'!Y24</f>
        <v>75</v>
      </c>
      <c r="Z25" s="73">
        <f>'1.Cálculo de Cuota'!Z24</f>
        <v>0</v>
      </c>
      <c r="AA25" s="73">
        <f>'1.Cálculo de Cuota'!AA24</f>
        <v>0</v>
      </c>
      <c r="AB25" s="73">
        <f>'1.Cálculo de Cuota'!AB24</f>
        <v>0</v>
      </c>
      <c r="AC25" s="73">
        <f>'1.Cálculo de Cuota'!AC24</f>
        <v>0</v>
      </c>
      <c r="AD25" s="73">
        <f>'1.Cálculo de Cuota'!AD24</f>
        <v>0</v>
      </c>
      <c r="AE25" s="73">
        <f>'1.Cálculo de Cuota'!AE24</f>
        <v>0</v>
      </c>
      <c r="AF25" s="73">
        <f>'1.Cálculo de Cuota'!AF24</f>
        <v>270</v>
      </c>
      <c r="AG25" s="73">
        <f>'1.Cálculo de Cuota'!AG24</f>
        <v>0</v>
      </c>
      <c r="AH25" s="73">
        <f>'1.Cálculo de Cuota'!AH24</f>
        <v>240</v>
      </c>
      <c r="AI25" s="73">
        <f>'1.Cálculo de Cuota'!AI24</f>
        <v>0</v>
      </c>
      <c r="AJ25" s="73">
        <f>'1.Cálculo de Cuota'!AJ24</f>
        <v>270</v>
      </c>
      <c r="AK25" s="73">
        <f>'1.Cálculo de Cuota'!AK24</f>
        <v>0</v>
      </c>
      <c r="AL25" s="73">
        <f>'1.Cálculo de Cuota'!AL24</f>
        <v>0</v>
      </c>
      <c r="AM25" s="73">
        <f>'1.Cálculo de Cuota'!AM24</f>
        <v>0</v>
      </c>
      <c r="AN25" s="73">
        <f>'1.Cálculo de Cuota'!AN24</f>
        <v>322.5</v>
      </c>
      <c r="AO25" s="73">
        <f>'1.Cálculo de Cuota'!AO24</f>
        <v>0</v>
      </c>
      <c r="AP25" s="73">
        <f>'1.Cálculo de Cuota'!AP24</f>
        <v>165</v>
      </c>
      <c r="AQ25" s="73">
        <f>'1.Cálculo de Cuota'!AQ24</f>
        <v>0</v>
      </c>
      <c r="AR25" s="73">
        <f>'1.Cálculo de Cuota'!AR24</f>
        <v>262.5</v>
      </c>
      <c r="AS25" s="73">
        <f>'1.Cálculo de Cuota'!AS24</f>
        <v>0</v>
      </c>
      <c r="AT25" s="73">
        <f>'1.Cálculo de Cuota'!AT24</f>
        <v>195</v>
      </c>
      <c r="AU25" s="73">
        <f>'1.Cálculo de Cuota'!AU24</f>
        <v>0</v>
      </c>
      <c r="AV25" s="73">
        <f>'1.Cálculo de Cuota'!AV24</f>
        <v>292.5</v>
      </c>
      <c r="AW25" s="73">
        <f>'1.Cálculo de Cuota'!AW24</f>
        <v>0</v>
      </c>
      <c r="AX25" s="73">
        <f>'1.Cálculo de Cuota'!AX24</f>
        <v>0</v>
      </c>
      <c r="AY25" s="73">
        <f>'1.Cálculo de Cuota'!AY24</f>
        <v>0</v>
      </c>
      <c r="AZ25" s="73">
        <f>'1.Cálculo de Cuota'!AZ24</f>
        <v>0</v>
      </c>
      <c r="BA25" s="73">
        <f>'1.Cálculo de Cuota'!BA24</f>
        <v>0</v>
      </c>
      <c r="BB25" s="73">
        <f>'1.Cálculo de Cuota'!BB24</f>
        <v>0</v>
      </c>
      <c r="BC25" s="73">
        <f>'1.Cálculo de Cuota'!BC24</f>
        <v>0</v>
      </c>
      <c r="BD25" s="73">
        <f>'1.Cálculo de Cuota'!BD24</f>
        <v>0</v>
      </c>
      <c r="BE25" s="73">
        <f>'1.Cálculo de Cuota'!BE24</f>
        <v>0</v>
      </c>
      <c r="BF25" s="73">
        <f>'1.Cálculo de Cuota'!BF24</f>
        <v>0</v>
      </c>
      <c r="BG25" s="73">
        <f>'1.Cálculo de Cuota'!BG24</f>
        <v>0</v>
      </c>
      <c r="BH25" s="73">
        <f>'1.Cálculo de Cuota'!BH24</f>
        <v>0</v>
      </c>
      <c r="BI25" s="73">
        <f>'1.Cálculo de Cuota'!BI24</f>
        <v>0</v>
      </c>
      <c r="BJ25" s="73">
        <f>'1.Cálculo de Cuota'!BJ24</f>
        <v>0</v>
      </c>
      <c r="BK25" s="73">
        <f>'1.Cálculo de Cuota'!BK24</f>
        <v>0</v>
      </c>
      <c r="BL25" s="73">
        <f>'1.Cálculo de Cuota'!BL24</f>
        <v>0</v>
      </c>
      <c r="BM25" s="73">
        <f>'1.Cálculo de Cuota'!BM24</f>
        <v>0</v>
      </c>
      <c r="BN25" s="74">
        <f>'1.Cálculo de Cuota'!BN24</f>
        <v>0</v>
      </c>
      <c r="BO25" s="75"/>
      <c r="BP25" s="75"/>
      <c r="BQ25" s="75"/>
      <c r="BR25" s="75"/>
      <c r="BS25" s="75"/>
      <c r="BT25" s="75"/>
      <c r="BU25" s="75"/>
      <c r="BV25" s="75"/>
      <c r="BW25" s="75"/>
      <c r="BX25" s="75"/>
    </row>
    <row r="26" spans="1:76" x14ac:dyDescent="0.3">
      <c r="A26" s="66"/>
      <c r="B26" s="76" t="s">
        <v>36</v>
      </c>
      <c r="C26" s="73">
        <f>'1.Cálculo de Cuota'!C25</f>
        <v>1.6</v>
      </c>
      <c r="D26" s="73">
        <f>'1.Cálculo de Cuota'!D25</f>
        <v>3</v>
      </c>
      <c r="E26" s="73">
        <f>'1.Cálculo de Cuota'!E25</f>
        <v>3.7</v>
      </c>
      <c r="F26" s="73">
        <f>'1.Cálculo de Cuota'!F25</f>
        <v>3.4000000000000004</v>
      </c>
      <c r="G26" s="73">
        <f>'1.Cálculo de Cuota'!G25</f>
        <v>1.7000000000000002</v>
      </c>
      <c r="H26" s="73">
        <f>'1.Cálculo de Cuota'!H25</f>
        <v>1.6</v>
      </c>
      <c r="I26" s="73">
        <f>'1.Cálculo de Cuota'!I25</f>
        <v>2.3000000000000003</v>
      </c>
      <c r="J26" s="73">
        <f>'1.Cálculo de Cuota'!J25</f>
        <v>2.5</v>
      </c>
      <c r="K26" s="73">
        <f>'1.Cálculo de Cuota'!K25</f>
        <v>3.4000000000000004</v>
      </c>
      <c r="L26" s="73">
        <f>'1.Cálculo de Cuota'!L25</f>
        <v>3.7</v>
      </c>
      <c r="M26" s="73">
        <f>'1.Cálculo de Cuota'!M25</f>
        <v>2.6</v>
      </c>
      <c r="N26" s="73">
        <f>'1.Cálculo de Cuota'!N25</f>
        <v>3.9000000000000004</v>
      </c>
      <c r="O26" s="73">
        <f>'1.Cálculo de Cuota'!O25</f>
        <v>3.1</v>
      </c>
      <c r="P26" s="73">
        <f>'1.Cálculo de Cuota'!P25</f>
        <v>3</v>
      </c>
      <c r="Q26" s="73">
        <f>'1.Cálculo de Cuota'!Q25</f>
        <v>3.1</v>
      </c>
      <c r="R26" s="73">
        <f>'1.Cálculo de Cuota'!R25</f>
        <v>2.1</v>
      </c>
      <c r="S26" s="73">
        <f>'1.Cálculo de Cuota'!S25</f>
        <v>3.6</v>
      </c>
      <c r="T26" s="73">
        <f>'1.Cálculo de Cuota'!T25</f>
        <v>3.4000000000000004</v>
      </c>
      <c r="U26" s="73">
        <f>'1.Cálculo de Cuota'!U25</f>
        <v>2</v>
      </c>
      <c r="V26" s="73">
        <f>'1.Cálculo de Cuota'!V25</f>
        <v>1.7000000000000002</v>
      </c>
      <c r="W26" s="73">
        <f>'1.Cálculo de Cuota'!W25</f>
        <v>3.8000000000000003</v>
      </c>
      <c r="X26" s="73">
        <f>'1.Cálculo de Cuota'!X25</f>
        <v>3.7</v>
      </c>
      <c r="Y26" s="73">
        <f>'1.Cálculo de Cuota'!Y25</f>
        <v>2.6</v>
      </c>
      <c r="Z26" s="73">
        <f>'1.Cálculo de Cuota'!Z25</f>
        <v>3.5</v>
      </c>
      <c r="AA26" s="73">
        <f>'1.Cálculo de Cuota'!AA25</f>
        <v>3.7</v>
      </c>
      <c r="AB26" s="73">
        <f>'1.Cálculo de Cuota'!AB25</f>
        <v>4.2</v>
      </c>
      <c r="AC26" s="73">
        <f>'1.Cálculo de Cuota'!AC25</f>
        <v>4.1000000000000005</v>
      </c>
      <c r="AD26" s="73">
        <f>'1.Cálculo de Cuota'!AD25</f>
        <v>2.1</v>
      </c>
      <c r="AE26" s="73">
        <f>'1.Cálculo de Cuota'!AE25</f>
        <v>3.3000000000000003</v>
      </c>
      <c r="AF26" s="73">
        <f>'1.Cálculo de Cuota'!AF25</f>
        <v>3.3000000000000003</v>
      </c>
      <c r="AG26" s="73">
        <f>'1.Cálculo de Cuota'!AG25</f>
        <v>3.8000000000000003</v>
      </c>
      <c r="AH26" s="73">
        <f>'1.Cálculo de Cuota'!AH25</f>
        <v>3</v>
      </c>
      <c r="AI26" s="73">
        <f>'1.Cálculo de Cuota'!AI25</f>
        <v>1.6</v>
      </c>
      <c r="AJ26" s="73">
        <f>'1.Cálculo de Cuota'!AJ25</f>
        <v>3.4000000000000004</v>
      </c>
      <c r="AK26" s="73">
        <f>'1.Cálculo de Cuota'!AK25</f>
        <v>3.9000000000000004</v>
      </c>
      <c r="AL26" s="73">
        <f>'1.Cálculo de Cuota'!AL25</f>
        <v>3.8000000000000003</v>
      </c>
      <c r="AM26" s="73">
        <f>'1.Cálculo de Cuota'!AM25</f>
        <v>3.9000000000000004</v>
      </c>
      <c r="AN26" s="73">
        <f>'1.Cálculo de Cuota'!AN25</f>
        <v>4.3</v>
      </c>
      <c r="AO26" s="73">
        <f>'1.Cálculo de Cuota'!AO25</f>
        <v>3.7</v>
      </c>
      <c r="AP26" s="73">
        <f>'1.Cálculo de Cuota'!AP25</f>
        <v>2.6</v>
      </c>
      <c r="AQ26" s="73">
        <f>'1.Cálculo de Cuota'!AQ25</f>
        <v>3.7</v>
      </c>
      <c r="AR26" s="73">
        <f>'1.Cálculo de Cuota'!AR25</f>
        <v>3.3000000000000003</v>
      </c>
      <c r="AS26" s="73">
        <f>'1.Cálculo de Cuota'!AS25</f>
        <v>2.4000000000000004</v>
      </c>
      <c r="AT26" s="73">
        <f>'1.Cálculo de Cuota'!AT25</f>
        <v>2.4000000000000004</v>
      </c>
      <c r="AU26" s="73">
        <f>'1.Cálculo de Cuota'!AU25</f>
        <v>3.7</v>
      </c>
      <c r="AV26" s="73">
        <f>'1.Cálculo de Cuota'!AV25</f>
        <v>4</v>
      </c>
      <c r="AW26" s="73">
        <f>'1.Cálculo de Cuota'!AW25</f>
        <v>4.3</v>
      </c>
      <c r="AX26" s="73">
        <f>'1.Cálculo de Cuota'!AX25</f>
        <v>0</v>
      </c>
      <c r="AY26" s="73">
        <f>'1.Cálculo de Cuota'!AY25</f>
        <v>0</v>
      </c>
      <c r="AZ26" s="73">
        <f>'1.Cálculo de Cuota'!AZ25</f>
        <v>0</v>
      </c>
      <c r="BA26" s="73">
        <f>'1.Cálculo de Cuota'!BA25</f>
        <v>0</v>
      </c>
      <c r="BB26" s="73">
        <f>'1.Cálculo de Cuota'!BB25</f>
        <v>0</v>
      </c>
      <c r="BC26" s="73">
        <f>'1.Cálculo de Cuota'!BC25</f>
        <v>0</v>
      </c>
      <c r="BD26" s="73">
        <f>'1.Cálculo de Cuota'!BD25</f>
        <v>0</v>
      </c>
      <c r="BE26" s="73">
        <f>'1.Cálculo de Cuota'!BE25</f>
        <v>0</v>
      </c>
      <c r="BF26" s="73">
        <f>'1.Cálculo de Cuota'!BF25</f>
        <v>0</v>
      </c>
      <c r="BG26" s="73">
        <f>'1.Cálculo de Cuota'!BG25</f>
        <v>0</v>
      </c>
      <c r="BH26" s="73">
        <f>'1.Cálculo de Cuota'!BH25</f>
        <v>0</v>
      </c>
      <c r="BI26" s="73">
        <f>'1.Cálculo de Cuota'!BI25</f>
        <v>0</v>
      </c>
      <c r="BJ26" s="73">
        <f>'1.Cálculo de Cuota'!BJ25</f>
        <v>0</v>
      </c>
      <c r="BK26" s="73">
        <f>'1.Cálculo de Cuota'!BK25</f>
        <v>0</v>
      </c>
      <c r="BL26" s="73">
        <f>'1.Cálculo de Cuota'!BL25</f>
        <v>0</v>
      </c>
      <c r="BM26" s="73">
        <f>'1.Cálculo de Cuota'!BM25</f>
        <v>0</v>
      </c>
      <c r="BN26" s="74">
        <f>'1.Cálculo de Cuota'!BN25</f>
        <v>0</v>
      </c>
      <c r="BO26" s="75"/>
      <c r="BP26" s="75"/>
      <c r="BQ26" s="75"/>
      <c r="BR26" s="75"/>
      <c r="BS26" s="75"/>
      <c r="BT26" s="75"/>
      <c r="BU26" s="75"/>
      <c r="BV26" s="75"/>
      <c r="BW26" s="75"/>
      <c r="BX26" s="75"/>
    </row>
    <row r="27" spans="1:76" x14ac:dyDescent="0.3">
      <c r="A27" s="66">
        <v>11</v>
      </c>
      <c r="B27" s="67" t="s">
        <v>37</v>
      </c>
      <c r="C27" s="73">
        <f t="shared" ref="C27:AH27" si="21">SUM(C28:C28)</f>
        <v>60</v>
      </c>
      <c r="D27" s="73">
        <f t="shared" si="21"/>
        <v>32</v>
      </c>
      <c r="E27" s="73">
        <f t="shared" si="21"/>
        <v>11</v>
      </c>
      <c r="F27" s="73">
        <f t="shared" si="21"/>
        <v>6</v>
      </c>
      <c r="G27" s="73">
        <f t="shared" si="21"/>
        <v>6</v>
      </c>
      <c r="H27" s="73">
        <f t="shared" si="21"/>
        <v>7</v>
      </c>
      <c r="I27" s="73">
        <f t="shared" si="21"/>
        <v>5</v>
      </c>
      <c r="J27" s="73">
        <f t="shared" si="21"/>
        <v>12</v>
      </c>
      <c r="K27" s="73">
        <f t="shared" si="21"/>
        <v>14</v>
      </c>
      <c r="L27" s="73">
        <f t="shared" si="21"/>
        <v>30</v>
      </c>
      <c r="M27" s="73">
        <f t="shared" si="21"/>
        <v>38</v>
      </c>
      <c r="N27" s="73">
        <f t="shared" si="21"/>
        <v>37</v>
      </c>
      <c r="O27" s="73">
        <f t="shared" si="21"/>
        <v>53</v>
      </c>
      <c r="P27" s="73">
        <f t="shared" si="21"/>
        <v>67</v>
      </c>
      <c r="Q27" s="73">
        <f t="shared" si="21"/>
        <v>48</v>
      </c>
      <c r="R27" s="73">
        <f t="shared" si="21"/>
        <v>21</v>
      </c>
      <c r="S27" s="73">
        <f t="shared" si="21"/>
        <v>36</v>
      </c>
      <c r="T27" s="73">
        <f t="shared" si="21"/>
        <v>35</v>
      </c>
      <c r="U27" s="73">
        <f t="shared" si="21"/>
        <v>49</v>
      </c>
      <c r="V27" s="73">
        <f t="shared" si="21"/>
        <v>32</v>
      </c>
      <c r="W27" s="73">
        <f t="shared" si="21"/>
        <v>49</v>
      </c>
      <c r="X27" s="73">
        <f t="shared" si="21"/>
        <v>40</v>
      </c>
      <c r="Y27" s="73">
        <f t="shared" si="21"/>
        <v>48</v>
      </c>
      <c r="Z27" s="73">
        <f t="shared" si="21"/>
        <v>41</v>
      </c>
      <c r="AA27" s="73">
        <f t="shared" si="21"/>
        <v>53</v>
      </c>
      <c r="AB27" s="73">
        <f t="shared" si="21"/>
        <v>55</v>
      </c>
      <c r="AC27" s="73">
        <f t="shared" si="21"/>
        <v>46</v>
      </c>
      <c r="AD27" s="73">
        <f t="shared" si="21"/>
        <v>42</v>
      </c>
      <c r="AE27" s="73">
        <f t="shared" si="21"/>
        <v>41</v>
      </c>
      <c r="AF27" s="73">
        <f t="shared" si="21"/>
        <v>39</v>
      </c>
      <c r="AG27" s="73">
        <f t="shared" si="21"/>
        <v>39</v>
      </c>
      <c r="AH27" s="73">
        <f t="shared" si="21"/>
        <v>44</v>
      </c>
      <c r="AI27" s="73">
        <f t="shared" ref="AI27:BN27" si="22">SUM(AI28:AI28)</f>
        <v>43</v>
      </c>
      <c r="AJ27" s="73">
        <f t="shared" si="22"/>
        <v>41</v>
      </c>
      <c r="AK27" s="73">
        <f t="shared" si="22"/>
        <v>43</v>
      </c>
      <c r="AL27" s="73">
        <f t="shared" si="22"/>
        <v>42</v>
      </c>
      <c r="AM27" s="73">
        <f t="shared" si="22"/>
        <v>41</v>
      </c>
      <c r="AN27" s="73">
        <f t="shared" si="22"/>
        <v>25</v>
      </c>
      <c r="AO27" s="73">
        <f t="shared" si="22"/>
        <v>42</v>
      </c>
      <c r="AP27" s="73">
        <f t="shared" si="22"/>
        <v>40</v>
      </c>
      <c r="AQ27" s="73">
        <f t="shared" si="22"/>
        <v>59</v>
      </c>
      <c r="AR27" s="73">
        <f t="shared" si="22"/>
        <v>54</v>
      </c>
      <c r="AS27" s="73">
        <f t="shared" si="22"/>
        <v>38</v>
      </c>
      <c r="AT27" s="73">
        <f t="shared" si="22"/>
        <v>15</v>
      </c>
      <c r="AU27" s="73">
        <f t="shared" si="22"/>
        <v>38</v>
      </c>
      <c r="AV27" s="73">
        <f t="shared" si="22"/>
        <v>46</v>
      </c>
      <c r="AW27" s="73">
        <f t="shared" si="22"/>
        <v>39</v>
      </c>
      <c r="AX27" s="73">
        <f t="shared" si="22"/>
        <v>0</v>
      </c>
      <c r="AY27" s="73">
        <f t="shared" si="22"/>
        <v>0</v>
      </c>
      <c r="AZ27" s="73">
        <f t="shared" si="22"/>
        <v>0</v>
      </c>
      <c r="BA27" s="73">
        <f t="shared" si="22"/>
        <v>0</v>
      </c>
      <c r="BB27" s="73">
        <f t="shared" si="22"/>
        <v>0</v>
      </c>
      <c r="BC27" s="73">
        <f t="shared" si="22"/>
        <v>0</v>
      </c>
      <c r="BD27" s="73">
        <f t="shared" si="22"/>
        <v>0</v>
      </c>
      <c r="BE27" s="73">
        <f t="shared" si="22"/>
        <v>0</v>
      </c>
      <c r="BF27" s="73">
        <f t="shared" si="22"/>
        <v>0</v>
      </c>
      <c r="BG27" s="73">
        <f t="shared" si="22"/>
        <v>0</v>
      </c>
      <c r="BH27" s="73">
        <f t="shared" si="22"/>
        <v>0</v>
      </c>
      <c r="BI27" s="73">
        <f t="shared" si="22"/>
        <v>0</v>
      </c>
      <c r="BJ27" s="73">
        <f t="shared" si="22"/>
        <v>0</v>
      </c>
      <c r="BK27" s="73">
        <f t="shared" si="22"/>
        <v>0</v>
      </c>
      <c r="BL27" s="73">
        <f t="shared" si="22"/>
        <v>0</v>
      </c>
      <c r="BM27" s="73">
        <f t="shared" si="22"/>
        <v>0</v>
      </c>
      <c r="BN27" s="74">
        <f t="shared" si="22"/>
        <v>0</v>
      </c>
      <c r="BO27" s="75"/>
      <c r="BP27" s="75"/>
      <c r="BQ27" s="75"/>
      <c r="BR27" s="75"/>
      <c r="BS27" s="75"/>
      <c r="BT27" s="75"/>
      <c r="BU27" s="75"/>
      <c r="BV27" s="75"/>
      <c r="BW27" s="75"/>
      <c r="BX27" s="75"/>
    </row>
    <row r="28" spans="1:76" x14ac:dyDescent="0.3">
      <c r="A28" s="66"/>
      <c r="B28" s="77" t="s">
        <v>38</v>
      </c>
      <c r="C28" s="73">
        <f t="shared" ref="C28:AH28" si="23">C55+C80+C104+C128+C153+C181</f>
        <v>60</v>
      </c>
      <c r="D28" s="73">
        <f t="shared" si="23"/>
        <v>32</v>
      </c>
      <c r="E28" s="73">
        <f t="shared" si="23"/>
        <v>11</v>
      </c>
      <c r="F28" s="73">
        <f t="shared" si="23"/>
        <v>6</v>
      </c>
      <c r="G28" s="73">
        <f t="shared" si="23"/>
        <v>6</v>
      </c>
      <c r="H28" s="73">
        <f t="shared" si="23"/>
        <v>7</v>
      </c>
      <c r="I28" s="73">
        <f t="shared" si="23"/>
        <v>5</v>
      </c>
      <c r="J28" s="73">
        <f t="shared" si="23"/>
        <v>12</v>
      </c>
      <c r="K28" s="73">
        <f t="shared" si="23"/>
        <v>14</v>
      </c>
      <c r="L28" s="73">
        <f t="shared" si="23"/>
        <v>30</v>
      </c>
      <c r="M28" s="73">
        <f t="shared" si="23"/>
        <v>38</v>
      </c>
      <c r="N28" s="73">
        <f t="shared" si="23"/>
        <v>37</v>
      </c>
      <c r="O28" s="73">
        <f t="shared" si="23"/>
        <v>53</v>
      </c>
      <c r="P28" s="73">
        <f t="shared" si="23"/>
        <v>67</v>
      </c>
      <c r="Q28" s="73">
        <f t="shared" si="23"/>
        <v>48</v>
      </c>
      <c r="R28" s="73">
        <f t="shared" si="23"/>
        <v>21</v>
      </c>
      <c r="S28" s="73">
        <f t="shared" si="23"/>
        <v>36</v>
      </c>
      <c r="T28" s="73">
        <f t="shared" si="23"/>
        <v>35</v>
      </c>
      <c r="U28" s="73">
        <f t="shared" si="23"/>
        <v>49</v>
      </c>
      <c r="V28" s="73">
        <f t="shared" si="23"/>
        <v>32</v>
      </c>
      <c r="W28" s="73">
        <f t="shared" si="23"/>
        <v>49</v>
      </c>
      <c r="X28" s="73">
        <f t="shared" si="23"/>
        <v>40</v>
      </c>
      <c r="Y28" s="73">
        <f t="shared" si="23"/>
        <v>48</v>
      </c>
      <c r="Z28" s="73">
        <f t="shared" si="23"/>
        <v>41</v>
      </c>
      <c r="AA28" s="73">
        <f t="shared" si="23"/>
        <v>53</v>
      </c>
      <c r="AB28" s="73">
        <f t="shared" si="23"/>
        <v>55</v>
      </c>
      <c r="AC28" s="73">
        <f t="shared" si="23"/>
        <v>46</v>
      </c>
      <c r="AD28" s="73">
        <f t="shared" si="23"/>
        <v>42</v>
      </c>
      <c r="AE28" s="73">
        <f t="shared" si="23"/>
        <v>41</v>
      </c>
      <c r="AF28" s="73">
        <f t="shared" si="23"/>
        <v>39</v>
      </c>
      <c r="AG28" s="73">
        <f t="shared" si="23"/>
        <v>39</v>
      </c>
      <c r="AH28" s="73">
        <f t="shared" si="23"/>
        <v>44</v>
      </c>
      <c r="AI28" s="73">
        <f t="shared" ref="AI28:BN28" si="24">AI55+AI80+AI104+AI128+AI153+AI181</f>
        <v>43</v>
      </c>
      <c r="AJ28" s="73">
        <f t="shared" si="24"/>
        <v>41</v>
      </c>
      <c r="AK28" s="73">
        <f t="shared" si="24"/>
        <v>43</v>
      </c>
      <c r="AL28" s="73">
        <f t="shared" si="24"/>
        <v>42</v>
      </c>
      <c r="AM28" s="73">
        <f t="shared" si="24"/>
        <v>41</v>
      </c>
      <c r="AN28" s="73">
        <f t="shared" si="24"/>
        <v>25</v>
      </c>
      <c r="AO28" s="73">
        <f t="shared" si="24"/>
        <v>42</v>
      </c>
      <c r="AP28" s="73">
        <f t="shared" si="24"/>
        <v>40</v>
      </c>
      <c r="AQ28" s="73">
        <f t="shared" si="24"/>
        <v>59</v>
      </c>
      <c r="AR28" s="73">
        <f t="shared" si="24"/>
        <v>54</v>
      </c>
      <c r="AS28" s="73">
        <f t="shared" si="24"/>
        <v>38</v>
      </c>
      <c r="AT28" s="73">
        <f t="shared" si="24"/>
        <v>15</v>
      </c>
      <c r="AU28" s="73">
        <f t="shared" si="24"/>
        <v>38</v>
      </c>
      <c r="AV28" s="73">
        <f t="shared" si="24"/>
        <v>46</v>
      </c>
      <c r="AW28" s="73">
        <f t="shared" si="24"/>
        <v>39</v>
      </c>
      <c r="AX28" s="73">
        <f t="shared" si="24"/>
        <v>0</v>
      </c>
      <c r="AY28" s="73">
        <f t="shared" si="24"/>
        <v>0</v>
      </c>
      <c r="AZ28" s="73">
        <f t="shared" si="24"/>
        <v>0</v>
      </c>
      <c r="BA28" s="73">
        <f t="shared" si="24"/>
        <v>0</v>
      </c>
      <c r="BB28" s="73">
        <f t="shared" si="24"/>
        <v>0</v>
      </c>
      <c r="BC28" s="73">
        <f t="shared" si="24"/>
        <v>0</v>
      </c>
      <c r="BD28" s="73">
        <f t="shared" si="24"/>
        <v>0</v>
      </c>
      <c r="BE28" s="73">
        <f t="shared" si="24"/>
        <v>0</v>
      </c>
      <c r="BF28" s="73">
        <f t="shared" si="24"/>
        <v>0</v>
      </c>
      <c r="BG28" s="73">
        <f t="shared" si="24"/>
        <v>0</v>
      </c>
      <c r="BH28" s="73">
        <f t="shared" si="24"/>
        <v>0</v>
      </c>
      <c r="BI28" s="73">
        <f t="shared" si="24"/>
        <v>0</v>
      </c>
      <c r="BJ28" s="73">
        <f t="shared" si="24"/>
        <v>0</v>
      </c>
      <c r="BK28" s="73">
        <f t="shared" si="24"/>
        <v>0</v>
      </c>
      <c r="BL28" s="73">
        <f t="shared" si="24"/>
        <v>0</v>
      </c>
      <c r="BM28" s="73">
        <f t="shared" si="24"/>
        <v>0</v>
      </c>
      <c r="BN28" s="74">
        <f t="shared" si="24"/>
        <v>0</v>
      </c>
      <c r="BO28" s="75"/>
      <c r="BP28" s="75"/>
      <c r="BQ28" s="75"/>
      <c r="BR28" s="75"/>
      <c r="BS28" s="75"/>
      <c r="BT28" s="75"/>
      <c r="BU28" s="75"/>
      <c r="BV28" s="75"/>
      <c r="BW28" s="75"/>
      <c r="BX28" s="75"/>
    </row>
    <row r="29" spans="1:76" x14ac:dyDescent="0.3">
      <c r="A29" s="66"/>
      <c r="B29" s="77" t="s">
        <v>39</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3">
        <f t="shared" ref="AX29:BN29" si="25">AX56+AX81+AX129+AX154+AX182</f>
        <v>0</v>
      </c>
      <c r="AY29" s="73">
        <f t="shared" si="25"/>
        <v>0</v>
      </c>
      <c r="AZ29" s="73">
        <f t="shared" si="25"/>
        <v>0</v>
      </c>
      <c r="BA29" s="73">
        <f t="shared" si="25"/>
        <v>0</v>
      </c>
      <c r="BB29" s="73">
        <f t="shared" si="25"/>
        <v>0</v>
      </c>
      <c r="BC29" s="73">
        <f t="shared" si="25"/>
        <v>0</v>
      </c>
      <c r="BD29" s="73">
        <f t="shared" si="25"/>
        <v>0</v>
      </c>
      <c r="BE29" s="73">
        <f t="shared" si="25"/>
        <v>0</v>
      </c>
      <c r="BF29" s="73">
        <f t="shared" si="25"/>
        <v>0</v>
      </c>
      <c r="BG29" s="73">
        <f t="shared" si="25"/>
        <v>0</v>
      </c>
      <c r="BH29" s="73">
        <f t="shared" si="25"/>
        <v>0</v>
      </c>
      <c r="BI29" s="73">
        <f t="shared" si="25"/>
        <v>0</v>
      </c>
      <c r="BJ29" s="73">
        <f t="shared" si="25"/>
        <v>0</v>
      </c>
      <c r="BK29" s="73">
        <f t="shared" si="25"/>
        <v>0</v>
      </c>
      <c r="BL29" s="73">
        <f t="shared" si="25"/>
        <v>0</v>
      </c>
      <c r="BM29" s="73">
        <f t="shared" si="25"/>
        <v>0</v>
      </c>
      <c r="BN29" s="74">
        <f t="shared" si="25"/>
        <v>0</v>
      </c>
      <c r="BO29" s="75"/>
      <c r="BP29" s="75"/>
      <c r="BQ29" s="75"/>
      <c r="BR29" s="75"/>
      <c r="BS29" s="75"/>
      <c r="BT29" s="75"/>
      <c r="BU29" s="75"/>
      <c r="BV29" s="75"/>
      <c r="BW29" s="75"/>
      <c r="BX29" s="75"/>
    </row>
    <row r="30" spans="1:76" x14ac:dyDescent="0.3">
      <c r="A30" s="66">
        <v>12</v>
      </c>
      <c r="B30" s="67" t="s">
        <v>40</v>
      </c>
      <c r="C30" s="73">
        <f t="shared" ref="C30:AH30" si="26">SUM(C31:C31)</f>
        <v>35.200000000000003</v>
      </c>
      <c r="D30" s="73">
        <f t="shared" si="26"/>
        <v>32</v>
      </c>
      <c r="E30" s="73">
        <f t="shared" si="26"/>
        <v>35.200000000000003</v>
      </c>
      <c r="F30" s="73">
        <f t="shared" si="26"/>
        <v>27.200000000000003</v>
      </c>
      <c r="G30" s="73">
        <f t="shared" si="26"/>
        <v>32</v>
      </c>
      <c r="H30" s="73">
        <f t="shared" si="26"/>
        <v>32</v>
      </c>
      <c r="I30" s="73">
        <f t="shared" si="26"/>
        <v>36.800000000000004</v>
      </c>
      <c r="J30" s="73">
        <f t="shared" si="26"/>
        <v>27.200000000000003</v>
      </c>
      <c r="K30" s="73">
        <f t="shared" si="26"/>
        <v>36.800000000000004</v>
      </c>
      <c r="L30" s="73">
        <f t="shared" si="26"/>
        <v>35.200000000000003</v>
      </c>
      <c r="M30" s="73">
        <f t="shared" si="26"/>
        <v>33.6</v>
      </c>
      <c r="N30" s="73">
        <f t="shared" si="26"/>
        <v>36.800000000000004</v>
      </c>
      <c r="O30" s="73">
        <f t="shared" si="26"/>
        <v>32</v>
      </c>
      <c r="P30" s="73">
        <f t="shared" si="26"/>
        <v>33.6</v>
      </c>
      <c r="Q30" s="73">
        <f t="shared" si="26"/>
        <v>35.200000000000003</v>
      </c>
      <c r="R30" s="73">
        <f t="shared" si="26"/>
        <v>24</v>
      </c>
      <c r="S30" s="73">
        <f t="shared" si="26"/>
        <v>28.8</v>
      </c>
      <c r="T30" s="73">
        <f t="shared" si="26"/>
        <v>32</v>
      </c>
      <c r="U30" s="73">
        <f t="shared" si="26"/>
        <v>27.200000000000003</v>
      </c>
      <c r="V30" s="73">
        <f t="shared" si="26"/>
        <v>32</v>
      </c>
      <c r="W30" s="73">
        <f t="shared" si="26"/>
        <v>35.200000000000003</v>
      </c>
      <c r="X30" s="73">
        <f t="shared" si="26"/>
        <v>33.6</v>
      </c>
      <c r="Y30" s="73">
        <f t="shared" si="26"/>
        <v>33.6</v>
      </c>
      <c r="Z30" s="73">
        <f t="shared" si="26"/>
        <v>33.6</v>
      </c>
      <c r="AA30" s="73">
        <f t="shared" si="26"/>
        <v>32</v>
      </c>
      <c r="AB30" s="73">
        <f t="shared" si="26"/>
        <v>35.200000000000003</v>
      </c>
      <c r="AC30" s="73">
        <f t="shared" si="26"/>
        <v>35.200000000000003</v>
      </c>
      <c r="AD30" s="73">
        <f t="shared" si="26"/>
        <v>24</v>
      </c>
      <c r="AE30" s="73">
        <f t="shared" si="26"/>
        <v>30.400000000000002</v>
      </c>
      <c r="AF30" s="73">
        <f t="shared" si="26"/>
        <v>32</v>
      </c>
      <c r="AG30" s="73">
        <f t="shared" si="26"/>
        <v>33.6</v>
      </c>
      <c r="AH30" s="73">
        <f t="shared" si="26"/>
        <v>25.6</v>
      </c>
      <c r="AI30" s="73">
        <f t="shared" ref="AI30:BN30" si="27">SUM(AI31:AI31)</f>
        <v>33.6</v>
      </c>
      <c r="AJ30" s="73">
        <f t="shared" si="27"/>
        <v>32</v>
      </c>
      <c r="AK30" s="73">
        <f t="shared" si="27"/>
        <v>35.200000000000003</v>
      </c>
      <c r="AL30" s="73">
        <f t="shared" si="27"/>
        <v>32</v>
      </c>
      <c r="AM30" s="73">
        <f t="shared" si="27"/>
        <v>33.6</v>
      </c>
      <c r="AN30" s="73">
        <f t="shared" si="27"/>
        <v>36.800000000000004</v>
      </c>
      <c r="AO30" s="73">
        <f t="shared" si="27"/>
        <v>33.6</v>
      </c>
      <c r="AP30" s="73">
        <f t="shared" si="27"/>
        <v>24</v>
      </c>
      <c r="AQ30" s="73">
        <f t="shared" si="27"/>
        <v>32</v>
      </c>
      <c r="AR30" s="73">
        <f t="shared" si="27"/>
        <v>32</v>
      </c>
      <c r="AS30" s="73">
        <f t="shared" si="27"/>
        <v>35.200000000000003</v>
      </c>
      <c r="AT30" s="73">
        <f t="shared" si="27"/>
        <v>35.200000000000003</v>
      </c>
      <c r="AU30" s="73">
        <f t="shared" si="27"/>
        <v>33.6</v>
      </c>
      <c r="AV30" s="73">
        <f t="shared" si="27"/>
        <v>35.200000000000003</v>
      </c>
      <c r="AW30" s="73">
        <f t="shared" si="27"/>
        <v>36.800000000000004</v>
      </c>
      <c r="AX30" s="73">
        <f t="shared" si="27"/>
        <v>0</v>
      </c>
      <c r="AY30" s="73">
        <f t="shared" si="27"/>
        <v>0</v>
      </c>
      <c r="AZ30" s="73">
        <f t="shared" si="27"/>
        <v>0</v>
      </c>
      <c r="BA30" s="73">
        <f t="shared" si="27"/>
        <v>0</v>
      </c>
      <c r="BB30" s="73">
        <f t="shared" si="27"/>
        <v>0</v>
      </c>
      <c r="BC30" s="73">
        <f t="shared" si="27"/>
        <v>0</v>
      </c>
      <c r="BD30" s="73">
        <f t="shared" si="27"/>
        <v>0</v>
      </c>
      <c r="BE30" s="73">
        <f t="shared" si="27"/>
        <v>0</v>
      </c>
      <c r="BF30" s="73">
        <f t="shared" si="27"/>
        <v>0</v>
      </c>
      <c r="BG30" s="73">
        <f t="shared" si="27"/>
        <v>0</v>
      </c>
      <c r="BH30" s="73">
        <f t="shared" si="27"/>
        <v>0</v>
      </c>
      <c r="BI30" s="73">
        <f t="shared" si="27"/>
        <v>0</v>
      </c>
      <c r="BJ30" s="73">
        <f t="shared" si="27"/>
        <v>0</v>
      </c>
      <c r="BK30" s="73">
        <f t="shared" si="27"/>
        <v>0</v>
      </c>
      <c r="BL30" s="73">
        <f t="shared" si="27"/>
        <v>0</v>
      </c>
      <c r="BM30" s="73">
        <f t="shared" si="27"/>
        <v>0</v>
      </c>
      <c r="BN30" s="74">
        <f t="shared" si="27"/>
        <v>0</v>
      </c>
      <c r="BO30" s="75"/>
      <c r="BP30" s="75"/>
      <c r="BQ30" s="75"/>
      <c r="BR30" s="75"/>
      <c r="BS30" s="75"/>
      <c r="BT30" s="75"/>
      <c r="BU30" s="75"/>
      <c r="BV30" s="75"/>
      <c r="BW30" s="75"/>
      <c r="BX30" s="75"/>
    </row>
    <row r="31" spans="1:76" x14ac:dyDescent="0.3">
      <c r="A31" s="66"/>
      <c r="B31" s="77" t="s">
        <v>38</v>
      </c>
      <c r="C31" s="73">
        <f>'1.Cálculo de Cuota'!C26</f>
        <v>35.200000000000003</v>
      </c>
      <c r="D31" s="73">
        <f>'1.Cálculo de Cuota'!D26</f>
        <v>32</v>
      </c>
      <c r="E31" s="73">
        <f>'1.Cálculo de Cuota'!E26</f>
        <v>35.200000000000003</v>
      </c>
      <c r="F31" s="73">
        <f>'1.Cálculo de Cuota'!F26</f>
        <v>27.200000000000003</v>
      </c>
      <c r="G31" s="73">
        <f>'1.Cálculo de Cuota'!G26</f>
        <v>32</v>
      </c>
      <c r="H31" s="73">
        <f>'1.Cálculo de Cuota'!H26</f>
        <v>32</v>
      </c>
      <c r="I31" s="73">
        <f>'1.Cálculo de Cuota'!I26</f>
        <v>36.800000000000004</v>
      </c>
      <c r="J31" s="73">
        <f>'1.Cálculo de Cuota'!J26</f>
        <v>27.200000000000003</v>
      </c>
      <c r="K31" s="73">
        <f>'1.Cálculo de Cuota'!K26</f>
        <v>36.800000000000004</v>
      </c>
      <c r="L31" s="73">
        <f>'1.Cálculo de Cuota'!L26</f>
        <v>35.200000000000003</v>
      </c>
      <c r="M31" s="73">
        <f>'1.Cálculo de Cuota'!M26</f>
        <v>33.6</v>
      </c>
      <c r="N31" s="73">
        <f>'1.Cálculo de Cuota'!N26</f>
        <v>36.800000000000004</v>
      </c>
      <c r="O31" s="73">
        <f>'1.Cálculo de Cuota'!O26</f>
        <v>32</v>
      </c>
      <c r="P31" s="73">
        <f>'1.Cálculo de Cuota'!P26</f>
        <v>33.6</v>
      </c>
      <c r="Q31" s="73">
        <f>'1.Cálculo de Cuota'!Q26</f>
        <v>35.200000000000003</v>
      </c>
      <c r="R31" s="73">
        <f>'1.Cálculo de Cuota'!R26</f>
        <v>24</v>
      </c>
      <c r="S31" s="73">
        <f>'1.Cálculo de Cuota'!S26</f>
        <v>28.8</v>
      </c>
      <c r="T31" s="73">
        <f>'1.Cálculo de Cuota'!T26</f>
        <v>32</v>
      </c>
      <c r="U31" s="73">
        <f>'1.Cálculo de Cuota'!U26</f>
        <v>27.200000000000003</v>
      </c>
      <c r="V31" s="73">
        <f>'1.Cálculo de Cuota'!V26</f>
        <v>32</v>
      </c>
      <c r="W31" s="73">
        <f>'1.Cálculo de Cuota'!W26</f>
        <v>35.200000000000003</v>
      </c>
      <c r="X31" s="73">
        <f>'1.Cálculo de Cuota'!X26</f>
        <v>33.6</v>
      </c>
      <c r="Y31" s="73">
        <f>'1.Cálculo de Cuota'!Y26</f>
        <v>33.6</v>
      </c>
      <c r="Z31" s="73">
        <f>'1.Cálculo de Cuota'!Z26</f>
        <v>33.6</v>
      </c>
      <c r="AA31" s="73">
        <f>'1.Cálculo de Cuota'!AA26</f>
        <v>32</v>
      </c>
      <c r="AB31" s="73">
        <f>'1.Cálculo de Cuota'!AB26</f>
        <v>35.200000000000003</v>
      </c>
      <c r="AC31" s="73">
        <f>'1.Cálculo de Cuota'!AC26</f>
        <v>35.200000000000003</v>
      </c>
      <c r="AD31" s="73">
        <f>'1.Cálculo de Cuota'!AD26</f>
        <v>24</v>
      </c>
      <c r="AE31" s="73">
        <f>'1.Cálculo de Cuota'!AE26</f>
        <v>30.400000000000002</v>
      </c>
      <c r="AF31" s="73">
        <f>'1.Cálculo de Cuota'!AF26</f>
        <v>32</v>
      </c>
      <c r="AG31" s="73">
        <f>'1.Cálculo de Cuota'!AG26</f>
        <v>33.6</v>
      </c>
      <c r="AH31" s="73">
        <f>'1.Cálculo de Cuota'!AH26</f>
        <v>25.6</v>
      </c>
      <c r="AI31" s="73">
        <f>'1.Cálculo de Cuota'!AI26</f>
        <v>33.6</v>
      </c>
      <c r="AJ31" s="73">
        <f>'1.Cálculo de Cuota'!AJ26</f>
        <v>32</v>
      </c>
      <c r="AK31" s="73">
        <f>'1.Cálculo de Cuota'!AK26</f>
        <v>35.200000000000003</v>
      </c>
      <c r="AL31" s="73">
        <f>'1.Cálculo de Cuota'!AL26</f>
        <v>32</v>
      </c>
      <c r="AM31" s="73">
        <f>'1.Cálculo de Cuota'!AM26</f>
        <v>33.6</v>
      </c>
      <c r="AN31" s="73">
        <f>'1.Cálculo de Cuota'!AN26</f>
        <v>36.800000000000004</v>
      </c>
      <c r="AO31" s="73">
        <f>'1.Cálculo de Cuota'!AO26</f>
        <v>33.6</v>
      </c>
      <c r="AP31" s="73">
        <f>'1.Cálculo de Cuota'!AP26</f>
        <v>24</v>
      </c>
      <c r="AQ31" s="73">
        <f>'1.Cálculo de Cuota'!AQ26</f>
        <v>32</v>
      </c>
      <c r="AR31" s="73">
        <f>'1.Cálculo de Cuota'!AR26</f>
        <v>32</v>
      </c>
      <c r="AS31" s="73">
        <f>'1.Cálculo de Cuota'!AS26</f>
        <v>35.200000000000003</v>
      </c>
      <c r="AT31" s="73">
        <f>'1.Cálculo de Cuota'!AT26</f>
        <v>35.200000000000003</v>
      </c>
      <c r="AU31" s="73">
        <f>'1.Cálculo de Cuota'!AU26</f>
        <v>33.6</v>
      </c>
      <c r="AV31" s="73">
        <f>'1.Cálculo de Cuota'!AV26</f>
        <v>35.200000000000003</v>
      </c>
      <c r="AW31" s="73">
        <f>'1.Cálculo de Cuota'!AW26</f>
        <v>36.800000000000004</v>
      </c>
      <c r="AX31" s="73">
        <f>'1.Cálculo de Cuota'!AX26</f>
        <v>0</v>
      </c>
      <c r="AY31" s="73">
        <f>'1.Cálculo de Cuota'!AY26</f>
        <v>0</v>
      </c>
      <c r="AZ31" s="73">
        <f>'1.Cálculo de Cuota'!AZ26</f>
        <v>0</v>
      </c>
      <c r="BA31" s="73">
        <f>'1.Cálculo de Cuota'!BA26</f>
        <v>0</v>
      </c>
      <c r="BB31" s="73">
        <f>'1.Cálculo de Cuota'!BB26</f>
        <v>0</v>
      </c>
      <c r="BC31" s="73">
        <f>'1.Cálculo de Cuota'!BC26</f>
        <v>0</v>
      </c>
      <c r="BD31" s="73">
        <f>'1.Cálculo de Cuota'!BD26</f>
        <v>0</v>
      </c>
      <c r="BE31" s="73">
        <f>'1.Cálculo de Cuota'!BE26</f>
        <v>0</v>
      </c>
      <c r="BF31" s="73">
        <f>'1.Cálculo de Cuota'!BF26</f>
        <v>0</v>
      </c>
      <c r="BG31" s="73">
        <f>'1.Cálculo de Cuota'!BG26</f>
        <v>0</v>
      </c>
      <c r="BH31" s="73">
        <f>'1.Cálculo de Cuota'!BH26</f>
        <v>0</v>
      </c>
      <c r="BI31" s="73">
        <f>'1.Cálculo de Cuota'!BI26</f>
        <v>0</v>
      </c>
      <c r="BJ31" s="73">
        <f>'1.Cálculo de Cuota'!BJ26</f>
        <v>0</v>
      </c>
      <c r="BK31" s="73">
        <f>'1.Cálculo de Cuota'!BK26</f>
        <v>0</v>
      </c>
      <c r="BL31" s="73">
        <f>'1.Cálculo de Cuota'!BL26</f>
        <v>0</v>
      </c>
      <c r="BM31" s="73">
        <f>'1.Cálculo de Cuota'!BM26</f>
        <v>0</v>
      </c>
      <c r="BN31" s="74">
        <f>'1.Cálculo de Cuota'!BN26</f>
        <v>0</v>
      </c>
      <c r="BO31" s="75"/>
      <c r="BP31" s="75"/>
      <c r="BQ31" s="75"/>
      <c r="BR31" s="75"/>
      <c r="BS31" s="75"/>
      <c r="BT31" s="75"/>
      <c r="BU31" s="75"/>
      <c r="BV31" s="75"/>
      <c r="BW31" s="75"/>
      <c r="BX31" s="75"/>
    </row>
    <row r="32" spans="1:76" ht="15" customHeight="1" x14ac:dyDescent="0.3">
      <c r="A32" s="253" t="s">
        <v>41</v>
      </c>
      <c r="B32" s="253"/>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53"/>
      <c r="BP32" s="53"/>
      <c r="BQ32" s="53"/>
      <c r="BR32" s="53"/>
      <c r="BS32" s="53"/>
      <c r="BT32" s="53"/>
      <c r="BU32" s="53"/>
      <c r="BV32" s="53"/>
      <c r="BW32" s="53"/>
      <c r="BX32" s="53"/>
    </row>
    <row r="33" spans="1:76" s="59" customFormat="1" x14ac:dyDescent="0.3">
      <c r="A33" s="81">
        <v>1</v>
      </c>
      <c r="B33" s="60" t="s">
        <v>42</v>
      </c>
      <c r="C33" s="82">
        <v>206</v>
      </c>
      <c r="D33" s="82">
        <v>203</v>
      </c>
      <c r="E33" s="83">
        <v>222</v>
      </c>
      <c r="F33" s="83">
        <v>234</v>
      </c>
      <c r="G33" s="83">
        <v>257</v>
      </c>
      <c r="H33" s="83">
        <v>276</v>
      </c>
      <c r="I33" s="83">
        <v>305</v>
      </c>
      <c r="J33" s="83">
        <v>337</v>
      </c>
      <c r="K33" s="83">
        <v>358</v>
      </c>
      <c r="L33" s="83">
        <v>377</v>
      </c>
      <c r="M33" s="83">
        <v>398</v>
      </c>
      <c r="N33" s="83">
        <v>387</v>
      </c>
      <c r="O33" s="83">
        <v>384</v>
      </c>
      <c r="P33" s="83">
        <v>364</v>
      </c>
      <c r="Q33" s="83">
        <v>377</v>
      </c>
      <c r="R33" s="83">
        <v>381</v>
      </c>
      <c r="S33" s="83">
        <v>363</v>
      </c>
      <c r="T33" s="84">
        <v>358</v>
      </c>
      <c r="U33" s="84">
        <v>365</v>
      </c>
      <c r="V33" s="84">
        <v>348</v>
      </c>
      <c r="W33" s="84">
        <v>365</v>
      </c>
      <c r="X33" s="84">
        <v>372</v>
      </c>
      <c r="Y33" s="84">
        <v>342</v>
      </c>
      <c r="Z33" s="84">
        <v>296</v>
      </c>
      <c r="AA33" s="84">
        <v>279</v>
      </c>
      <c r="AB33" s="84">
        <v>262</v>
      </c>
      <c r="AC33" s="85">
        <v>227</v>
      </c>
      <c r="AD33" s="85">
        <v>237</v>
      </c>
      <c r="AE33" s="85">
        <v>239</v>
      </c>
      <c r="AF33" s="85">
        <v>248</v>
      </c>
      <c r="AG33" s="85">
        <v>245</v>
      </c>
      <c r="AH33" s="85">
        <v>271</v>
      </c>
      <c r="AI33" s="85">
        <v>261</v>
      </c>
      <c r="AJ33" s="85">
        <v>268</v>
      </c>
      <c r="AK33" s="85">
        <v>263</v>
      </c>
      <c r="AL33" s="85">
        <v>260</v>
      </c>
      <c r="AM33" s="85">
        <v>258</v>
      </c>
      <c r="AN33" s="85">
        <v>276</v>
      </c>
      <c r="AO33" s="85">
        <v>307</v>
      </c>
      <c r="AP33" s="85">
        <v>307</v>
      </c>
      <c r="AQ33" s="85">
        <v>277</v>
      </c>
      <c r="AR33" s="85">
        <v>259</v>
      </c>
      <c r="AS33" s="85">
        <v>242</v>
      </c>
      <c r="AT33" s="85">
        <v>234</v>
      </c>
      <c r="AU33" s="85">
        <v>240</v>
      </c>
      <c r="AV33" s="85">
        <v>253</v>
      </c>
      <c r="AW33" s="85">
        <v>252</v>
      </c>
      <c r="AX33" s="85"/>
      <c r="AY33" s="85"/>
      <c r="AZ33" s="85"/>
      <c r="BA33" s="85"/>
      <c r="BB33" s="85"/>
      <c r="BC33" s="85"/>
      <c r="BD33" s="85"/>
      <c r="BE33" s="85"/>
      <c r="BF33" s="85"/>
      <c r="BG33" s="85"/>
      <c r="BH33" s="85"/>
      <c r="BI33" s="85"/>
      <c r="BJ33" s="85"/>
      <c r="BK33" s="85"/>
      <c r="BL33" s="85"/>
      <c r="BM33" s="85"/>
      <c r="BN33" s="85"/>
      <c r="BO33" s="86"/>
      <c r="BP33" s="86"/>
      <c r="BQ33" s="86"/>
      <c r="BR33" s="86"/>
      <c r="BS33" s="86"/>
      <c r="BT33" s="86"/>
      <c r="BU33" s="86"/>
      <c r="BV33" s="86"/>
      <c r="BW33" s="86"/>
      <c r="BX33" s="86"/>
    </row>
    <row r="34" spans="1:76" s="59" customFormat="1" x14ac:dyDescent="0.3">
      <c r="A34" s="81">
        <v>2</v>
      </c>
      <c r="B34" s="60" t="s">
        <v>43</v>
      </c>
      <c r="C34" s="87">
        <v>68</v>
      </c>
      <c r="D34" s="87">
        <v>73</v>
      </c>
      <c r="E34" s="87">
        <v>27</v>
      </c>
      <c r="F34" s="87">
        <v>25</v>
      </c>
      <c r="G34" s="87">
        <v>23</v>
      </c>
      <c r="H34" s="87">
        <v>32</v>
      </c>
      <c r="I34" s="87">
        <v>39</v>
      </c>
      <c r="J34" s="87">
        <v>29</v>
      </c>
      <c r="K34" s="87">
        <v>28</v>
      </c>
      <c r="L34" s="87">
        <v>44</v>
      </c>
      <c r="M34" s="87">
        <v>24</v>
      </c>
      <c r="N34" s="87">
        <v>42</v>
      </c>
      <c r="O34" s="87">
        <v>35</v>
      </c>
      <c r="P34" s="87">
        <v>33</v>
      </c>
      <c r="Q34" s="87">
        <v>52</v>
      </c>
      <c r="R34" s="87">
        <v>14</v>
      </c>
      <c r="S34" s="87">
        <v>35</v>
      </c>
      <c r="T34" s="84">
        <v>40</v>
      </c>
      <c r="U34" s="84">
        <v>24</v>
      </c>
      <c r="V34" s="84">
        <v>34</v>
      </c>
      <c r="W34" s="84">
        <v>36</v>
      </c>
      <c r="X34" s="84">
        <v>25</v>
      </c>
      <c r="Y34" s="84">
        <v>27</v>
      </c>
      <c r="Z34" s="84">
        <v>22</v>
      </c>
      <c r="AA34" s="84">
        <v>13</v>
      </c>
      <c r="AB34" s="84">
        <v>33</v>
      </c>
      <c r="AC34" s="85">
        <v>35</v>
      </c>
      <c r="AD34" s="85">
        <v>30</v>
      </c>
      <c r="AE34" s="85">
        <v>36</v>
      </c>
      <c r="AF34" s="85">
        <v>34</v>
      </c>
      <c r="AG34" s="85">
        <v>46</v>
      </c>
      <c r="AH34" s="85">
        <v>44</v>
      </c>
      <c r="AI34" s="85">
        <v>31</v>
      </c>
      <c r="AJ34" s="85">
        <v>41</v>
      </c>
      <c r="AK34" s="85">
        <v>41</v>
      </c>
      <c r="AL34" s="85">
        <v>27</v>
      </c>
      <c r="AM34" s="85">
        <v>52</v>
      </c>
      <c r="AN34" s="85">
        <v>52</v>
      </c>
      <c r="AO34" s="85">
        <v>31</v>
      </c>
      <c r="AP34" s="85">
        <v>21</v>
      </c>
      <c r="AQ34" s="85">
        <v>34</v>
      </c>
      <c r="AR34" s="85">
        <v>24</v>
      </c>
      <c r="AS34" s="85">
        <v>21</v>
      </c>
      <c r="AT34" s="85">
        <v>24</v>
      </c>
      <c r="AU34" s="85">
        <v>37</v>
      </c>
      <c r="AV34" s="85">
        <v>43</v>
      </c>
      <c r="AW34" s="85">
        <v>35</v>
      </c>
      <c r="AX34" s="85"/>
      <c r="AY34" s="85"/>
      <c r="AZ34" s="85"/>
      <c r="BA34" s="85"/>
      <c r="BB34" s="85"/>
      <c r="BC34" s="85"/>
      <c r="BD34" s="85"/>
      <c r="BE34" s="85"/>
      <c r="BF34" s="85"/>
      <c r="BG34" s="85"/>
      <c r="BH34" s="85"/>
      <c r="BI34" s="85"/>
      <c r="BJ34" s="85"/>
      <c r="BK34" s="85"/>
      <c r="BL34" s="85"/>
      <c r="BM34" s="85"/>
      <c r="BN34" s="85"/>
      <c r="BO34" s="86"/>
      <c r="BP34" s="86"/>
      <c r="BQ34" s="86"/>
      <c r="BR34" s="86"/>
      <c r="BS34" s="86"/>
      <c r="BT34" s="86"/>
      <c r="BU34" s="86"/>
      <c r="BV34" s="86"/>
      <c r="BW34" s="86"/>
      <c r="BX34" s="86"/>
    </row>
    <row r="35" spans="1:76" s="59" customFormat="1" x14ac:dyDescent="0.3">
      <c r="A35" s="81">
        <v>3</v>
      </c>
      <c r="B35" s="60" t="s">
        <v>44</v>
      </c>
      <c r="C35" s="82">
        <v>0</v>
      </c>
      <c r="D35" s="82">
        <v>0</v>
      </c>
      <c r="E35" s="82">
        <v>0</v>
      </c>
      <c r="F35" s="82">
        <v>0</v>
      </c>
      <c r="G35" s="82">
        <v>0</v>
      </c>
      <c r="H35" s="82">
        <v>0</v>
      </c>
      <c r="I35" s="82">
        <v>0</v>
      </c>
      <c r="J35" s="82">
        <v>0</v>
      </c>
      <c r="K35" s="82">
        <v>0</v>
      </c>
      <c r="L35" s="82">
        <v>0</v>
      </c>
      <c r="M35" s="82">
        <v>0</v>
      </c>
      <c r="N35" s="82">
        <v>0</v>
      </c>
      <c r="O35" s="82">
        <v>1</v>
      </c>
      <c r="P35" s="82">
        <v>0</v>
      </c>
      <c r="Q35" s="82">
        <v>1</v>
      </c>
      <c r="R35" s="82">
        <v>0</v>
      </c>
      <c r="S35" s="82">
        <v>0</v>
      </c>
      <c r="T35" s="84">
        <v>1</v>
      </c>
      <c r="U35" s="84">
        <v>0</v>
      </c>
      <c r="V35" s="84">
        <v>0</v>
      </c>
      <c r="W35" s="84">
        <v>0</v>
      </c>
      <c r="X35" s="84">
        <v>1</v>
      </c>
      <c r="Y35" s="84">
        <v>0</v>
      </c>
      <c r="Z35" s="84">
        <v>0</v>
      </c>
      <c r="AA35" s="84">
        <v>0</v>
      </c>
      <c r="AB35" s="84">
        <v>0</v>
      </c>
      <c r="AC35" s="85">
        <v>0</v>
      </c>
      <c r="AD35" s="85">
        <v>0</v>
      </c>
      <c r="AE35" s="85">
        <v>0</v>
      </c>
      <c r="AF35" s="85">
        <v>0</v>
      </c>
      <c r="AG35" s="85">
        <v>0</v>
      </c>
      <c r="AH35" s="85">
        <v>0</v>
      </c>
      <c r="AI35" s="85">
        <v>0</v>
      </c>
      <c r="AJ35" s="85">
        <v>0</v>
      </c>
      <c r="AK35" s="85">
        <v>0</v>
      </c>
      <c r="AL35" s="85">
        <v>0</v>
      </c>
      <c r="AM35" s="85">
        <v>0</v>
      </c>
      <c r="AN35" s="85">
        <v>0</v>
      </c>
      <c r="AO35" s="85">
        <v>0</v>
      </c>
      <c r="AP35" s="85">
        <v>0</v>
      </c>
      <c r="AQ35" s="85">
        <v>1</v>
      </c>
      <c r="AR35" s="85">
        <v>0</v>
      </c>
      <c r="AS35" s="85">
        <v>0</v>
      </c>
      <c r="AT35" s="85">
        <v>0</v>
      </c>
      <c r="AU35" s="85">
        <v>0</v>
      </c>
      <c r="AV35" s="85">
        <v>0</v>
      </c>
      <c r="AW35" s="85">
        <v>1</v>
      </c>
      <c r="AX35" s="85"/>
      <c r="AY35" s="85"/>
      <c r="AZ35" s="85"/>
      <c r="BA35" s="85"/>
      <c r="BB35" s="85"/>
      <c r="BC35" s="85"/>
      <c r="BD35" s="85"/>
      <c r="BE35" s="85"/>
      <c r="BF35" s="85"/>
      <c r="BG35" s="85"/>
      <c r="BH35" s="85"/>
      <c r="BI35" s="85"/>
      <c r="BJ35" s="85"/>
      <c r="BK35" s="85"/>
      <c r="BL35" s="85"/>
      <c r="BM35" s="85"/>
      <c r="BN35" s="85"/>
      <c r="BO35" s="86"/>
      <c r="BP35" s="86"/>
      <c r="BQ35" s="86"/>
      <c r="BR35" s="86"/>
      <c r="BS35" s="86"/>
      <c r="BT35" s="86"/>
      <c r="BU35" s="86"/>
      <c r="BV35" s="86"/>
      <c r="BW35" s="86"/>
      <c r="BX35" s="86"/>
    </row>
    <row r="36" spans="1:76" s="59" customFormat="1" x14ac:dyDescent="0.3">
      <c r="A36" s="81">
        <v>4</v>
      </c>
      <c r="B36" s="60" t="s">
        <v>45</v>
      </c>
      <c r="C36" s="82">
        <v>71</v>
      </c>
      <c r="D36" s="82">
        <v>54</v>
      </c>
      <c r="E36" s="82">
        <v>15</v>
      </c>
      <c r="F36" s="82">
        <v>2</v>
      </c>
      <c r="G36" s="82">
        <v>4</v>
      </c>
      <c r="H36" s="82">
        <v>3</v>
      </c>
      <c r="I36" s="82">
        <v>7</v>
      </c>
      <c r="J36" s="82">
        <v>8</v>
      </c>
      <c r="K36" s="82">
        <v>9</v>
      </c>
      <c r="L36" s="82">
        <v>23</v>
      </c>
      <c r="M36" s="82">
        <v>35</v>
      </c>
      <c r="N36" s="82">
        <v>45</v>
      </c>
      <c r="O36" s="82">
        <v>56</v>
      </c>
      <c r="P36" s="82">
        <v>21</v>
      </c>
      <c r="Q36" s="82">
        <v>49</v>
      </c>
      <c r="R36" s="82">
        <v>32</v>
      </c>
      <c r="S36" s="82">
        <v>40</v>
      </c>
      <c r="T36" s="84">
        <v>34</v>
      </c>
      <c r="U36" s="84">
        <v>41</v>
      </c>
      <c r="V36" s="84">
        <v>17</v>
      </c>
      <c r="W36" s="84">
        <v>29</v>
      </c>
      <c r="X36" s="84">
        <v>56</v>
      </c>
      <c r="Y36" s="84">
        <v>73</v>
      </c>
      <c r="Z36" s="84">
        <v>39</v>
      </c>
      <c r="AA36" s="84">
        <v>30</v>
      </c>
      <c r="AB36" s="84">
        <v>68</v>
      </c>
      <c r="AC36" s="85">
        <v>25</v>
      </c>
      <c r="AD36" s="85">
        <v>28</v>
      </c>
      <c r="AE36" s="85">
        <v>27</v>
      </c>
      <c r="AF36" s="85">
        <v>37</v>
      </c>
      <c r="AG36" s="85">
        <v>20</v>
      </c>
      <c r="AH36" s="85">
        <v>54</v>
      </c>
      <c r="AI36" s="85">
        <v>24</v>
      </c>
      <c r="AJ36" s="85">
        <v>46</v>
      </c>
      <c r="AK36" s="85">
        <v>44</v>
      </c>
      <c r="AL36" s="85">
        <v>29</v>
      </c>
      <c r="AM36" s="85">
        <v>34</v>
      </c>
      <c r="AN36" s="85">
        <v>21</v>
      </c>
      <c r="AO36" s="85">
        <v>31</v>
      </c>
      <c r="AP36" s="85">
        <v>51</v>
      </c>
      <c r="AQ36" s="85">
        <v>53</v>
      </c>
      <c r="AR36" s="85">
        <v>41</v>
      </c>
      <c r="AS36" s="85">
        <v>29</v>
      </c>
      <c r="AT36" s="85">
        <v>18</v>
      </c>
      <c r="AU36" s="85">
        <v>24</v>
      </c>
      <c r="AV36" s="85">
        <v>44</v>
      </c>
      <c r="AW36" s="85">
        <v>34</v>
      </c>
      <c r="AX36" s="85"/>
      <c r="AY36" s="85"/>
      <c r="AZ36" s="85"/>
      <c r="BA36" s="85"/>
      <c r="BB36" s="85"/>
      <c r="BC36" s="85"/>
      <c r="BD36" s="85"/>
      <c r="BE36" s="85"/>
      <c r="BF36" s="85"/>
      <c r="BG36" s="85"/>
      <c r="BH36" s="85"/>
      <c r="BI36" s="85"/>
      <c r="BJ36" s="85"/>
      <c r="BK36" s="85"/>
      <c r="BL36" s="85"/>
      <c r="BM36" s="85"/>
      <c r="BN36" s="85"/>
      <c r="BO36" s="86"/>
      <c r="BP36" s="86"/>
      <c r="BQ36" s="86"/>
      <c r="BR36" s="86"/>
      <c r="BS36" s="86"/>
      <c r="BT36" s="86"/>
      <c r="BU36" s="86"/>
      <c r="BV36" s="86"/>
      <c r="BW36" s="86"/>
      <c r="BX36" s="86"/>
    </row>
    <row r="37" spans="1:76" s="91" customFormat="1" x14ac:dyDescent="0.3">
      <c r="A37" s="88">
        <v>5</v>
      </c>
      <c r="B37" s="67" t="s">
        <v>46</v>
      </c>
      <c r="C37" s="89">
        <f>C38+C39</f>
        <v>203</v>
      </c>
      <c r="D37" s="89">
        <f>D38+D39</f>
        <v>222</v>
      </c>
      <c r="E37" s="89">
        <f>E38+E39</f>
        <v>234</v>
      </c>
      <c r="F37" s="89">
        <f>F38+F39</f>
        <v>257</v>
      </c>
      <c r="G37" s="89">
        <f>G38+G39</f>
        <v>276</v>
      </c>
      <c r="H37" s="89">
        <v>305</v>
      </c>
      <c r="I37" s="89">
        <f t="shared" ref="I37:AN37" si="28">I38+I39</f>
        <v>337</v>
      </c>
      <c r="J37" s="89">
        <f t="shared" si="28"/>
        <v>358</v>
      </c>
      <c r="K37" s="89">
        <f t="shared" si="28"/>
        <v>377</v>
      </c>
      <c r="L37" s="89">
        <f t="shared" si="28"/>
        <v>398</v>
      </c>
      <c r="M37" s="89">
        <f t="shared" si="28"/>
        <v>387</v>
      </c>
      <c r="N37" s="89">
        <f t="shared" si="28"/>
        <v>384</v>
      </c>
      <c r="O37" s="89">
        <f t="shared" si="28"/>
        <v>364</v>
      </c>
      <c r="P37" s="89">
        <f t="shared" si="28"/>
        <v>377</v>
      </c>
      <c r="Q37" s="89">
        <f t="shared" si="28"/>
        <v>381</v>
      </c>
      <c r="R37" s="89">
        <f t="shared" si="28"/>
        <v>363</v>
      </c>
      <c r="S37" s="89">
        <f t="shared" si="28"/>
        <v>358</v>
      </c>
      <c r="T37" s="89">
        <f t="shared" si="28"/>
        <v>365</v>
      </c>
      <c r="U37" s="89">
        <f t="shared" si="28"/>
        <v>348</v>
      </c>
      <c r="V37" s="89">
        <f t="shared" si="28"/>
        <v>365</v>
      </c>
      <c r="W37" s="89">
        <f t="shared" si="28"/>
        <v>372</v>
      </c>
      <c r="X37" s="89">
        <f t="shared" si="28"/>
        <v>342</v>
      </c>
      <c r="Y37" s="89">
        <f t="shared" si="28"/>
        <v>296</v>
      </c>
      <c r="Z37" s="89">
        <f t="shared" si="28"/>
        <v>279</v>
      </c>
      <c r="AA37" s="89">
        <f t="shared" si="28"/>
        <v>262</v>
      </c>
      <c r="AB37" s="89">
        <f t="shared" si="28"/>
        <v>227</v>
      </c>
      <c r="AC37" s="89">
        <f t="shared" si="28"/>
        <v>237</v>
      </c>
      <c r="AD37" s="89">
        <f t="shared" si="28"/>
        <v>239</v>
      </c>
      <c r="AE37" s="89">
        <f t="shared" si="28"/>
        <v>248</v>
      </c>
      <c r="AF37" s="89">
        <f t="shared" si="28"/>
        <v>245</v>
      </c>
      <c r="AG37" s="89">
        <f t="shared" si="28"/>
        <v>271</v>
      </c>
      <c r="AH37" s="89">
        <f t="shared" si="28"/>
        <v>261</v>
      </c>
      <c r="AI37" s="89">
        <f t="shared" si="28"/>
        <v>268</v>
      </c>
      <c r="AJ37" s="89">
        <f t="shared" si="28"/>
        <v>263</v>
      </c>
      <c r="AK37" s="89">
        <f t="shared" si="28"/>
        <v>260</v>
      </c>
      <c r="AL37" s="89">
        <f t="shared" si="28"/>
        <v>258</v>
      </c>
      <c r="AM37" s="89">
        <f t="shared" si="28"/>
        <v>276</v>
      </c>
      <c r="AN37" s="89">
        <f t="shared" si="28"/>
        <v>307</v>
      </c>
      <c r="AO37" s="89">
        <f t="shared" ref="AO37:BT37" si="29">AO38+AO39</f>
        <v>307</v>
      </c>
      <c r="AP37" s="89">
        <f t="shared" si="29"/>
        <v>277</v>
      </c>
      <c r="AQ37" s="89">
        <f t="shared" si="29"/>
        <v>259</v>
      </c>
      <c r="AR37" s="89">
        <f t="shared" si="29"/>
        <v>242</v>
      </c>
      <c r="AS37" s="89">
        <f t="shared" si="29"/>
        <v>234</v>
      </c>
      <c r="AT37" s="89">
        <f t="shared" si="29"/>
        <v>240</v>
      </c>
      <c r="AU37" s="89">
        <f t="shared" si="29"/>
        <v>253</v>
      </c>
      <c r="AV37" s="89">
        <f t="shared" si="29"/>
        <v>252</v>
      </c>
      <c r="AW37" s="89">
        <f t="shared" si="29"/>
        <v>245</v>
      </c>
      <c r="AX37" s="89">
        <f t="shared" si="29"/>
        <v>0</v>
      </c>
      <c r="AY37" s="89">
        <f t="shared" si="29"/>
        <v>0</v>
      </c>
      <c r="AZ37" s="89">
        <f t="shared" si="29"/>
        <v>0</v>
      </c>
      <c r="BA37" s="89">
        <f t="shared" si="29"/>
        <v>0</v>
      </c>
      <c r="BB37" s="89">
        <f t="shared" si="29"/>
        <v>0</v>
      </c>
      <c r="BC37" s="89">
        <f t="shared" si="29"/>
        <v>0</v>
      </c>
      <c r="BD37" s="89">
        <f t="shared" si="29"/>
        <v>0</v>
      </c>
      <c r="BE37" s="89">
        <f t="shared" si="29"/>
        <v>0</v>
      </c>
      <c r="BF37" s="89">
        <f t="shared" si="29"/>
        <v>0</v>
      </c>
      <c r="BG37" s="89">
        <f t="shared" si="29"/>
        <v>0</v>
      </c>
      <c r="BH37" s="89">
        <f t="shared" si="29"/>
        <v>0</v>
      </c>
      <c r="BI37" s="89">
        <f t="shared" si="29"/>
        <v>0</v>
      </c>
      <c r="BJ37" s="89">
        <f t="shared" si="29"/>
        <v>0</v>
      </c>
      <c r="BK37" s="89">
        <f t="shared" si="29"/>
        <v>0</v>
      </c>
      <c r="BL37" s="89">
        <f t="shared" si="29"/>
        <v>0</v>
      </c>
      <c r="BM37" s="89">
        <f t="shared" si="29"/>
        <v>0</v>
      </c>
      <c r="BN37" s="89">
        <f t="shared" si="29"/>
        <v>0</v>
      </c>
      <c r="BO37" s="90"/>
      <c r="BP37" s="90"/>
      <c r="BQ37" s="90"/>
      <c r="BR37" s="90"/>
      <c r="BS37" s="90"/>
      <c r="BT37" s="90"/>
      <c r="BU37" s="90"/>
      <c r="BV37" s="90"/>
      <c r="BW37" s="90"/>
      <c r="BX37" s="90"/>
    </row>
    <row r="38" spans="1:76" s="59" customFormat="1" x14ac:dyDescent="0.3">
      <c r="A38" s="81">
        <v>6</v>
      </c>
      <c r="B38" s="60" t="s">
        <v>47</v>
      </c>
      <c r="C38" s="82">
        <v>203</v>
      </c>
      <c r="D38" s="82">
        <v>222</v>
      </c>
      <c r="E38" s="82">
        <v>234</v>
      </c>
      <c r="F38" s="82">
        <v>257</v>
      </c>
      <c r="G38" s="82">
        <v>276</v>
      </c>
      <c r="H38" s="82">
        <v>305</v>
      </c>
      <c r="I38" s="82">
        <v>337</v>
      </c>
      <c r="J38" s="82">
        <v>358</v>
      </c>
      <c r="K38" s="82">
        <v>377</v>
      </c>
      <c r="L38" s="82">
        <v>396</v>
      </c>
      <c r="M38" s="82">
        <v>385</v>
      </c>
      <c r="N38" s="82">
        <v>384</v>
      </c>
      <c r="O38" s="82">
        <v>364</v>
      </c>
      <c r="P38" s="82">
        <v>377</v>
      </c>
      <c r="Q38" s="82">
        <v>381</v>
      </c>
      <c r="R38" s="82">
        <v>363</v>
      </c>
      <c r="S38" s="82">
        <v>358</v>
      </c>
      <c r="T38" s="84">
        <v>365</v>
      </c>
      <c r="U38" s="84">
        <v>348</v>
      </c>
      <c r="V38" s="84">
        <v>365</v>
      </c>
      <c r="W38" s="84">
        <v>372</v>
      </c>
      <c r="X38" s="84">
        <v>342</v>
      </c>
      <c r="Y38" s="84">
        <v>296</v>
      </c>
      <c r="Z38" s="84">
        <v>279</v>
      </c>
      <c r="AA38" s="84">
        <v>262</v>
      </c>
      <c r="AB38" s="84">
        <v>227</v>
      </c>
      <c r="AC38" s="85">
        <v>237</v>
      </c>
      <c r="AD38" s="85">
        <v>239</v>
      </c>
      <c r="AE38" s="85">
        <v>248</v>
      </c>
      <c r="AF38" s="85">
        <v>245</v>
      </c>
      <c r="AG38" s="85">
        <v>271</v>
      </c>
      <c r="AH38" s="85">
        <v>261</v>
      </c>
      <c r="AI38" s="85">
        <v>268</v>
      </c>
      <c r="AJ38" s="85">
        <v>263</v>
      </c>
      <c r="AK38" s="85">
        <v>260</v>
      </c>
      <c r="AL38" s="85">
        <v>258</v>
      </c>
      <c r="AM38" s="85">
        <v>276</v>
      </c>
      <c r="AN38" s="85">
        <v>307</v>
      </c>
      <c r="AO38" s="85">
        <v>307</v>
      </c>
      <c r="AP38" s="85">
        <v>277</v>
      </c>
      <c r="AQ38" s="85">
        <v>259</v>
      </c>
      <c r="AR38" s="85">
        <v>242</v>
      </c>
      <c r="AS38" s="85">
        <v>234</v>
      </c>
      <c r="AT38" s="85">
        <v>240</v>
      </c>
      <c r="AU38" s="85">
        <v>253</v>
      </c>
      <c r="AV38" s="85">
        <v>252</v>
      </c>
      <c r="AW38" s="85">
        <v>245</v>
      </c>
      <c r="AX38" s="85"/>
      <c r="AY38" s="85"/>
      <c r="AZ38" s="85"/>
      <c r="BA38" s="85"/>
      <c r="BB38" s="85"/>
      <c r="BC38" s="85"/>
      <c r="BD38" s="85"/>
      <c r="BE38" s="85"/>
      <c r="BF38" s="85"/>
      <c r="BG38" s="85"/>
      <c r="BH38" s="85"/>
      <c r="BI38" s="85"/>
      <c r="BJ38" s="85"/>
      <c r="BK38" s="85"/>
      <c r="BL38" s="85"/>
      <c r="BM38" s="85"/>
      <c r="BN38" s="85"/>
      <c r="BO38" s="86"/>
      <c r="BP38" s="86"/>
      <c r="BQ38" s="86"/>
      <c r="BR38" s="86"/>
      <c r="BS38" s="86"/>
      <c r="BT38" s="86"/>
      <c r="BU38" s="86"/>
      <c r="BV38" s="86"/>
      <c r="BW38" s="86"/>
      <c r="BX38" s="86"/>
    </row>
    <row r="39" spans="1:76" s="59" customFormat="1" x14ac:dyDescent="0.3">
      <c r="A39" s="81">
        <v>7</v>
      </c>
      <c r="B39" s="60" t="s">
        <v>48</v>
      </c>
      <c r="C39" s="82">
        <v>0</v>
      </c>
      <c r="D39" s="82">
        <v>0</v>
      </c>
      <c r="E39" s="82">
        <v>0</v>
      </c>
      <c r="F39" s="82">
        <v>0</v>
      </c>
      <c r="G39" s="82">
        <v>0</v>
      </c>
      <c r="H39" s="82">
        <v>0</v>
      </c>
      <c r="I39" s="82">
        <v>0</v>
      </c>
      <c r="J39" s="82">
        <v>0</v>
      </c>
      <c r="K39" s="82">
        <v>0</v>
      </c>
      <c r="L39" s="82">
        <v>2</v>
      </c>
      <c r="M39" s="82">
        <v>2</v>
      </c>
      <c r="N39" s="82">
        <v>0</v>
      </c>
      <c r="O39" s="82">
        <v>0</v>
      </c>
      <c r="P39" s="82">
        <v>0</v>
      </c>
      <c r="Q39" s="82">
        <v>0</v>
      </c>
      <c r="R39" s="82">
        <v>0</v>
      </c>
      <c r="S39" s="82">
        <v>0</v>
      </c>
      <c r="T39" s="84">
        <v>0</v>
      </c>
      <c r="U39" s="84">
        <v>0</v>
      </c>
      <c r="V39" s="84">
        <v>0</v>
      </c>
      <c r="W39" s="84">
        <v>0</v>
      </c>
      <c r="X39" s="84">
        <v>0</v>
      </c>
      <c r="Y39" s="84">
        <v>0</v>
      </c>
      <c r="Z39" s="84">
        <v>0</v>
      </c>
      <c r="AA39" s="84">
        <v>0</v>
      </c>
      <c r="AB39" s="84">
        <v>0</v>
      </c>
      <c r="AC39" s="85">
        <v>0</v>
      </c>
      <c r="AD39" s="85">
        <v>0</v>
      </c>
      <c r="AE39" s="85">
        <v>0</v>
      </c>
      <c r="AF39" s="85">
        <v>0</v>
      </c>
      <c r="AG39" s="85">
        <v>0</v>
      </c>
      <c r="AH39" s="85">
        <v>0</v>
      </c>
      <c r="AI39" s="85">
        <v>0</v>
      </c>
      <c r="AJ39" s="85">
        <v>0</v>
      </c>
      <c r="AK39" s="85">
        <v>0</v>
      </c>
      <c r="AL39" s="85">
        <v>0</v>
      </c>
      <c r="AM39" s="85">
        <v>0</v>
      </c>
      <c r="AN39" s="85">
        <v>0</v>
      </c>
      <c r="AO39" s="85">
        <v>0</v>
      </c>
      <c r="AP39" s="85">
        <v>0</v>
      </c>
      <c r="AQ39" s="85">
        <v>0</v>
      </c>
      <c r="AR39" s="85">
        <v>0</v>
      </c>
      <c r="AS39" s="85">
        <v>0</v>
      </c>
      <c r="AT39" s="85">
        <v>0</v>
      </c>
      <c r="AU39" s="85">
        <v>0</v>
      </c>
      <c r="AV39" s="85">
        <v>0</v>
      </c>
      <c r="AW39" s="85">
        <v>0</v>
      </c>
      <c r="AX39" s="85"/>
      <c r="AY39" s="85"/>
      <c r="AZ39" s="85"/>
      <c r="BA39" s="85"/>
      <c r="BB39" s="85"/>
      <c r="BC39" s="85"/>
      <c r="BD39" s="85"/>
      <c r="BE39" s="85"/>
      <c r="BF39" s="85"/>
      <c r="BG39" s="85"/>
      <c r="BH39" s="85"/>
      <c r="BI39" s="85"/>
      <c r="BJ39" s="85"/>
      <c r="BK39" s="85"/>
      <c r="BL39" s="85"/>
      <c r="BM39" s="85"/>
      <c r="BN39" s="85"/>
      <c r="BO39" s="86"/>
      <c r="BP39" s="86"/>
      <c r="BQ39" s="86"/>
      <c r="BR39" s="86"/>
      <c r="BS39" s="86"/>
      <c r="BT39" s="86"/>
      <c r="BU39" s="86"/>
      <c r="BV39" s="86"/>
      <c r="BW39" s="86"/>
      <c r="BX39" s="86"/>
    </row>
    <row r="40" spans="1:76" s="59" customFormat="1" x14ac:dyDescent="0.3">
      <c r="A40" s="92">
        <v>8</v>
      </c>
      <c r="B40" s="93" t="s">
        <v>49</v>
      </c>
      <c r="C40" s="61"/>
      <c r="D40" s="61">
        <v>42662</v>
      </c>
      <c r="E40" s="61">
        <v>42662</v>
      </c>
      <c r="F40" s="61">
        <v>42662</v>
      </c>
      <c r="G40" s="61">
        <v>42667</v>
      </c>
      <c r="H40" s="61">
        <v>42674</v>
      </c>
      <c r="I40" s="61">
        <v>42674</v>
      </c>
      <c r="J40" s="61">
        <v>42675</v>
      </c>
      <c r="K40" s="61">
        <v>42786</v>
      </c>
      <c r="L40" s="61">
        <v>42933</v>
      </c>
      <c r="M40" s="61">
        <v>42933</v>
      </c>
      <c r="N40" s="61">
        <v>43000</v>
      </c>
      <c r="O40" s="61">
        <v>43014</v>
      </c>
      <c r="P40" s="61">
        <v>43028</v>
      </c>
      <c r="Q40" s="61">
        <v>43047</v>
      </c>
      <c r="R40" s="61">
        <v>43047</v>
      </c>
      <c r="S40" s="61">
        <v>43132</v>
      </c>
      <c r="T40" s="61">
        <v>43185</v>
      </c>
      <c r="U40" s="61">
        <v>43185</v>
      </c>
      <c r="V40" s="61">
        <v>43244</v>
      </c>
      <c r="W40" s="61">
        <v>43273</v>
      </c>
      <c r="X40" s="61">
        <v>43292</v>
      </c>
      <c r="Y40" s="61">
        <v>43328</v>
      </c>
      <c r="Z40" s="61">
        <v>43360</v>
      </c>
      <c r="AA40" s="61">
        <v>43384</v>
      </c>
      <c r="AB40" s="61">
        <v>43423</v>
      </c>
      <c r="AC40" s="61">
        <v>43453</v>
      </c>
      <c r="AD40" s="61">
        <v>43488</v>
      </c>
      <c r="AE40" s="61">
        <v>43516</v>
      </c>
      <c r="AF40" s="61">
        <v>43545</v>
      </c>
      <c r="AG40" s="61">
        <v>43579</v>
      </c>
      <c r="AH40" s="61">
        <v>43612</v>
      </c>
      <c r="AI40" s="61">
        <v>43635</v>
      </c>
      <c r="AJ40" s="61">
        <v>43664</v>
      </c>
      <c r="AK40" s="61">
        <v>43691</v>
      </c>
      <c r="AL40" s="61">
        <v>43720</v>
      </c>
      <c r="AM40" s="61">
        <v>43748</v>
      </c>
      <c r="AN40" s="61">
        <v>43783</v>
      </c>
      <c r="AO40" s="61">
        <v>43812</v>
      </c>
      <c r="AP40" s="61">
        <v>43846</v>
      </c>
      <c r="AQ40" s="61">
        <v>43879</v>
      </c>
      <c r="AR40" s="61">
        <v>43903</v>
      </c>
      <c r="AS40" s="61">
        <v>43938</v>
      </c>
      <c r="AT40" s="61">
        <v>43965</v>
      </c>
      <c r="AU40" s="61">
        <v>43993</v>
      </c>
      <c r="AV40" s="61">
        <v>44025</v>
      </c>
      <c r="AW40" s="61">
        <v>44057</v>
      </c>
      <c r="AX40" s="61"/>
      <c r="AY40" s="61"/>
      <c r="AZ40" s="61"/>
      <c r="BA40" s="61"/>
      <c r="BB40" s="61"/>
      <c r="BC40" s="61"/>
      <c r="BD40" s="61"/>
      <c r="BE40" s="61"/>
      <c r="BF40" s="61"/>
      <c r="BG40" s="61"/>
      <c r="BH40" s="61"/>
      <c r="BI40" s="61"/>
      <c r="BJ40" s="61"/>
      <c r="BK40" s="61"/>
      <c r="BL40" s="61"/>
      <c r="BM40" s="61"/>
      <c r="BN40" s="61"/>
      <c r="BO40" s="63"/>
      <c r="BP40" s="63"/>
      <c r="BQ40" s="63"/>
      <c r="BR40" s="63"/>
      <c r="BS40" s="63"/>
      <c r="BT40" s="63"/>
      <c r="BU40" s="63"/>
      <c r="BV40" s="63"/>
      <c r="BW40" s="63"/>
      <c r="BX40" s="63"/>
    </row>
    <row r="41" spans="1:76" s="59" customFormat="1" ht="26.4" x14ac:dyDescent="0.3">
      <c r="A41" s="92">
        <v>9</v>
      </c>
      <c r="B41" s="93" t="s">
        <v>50</v>
      </c>
      <c r="C41" s="61">
        <v>42669</v>
      </c>
      <c r="D41" s="61">
        <v>42690</v>
      </c>
      <c r="E41" s="61">
        <v>42726</v>
      </c>
      <c r="F41" s="61">
        <v>42767</v>
      </c>
      <c r="G41" s="61">
        <v>42795</v>
      </c>
      <c r="H41" s="61">
        <v>42817</v>
      </c>
      <c r="I41" s="61">
        <v>42852</v>
      </c>
      <c r="J41" s="61">
        <v>42881</v>
      </c>
      <c r="K41" s="61">
        <v>42908</v>
      </c>
      <c r="L41" s="61">
        <v>42936</v>
      </c>
      <c r="M41" s="61">
        <v>42975</v>
      </c>
      <c r="N41" s="61">
        <v>43000</v>
      </c>
      <c r="O41" s="61">
        <v>43034</v>
      </c>
      <c r="P41" s="61">
        <v>43063</v>
      </c>
      <c r="Q41" s="61">
        <v>43096</v>
      </c>
      <c r="R41" s="61">
        <v>43098</v>
      </c>
      <c r="S41" s="61">
        <v>43154</v>
      </c>
      <c r="T41" s="61">
        <v>43185</v>
      </c>
      <c r="U41" s="61">
        <v>43216</v>
      </c>
      <c r="V41" s="61">
        <v>43244</v>
      </c>
      <c r="W41" s="61">
        <v>43273</v>
      </c>
      <c r="X41" s="61">
        <v>43293</v>
      </c>
      <c r="Y41" s="61">
        <v>43328</v>
      </c>
      <c r="Z41" s="61">
        <v>43356</v>
      </c>
      <c r="AA41" s="61">
        <v>43384</v>
      </c>
      <c r="AB41" s="61">
        <v>43423</v>
      </c>
      <c r="AC41" s="61">
        <v>43454</v>
      </c>
      <c r="AD41" s="61">
        <v>43487</v>
      </c>
      <c r="AE41" s="61">
        <v>43515</v>
      </c>
      <c r="AF41" s="61">
        <v>43543</v>
      </c>
      <c r="AG41" s="61">
        <v>43578</v>
      </c>
      <c r="AH41" s="61">
        <v>43608</v>
      </c>
      <c r="AI41" s="61">
        <v>43635</v>
      </c>
      <c r="AJ41" s="61">
        <v>43657</v>
      </c>
      <c r="AK41" s="61">
        <v>43683</v>
      </c>
      <c r="AL41" s="61">
        <v>43718</v>
      </c>
      <c r="AM41" s="61">
        <v>43718</v>
      </c>
      <c r="AN41" s="61">
        <v>43753</v>
      </c>
      <c r="AO41" s="61">
        <v>43798</v>
      </c>
      <c r="AP41" s="61">
        <v>43804</v>
      </c>
      <c r="AQ41" s="61">
        <v>43875</v>
      </c>
      <c r="AR41" s="61">
        <v>43901</v>
      </c>
      <c r="AS41" s="61">
        <v>43938</v>
      </c>
      <c r="AT41" s="61">
        <v>43965</v>
      </c>
      <c r="AU41" s="61">
        <v>43993</v>
      </c>
      <c r="AV41" s="61">
        <v>44025</v>
      </c>
      <c r="AW41" s="61">
        <v>44056</v>
      </c>
      <c r="AX41" s="61"/>
      <c r="AY41" s="61"/>
      <c r="AZ41" s="61"/>
      <c r="BA41" s="61"/>
      <c r="BB41" s="61"/>
      <c r="BC41" s="61"/>
      <c r="BD41" s="61"/>
      <c r="BE41" s="61"/>
      <c r="BF41" s="61"/>
      <c r="BG41" s="61"/>
      <c r="BH41" s="61"/>
      <c r="BI41" s="61"/>
      <c r="BJ41" s="61"/>
      <c r="BK41" s="61"/>
      <c r="BL41" s="61"/>
      <c r="BM41" s="61"/>
      <c r="BN41" s="61"/>
      <c r="BO41" s="63"/>
      <c r="BP41" s="63"/>
      <c r="BQ41" s="63"/>
      <c r="BR41" s="63"/>
      <c r="BS41" s="63"/>
      <c r="BT41" s="63"/>
      <c r="BU41" s="63"/>
      <c r="BV41" s="63"/>
      <c r="BW41" s="63"/>
      <c r="BX41" s="63"/>
    </row>
    <row r="42" spans="1:76" s="59" customFormat="1" x14ac:dyDescent="0.3">
      <c r="A42" s="92">
        <v>10</v>
      </c>
      <c r="B42" s="93" t="s">
        <v>51</v>
      </c>
      <c r="C42" s="61"/>
      <c r="D42" s="61">
        <v>42678</v>
      </c>
      <c r="E42" s="61">
        <v>42678</v>
      </c>
      <c r="F42" s="61">
        <v>42678</v>
      </c>
      <c r="G42" s="61">
        <v>42678</v>
      </c>
      <c r="H42" s="61">
        <v>42678</v>
      </c>
      <c r="I42" s="61">
        <v>43085</v>
      </c>
      <c r="J42" s="61">
        <v>42716</v>
      </c>
      <c r="K42" s="61">
        <v>42908</v>
      </c>
      <c r="L42" s="61">
        <v>42908</v>
      </c>
      <c r="M42" s="61">
        <v>42908</v>
      </c>
      <c r="N42" s="61">
        <v>42987</v>
      </c>
      <c r="O42" s="61">
        <v>42987</v>
      </c>
      <c r="P42" s="61">
        <v>43056</v>
      </c>
      <c r="Q42" s="61">
        <v>43056</v>
      </c>
      <c r="R42" s="61">
        <v>43056</v>
      </c>
      <c r="S42" s="61">
        <v>43060</v>
      </c>
      <c r="T42" s="61">
        <v>43141</v>
      </c>
      <c r="U42" s="61">
        <v>43179</v>
      </c>
      <c r="V42" s="61">
        <v>43244</v>
      </c>
      <c r="W42" s="61">
        <v>43273</v>
      </c>
      <c r="X42" s="61">
        <v>43293</v>
      </c>
      <c r="Y42" s="61">
        <v>43328</v>
      </c>
      <c r="Z42" s="61">
        <v>43360</v>
      </c>
      <c r="AA42" s="61">
        <v>43384</v>
      </c>
      <c r="AB42" s="61">
        <v>43423</v>
      </c>
      <c r="AC42" s="61">
        <v>43454</v>
      </c>
      <c r="AD42" s="61">
        <v>43488</v>
      </c>
      <c r="AE42" s="61">
        <v>43516</v>
      </c>
      <c r="AF42" s="61">
        <v>43545</v>
      </c>
      <c r="AG42" s="61">
        <v>43579</v>
      </c>
      <c r="AH42" s="61">
        <v>43612</v>
      </c>
      <c r="AI42" s="61">
        <v>43635</v>
      </c>
      <c r="AJ42" s="61">
        <v>43664</v>
      </c>
      <c r="AK42" s="61">
        <v>43691</v>
      </c>
      <c r="AL42" s="61">
        <v>43720</v>
      </c>
      <c r="AM42" s="61">
        <v>43748</v>
      </c>
      <c r="AN42" s="61">
        <v>43781</v>
      </c>
      <c r="AO42" s="61">
        <v>43812</v>
      </c>
      <c r="AP42" s="61">
        <v>43846</v>
      </c>
      <c r="AQ42" s="61">
        <v>43878</v>
      </c>
      <c r="AR42" s="61">
        <v>43902</v>
      </c>
      <c r="AS42" s="61">
        <v>43938</v>
      </c>
      <c r="AT42" s="61">
        <v>43965</v>
      </c>
      <c r="AU42" s="61">
        <v>43992</v>
      </c>
      <c r="AV42" s="61">
        <v>44019</v>
      </c>
      <c r="AW42" s="61">
        <v>44057</v>
      </c>
      <c r="AX42" s="61"/>
      <c r="AY42" s="61"/>
      <c r="AZ42" s="61"/>
      <c r="BA42" s="61"/>
      <c r="BB42" s="61"/>
      <c r="BC42" s="61"/>
      <c r="BD42" s="61"/>
      <c r="BE42" s="61"/>
      <c r="BF42" s="61"/>
      <c r="BG42" s="61"/>
      <c r="BH42" s="61"/>
      <c r="BI42" s="61"/>
      <c r="BJ42" s="61"/>
      <c r="BK42" s="61"/>
      <c r="BL42" s="61"/>
      <c r="BM42" s="61"/>
      <c r="BN42" s="61"/>
      <c r="BO42" s="63"/>
      <c r="BP42" s="63"/>
      <c r="BQ42" s="63"/>
      <c r="BR42" s="63"/>
      <c r="BS42" s="63"/>
      <c r="BT42" s="63"/>
      <c r="BU42" s="63"/>
      <c r="BV42" s="63"/>
      <c r="BW42" s="63"/>
      <c r="BX42" s="63"/>
    </row>
    <row r="43" spans="1:76" s="59" customFormat="1" x14ac:dyDescent="0.3">
      <c r="A43" s="94">
        <v>11</v>
      </c>
      <c r="B43" s="95" t="s">
        <v>52</v>
      </c>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7">
        <v>0</v>
      </c>
      <c r="AL43" s="97">
        <v>0</v>
      </c>
      <c r="AM43" s="97">
        <v>0</v>
      </c>
      <c r="AN43" s="97">
        <v>2</v>
      </c>
      <c r="AO43" s="97">
        <v>0</v>
      </c>
      <c r="AP43" s="97">
        <v>0</v>
      </c>
      <c r="AQ43" s="97">
        <v>1</v>
      </c>
      <c r="AR43" s="97">
        <v>1</v>
      </c>
      <c r="AS43" s="97">
        <v>0</v>
      </c>
      <c r="AT43" s="97">
        <v>0</v>
      </c>
      <c r="AU43" s="97">
        <v>1</v>
      </c>
      <c r="AV43" s="97">
        <v>1</v>
      </c>
      <c r="AW43" s="97">
        <v>0</v>
      </c>
      <c r="AX43" s="97"/>
      <c r="AY43" s="97"/>
      <c r="AZ43" s="97"/>
      <c r="BA43" s="97"/>
      <c r="BB43" s="97"/>
      <c r="BC43" s="97"/>
      <c r="BD43" s="97"/>
      <c r="BE43" s="97"/>
      <c r="BF43" s="97"/>
      <c r="BG43" s="97"/>
      <c r="BH43" s="97"/>
      <c r="BI43" s="97"/>
      <c r="BJ43" s="97"/>
      <c r="BK43" s="97"/>
      <c r="BL43" s="97"/>
      <c r="BM43" s="97"/>
      <c r="BN43" s="97"/>
      <c r="BO43" s="86"/>
      <c r="BP43" s="86"/>
      <c r="BQ43" s="86"/>
      <c r="BR43" s="86"/>
      <c r="BS43" s="86"/>
      <c r="BT43" s="86"/>
      <c r="BU43" s="86"/>
      <c r="BV43" s="86"/>
      <c r="BW43" s="86"/>
      <c r="BX43" s="86"/>
    </row>
    <row r="44" spans="1:76" s="59" customFormat="1" x14ac:dyDescent="0.3">
      <c r="A44" s="92">
        <v>12</v>
      </c>
      <c r="B44" s="60" t="s">
        <v>24</v>
      </c>
      <c r="C44" s="82">
        <v>18</v>
      </c>
      <c r="D44" s="82">
        <v>18</v>
      </c>
      <c r="E44" s="82">
        <v>14</v>
      </c>
      <c r="F44" s="82">
        <v>7</v>
      </c>
      <c r="G44" s="82">
        <v>2</v>
      </c>
      <c r="H44" s="82">
        <v>5</v>
      </c>
      <c r="I44" s="82">
        <v>3</v>
      </c>
      <c r="J44" s="82">
        <v>1</v>
      </c>
      <c r="K44" s="82">
        <v>20</v>
      </c>
      <c r="L44" s="82">
        <v>14</v>
      </c>
      <c r="M44" s="82">
        <v>40</v>
      </c>
      <c r="N44" s="82">
        <v>12</v>
      </c>
      <c r="O44" s="82">
        <v>0</v>
      </c>
      <c r="P44" s="82">
        <v>17</v>
      </c>
      <c r="Q44" s="82">
        <v>19</v>
      </c>
      <c r="R44" s="82">
        <v>19</v>
      </c>
      <c r="S44" s="82">
        <v>21</v>
      </c>
      <c r="T44" s="84">
        <v>18</v>
      </c>
      <c r="U44" s="84">
        <v>23</v>
      </c>
      <c r="V44" s="84">
        <v>16</v>
      </c>
      <c r="W44" s="84">
        <v>9</v>
      </c>
      <c r="X44" s="84">
        <v>11</v>
      </c>
      <c r="Y44" s="84">
        <v>40</v>
      </c>
      <c r="Z44" s="84">
        <v>25</v>
      </c>
      <c r="AA44" s="84">
        <v>23</v>
      </c>
      <c r="AB44" s="84">
        <v>20</v>
      </c>
      <c r="AC44" s="85">
        <v>9</v>
      </c>
      <c r="AD44" s="85">
        <v>16</v>
      </c>
      <c r="AE44" s="85">
        <v>17</v>
      </c>
      <c r="AF44" s="85">
        <v>31</v>
      </c>
      <c r="AG44" s="85">
        <v>25</v>
      </c>
      <c r="AH44" s="85">
        <v>21</v>
      </c>
      <c r="AI44" s="85">
        <v>23</v>
      </c>
      <c r="AJ44" s="85">
        <v>30</v>
      </c>
      <c r="AK44" s="85">
        <v>38</v>
      </c>
      <c r="AL44" s="85">
        <v>21</v>
      </c>
      <c r="AM44" s="85">
        <v>19</v>
      </c>
      <c r="AN44" s="85">
        <v>29</v>
      </c>
      <c r="AO44" s="85">
        <v>23</v>
      </c>
      <c r="AP44" s="85">
        <v>17</v>
      </c>
      <c r="AQ44" s="85">
        <v>20</v>
      </c>
      <c r="AR44" s="85">
        <v>10</v>
      </c>
      <c r="AS44" s="85">
        <v>32</v>
      </c>
      <c r="AT44" s="85">
        <v>9</v>
      </c>
      <c r="AU44" s="85">
        <v>27</v>
      </c>
      <c r="AV44" s="85">
        <v>34</v>
      </c>
      <c r="AW44" s="85">
        <v>17</v>
      </c>
      <c r="AX44" s="85"/>
      <c r="AY44" s="85"/>
      <c r="AZ44" s="85"/>
      <c r="BA44" s="85"/>
      <c r="BB44" s="85"/>
      <c r="BC44" s="85"/>
      <c r="BD44" s="85"/>
      <c r="BE44" s="85"/>
      <c r="BF44" s="85"/>
      <c r="BG44" s="85"/>
      <c r="BH44" s="85"/>
      <c r="BI44" s="85"/>
      <c r="BJ44" s="85"/>
      <c r="BK44" s="85"/>
      <c r="BL44" s="85"/>
      <c r="BM44" s="85"/>
      <c r="BN44" s="85"/>
      <c r="BO44" s="86"/>
      <c r="BP44" s="86"/>
      <c r="BQ44" s="86"/>
      <c r="BR44" s="86"/>
      <c r="BS44" s="86"/>
      <c r="BT44" s="86"/>
      <c r="BU44" s="86"/>
      <c r="BV44" s="86"/>
      <c r="BW44" s="86"/>
      <c r="BX44" s="86"/>
    </row>
    <row r="45" spans="1:76" s="59" customFormat="1" x14ac:dyDescent="0.3">
      <c r="A45" s="92">
        <v>13</v>
      </c>
      <c r="B45" s="60" t="s">
        <v>25</v>
      </c>
      <c r="C45" s="87">
        <v>6</v>
      </c>
      <c r="D45" s="87">
        <v>12</v>
      </c>
      <c r="E45" s="87">
        <v>3</v>
      </c>
      <c r="F45" s="87">
        <v>2</v>
      </c>
      <c r="G45" s="87">
        <v>1</v>
      </c>
      <c r="H45" s="87">
        <v>1</v>
      </c>
      <c r="I45" s="87">
        <v>0</v>
      </c>
      <c r="J45" s="87">
        <v>0</v>
      </c>
      <c r="K45" s="87">
        <v>4</v>
      </c>
      <c r="L45" s="87">
        <v>6</v>
      </c>
      <c r="M45" s="87">
        <v>13</v>
      </c>
      <c r="N45" s="87">
        <v>7</v>
      </c>
      <c r="O45" s="87">
        <v>0</v>
      </c>
      <c r="P45" s="87">
        <v>5</v>
      </c>
      <c r="Q45" s="87">
        <v>7</v>
      </c>
      <c r="R45" s="87">
        <v>8</v>
      </c>
      <c r="S45" s="87">
        <v>7</v>
      </c>
      <c r="T45" s="84">
        <v>13</v>
      </c>
      <c r="U45" s="84">
        <v>14</v>
      </c>
      <c r="V45" s="84">
        <v>6</v>
      </c>
      <c r="W45" s="84">
        <v>4</v>
      </c>
      <c r="X45" s="84">
        <v>5</v>
      </c>
      <c r="Y45" s="84">
        <v>10</v>
      </c>
      <c r="Z45" s="84">
        <v>12</v>
      </c>
      <c r="AA45" s="84">
        <v>12</v>
      </c>
      <c r="AB45" s="84">
        <v>10</v>
      </c>
      <c r="AC45" s="85">
        <v>3</v>
      </c>
      <c r="AD45" s="85">
        <v>9</v>
      </c>
      <c r="AE45" s="85">
        <v>8</v>
      </c>
      <c r="AF45" s="85">
        <v>17</v>
      </c>
      <c r="AG45" s="85">
        <v>17</v>
      </c>
      <c r="AH45" s="85">
        <v>17</v>
      </c>
      <c r="AI45" s="85">
        <v>12</v>
      </c>
      <c r="AJ45" s="85">
        <v>17</v>
      </c>
      <c r="AK45" s="85">
        <v>18</v>
      </c>
      <c r="AL45" s="85">
        <v>13</v>
      </c>
      <c r="AM45" s="85">
        <v>14</v>
      </c>
      <c r="AN45" s="85">
        <v>19</v>
      </c>
      <c r="AO45" s="85">
        <v>11</v>
      </c>
      <c r="AP45" s="85">
        <v>12</v>
      </c>
      <c r="AQ45" s="85">
        <v>10</v>
      </c>
      <c r="AR45" s="85">
        <v>5</v>
      </c>
      <c r="AS45" s="85">
        <v>8</v>
      </c>
      <c r="AT45" s="85">
        <v>0</v>
      </c>
      <c r="AU45" s="85">
        <v>7</v>
      </c>
      <c r="AV45" s="85">
        <v>15</v>
      </c>
      <c r="AW45" s="85">
        <v>6</v>
      </c>
      <c r="AX45" s="85"/>
      <c r="AY45" s="85"/>
      <c r="AZ45" s="85"/>
      <c r="BA45" s="85"/>
      <c r="BB45" s="85"/>
      <c r="BC45" s="85"/>
      <c r="BD45" s="85"/>
      <c r="BE45" s="85"/>
      <c r="BF45" s="85"/>
      <c r="BG45" s="85"/>
      <c r="BH45" s="85"/>
      <c r="BI45" s="85"/>
      <c r="BJ45" s="85"/>
      <c r="BK45" s="85"/>
      <c r="BL45" s="85"/>
      <c r="BM45" s="85"/>
      <c r="BN45" s="85"/>
      <c r="BO45" s="86"/>
      <c r="BP45" s="86"/>
      <c r="BQ45" s="86"/>
      <c r="BR45" s="86"/>
      <c r="BS45" s="86"/>
      <c r="BT45" s="86"/>
      <c r="BU45" s="86"/>
      <c r="BV45" s="86"/>
      <c r="BW45" s="86"/>
      <c r="BX45" s="86"/>
    </row>
    <row r="46" spans="1:76" s="59" customFormat="1" x14ac:dyDescent="0.3">
      <c r="A46" s="92">
        <v>14</v>
      </c>
      <c r="B46" s="98" t="s">
        <v>53</v>
      </c>
      <c r="C46" s="99"/>
      <c r="D46" s="99"/>
      <c r="E46" s="99"/>
      <c r="F46" s="99"/>
      <c r="G46" s="100"/>
      <c r="H46" s="100"/>
      <c r="I46" s="100"/>
      <c r="J46" s="100"/>
      <c r="K46" s="100"/>
      <c r="L46" s="100"/>
      <c r="M46" s="100"/>
      <c r="N46" s="100"/>
      <c r="O46" s="100"/>
      <c r="P46" s="100"/>
      <c r="Q46" s="100"/>
      <c r="R46" s="100"/>
      <c r="S46" s="100"/>
      <c r="T46" s="100"/>
      <c r="U46" s="100"/>
      <c r="V46" s="101"/>
      <c r="W46" s="101"/>
      <c r="X46" s="101">
        <v>42</v>
      </c>
      <c r="Y46" s="101">
        <v>39</v>
      </c>
      <c r="Z46" s="101">
        <v>26</v>
      </c>
      <c r="AA46" s="101">
        <v>26</v>
      </c>
      <c r="AB46" s="101">
        <v>28</v>
      </c>
      <c r="AC46" s="101">
        <v>28</v>
      </c>
      <c r="AD46" s="101">
        <v>40</v>
      </c>
      <c r="AE46" s="101">
        <v>21</v>
      </c>
      <c r="AF46" s="101">
        <v>32</v>
      </c>
      <c r="AG46" s="101">
        <v>40</v>
      </c>
      <c r="AH46" s="101">
        <v>50</v>
      </c>
      <c r="AI46" s="101">
        <v>63</v>
      </c>
      <c r="AJ46" s="101">
        <v>46</v>
      </c>
      <c r="AK46" s="101">
        <v>43</v>
      </c>
      <c r="AL46" s="101">
        <v>58</v>
      </c>
      <c r="AM46" s="101">
        <v>66</v>
      </c>
      <c r="AN46" s="101">
        <v>74</v>
      </c>
      <c r="AO46" s="101">
        <v>77</v>
      </c>
      <c r="AP46" s="101">
        <v>80</v>
      </c>
      <c r="AQ46" s="101">
        <v>86</v>
      </c>
      <c r="AR46" s="101">
        <v>81</v>
      </c>
      <c r="AS46" s="101">
        <v>64</v>
      </c>
      <c r="AT46" s="101">
        <v>70</v>
      </c>
      <c r="AU46" s="101">
        <v>58</v>
      </c>
      <c r="AV46" s="101">
        <v>81</v>
      </c>
      <c r="AW46" s="101">
        <v>78</v>
      </c>
      <c r="AX46" s="101"/>
      <c r="AY46" s="101"/>
      <c r="AZ46" s="101"/>
      <c r="BA46" s="101"/>
      <c r="BB46" s="101"/>
      <c r="BC46" s="101"/>
      <c r="BD46" s="101"/>
      <c r="BE46" s="101"/>
      <c r="BF46" s="101"/>
      <c r="BG46" s="101"/>
      <c r="BH46" s="101"/>
      <c r="BI46" s="101"/>
      <c r="BJ46" s="101"/>
      <c r="BK46" s="101"/>
      <c r="BL46" s="101"/>
      <c r="BM46" s="101"/>
      <c r="BN46" s="101"/>
      <c r="BO46" s="102"/>
      <c r="BP46" s="102"/>
      <c r="BQ46" s="102"/>
      <c r="BR46" s="102"/>
      <c r="BS46" s="102"/>
      <c r="BT46" s="102"/>
      <c r="BU46" s="102"/>
      <c r="BV46" s="102"/>
      <c r="BW46" s="102"/>
      <c r="BX46" s="102"/>
    </row>
    <row r="47" spans="1:76" s="59" customFormat="1" x14ac:dyDescent="0.3">
      <c r="A47" s="92">
        <v>15</v>
      </c>
      <c r="B47" s="98" t="s">
        <v>54</v>
      </c>
      <c r="C47" s="99"/>
      <c r="D47" s="99"/>
      <c r="E47" s="99"/>
      <c r="F47" s="99"/>
      <c r="G47" s="100"/>
      <c r="H47" s="100"/>
      <c r="I47" s="100"/>
      <c r="J47" s="100"/>
      <c r="K47" s="100"/>
      <c r="L47" s="100"/>
      <c r="M47" s="100"/>
      <c r="N47" s="100"/>
      <c r="O47" s="100"/>
      <c r="P47" s="100"/>
      <c r="Q47" s="100"/>
      <c r="R47" s="100"/>
      <c r="S47" s="100"/>
      <c r="T47" s="100"/>
      <c r="U47" s="100"/>
      <c r="V47" s="101"/>
      <c r="W47" s="101"/>
      <c r="X47" s="101">
        <v>2</v>
      </c>
      <c r="Y47" s="101">
        <v>0</v>
      </c>
      <c r="Z47" s="101">
        <v>1</v>
      </c>
      <c r="AA47" s="101">
        <v>0</v>
      </c>
      <c r="AB47" s="101">
        <v>0</v>
      </c>
      <c r="AC47" s="101">
        <v>0</v>
      </c>
      <c r="AD47" s="101">
        <v>2</v>
      </c>
      <c r="AE47" s="101">
        <v>1</v>
      </c>
      <c r="AF47" s="101">
        <v>2</v>
      </c>
      <c r="AG47" s="101">
        <v>2</v>
      </c>
      <c r="AH47" s="101">
        <v>1</v>
      </c>
      <c r="AI47" s="101">
        <v>0</v>
      </c>
      <c r="AJ47" s="101">
        <v>5</v>
      </c>
      <c r="AK47" s="101">
        <v>3</v>
      </c>
      <c r="AL47" s="101">
        <v>1</v>
      </c>
      <c r="AM47" s="101">
        <v>3</v>
      </c>
      <c r="AN47" s="101">
        <v>9</v>
      </c>
      <c r="AO47" s="101">
        <v>11</v>
      </c>
      <c r="AP47" s="101">
        <v>7</v>
      </c>
      <c r="AQ47" s="101">
        <v>1</v>
      </c>
      <c r="AR47" s="101">
        <v>4</v>
      </c>
      <c r="AS47" s="101">
        <v>0</v>
      </c>
      <c r="AT47" s="101">
        <v>0</v>
      </c>
      <c r="AU47" s="101">
        <v>0</v>
      </c>
      <c r="AV47" s="101">
        <v>0</v>
      </c>
      <c r="AW47" s="101">
        <v>2</v>
      </c>
      <c r="AX47" s="101"/>
      <c r="AY47" s="101"/>
      <c r="AZ47" s="101"/>
      <c r="BA47" s="101"/>
      <c r="BB47" s="101"/>
      <c r="BC47" s="101"/>
      <c r="BD47" s="101"/>
      <c r="BE47" s="101"/>
      <c r="BF47" s="101"/>
      <c r="BG47" s="101"/>
      <c r="BH47" s="101"/>
      <c r="BI47" s="101"/>
      <c r="BJ47" s="101"/>
      <c r="BK47" s="101"/>
      <c r="BL47" s="101"/>
      <c r="BM47" s="101"/>
      <c r="BN47" s="101"/>
      <c r="BO47" s="102"/>
      <c r="BP47" s="102"/>
      <c r="BQ47" s="102"/>
      <c r="BR47" s="102"/>
      <c r="BS47" s="102"/>
      <c r="BT47" s="102"/>
      <c r="BU47" s="102"/>
      <c r="BV47" s="102"/>
      <c r="BW47" s="102"/>
      <c r="BX47" s="102"/>
    </row>
    <row r="48" spans="1:76" s="91" customFormat="1" ht="26.4" x14ac:dyDescent="0.3">
      <c r="A48" s="88">
        <v>16</v>
      </c>
      <c r="B48" s="67" t="s">
        <v>26</v>
      </c>
      <c r="C48" s="89">
        <f t="shared" ref="C48:AH48" si="30">SUM(C49:C53)</f>
        <v>1</v>
      </c>
      <c r="D48" s="89">
        <f t="shared" si="30"/>
        <v>5</v>
      </c>
      <c r="E48" s="89">
        <f t="shared" si="30"/>
        <v>6</v>
      </c>
      <c r="F48" s="89">
        <f t="shared" si="30"/>
        <v>2</v>
      </c>
      <c r="G48" s="89">
        <f t="shared" si="30"/>
        <v>11</v>
      </c>
      <c r="H48" s="89">
        <f t="shared" si="30"/>
        <v>27</v>
      </c>
      <c r="I48" s="89">
        <f t="shared" si="30"/>
        <v>34</v>
      </c>
      <c r="J48" s="89">
        <f t="shared" si="30"/>
        <v>69</v>
      </c>
      <c r="K48" s="89">
        <f t="shared" si="30"/>
        <v>47</v>
      </c>
      <c r="L48" s="89">
        <f t="shared" si="30"/>
        <v>214</v>
      </c>
      <c r="M48" s="89">
        <f t="shared" si="30"/>
        <v>80</v>
      </c>
      <c r="N48" s="89">
        <f t="shared" si="30"/>
        <v>77</v>
      </c>
      <c r="O48" s="89">
        <f t="shared" si="30"/>
        <v>81</v>
      </c>
      <c r="P48" s="89">
        <f t="shared" si="30"/>
        <v>169</v>
      </c>
      <c r="Q48" s="89">
        <f t="shared" si="30"/>
        <v>169</v>
      </c>
      <c r="R48" s="89">
        <f t="shared" si="30"/>
        <v>68</v>
      </c>
      <c r="S48" s="89">
        <f t="shared" si="30"/>
        <v>122</v>
      </c>
      <c r="T48" s="89">
        <f t="shared" si="30"/>
        <v>80</v>
      </c>
      <c r="U48" s="89">
        <f t="shared" si="30"/>
        <v>39</v>
      </c>
      <c r="V48" s="89">
        <f t="shared" si="30"/>
        <v>25</v>
      </c>
      <c r="W48" s="89">
        <f t="shared" si="30"/>
        <v>90</v>
      </c>
      <c r="X48" s="89">
        <f t="shared" si="30"/>
        <v>132</v>
      </c>
      <c r="Y48" s="89">
        <f t="shared" si="30"/>
        <v>87</v>
      </c>
      <c r="Z48" s="89">
        <f t="shared" si="30"/>
        <v>65</v>
      </c>
      <c r="AA48" s="89">
        <f t="shared" si="30"/>
        <v>173</v>
      </c>
      <c r="AB48" s="89">
        <f t="shared" si="30"/>
        <v>176</v>
      </c>
      <c r="AC48" s="89">
        <f t="shared" si="30"/>
        <v>72</v>
      </c>
      <c r="AD48" s="89">
        <f t="shared" si="30"/>
        <v>71</v>
      </c>
      <c r="AE48" s="89">
        <f t="shared" si="30"/>
        <v>102</v>
      </c>
      <c r="AF48" s="89">
        <f t="shared" si="30"/>
        <v>128</v>
      </c>
      <c r="AG48" s="89">
        <f t="shared" si="30"/>
        <v>150</v>
      </c>
      <c r="AH48" s="89">
        <f t="shared" si="30"/>
        <v>173</v>
      </c>
      <c r="AI48" s="89">
        <f t="shared" ref="AI48:BN48" si="31">SUM(AI49:AI53)</f>
        <v>54</v>
      </c>
      <c r="AJ48" s="89">
        <f t="shared" si="31"/>
        <v>153</v>
      </c>
      <c r="AK48" s="89">
        <f t="shared" si="31"/>
        <v>155</v>
      </c>
      <c r="AL48" s="89">
        <f t="shared" si="31"/>
        <v>129</v>
      </c>
      <c r="AM48" s="89">
        <f t="shared" si="31"/>
        <v>105</v>
      </c>
      <c r="AN48" s="89">
        <f t="shared" si="31"/>
        <v>183</v>
      </c>
      <c r="AO48" s="89">
        <f t="shared" si="31"/>
        <v>152</v>
      </c>
      <c r="AP48" s="89">
        <f t="shared" si="31"/>
        <v>96</v>
      </c>
      <c r="AQ48" s="89">
        <f t="shared" si="31"/>
        <v>105</v>
      </c>
      <c r="AR48" s="89">
        <f t="shared" si="31"/>
        <v>123</v>
      </c>
      <c r="AS48" s="89">
        <f t="shared" si="31"/>
        <v>80</v>
      </c>
      <c r="AT48" s="89">
        <f t="shared" si="31"/>
        <v>98</v>
      </c>
      <c r="AU48" s="89">
        <f t="shared" si="31"/>
        <v>134</v>
      </c>
      <c r="AV48" s="89">
        <f t="shared" si="31"/>
        <v>205</v>
      </c>
      <c r="AW48" s="89">
        <f t="shared" si="31"/>
        <v>217</v>
      </c>
      <c r="AX48" s="89">
        <f t="shared" si="31"/>
        <v>0</v>
      </c>
      <c r="AY48" s="89">
        <f t="shared" si="31"/>
        <v>0</v>
      </c>
      <c r="AZ48" s="89">
        <f t="shared" si="31"/>
        <v>0</v>
      </c>
      <c r="BA48" s="89">
        <f t="shared" si="31"/>
        <v>0</v>
      </c>
      <c r="BB48" s="89">
        <f t="shared" si="31"/>
        <v>0</v>
      </c>
      <c r="BC48" s="89">
        <f t="shared" si="31"/>
        <v>0</v>
      </c>
      <c r="BD48" s="89">
        <f t="shared" si="31"/>
        <v>0</v>
      </c>
      <c r="BE48" s="89">
        <f t="shared" si="31"/>
        <v>0</v>
      </c>
      <c r="BF48" s="89">
        <f t="shared" si="31"/>
        <v>0</v>
      </c>
      <c r="BG48" s="89">
        <f t="shared" si="31"/>
        <v>0</v>
      </c>
      <c r="BH48" s="89">
        <f t="shared" si="31"/>
        <v>0</v>
      </c>
      <c r="BI48" s="89">
        <f t="shared" si="31"/>
        <v>0</v>
      </c>
      <c r="BJ48" s="89">
        <f t="shared" si="31"/>
        <v>0</v>
      </c>
      <c r="BK48" s="89">
        <f t="shared" si="31"/>
        <v>0</v>
      </c>
      <c r="BL48" s="89">
        <f t="shared" si="31"/>
        <v>0</v>
      </c>
      <c r="BM48" s="89">
        <f t="shared" si="31"/>
        <v>0</v>
      </c>
      <c r="BN48" s="89">
        <f t="shared" si="31"/>
        <v>0</v>
      </c>
      <c r="BO48" s="90"/>
      <c r="BP48" s="90"/>
      <c r="BQ48" s="90"/>
      <c r="BR48" s="90"/>
      <c r="BS48" s="90"/>
      <c r="BT48" s="90"/>
      <c r="BU48" s="90"/>
      <c r="BV48" s="90"/>
      <c r="BW48" s="90"/>
      <c r="BX48" s="90"/>
    </row>
    <row r="49" spans="1:76" s="59" customFormat="1" x14ac:dyDescent="0.3">
      <c r="A49" s="81"/>
      <c r="B49" s="103" t="s">
        <v>27</v>
      </c>
      <c r="C49" s="82"/>
      <c r="D49" s="82"/>
      <c r="E49" s="82"/>
      <c r="F49" s="82"/>
      <c r="G49" s="82"/>
      <c r="H49" s="82">
        <v>4</v>
      </c>
      <c r="I49" s="82">
        <v>9</v>
      </c>
      <c r="J49" s="82">
        <v>22</v>
      </c>
      <c r="K49" s="82">
        <v>8</v>
      </c>
      <c r="L49" s="82">
        <v>161</v>
      </c>
      <c r="M49" s="82">
        <v>23</v>
      </c>
      <c r="N49" s="82">
        <v>19</v>
      </c>
      <c r="O49" s="82">
        <v>30</v>
      </c>
      <c r="P49" s="82">
        <v>57</v>
      </c>
      <c r="Q49" s="82">
        <v>64</v>
      </c>
      <c r="R49" s="82">
        <v>22</v>
      </c>
      <c r="S49" s="82">
        <v>30</v>
      </c>
      <c r="T49" s="84">
        <v>20</v>
      </c>
      <c r="U49" s="84">
        <v>15</v>
      </c>
      <c r="V49" s="84">
        <v>11</v>
      </c>
      <c r="W49" s="84">
        <v>12</v>
      </c>
      <c r="X49" s="84">
        <v>63</v>
      </c>
      <c r="Y49" s="84">
        <v>27</v>
      </c>
      <c r="Z49" s="84">
        <v>27</v>
      </c>
      <c r="AA49" s="84">
        <v>85</v>
      </c>
      <c r="AB49" s="84">
        <v>59</v>
      </c>
      <c r="AC49" s="85">
        <v>27</v>
      </c>
      <c r="AD49" s="85">
        <v>24</v>
      </c>
      <c r="AE49" s="85">
        <v>34</v>
      </c>
      <c r="AF49" s="85">
        <v>38</v>
      </c>
      <c r="AG49" s="85">
        <v>46</v>
      </c>
      <c r="AH49" s="85">
        <v>69</v>
      </c>
      <c r="AI49" s="85">
        <v>14</v>
      </c>
      <c r="AJ49" s="85">
        <v>51</v>
      </c>
      <c r="AK49" s="85">
        <v>66</v>
      </c>
      <c r="AL49" s="85">
        <v>41</v>
      </c>
      <c r="AM49" s="85">
        <v>50</v>
      </c>
      <c r="AN49" s="85">
        <v>88</v>
      </c>
      <c r="AO49" s="85">
        <v>47</v>
      </c>
      <c r="AP49" s="85">
        <v>24</v>
      </c>
      <c r="AQ49" s="85">
        <v>40</v>
      </c>
      <c r="AR49" s="85">
        <v>34</v>
      </c>
      <c r="AS49" s="85">
        <v>32</v>
      </c>
      <c r="AT49" s="85">
        <v>30</v>
      </c>
      <c r="AU49" s="85">
        <v>43</v>
      </c>
      <c r="AV49" s="85">
        <v>72</v>
      </c>
      <c r="AW49" s="85">
        <v>82</v>
      </c>
      <c r="AX49" s="85"/>
      <c r="AY49" s="85"/>
      <c r="AZ49" s="85"/>
      <c r="BA49" s="85"/>
      <c r="BB49" s="85"/>
      <c r="BC49" s="85"/>
      <c r="BD49" s="85"/>
      <c r="BE49" s="85"/>
      <c r="BF49" s="85"/>
      <c r="BG49" s="85"/>
      <c r="BH49" s="85"/>
      <c r="BI49" s="85"/>
      <c r="BJ49" s="85"/>
      <c r="BK49" s="85"/>
      <c r="BL49" s="85"/>
      <c r="BM49" s="85"/>
      <c r="BN49" s="85"/>
      <c r="BO49" s="86"/>
      <c r="BP49" s="86"/>
      <c r="BQ49" s="86"/>
      <c r="BR49" s="86"/>
      <c r="BS49" s="86"/>
      <c r="BT49" s="86"/>
      <c r="BU49" s="86"/>
      <c r="BV49" s="86"/>
      <c r="BW49" s="86"/>
      <c r="BX49" s="86"/>
    </row>
    <row r="50" spans="1:76" s="59" customFormat="1" x14ac:dyDescent="0.3">
      <c r="A50" s="81"/>
      <c r="B50" s="103" t="s">
        <v>28</v>
      </c>
      <c r="C50" s="82">
        <v>1</v>
      </c>
      <c r="D50" s="82">
        <v>5</v>
      </c>
      <c r="E50" s="82">
        <v>6</v>
      </c>
      <c r="F50" s="82">
        <v>2</v>
      </c>
      <c r="G50" s="82">
        <v>11</v>
      </c>
      <c r="H50" s="82">
        <v>22</v>
      </c>
      <c r="I50" s="82">
        <v>23</v>
      </c>
      <c r="J50" s="82">
        <v>30</v>
      </c>
      <c r="K50" s="82">
        <v>13</v>
      </c>
      <c r="L50" s="82">
        <v>19</v>
      </c>
      <c r="M50" s="82">
        <v>27</v>
      </c>
      <c r="N50" s="82">
        <v>35</v>
      </c>
      <c r="O50" s="82">
        <v>34</v>
      </c>
      <c r="P50" s="82">
        <v>56</v>
      </c>
      <c r="Q50" s="82">
        <v>49</v>
      </c>
      <c r="R50" s="82">
        <v>17</v>
      </c>
      <c r="S50" s="82">
        <v>14</v>
      </c>
      <c r="T50" s="84">
        <v>31</v>
      </c>
      <c r="U50" s="84">
        <v>6</v>
      </c>
      <c r="V50" s="84">
        <v>5</v>
      </c>
      <c r="W50" s="84">
        <v>65</v>
      </c>
      <c r="X50" s="84">
        <v>42</v>
      </c>
      <c r="Y50" s="84">
        <v>37</v>
      </c>
      <c r="Z50" s="84">
        <v>5</v>
      </c>
      <c r="AA50" s="84">
        <v>34</v>
      </c>
      <c r="AB50" s="84">
        <v>51</v>
      </c>
      <c r="AC50" s="85">
        <v>12</v>
      </c>
      <c r="AD50" s="85">
        <v>25</v>
      </c>
      <c r="AE50" s="85">
        <v>44</v>
      </c>
      <c r="AF50" s="85">
        <v>34</v>
      </c>
      <c r="AG50" s="85">
        <v>39</v>
      </c>
      <c r="AH50" s="85">
        <v>49</v>
      </c>
      <c r="AI50" s="85">
        <v>14</v>
      </c>
      <c r="AJ50" s="85">
        <v>49</v>
      </c>
      <c r="AK50" s="85">
        <v>37</v>
      </c>
      <c r="AL50" s="85">
        <v>46</v>
      </c>
      <c r="AM50" s="85">
        <v>25</v>
      </c>
      <c r="AN50" s="85">
        <v>50</v>
      </c>
      <c r="AO50" s="85">
        <v>47</v>
      </c>
      <c r="AP50" s="85">
        <v>40</v>
      </c>
      <c r="AQ50" s="85">
        <v>14</v>
      </c>
      <c r="AR50" s="85">
        <v>47</v>
      </c>
      <c r="AS50" s="85">
        <v>24</v>
      </c>
      <c r="AT50" s="85">
        <v>24</v>
      </c>
      <c r="AU50" s="85">
        <v>32</v>
      </c>
      <c r="AV50" s="85">
        <v>44</v>
      </c>
      <c r="AW50" s="85">
        <v>68</v>
      </c>
      <c r="AX50" s="85"/>
      <c r="AY50" s="85"/>
      <c r="AZ50" s="85"/>
      <c r="BA50" s="85"/>
      <c r="BB50" s="85"/>
      <c r="BC50" s="85"/>
      <c r="BD50" s="85"/>
      <c r="BE50" s="85"/>
      <c r="BF50" s="85"/>
      <c r="BG50" s="85"/>
      <c r="BH50" s="85"/>
      <c r="BI50" s="85"/>
      <c r="BJ50" s="85"/>
      <c r="BK50" s="85"/>
      <c r="BL50" s="85"/>
      <c r="BM50" s="85"/>
      <c r="BN50" s="85"/>
      <c r="BO50" s="86"/>
      <c r="BP50" s="86"/>
      <c r="BQ50" s="86"/>
      <c r="BR50" s="86"/>
      <c r="BS50" s="86"/>
      <c r="BT50" s="86"/>
      <c r="BU50" s="86"/>
      <c r="BV50" s="86"/>
      <c r="BW50" s="86"/>
      <c r="BX50" s="86"/>
    </row>
    <row r="51" spans="1:76" s="59" customFormat="1" x14ac:dyDescent="0.3">
      <c r="A51" s="81"/>
      <c r="B51" s="103" t="s">
        <v>29</v>
      </c>
      <c r="C51" s="82"/>
      <c r="D51" s="82"/>
      <c r="E51" s="82"/>
      <c r="F51" s="82"/>
      <c r="G51" s="82"/>
      <c r="H51" s="82">
        <v>1</v>
      </c>
      <c r="I51" s="82">
        <v>2</v>
      </c>
      <c r="J51" s="82">
        <v>17</v>
      </c>
      <c r="K51" s="82">
        <v>26</v>
      </c>
      <c r="L51" s="82">
        <v>34</v>
      </c>
      <c r="M51" s="82">
        <v>30</v>
      </c>
      <c r="N51" s="82">
        <v>23</v>
      </c>
      <c r="O51" s="82">
        <v>17</v>
      </c>
      <c r="P51" s="82">
        <v>56</v>
      </c>
      <c r="Q51" s="82">
        <v>56</v>
      </c>
      <c r="R51" s="82">
        <v>29</v>
      </c>
      <c r="S51" s="82">
        <v>78</v>
      </c>
      <c r="T51" s="84">
        <v>29</v>
      </c>
      <c r="U51" s="84">
        <v>18</v>
      </c>
      <c r="V51" s="84">
        <v>3</v>
      </c>
      <c r="W51" s="84">
        <v>13</v>
      </c>
      <c r="X51" s="84">
        <v>27</v>
      </c>
      <c r="Y51" s="84">
        <v>23</v>
      </c>
      <c r="Z51" s="84">
        <v>33</v>
      </c>
      <c r="AA51" s="84">
        <v>54</v>
      </c>
      <c r="AB51" s="84">
        <v>66</v>
      </c>
      <c r="AC51" s="85">
        <v>32</v>
      </c>
      <c r="AD51" s="85">
        <v>19</v>
      </c>
      <c r="AE51" s="85">
        <v>21</v>
      </c>
      <c r="AF51" s="85">
        <v>48</v>
      </c>
      <c r="AG51" s="85">
        <v>59</v>
      </c>
      <c r="AH51" s="85">
        <v>48</v>
      </c>
      <c r="AI51" s="85">
        <v>21</v>
      </c>
      <c r="AJ51" s="85">
        <v>52</v>
      </c>
      <c r="AK51" s="85">
        <v>49</v>
      </c>
      <c r="AL51" s="85">
        <v>38</v>
      </c>
      <c r="AM51" s="85">
        <v>26</v>
      </c>
      <c r="AN51" s="85">
        <v>41</v>
      </c>
      <c r="AO51" s="85">
        <v>57</v>
      </c>
      <c r="AP51" s="85">
        <v>31</v>
      </c>
      <c r="AQ51" s="85">
        <v>47</v>
      </c>
      <c r="AR51" s="85">
        <v>40</v>
      </c>
      <c r="AS51" s="85">
        <v>21</v>
      </c>
      <c r="AT51" s="85">
        <v>40</v>
      </c>
      <c r="AU51" s="85">
        <v>55</v>
      </c>
      <c r="AV51" s="85">
        <v>82</v>
      </c>
      <c r="AW51" s="85">
        <v>63</v>
      </c>
      <c r="AX51" s="85"/>
      <c r="AY51" s="85"/>
      <c r="AZ51" s="85"/>
      <c r="BA51" s="85"/>
      <c r="BB51" s="85"/>
      <c r="BC51" s="85"/>
      <c r="BD51" s="85"/>
      <c r="BE51" s="85"/>
      <c r="BF51" s="85"/>
      <c r="BG51" s="85"/>
      <c r="BH51" s="85"/>
      <c r="BI51" s="85"/>
      <c r="BJ51" s="85"/>
      <c r="BK51" s="85"/>
      <c r="BL51" s="85"/>
      <c r="BM51" s="85"/>
      <c r="BN51" s="85"/>
      <c r="BO51" s="86"/>
      <c r="BP51" s="86"/>
      <c r="BQ51" s="86"/>
      <c r="BR51" s="86"/>
      <c r="BS51" s="86"/>
      <c r="BT51" s="86"/>
      <c r="BU51" s="86"/>
      <c r="BV51" s="86"/>
      <c r="BW51" s="86"/>
      <c r="BX51" s="86"/>
    </row>
    <row r="52" spans="1:76" s="59" customFormat="1" x14ac:dyDescent="0.3">
      <c r="A52" s="81"/>
      <c r="B52" s="103" t="s">
        <v>30</v>
      </c>
      <c r="C52" s="254"/>
      <c r="D52" s="254"/>
      <c r="E52" s="254"/>
      <c r="F52" s="254"/>
      <c r="G52" s="254"/>
      <c r="H52" s="254"/>
      <c r="I52" s="254"/>
      <c r="J52" s="254"/>
      <c r="K52" s="254"/>
      <c r="L52" s="254"/>
      <c r="M52" s="254"/>
      <c r="N52" s="254"/>
      <c r="O52" s="254"/>
      <c r="P52" s="254"/>
      <c r="Q52" s="254"/>
      <c r="R52" s="254"/>
      <c r="S52" s="82"/>
      <c r="T52" s="84"/>
      <c r="U52" s="84">
        <v>0</v>
      </c>
      <c r="V52" s="84">
        <v>6</v>
      </c>
      <c r="W52" s="84">
        <v>0</v>
      </c>
      <c r="X52" s="84">
        <v>0</v>
      </c>
      <c r="Y52" s="84">
        <v>0</v>
      </c>
      <c r="Z52" s="84">
        <v>0</v>
      </c>
      <c r="AA52" s="84">
        <v>0</v>
      </c>
      <c r="AB52" s="84">
        <v>0</v>
      </c>
      <c r="AC52" s="85">
        <v>0</v>
      </c>
      <c r="AD52" s="85">
        <v>0</v>
      </c>
      <c r="AE52" s="85">
        <v>0</v>
      </c>
      <c r="AF52" s="85">
        <v>0</v>
      </c>
      <c r="AG52" s="85">
        <v>1</v>
      </c>
      <c r="AH52" s="85">
        <v>0</v>
      </c>
      <c r="AI52" s="85">
        <v>0</v>
      </c>
      <c r="AJ52" s="85">
        <v>0</v>
      </c>
      <c r="AK52" s="85">
        <v>0</v>
      </c>
      <c r="AL52" s="85">
        <v>0</v>
      </c>
      <c r="AM52" s="85">
        <v>0</v>
      </c>
      <c r="AN52" s="85">
        <v>0</v>
      </c>
      <c r="AO52" s="85">
        <v>0</v>
      </c>
      <c r="AP52" s="85">
        <v>0</v>
      </c>
      <c r="AQ52" s="85">
        <v>0</v>
      </c>
      <c r="AR52" s="85">
        <v>0</v>
      </c>
      <c r="AS52" s="85">
        <v>0</v>
      </c>
      <c r="AT52" s="85">
        <v>0</v>
      </c>
      <c r="AU52" s="85">
        <v>0</v>
      </c>
      <c r="AV52" s="85">
        <v>0</v>
      </c>
      <c r="AW52" s="85">
        <v>0</v>
      </c>
      <c r="AX52" s="85"/>
      <c r="AY52" s="85"/>
      <c r="AZ52" s="85"/>
      <c r="BA52" s="85"/>
      <c r="BB52" s="85"/>
      <c r="BC52" s="85"/>
      <c r="BD52" s="85"/>
      <c r="BE52" s="85"/>
      <c r="BF52" s="85"/>
      <c r="BG52" s="85"/>
      <c r="BH52" s="85"/>
      <c r="BI52" s="85"/>
      <c r="BJ52" s="85"/>
      <c r="BK52" s="85"/>
      <c r="BL52" s="85"/>
      <c r="BM52" s="85"/>
      <c r="BN52" s="85"/>
      <c r="BO52" s="86"/>
      <c r="BP52" s="86"/>
      <c r="BQ52" s="86"/>
      <c r="BR52" s="86"/>
      <c r="BS52" s="86"/>
      <c r="BT52" s="86"/>
      <c r="BU52" s="86"/>
      <c r="BV52" s="86"/>
      <c r="BW52" s="86"/>
      <c r="BX52" s="86"/>
    </row>
    <row r="53" spans="1:76" s="59" customFormat="1" x14ac:dyDescent="0.3">
      <c r="A53" s="81"/>
      <c r="B53" s="103" t="s">
        <v>31</v>
      </c>
      <c r="C53" s="82"/>
      <c r="D53" s="82"/>
      <c r="E53" s="82"/>
      <c r="F53" s="82"/>
      <c r="G53" s="82"/>
      <c r="H53" s="82"/>
      <c r="I53" s="82"/>
      <c r="J53" s="82"/>
      <c r="K53" s="82"/>
      <c r="L53" s="82"/>
      <c r="M53" s="82"/>
      <c r="N53" s="82"/>
      <c r="O53" s="82"/>
      <c r="P53" s="82"/>
      <c r="Q53" s="82"/>
      <c r="R53" s="82"/>
      <c r="S53" s="82"/>
      <c r="T53" s="84"/>
      <c r="U53" s="84"/>
      <c r="V53" s="84"/>
      <c r="W53" s="84"/>
      <c r="X53" s="84"/>
      <c r="Y53" s="84"/>
      <c r="Z53" s="84"/>
      <c r="AA53" s="84"/>
      <c r="AB53" s="84"/>
      <c r="AC53" s="85">
        <v>1</v>
      </c>
      <c r="AD53" s="85">
        <v>3</v>
      </c>
      <c r="AE53" s="85">
        <v>3</v>
      </c>
      <c r="AF53" s="85">
        <v>8</v>
      </c>
      <c r="AG53" s="85">
        <v>5</v>
      </c>
      <c r="AH53" s="85">
        <v>7</v>
      </c>
      <c r="AI53" s="85">
        <v>5</v>
      </c>
      <c r="AJ53" s="85">
        <v>1</v>
      </c>
      <c r="AK53" s="85">
        <v>3</v>
      </c>
      <c r="AL53" s="85">
        <v>4</v>
      </c>
      <c r="AM53" s="85">
        <v>4</v>
      </c>
      <c r="AN53" s="85">
        <v>4</v>
      </c>
      <c r="AO53" s="85">
        <v>1</v>
      </c>
      <c r="AP53" s="85">
        <v>1</v>
      </c>
      <c r="AQ53" s="85">
        <v>4</v>
      </c>
      <c r="AR53" s="85">
        <v>2</v>
      </c>
      <c r="AS53" s="85">
        <v>3</v>
      </c>
      <c r="AT53" s="85">
        <v>4</v>
      </c>
      <c r="AU53" s="85">
        <v>4</v>
      </c>
      <c r="AV53" s="85">
        <v>7</v>
      </c>
      <c r="AW53" s="85">
        <v>4</v>
      </c>
      <c r="AX53" s="85"/>
      <c r="AY53" s="85"/>
      <c r="AZ53" s="85"/>
      <c r="BA53" s="85"/>
      <c r="BB53" s="85"/>
      <c r="BC53" s="85"/>
      <c r="BD53" s="85"/>
      <c r="BE53" s="85"/>
      <c r="BF53" s="85"/>
      <c r="BG53" s="85"/>
      <c r="BH53" s="85"/>
      <c r="BI53" s="85"/>
      <c r="BJ53" s="85"/>
      <c r="BK53" s="85"/>
      <c r="BL53" s="85"/>
      <c r="BM53" s="85"/>
      <c r="BN53" s="85"/>
      <c r="BO53" s="86"/>
      <c r="BP53" s="86"/>
      <c r="BQ53" s="86"/>
      <c r="BR53" s="86"/>
      <c r="BS53" s="86"/>
      <c r="BT53" s="86"/>
      <c r="BU53" s="86"/>
      <c r="BV53" s="86"/>
      <c r="BW53" s="86"/>
      <c r="BX53" s="86"/>
    </row>
    <row r="54" spans="1:76" s="91" customFormat="1" x14ac:dyDescent="0.3">
      <c r="A54" s="88">
        <v>17</v>
      </c>
      <c r="B54" s="67" t="s">
        <v>55</v>
      </c>
      <c r="C54" s="104">
        <f t="shared" ref="C54:AV54" si="32">SUM(C55:C55)</f>
        <v>16</v>
      </c>
      <c r="D54" s="104">
        <f t="shared" si="32"/>
        <v>9</v>
      </c>
      <c r="E54" s="104">
        <f t="shared" si="32"/>
        <v>2</v>
      </c>
      <c r="F54" s="104">
        <f t="shared" si="32"/>
        <v>3</v>
      </c>
      <c r="G54" s="104">
        <f t="shared" si="32"/>
        <v>2</v>
      </c>
      <c r="H54" s="104">
        <f t="shared" si="32"/>
        <v>2</v>
      </c>
      <c r="I54" s="104">
        <f t="shared" si="32"/>
        <v>0</v>
      </c>
      <c r="J54" s="104">
        <f t="shared" si="32"/>
        <v>0</v>
      </c>
      <c r="K54" s="104">
        <f t="shared" si="32"/>
        <v>4</v>
      </c>
      <c r="L54" s="104">
        <f t="shared" si="32"/>
        <v>10</v>
      </c>
      <c r="M54" s="104">
        <f t="shared" si="32"/>
        <v>15</v>
      </c>
      <c r="N54" s="104">
        <f t="shared" si="32"/>
        <v>18</v>
      </c>
      <c r="O54" s="104">
        <f t="shared" si="32"/>
        <v>29</v>
      </c>
      <c r="P54" s="104">
        <f t="shared" si="32"/>
        <v>17</v>
      </c>
      <c r="Q54" s="104">
        <f t="shared" si="32"/>
        <v>11</v>
      </c>
      <c r="R54" s="104">
        <f t="shared" si="32"/>
        <v>5</v>
      </c>
      <c r="S54" s="104">
        <f t="shared" si="32"/>
        <v>18</v>
      </c>
      <c r="T54" s="104">
        <f t="shared" si="32"/>
        <v>17</v>
      </c>
      <c r="U54" s="104">
        <f t="shared" si="32"/>
        <v>26</v>
      </c>
      <c r="V54" s="104">
        <f t="shared" si="32"/>
        <v>6</v>
      </c>
      <c r="W54" s="104">
        <f t="shared" si="32"/>
        <v>15</v>
      </c>
      <c r="X54" s="104">
        <f t="shared" si="32"/>
        <v>4</v>
      </c>
      <c r="Y54" s="104">
        <f t="shared" si="32"/>
        <v>10</v>
      </c>
      <c r="Z54" s="104">
        <f t="shared" si="32"/>
        <v>9</v>
      </c>
      <c r="AA54" s="104">
        <f t="shared" si="32"/>
        <v>15</v>
      </c>
      <c r="AB54" s="104">
        <f t="shared" si="32"/>
        <v>12</v>
      </c>
      <c r="AC54" s="104">
        <f t="shared" si="32"/>
        <v>3</v>
      </c>
      <c r="AD54" s="104">
        <f t="shared" si="32"/>
        <v>9</v>
      </c>
      <c r="AE54" s="104">
        <f t="shared" si="32"/>
        <v>8</v>
      </c>
      <c r="AF54" s="104">
        <f t="shared" si="32"/>
        <v>13</v>
      </c>
      <c r="AG54" s="104">
        <f t="shared" si="32"/>
        <v>7</v>
      </c>
      <c r="AH54" s="104">
        <f t="shared" si="32"/>
        <v>21</v>
      </c>
      <c r="AI54" s="104">
        <f t="shared" si="32"/>
        <v>11</v>
      </c>
      <c r="AJ54" s="104">
        <f t="shared" si="32"/>
        <v>16</v>
      </c>
      <c r="AK54" s="104">
        <f t="shared" si="32"/>
        <v>12</v>
      </c>
      <c r="AL54" s="104">
        <f t="shared" si="32"/>
        <v>12</v>
      </c>
      <c r="AM54" s="104">
        <f t="shared" si="32"/>
        <v>8</v>
      </c>
      <c r="AN54" s="104">
        <f t="shared" si="32"/>
        <v>5</v>
      </c>
      <c r="AO54" s="104">
        <f t="shared" si="32"/>
        <v>17</v>
      </c>
      <c r="AP54" s="104">
        <f t="shared" si="32"/>
        <v>7</v>
      </c>
      <c r="AQ54" s="104">
        <f t="shared" si="32"/>
        <v>18</v>
      </c>
      <c r="AR54" s="104">
        <f t="shared" si="32"/>
        <v>5</v>
      </c>
      <c r="AS54" s="104">
        <f t="shared" si="32"/>
        <v>10</v>
      </c>
      <c r="AT54" s="104">
        <f t="shared" si="32"/>
        <v>2</v>
      </c>
      <c r="AU54" s="104">
        <f t="shared" si="32"/>
        <v>5</v>
      </c>
      <c r="AV54" s="104">
        <f t="shared" si="32"/>
        <v>14</v>
      </c>
      <c r="AW54" s="104">
        <f t="shared" ref="AW54:BN54" si="33">SUM(AW55:AW56)</f>
        <v>8</v>
      </c>
      <c r="AX54" s="104">
        <f t="shared" si="33"/>
        <v>0</v>
      </c>
      <c r="AY54" s="104">
        <f t="shared" si="33"/>
        <v>0</v>
      </c>
      <c r="AZ54" s="104">
        <f t="shared" si="33"/>
        <v>0</v>
      </c>
      <c r="BA54" s="104">
        <f t="shared" si="33"/>
        <v>0</v>
      </c>
      <c r="BB54" s="104">
        <f t="shared" si="33"/>
        <v>0</v>
      </c>
      <c r="BC54" s="104">
        <f t="shared" si="33"/>
        <v>0</v>
      </c>
      <c r="BD54" s="104">
        <f t="shared" si="33"/>
        <v>0</v>
      </c>
      <c r="BE54" s="104">
        <f t="shared" si="33"/>
        <v>0</v>
      </c>
      <c r="BF54" s="104">
        <f t="shared" si="33"/>
        <v>0</v>
      </c>
      <c r="BG54" s="104">
        <f t="shared" si="33"/>
        <v>0</v>
      </c>
      <c r="BH54" s="104">
        <f t="shared" si="33"/>
        <v>0</v>
      </c>
      <c r="BI54" s="104">
        <f t="shared" si="33"/>
        <v>0</v>
      </c>
      <c r="BJ54" s="104">
        <f t="shared" si="33"/>
        <v>0</v>
      </c>
      <c r="BK54" s="104">
        <f t="shared" si="33"/>
        <v>0</v>
      </c>
      <c r="BL54" s="104">
        <f t="shared" si="33"/>
        <v>0</v>
      </c>
      <c r="BM54" s="104">
        <f t="shared" si="33"/>
        <v>0</v>
      </c>
      <c r="BN54" s="104">
        <f t="shared" si="33"/>
        <v>0</v>
      </c>
      <c r="BO54" s="105"/>
      <c r="BP54" s="105"/>
      <c r="BQ54" s="105"/>
      <c r="BR54" s="105"/>
      <c r="BS54" s="105"/>
      <c r="BT54" s="105"/>
      <c r="BU54" s="105"/>
      <c r="BV54" s="105"/>
      <c r="BW54" s="105"/>
      <c r="BX54" s="105"/>
    </row>
    <row r="55" spans="1:76" s="59" customFormat="1" x14ac:dyDescent="0.3">
      <c r="A55" s="81"/>
      <c r="B55" s="106" t="s">
        <v>38</v>
      </c>
      <c r="C55" s="87">
        <v>16</v>
      </c>
      <c r="D55" s="87">
        <v>9</v>
      </c>
      <c r="E55" s="87">
        <v>2</v>
      </c>
      <c r="F55" s="87">
        <v>3</v>
      </c>
      <c r="G55" s="87">
        <v>2</v>
      </c>
      <c r="H55" s="87">
        <v>2</v>
      </c>
      <c r="I55" s="87">
        <v>0</v>
      </c>
      <c r="J55" s="87">
        <v>0</v>
      </c>
      <c r="K55" s="87">
        <v>4</v>
      </c>
      <c r="L55" s="87">
        <v>10</v>
      </c>
      <c r="M55" s="87">
        <v>15</v>
      </c>
      <c r="N55" s="87">
        <v>18</v>
      </c>
      <c r="O55" s="87">
        <v>29</v>
      </c>
      <c r="P55" s="87">
        <v>17</v>
      </c>
      <c r="Q55" s="87">
        <v>11</v>
      </c>
      <c r="R55" s="87">
        <v>5</v>
      </c>
      <c r="S55" s="87">
        <v>18</v>
      </c>
      <c r="T55" s="84">
        <v>17</v>
      </c>
      <c r="U55" s="84">
        <v>26</v>
      </c>
      <c r="V55" s="84">
        <v>6</v>
      </c>
      <c r="W55" s="84">
        <v>15</v>
      </c>
      <c r="X55" s="84">
        <v>4</v>
      </c>
      <c r="Y55" s="84">
        <v>10</v>
      </c>
      <c r="Z55" s="84">
        <v>9</v>
      </c>
      <c r="AA55" s="84">
        <v>15</v>
      </c>
      <c r="AB55" s="84">
        <v>12</v>
      </c>
      <c r="AC55" s="85">
        <v>3</v>
      </c>
      <c r="AD55" s="85">
        <v>9</v>
      </c>
      <c r="AE55" s="85">
        <v>8</v>
      </c>
      <c r="AF55" s="85">
        <v>13</v>
      </c>
      <c r="AG55" s="85">
        <v>7</v>
      </c>
      <c r="AH55" s="85">
        <v>21</v>
      </c>
      <c r="AI55" s="85">
        <v>11</v>
      </c>
      <c r="AJ55" s="85">
        <v>16</v>
      </c>
      <c r="AK55" s="85">
        <v>12</v>
      </c>
      <c r="AL55" s="85">
        <v>12</v>
      </c>
      <c r="AM55" s="85">
        <v>8</v>
      </c>
      <c r="AN55" s="85">
        <v>5</v>
      </c>
      <c r="AO55" s="85">
        <v>17</v>
      </c>
      <c r="AP55" s="85">
        <v>7</v>
      </c>
      <c r="AQ55" s="85">
        <v>18</v>
      </c>
      <c r="AR55" s="85">
        <v>5</v>
      </c>
      <c r="AS55" s="85">
        <v>10</v>
      </c>
      <c r="AT55" s="85">
        <v>2</v>
      </c>
      <c r="AU55" s="85">
        <v>5</v>
      </c>
      <c r="AV55" s="85">
        <v>14</v>
      </c>
      <c r="AW55" s="85">
        <v>8</v>
      </c>
      <c r="AX55" s="85"/>
      <c r="AY55" s="85"/>
      <c r="AZ55" s="85"/>
      <c r="BA55" s="85"/>
      <c r="BB55" s="85"/>
      <c r="BC55" s="85"/>
      <c r="BD55" s="85"/>
      <c r="BE55" s="85"/>
      <c r="BF55" s="85"/>
      <c r="BG55" s="85"/>
      <c r="BH55" s="85"/>
      <c r="BI55" s="85"/>
      <c r="BJ55" s="85"/>
      <c r="BK55" s="85"/>
      <c r="BL55" s="85"/>
      <c r="BM55" s="85"/>
      <c r="BN55" s="85"/>
      <c r="BO55" s="86"/>
      <c r="BP55" s="86"/>
      <c r="BQ55" s="86"/>
      <c r="BR55" s="86"/>
      <c r="BS55" s="86"/>
      <c r="BT55" s="86"/>
      <c r="BU55" s="86"/>
      <c r="BV55" s="86"/>
      <c r="BW55" s="86"/>
      <c r="BX55" s="86"/>
    </row>
    <row r="56" spans="1:76" s="59" customFormat="1" x14ac:dyDescent="0.3">
      <c r="A56" s="81"/>
      <c r="B56" s="106" t="s">
        <v>39</v>
      </c>
      <c r="C56" s="107"/>
      <c r="D56" s="107"/>
      <c r="E56" s="107"/>
      <c r="F56" s="107"/>
      <c r="G56" s="107"/>
      <c r="H56" s="107"/>
      <c r="I56" s="107"/>
      <c r="J56" s="107"/>
      <c r="K56" s="107"/>
      <c r="L56" s="107"/>
      <c r="M56" s="107"/>
      <c r="N56" s="107"/>
      <c r="O56" s="107"/>
      <c r="P56" s="107"/>
      <c r="Q56" s="107"/>
      <c r="R56" s="107"/>
      <c r="S56" s="107"/>
      <c r="T56" s="108"/>
      <c r="U56" s="108"/>
      <c r="V56" s="108"/>
      <c r="W56" s="108"/>
      <c r="X56" s="108"/>
      <c r="Y56" s="108"/>
      <c r="Z56" s="108"/>
      <c r="AA56" s="108"/>
      <c r="AB56" s="108"/>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85"/>
      <c r="AY56" s="85"/>
      <c r="AZ56" s="85"/>
      <c r="BA56" s="85"/>
      <c r="BB56" s="85"/>
      <c r="BC56" s="85"/>
      <c r="BD56" s="85"/>
      <c r="BE56" s="85"/>
      <c r="BF56" s="85"/>
      <c r="BG56" s="85"/>
      <c r="BH56" s="85"/>
      <c r="BI56" s="85"/>
      <c r="BJ56" s="85"/>
      <c r="BK56" s="85"/>
      <c r="BL56" s="85"/>
      <c r="BM56" s="85"/>
      <c r="BN56" s="85"/>
      <c r="BO56" s="86"/>
      <c r="BP56" s="86"/>
      <c r="BQ56" s="86"/>
      <c r="BR56" s="86"/>
      <c r="BS56" s="86"/>
      <c r="BT56" s="86"/>
      <c r="BU56" s="86"/>
      <c r="BV56" s="86"/>
      <c r="BW56" s="86"/>
      <c r="BX56" s="86"/>
    </row>
    <row r="57" spans="1:76" ht="15" customHeight="1" x14ac:dyDescent="0.3">
      <c r="A57" s="255" t="s">
        <v>56</v>
      </c>
      <c r="B57" s="255"/>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53"/>
      <c r="BP57" s="53"/>
      <c r="BQ57" s="53"/>
      <c r="BR57" s="53"/>
      <c r="BS57" s="53"/>
      <c r="BT57" s="53"/>
      <c r="BU57" s="53"/>
      <c r="BV57" s="53"/>
      <c r="BW57" s="53"/>
      <c r="BX57" s="53"/>
    </row>
    <row r="58" spans="1:76" s="59" customFormat="1" x14ac:dyDescent="0.3">
      <c r="A58" s="81">
        <v>1</v>
      </c>
      <c r="B58" s="60" t="s">
        <v>42</v>
      </c>
      <c r="C58" s="82">
        <v>83</v>
      </c>
      <c r="D58" s="82">
        <v>78</v>
      </c>
      <c r="E58" s="83">
        <v>79</v>
      </c>
      <c r="F58" s="83">
        <v>83</v>
      </c>
      <c r="G58" s="83">
        <v>89</v>
      </c>
      <c r="H58" s="83">
        <v>103</v>
      </c>
      <c r="I58" s="83">
        <v>109</v>
      </c>
      <c r="J58" s="83">
        <v>111</v>
      </c>
      <c r="K58" s="83">
        <v>116</v>
      </c>
      <c r="L58" s="83">
        <v>120</v>
      </c>
      <c r="M58" s="83">
        <v>126</v>
      </c>
      <c r="N58" s="83">
        <v>123</v>
      </c>
      <c r="O58" s="83">
        <v>122</v>
      </c>
      <c r="P58" s="83">
        <v>122</v>
      </c>
      <c r="Q58" s="83">
        <v>121</v>
      </c>
      <c r="R58" s="83">
        <v>117</v>
      </c>
      <c r="S58" s="83">
        <v>113</v>
      </c>
      <c r="T58" s="84">
        <v>111</v>
      </c>
      <c r="U58" s="84">
        <v>114</v>
      </c>
      <c r="V58" s="84">
        <v>104</v>
      </c>
      <c r="W58" s="84">
        <v>114</v>
      </c>
      <c r="X58" s="84">
        <v>102</v>
      </c>
      <c r="Y58" s="84">
        <v>107</v>
      </c>
      <c r="Z58" s="84">
        <v>110</v>
      </c>
      <c r="AA58" s="84">
        <v>129</v>
      </c>
      <c r="AB58" s="84">
        <v>123</v>
      </c>
      <c r="AC58" s="85">
        <v>111</v>
      </c>
      <c r="AD58" s="85">
        <v>111</v>
      </c>
      <c r="AE58" s="85">
        <v>119</v>
      </c>
      <c r="AF58" s="85">
        <v>132</v>
      </c>
      <c r="AG58" s="85">
        <v>144</v>
      </c>
      <c r="AH58" s="85">
        <v>158</v>
      </c>
      <c r="AI58" s="85">
        <v>152</v>
      </c>
      <c r="AJ58" s="85">
        <v>150</v>
      </c>
      <c r="AK58" s="85">
        <v>137</v>
      </c>
      <c r="AL58" s="85">
        <v>136</v>
      </c>
      <c r="AM58" s="85">
        <v>136</v>
      </c>
      <c r="AN58" s="85">
        <v>145</v>
      </c>
      <c r="AO58" s="85">
        <v>145</v>
      </c>
      <c r="AP58" s="85">
        <v>151</v>
      </c>
      <c r="AQ58" s="85">
        <v>147</v>
      </c>
      <c r="AR58" s="85">
        <v>160</v>
      </c>
      <c r="AS58" s="85">
        <v>157</v>
      </c>
      <c r="AT58" s="85">
        <v>160</v>
      </c>
      <c r="AU58" s="85">
        <v>157</v>
      </c>
      <c r="AV58" s="85">
        <v>163</v>
      </c>
      <c r="AW58" s="85">
        <v>159</v>
      </c>
      <c r="AX58" s="85"/>
      <c r="AY58" s="85"/>
      <c r="AZ58" s="85"/>
      <c r="BA58" s="85"/>
      <c r="BB58" s="85"/>
      <c r="BC58" s="85"/>
      <c r="BD58" s="85"/>
      <c r="BE58" s="85"/>
      <c r="BF58" s="85"/>
      <c r="BG58" s="85"/>
      <c r="BH58" s="85"/>
      <c r="BI58" s="85"/>
      <c r="BJ58" s="85"/>
      <c r="BK58" s="85"/>
      <c r="BL58" s="85"/>
      <c r="BM58" s="85"/>
      <c r="BN58" s="85"/>
      <c r="BO58" s="86"/>
      <c r="BP58" s="86"/>
      <c r="BQ58" s="86"/>
      <c r="BR58" s="86"/>
      <c r="BS58" s="86"/>
      <c r="BT58" s="86"/>
      <c r="BU58" s="86"/>
      <c r="BV58" s="86"/>
      <c r="BW58" s="86"/>
      <c r="BX58" s="86"/>
    </row>
    <row r="59" spans="1:76" s="59" customFormat="1" x14ac:dyDescent="0.3">
      <c r="A59" s="81">
        <v>2</v>
      </c>
      <c r="B59" s="60" t="s">
        <v>43</v>
      </c>
      <c r="C59" s="87">
        <v>9</v>
      </c>
      <c r="D59" s="87">
        <v>10</v>
      </c>
      <c r="E59" s="87">
        <v>4</v>
      </c>
      <c r="F59" s="87">
        <v>7</v>
      </c>
      <c r="G59" s="87">
        <v>13</v>
      </c>
      <c r="H59" s="87">
        <v>4</v>
      </c>
      <c r="I59" s="87">
        <v>3</v>
      </c>
      <c r="J59" s="87">
        <v>5</v>
      </c>
      <c r="K59" s="87">
        <v>8</v>
      </c>
      <c r="L59" s="87">
        <v>6</v>
      </c>
      <c r="M59" s="87">
        <v>2</v>
      </c>
      <c r="N59" s="87">
        <v>4</v>
      </c>
      <c r="O59" s="87">
        <v>7</v>
      </c>
      <c r="P59" s="87">
        <v>2</v>
      </c>
      <c r="Q59" s="87">
        <v>3</v>
      </c>
      <c r="R59" s="87">
        <v>2</v>
      </c>
      <c r="S59" s="87">
        <v>4</v>
      </c>
      <c r="T59" s="84">
        <v>3</v>
      </c>
      <c r="U59" s="84">
        <v>4</v>
      </c>
      <c r="V59" s="84">
        <v>15</v>
      </c>
      <c r="W59" s="84">
        <v>7</v>
      </c>
      <c r="X59" s="84">
        <v>6</v>
      </c>
      <c r="Y59" s="84">
        <v>9</v>
      </c>
      <c r="Z59" s="84">
        <v>18</v>
      </c>
      <c r="AA59" s="84">
        <v>1</v>
      </c>
      <c r="AB59" s="84">
        <v>0</v>
      </c>
      <c r="AC59" s="85">
        <v>4</v>
      </c>
      <c r="AD59" s="85">
        <v>11</v>
      </c>
      <c r="AE59" s="85">
        <v>21</v>
      </c>
      <c r="AF59" s="85">
        <v>18</v>
      </c>
      <c r="AG59" s="85">
        <v>20</v>
      </c>
      <c r="AH59" s="85">
        <v>9</v>
      </c>
      <c r="AI59" s="85">
        <v>5</v>
      </c>
      <c r="AJ59" s="85">
        <v>7</v>
      </c>
      <c r="AK59" s="85">
        <v>9</v>
      </c>
      <c r="AL59" s="85">
        <v>6</v>
      </c>
      <c r="AM59" s="85">
        <v>12</v>
      </c>
      <c r="AN59" s="85">
        <v>11</v>
      </c>
      <c r="AO59" s="85">
        <v>8</v>
      </c>
      <c r="AP59" s="85">
        <v>7</v>
      </c>
      <c r="AQ59" s="85">
        <v>17</v>
      </c>
      <c r="AR59" s="85">
        <v>7</v>
      </c>
      <c r="AS59" s="85">
        <v>6</v>
      </c>
      <c r="AT59" s="85">
        <v>1</v>
      </c>
      <c r="AU59" s="85">
        <v>7</v>
      </c>
      <c r="AV59" s="85">
        <v>13</v>
      </c>
      <c r="AW59" s="85">
        <v>4</v>
      </c>
      <c r="AX59" s="85"/>
      <c r="AY59" s="85"/>
      <c r="AZ59" s="85"/>
      <c r="BA59" s="85"/>
      <c r="BB59" s="85"/>
      <c r="BC59" s="85"/>
      <c r="BD59" s="85"/>
      <c r="BE59" s="85"/>
      <c r="BF59" s="85"/>
      <c r="BG59" s="85"/>
      <c r="BH59" s="85"/>
      <c r="BI59" s="85"/>
      <c r="BJ59" s="85"/>
      <c r="BK59" s="85"/>
      <c r="BL59" s="85"/>
      <c r="BM59" s="85"/>
      <c r="BN59" s="85"/>
      <c r="BO59" s="86"/>
      <c r="BP59" s="86"/>
      <c r="BQ59" s="86"/>
      <c r="BR59" s="86"/>
      <c r="BS59" s="86"/>
      <c r="BT59" s="86"/>
      <c r="BU59" s="86"/>
      <c r="BV59" s="86"/>
      <c r="BW59" s="86"/>
      <c r="BX59" s="86"/>
    </row>
    <row r="60" spans="1:76" s="59" customFormat="1" x14ac:dyDescent="0.3">
      <c r="A60" s="81">
        <v>3</v>
      </c>
      <c r="B60" s="60" t="s">
        <v>44</v>
      </c>
      <c r="C60" s="82">
        <v>4</v>
      </c>
      <c r="D60" s="82">
        <v>0</v>
      </c>
      <c r="E60" s="82">
        <v>0</v>
      </c>
      <c r="F60" s="82">
        <v>0</v>
      </c>
      <c r="G60" s="82">
        <v>1</v>
      </c>
      <c r="H60" s="82">
        <v>2</v>
      </c>
      <c r="I60" s="82">
        <v>0</v>
      </c>
      <c r="J60" s="82">
        <v>0</v>
      </c>
      <c r="K60" s="82">
        <v>2</v>
      </c>
      <c r="L60" s="82">
        <v>1</v>
      </c>
      <c r="M60" s="82">
        <v>0</v>
      </c>
      <c r="N60" s="82">
        <v>1</v>
      </c>
      <c r="O60" s="82">
        <v>0</v>
      </c>
      <c r="P60" s="82">
        <v>1</v>
      </c>
      <c r="Q60" s="82">
        <v>0</v>
      </c>
      <c r="R60" s="82">
        <v>0</v>
      </c>
      <c r="S60" s="82">
        <v>0</v>
      </c>
      <c r="T60" s="84">
        <v>0</v>
      </c>
      <c r="U60" s="84">
        <v>2</v>
      </c>
      <c r="V60" s="84">
        <v>0</v>
      </c>
      <c r="W60" s="84">
        <v>0</v>
      </c>
      <c r="X60" s="84">
        <v>0</v>
      </c>
      <c r="Y60" s="84">
        <v>1</v>
      </c>
      <c r="Z60" s="84">
        <v>1</v>
      </c>
      <c r="AA60" s="84">
        <v>0</v>
      </c>
      <c r="AB60" s="84">
        <v>0</v>
      </c>
      <c r="AC60" s="85">
        <v>0</v>
      </c>
      <c r="AD60" s="85">
        <v>0</v>
      </c>
      <c r="AE60" s="85">
        <v>0</v>
      </c>
      <c r="AF60" s="85">
        <v>1</v>
      </c>
      <c r="AG60" s="85">
        <v>1</v>
      </c>
      <c r="AH60" s="85">
        <v>1</v>
      </c>
      <c r="AI60" s="85">
        <v>0</v>
      </c>
      <c r="AJ60" s="85">
        <v>0</v>
      </c>
      <c r="AK60" s="85">
        <v>1</v>
      </c>
      <c r="AL60" s="85">
        <v>3</v>
      </c>
      <c r="AM60" s="85">
        <v>1</v>
      </c>
      <c r="AN60" s="85">
        <v>1</v>
      </c>
      <c r="AO60" s="85">
        <v>1</v>
      </c>
      <c r="AP60" s="85">
        <v>0</v>
      </c>
      <c r="AQ60" s="85">
        <v>0</v>
      </c>
      <c r="AR60" s="85">
        <v>5</v>
      </c>
      <c r="AS60" s="85">
        <v>0</v>
      </c>
      <c r="AT60" s="85">
        <v>1</v>
      </c>
      <c r="AU60" s="85">
        <v>0</v>
      </c>
      <c r="AV60" s="85">
        <v>0</v>
      </c>
      <c r="AW60" s="85">
        <v>0</v>
      </c>
      <c r="AX60" s="85"/>
      <c r="AY60" s="85"/>
      <c r="AZ60" s="85"/>
      <c r="BA60" s="85"/>
      <c r="BB60" s="85"/>
      <c r="BC60" s="85"/>
      <c r="BD60" s="85"/>
      <c r="BE60" s="85"/>
      <c r="BF60" s="85"/>
      <c r="BG60" s="85"/>
      <c r="BH60" s="85"/>
      <c r="BI60" s="85"/>
      <c r="BJ60" s="85"/>
      <c r="BK60" s="85"/>
      <c r="BL60" s="85"/>
      <c r="BM60" s="85"/>
      <c r="BN60" s="85"/>
      <c r="BO60" s="86"/>
      <c r="BP60" s="86"/>
      <c r="BQ60" s="86"/>
      <c r="BR60" s="86"/>
      <c r="BS60" s="86"/>
      <c r="BT60" s="86"/>
      <c r="BU60" s="86"/>
      <c r="BV60" s="86"/>
      <c r="BW60" s="86"/>
      <c r="BX60" s="86"/>
    </row>
    <row r="61" spans="1:76" s="59" customFormat="1" x14ac:dyDescent="0.3">
      <c r="A61" s="81">
        <v>4</v>
      </c>
      <c r="B61" s="60" t="s">
        <v>45</v>
      </c>
      <c r="C61" s="82">
        <v>18</v>
      </c>
      <c r="D61" s="82">
        <v>9</v>
      </c>
      <c r="E61" s="82">
        <v>0</v>
      </c>
      <c r="F61" s="82">
        <v>1</v>
      </c>
      <c r="G61" s="82">
        <v>0</v>
      </c>
      <c r="H61" s="82">
        <v>0</v>
      </c>
      <c r="I61" s="82">
        <v>1</v>
      </c>
      <c r="J61" s="82">
        <v>0</v>
      </c>
      <c r="K61" s="82">
        <v>6</v>
      </c>
      <c r="L61" s="82">
        <v>1</v>
      </c>
      <c r="M61" s="82">
        <v>5</v>
      </c>
      <c r="N61" s="82">
        <v>6</v>
      </c>
      <c r="O61" s="82">
        <v>7</v>
      </c>
      <c r="P61" s="82">
        <v>4</v>
      </c>
      <c r="Q61" s="82">
        <v>7</v>
      </c>
      <c r="R61" s="82">
        <v>6</v>
      </c>
      <c r="S61" s="82">
        <v>6</v>
      </c>
      <c r="T61" s="84">
        <v>0</v>
      </c>
      <c r="U61" s="84">
        <v>16</v>
      </c>
      <c r="V61" s="84">
        <v>5</v>
      </c>
      <c r="W61" s="84">
        <v>19</v>
      </c>
      <c r="X61" s="84">
        <v>1</v>
      </c>
      <c r="Y61" s="84">
        <v>6</v>
      </c>
      <c r="Z61" s="84">
        <v>0</v>
      </c>
      <c r="AA61" s="84">
        <v>7</v>
      </c>
      <c r="AB61" s="84">
        <v>12</v>
      </c>
      <c r="AC61" s="85">
        <v>4</v>
      </c>
      <c r="AD61" s="85">
        <v>3</v>
      </c>
      <c r="AE61" s="85">
        <v>8</v>
      </c>
      <c r="AF61" s="85">
        <v>7</v>
      </c>
      <c r="AG61" s="85">
        <v>7</v>
      </c>
      <c r="AH61" s="85">
        <v>16</v>
      </c>
      <c r="AI61" s="85">
        <v>7</v>
      </c>
      <c r="AJ61" s="85">
        <v>20</v>
      </c>
      <c r="AK61" s="85">
        <v>11</v>
      </c>
      <c r="AL61" s="85">
        <v>9</v>
      </c>
      <c r="AM61" s="85">
        <v>4</v>
      </c>
      <c r="AN61" s="85">
        <v>12</v>
      </c>
      <c r="AO61" s="85">
        <v>3</v>
      </c>
      <c r="AP61" s="85">
        <v>11</v>
      </c>
      <c r="AQ61" s="85">
        <v>3</v>
      </c>
      <c r="AR61" s="85">
        <v>15</v>
      </c>
      <c r="AS61" s="85">
        <v>3</v>
      </c>
      <c r="AT61" s="85">
        <v>5</v>
      </c>
      <c r="AU61" s="85">
        <v>1</v>
      </c>
      <c r="AV61" s="85">
        <v>17</v>
      </c>
      <c r="AW61" s="85">
        <v>0</v>
      </c>
      <c r="AX61" s="85"/>
      <c r="AY61" s="85"/>
      <c r="AZ61" s="85"/>
      <c r="BA61" s="85"/>
      <c r="BB61" s="85"/>
      <c r="BC61" s="85"/>
      <c r="BD61" s="85"/>
      <c r="BE61" s="85"/>
      <c r="BF61" s="85"/>
      <c r="BG61" s="85"/>
      <c r="BH61" s="85"/>
      <c r="BI61" s="85"/>
      <c r="BJ61" s="85"/>
      <c r="BK61" s="85"/>
      <c r="BL61" s="85"/>
      <c r="BM61" s="85"/>
      <c r="BN61" s="85"/>
      <c r="BO61" s="86"/>
      <c r="BP61" s="86"/>
      <c r="BQ61" s="86"/>
      <c r="BR61" s="86"/>
      <c r="BS61" s="86"/>
      <c r="BT61" s="86"/>
      <c r="BU61" s="86"/>
      <c r="BV61" s="86"/>
      <c r="BW61" s="86"/>
      <c r="BX61" s="86"/>
    </row>
    <row r="62" spans="1:76" s="91" customFormat="1" x14ac:dyDescent="0.3">
      <c r="A62" s="88">
        <v>5</v>
      </c>
      <c r="B62" s="67" t="s">
        <v>46</v>
      </c>
      <c r="C62" s="89">
        <f>C63+C64</f>
        <v>78</v>
      </c>
      <c r="D62" s="89">
        <f>D63+D64</f>
        <v>79</v>
      </c>
      <c r="E62" s="89">
        <f>E63+E64</f>
        <v>83</v>
      </c>
      <c r="F62" s="89">
        <f>F63+F64</f>
        <v>89</v>
      </c>
      <c r="G62" s="89">
        <f>G63+G64</f>
        <v>103</v>
      </c>
      <c r="H62" s="89">
        <v>109</v>
      </c>
      <c r="I62" s="89">
        <f t="shared" ref="I62:AN62" si="34">I63+I64</f>
        <v>111</v>
      </c>
      <c r="J62" s="89">
        <f t="shared" si="34"/>
        <v>116</v>
      </c>
      <c r="K62" s="89">
        <f t="shared" si="34"/>
        <v>120</v>
      </c>
      <c r="L62" s="89">
        <f t="shared" si="34"/>
        <v>126</v>
      </c>
      <c r="M62" s="89">
        <f t="shared" si="34"/>
        <v>123</v>
      </c>
      <c r="N62" s="89">
        <f t="shared" si="34"/>
        <v>122</v>
      </c>
      <c r="O62" s="89">
        <f t="shared" si="34"/>
        <v>122</v>
      </c>
      <c r="P62" s="89">
        <f t="shared" si="34"/>
        <v>121</v>
      </c>
      <c r="Q62" s="89">
        <f t="shared" si="34"/>
        <v>117</v>
      </c>
      <c r="R62" s="89">
        <f t="shared" si="34"/>
        <v>113</v>
      </c>
      <c r="S62" s="89">
        <f t="shared" si="34"/>
        <v>111</v>
      </c>
      <c r="T62" s="89">
        <f t="shared" si="34"/>
        <v>114</v>
      </c>
      <c r="U62" s="89">
        <f t="shared" si="34"/>
        <v>104</v>
      </c>
      <c r="V62" s="89">
        <f t="shared" si="34"/>
        <v>114</v>
      </c>
      <c r="W62" s="89">
        <f t="shared" si="34"/>
        <v>102</v>
      </c>
      <c r="X62" s="89">
        <f t="shared" si="34"/>
        <v>107</v>
      </c>
      <c r="Y62" s="89">
        <f t="shared" si="34"/>
        <v>111</v>
      </c>
      <c r="Z62" s="89">
        <f t="shared" si="34"/>
        <v>129</v>
      </c>
      <c r="AA62" s="89">
        <f t="shared" si="34"/>
        <v>123</v>
      </c>
      <c r="AB62" s="89">
        <f t="shared" si="34"/>
        <v>111</v>
      </c>
      <c r="AC62" s="89">
        <f t="shared" si="34"/>
        <v>111</v>
      </c>
      <c r="AD62" s="89">
        <f t="shared" si="34"/>
        <v>119</v>
      </c>
      <c r="AE62" s="89">
        <f t="shared" si="34"/>
        <v>132</v>
      </c>
      <c r="AF62" s="89">
        <f t="shared" si="34"/>
        <v>144</v>
      </c>
      <c r="AG62" s="89">
        <f t="shared" si="34"/>
        <v>158</v>
      </c>
      <c r="AH62" s="89">
        <f t="shared" si="34"/>
        <v>152</v>
      </c>
      <c r="AI62" s="89">
        <f t="shared" si="34"/>
        <v>150</v>
      </c>
      <c r="AJ62" s="89">
        <f t="shared" si="34"/>
        <v>137</v>
      </c>
      <c r="AK62" s="89">
        <f t="shared" si="34"/>
        <v>136</v>
      </c>
      <c r="AL62" s="89">
        <f t="shared" si="34"/>
        <v>136</v>
      </c>
      <c r="AM62" s="89">
        <f t="shared" si="34"/>
        <v>145</v>
      </c>
      <c r="AN62" s="89">
        <f t="shared" si="34"/>
        <v>145</v>
      </c>
      <c r="AO62" s="89">
        <f t="shared" ref="AO62:BT62" si="35">AO63+AO64</f>
        <v>151</v>
      </c>
      <c r="AP62" s="89">
        <f t="shared" si="35"/>
        <v>147</v>
      </c>
      <c r="AQ62" s="89">
        <f t="shared" si="35"/>
        <v>161</v>
      </c>
      <c r="AR62" s="89">
        <f t="shared" si="35"/>
        <v>157</v>
      </c>
      <c r="AS62" s="89">
        <f t="shared" si="35"/>
        <v>160</v>
      </c>
      <c r="AT62" s="89">
        <f t="shared" si="35"/>
        <v>157</v>
      </c>
      <c r="AU62" s="89">
        <f t="shared" si="35"/>
        <v>163</v>
      </c>
      <c r="AV62" s="89">
        <f t="shared" si="35"/>
        <v>159</v>
      </c>
      <c r="AW62" s="89">
        <f t="shared" si="35"/>
        <v>163</v>
      </c>
      <c r="AX62" s="89">
        <f t="shared" si="35"/>
        <v>0</v>
      </c>
      <c r="AY62" s="89">
        <f t="shared" si="35"/>
        <v>0</v>
      </c>
      <c r="AZ62" s="89">
        <f t="shared" si="35"/>
        <v>0</v>
      </c>
      <c r="BA62" s="89">
        <f t="shared" si="35"/>
        <v>0</v>
      </c>
      <c r="BB62" s="89">
        <f t="shared" si="35"/>
        <v>0</v>
      </c>
      <c r="BC62" s="89">
        <f t="shared" si="35"/>
        <v>0</v>
      </c>
      <c r="BD62" s="89">
        <f t="shared" si="35"/>
        <v>0</v>
      </c>
      <c r="BE62" s="89">
        <f t="shared" si="35"/>
        <v>0</v>
      </c>
      <c r="BF62" s="89">
        <f t="shared" si="35"/>
        <v>0</v>
      </c>
      <c r="BG62" s="89">
        <f t="shared" si="35"/>
        <v>0</v>
      </c>
      <c r="BH62" s="89">
        <f t="shared" si="35"/>
        <v>0</v>
      </c>
      <c r="BI62" s="89">
        <f t="shared" si="35"/>
        <v>0</v>
      </c>
      <c r="BJ62" s="89">
        <f t="shared" si="35"/>
        <v>0</v>
      </c>
      <c r="BK62" s="89">
        <f t="shared" si="35"/>
        <v>0</v>
      </c>
      <c r="BL62" s="89">
        <f t="shared" si="35"/>
        <v>0</v>
      </c>
      <c r="BM62" s="89">
        <f t="shared" si="35"/>
        <v>0</v>
      </c>
      <c r="BN62" s="89">
        <f t="shared" si="35"/>
        <v>0</v>
      </c>
      <c r="BO62" s="90"/>
      <c r="BP62" s="90"/>
      <c r="BQ62" s="90"/>
      <c r="BR62" s="90"/>
      <c r="BS62" s="90"/>
      <c r="BT62" s="90"/>
      <c r="BU62" s="90"/>
      <c r="BV62" s="90"/>
      <c r="BW62" s="90"/>
      <c r="BX62" s="90"/>
    </row>
    <row r="63" spans="1:76" s="59" customFormat="1" x14ac:dyDescent="0.3">
      <c r="A63" s="81">
        <v>6</v>
      </c>
      <c r="B63" s="60" t="s">
        <v>47</v>
      </c>
      <c r="C63" s="82">
        <v>71</v>
      </c>
      <c r="D63" s="82">
        <v>73</v>
      </c>
      <c r="E63" s="82">
        <v>76</v>
      </c>
      <c r="F63" s="82">
        <v>79</v>
      </c>
      <c r="G63" s="82">
        <v>93</v>
      </c>
      <c r="H63" s="82">
        <v>98</v>
      </c>
      <c r="I63" s="82">
        <v>99</v>
      </c>
      <c r="J63" s="82">
        <v>104</v>
      </c>
      <c r="K63" s="82">
        <v>110</v>
      </c>
      <c r="L63" s="82">
        <v>115</v>
      </c>
      <c r="M63" s="82">
        <v>113</v>
      </c>
      <c r="N63" s="82">
        <v>112</v>
      </c>
      <c r="O63" s="82">
        <v>112</v>
      </c>
      <c r="P63" s="82">
        <v>111</v>
      </c>
      <c r="Q63" s="82">
        <v>106</v>
      </c>
      <c r="R63" s="82">
        <v>105</v>
      </c>
      <c r="S63" s="82">
        <v>103</v>
      </c>
      <c r="T63" s="84">
        <v>106</v>
      </c>
      <c r="U63" s="84">
        <v>99</v>
      </c>
      <c r="V63" s="84">
        <v>109</v>
      </c>
      <c r="W63" s="84">
        <v>97</v>
      </c>
      <c r="X63" s="84">
        <v>101</v>
      </c>
      <c r="Y63" s="84">
        <v>105</v>
      </c>
      <c r="Z63" s="84">
        <v>119</v>
      </c>
      <c r="AA63" s="84">
        <v>115</v>
      </c>
      <c r="AB63" s="84">
        <v>105</v>
      </c>
      <c r="AC63" s="85">
        <v>105</v>
      </c>
      <c r="AD63" s="85">
        <v>110</v>
      </c>
      <c r="AE63" s="85">
        <v>123</v>
      </c>
      <c r="AF63" s="85">
        <v>133</v>
      </c>
      <c r="AG63" s="85">
        <v>142</v>
      </c>
      <c r="AH63" s="85">
        <v>137</v>
      </c>
      <c r="AI63" s="85">
        <v>140</v>
      </c>
      <c r="AJ63" s="85">
        <v>126</v>
      </c>
      <c r="AK63" s="85">
        <v>125</v>
      </c>
      <c r="AL63" s="85">
        <v>123</v>
      </c>
      <c r="AM63" s="85">
        <v>130</v>
      </c>
      <c r="AN63" s="85">
        <v>126</v>
      </c>
      <c r="AO63" s="85">
        <v>132</v>
      </c>
      <c r="AP63" s="85">
        <v>123</v>
      </c>
      <c r="AQ63" s="85">
        <v>135</v>
      </c>
      <c r="AR63" s="85">
        <v>132</v>
      </c>
      <c r="AS63" s="85">
        <v>135</v>
      </c>
      <c r="AT63" s="85">
        <v>132</v>
      </c>
      <c r="AU63" s="85">
        <v>138</v>
      </c>
      <c r="AV63" s="85">
        <v>138</v>
      </c>
      <c r="AW63" s="85">
        <v>142</v>
      </c>
      <c r="AX63" s="85"/>
      <c r="AY63" s="85"/>
      <c r="AZ63" s="85"/>
      <c r="BA63" s="85"/>
      <c r="BB63" s="85"/>
      <c r="BC63" s="85"/>
      <c r="BD63" s="85"/>
      <c r="BE63" s="85"/>
      <c r="BF63" s="85"/>
      <c r="BG63" s="85"/>
      <c r="BH63" s="85"/>
      <c r="BI63" s="85"/>
      <c r="BJ63" s="85"/>
      <c r="BK63" s="85"/>
      <c r="BL63" s="85"/>
      <c r="BM63" s="85"/>
      <c r="BN63" s="85"/>
      <c r="BO63" s="86"/>
      <c r="BP63" s="86"/>
      <c r="BQ63" s="86"/>
      <c r="BR63" s="86"/>
      <c r="BS63" s="86"/>
      <c r="BT63" s="86"/>
      <c r="BU63" s="86"/>
      <c r="BV63" s="86"/>
      <c r="BW63" s="86"/>
      <c r="BX63" s="86"/>
    </row>
    <row r="64" spans="1:76" s="59" customFormat="1" x14ac:dyDescent="0.3">
      <c r="A64" s="81">
        <v>7</v>
      </c>
      <c r="B64" s="60" t="s">
        <v>57</v>
      </c>
      <c r="C64" s="82">
        <v>7</v>
      </c>
      <c r="D64" s="82">
        <v>6</v>
      </c>
      <c r="E64" s="82">
        <v>7</v>
      </c>
      <c r="F64" s="82">
        <v>10</v>
      </c>
      <c r="G64" s="82">
        <v>10</v>
      </c>
      <c r="H64" s="82">
        <v>11</v>
      </c>
      <c r="I64" s="82">
        <v>12</v>
      </c>
      <c r="J64" s="82">
        <v>12</v>
      </c>
      <c r="K64" s="82">
        <v>10</v>
      </c>
      <c r="L64" s="82">
        <v>11</v>
      </c>
      <c r="M64" s="82">
        <v>10</v>
      </c>
      <c r="N64" s="82">
        <v>10</v>
      </c>
      <c r="O64" s="82">
        <v>10</v>
      </c>
      <c r="P64" s="82">
        <v>10</v>
      </c>
      <c r="Q64" s="82">
        <v>11</v>
      </c>
      <c r="R64" s="82">
        <v>8</v>
      </c>
      <c r="S64" s="82">
        <v>8</v>
      </c>
      <c r="T64" s="84">
        <v>8</v>
      </c>
      <c r="U64" s="84">
        <v>5</v>
      </c>
      <c r="V64" s="84">
        <v>5</v>
      </c>
      <c r="W64" s="84">
        <v>5</v>
      </c>
      <c r="X64" s="84">
        <v>6</v>
      </c>
      <c r="Y64" s="84">
        <v>6</v>
      </c>
      <c r="Z64" s="84">
        <v>10</v>
      </c>
      <c r="AA64" s="84">
        <v>8</v>
      </c>
      <c r="AB64" s="84">
        <v>6</v>
      </c>
      <c r="AC64" s="85">
        <v>6</v>
      </c>
      <c r="AD64" s="85">
        <v>9</v>
      </c>
      <c r="AE64" s="85">
        <v>9</v>
      </c>
      <c r="AF64" s="85">
        <v>11</v>
      </c>
      <c r="AG64" s="85">
        <v>16</v>
      </c>
      <c r="AH64" s="85">
        <v>15</v>
      </c>
      <c r="AI64" s="85">
        <v>10</v>
      </c>
      <c r="AJ64" s="85">
        <v>11</v>
      </c>
      <c r="AK64" s="85">
        <v>11</v>
      </c>
      <c r="AL64" s="85">
        <v>13</v>
      </c>
      <c r="AM64" s="85">
        <v>15</v>
      </c>
      <c r="AN64" s="85">
        <v>19</v>
      </c>
      <c r="AO64" s="85">
        <v>19</v>
      </c>
      <c r="AP64" s="85">
        <v>24</v>
      </c>
      <c r="AQ64" s="85">
        <v>26</v>
      </c>
      <c r="AR64" s="85">
        <v>25</v>
      </c>
      <c r="AS64" s="85">
        <v>25</v>
      </c>
      <c r="AT64" s="85">
        <v>25</v>
      </c>
      <c r="AU64" s="85">
        <v>25</v>
      </c>
      <c r="AV64" s="85">
        <v>21</v>
      </c>
      <c r="AW64" s="85">
        <v>21</v>
      </c>
      <c r="AX64" s="85"/>
      <c r="AY64" s="85"/>
      <c r="AZ64" s="85"/>
      <c r="BA64" s="85"/>
      <c r="BB64" s="85"/>
      <c r="BC64" s="85"/>
      <c r="BD64" s="85"/>
      <c r="BE64" s="85"/>
      <c r="BF64" s="85"/>
      <c r="BG64" s="85"/>
      <c r="BH64" s="85"/>
      <c r="BI64" s="85"/>
      <c r="BJ64" s="85"/>
      <c r="BK64" s="85"/>
      <c r="BL64" s="85"/>
      <c r="BM64" s="85"/>
      <c r="BN64" s="85"/>
      <c r="BO64" s="86"/>
      <c r="BP64" s="86"/>
      <c r="BQ64" s="86"/>
      <c r="BR64" s="86"/>
      <c r="BS64" s="86"/>
      <c r="BT64" s="86"/>
      <c r="BU64" s="86"/>
      <c r="BV64" s="86"/>
      <c r="BW64" s="86"/>
      <c r="BX64" s="86"/>
    </row>
    <row r="65" spans="1:76" s="59" customFormat="1" x14ac:dyDescent="0.3">
      <c r="A65" s="92">
        <v>8</v>
      </c>
      <c r="B65" s="93" t="s">
        <v>49</v>
      </c>
      <c r="C65" s="61"/>
      <c r="D65" s="61">
        <v>42654</v>
      </c>
      <c r="E65" s="61">
        <v>42655</v>
      </c>
      <c r="F65" s="61">
        <v>42654</v>
      </c>
      <c r="G65" s="61">
        <v>42654</v>
      </c>
      <c r="H65" s="61">
        <v>42663</v>
      </c>
      <c r="I65" s="61">
        <v>42663</v>
      </c>
      <c r="J65" s="61">
        <v>42669</v>
      </c>
      <c r="K65" s="61">
        <v>42811</v>
      </c>
      <c r="L65" s="61">
        <v>42929</v>
      </c>
      <c r="M65" s="61">
        <v>42930</v>
      </c>
      <c r="N65" s="61">
        <v>42930</v>
      </c>
      <c r="O65" s="61">
        <v>42937</v>
      </c>
      <c r="P65" s="61">
        <v>42930</v>
      </c>
      <c r="Q65" s="61">
        <v>42930</v>
      </c>
      <c r="R65" s="61">
        <v>43125</v>
      </c>
      <c r="S65" s="61">
        <v>43125</v>
      </c>
      <c r="T65" s="61">
        <v>43140</v>
      </c>
      <c r="U65" s="61">
        <v>43185</v>
      </c>
      <c r="V65" s="61">
        <v>43244</v>
      </c>
      <c r="W65" s="61">
        <v>43273</v>
      </c>
      <c r="X65" s="61">
        <v>43293</v>
      </c>
      <c r="Y65" s="61">
        <v>43328</v>
      </c>
      <c r="Z65" s="61">
        <v>43360</v>
      </c>
      <c r="AA65" s="61">
        <v>43384</v>
      </c>
      <c r="AB65" s="61">
        <v>43423</v>
      </c>
      <c r="AC65" s="61">
        <v>43453</v>
      </c>
      <c r="AD65" s="61">
        <v>43488</v>
      </c>
      <c r="AE65" s="61">
        <v>43516</v>
      </c>
      <c r="AF65" s="61">
        <v>43545</v>
      </c>
      <c r="AG65" s="61">
        <v>43579</v>
      </c>
      <c r="AH65" s="61">
        <v>43612</v>
      </c>
      <c r="AI65" s="61">
        <v>43635</v>
      </c>
      <c r="AJ65" s="61">
        <v>43664</v>
      </c>
      <c r="AK65" s="61">
        <v>43691</v>
      </c>
      <c r="AL65" s="61">
        <v>43717</v>
      </c>
      <c r="AM65" s="61">
        <v>43748</v>
      </c>
      <c r="AN65" s="61">
        <v>43783</v>
      </c>
      <c r="AO65" s="61">
        <v>43812</v>
      </c>
      <c r="AP65" s="61">
        <v>43846</v>
      </c>
      <c r="AQ65" s="61">
        <v>43879</v>
      </c>
      <c r="AR65" s="61">
        <v>43901</v>
      </c>
      <c r="AS65" s="61">
        <v>43938</v>
      </c>
      <c r="AT65" s="61">
        <v>43965</v>
      </c>
      <c r="AU65" s="61">
        <v>43993</v>
      </c>
      <c r="AV65" s="61">
        <v>44025</v>
      </c>
      <c r="AW65" s="61">
        <v>44056</v>
      </c>
      <c r="AX65" s="61"/>
      <c r="AY65" s="61"/>
      <c r="AZ65" s="61"/>
      <c r="BA65" s="61"/>
      <c r="BB65" s="61"/>
      <c r="BC65" s="61"/>
      <c r="BD65" s="61"/>
      <c r="BE65" s="61"/>
      <c r="BF65" s="61"/>
      <c r="BG65" s="61"/>
      <c r="BH65" s="61"/>
      <c r="BI65" s="61"/>
      <c r="BJ65" s="61"/>
      <c r="BK65" s="61"/>
      <c r="BL65" s="61"/>
      <c r="BM65" s="61"/>
      <c r="BN65" s="61"/>
      <c r="BO65" s="63"/>
      <c r="BP65" s="63"/>
      <c r="BQ65" s="63"/>
      <c r="BR65" s="63"/>
      <c r="BS65" s="63"/>
      <c r="BT65" s="63"/>
      <c r="BU65" s="63"/>
      <c r="BV65" s="63"/>
      <c r="BW65" s="63"/>
      <c r="BX65" s="63"/>
    </row>
    <row r="66" spans="1:76" s="59" customFormat="1" ht="26.4" x14ac:dyDescent="0.3">
      <c r="A66" s="92">
        <v>9</v>
      </c>
      <c r="B66" s="93" t="s">
        <v>50</v>
      </c>
      <c r="C66" s="61">
        <v>42641</v>
      </c>
      <c r="D66" s="61">
        <v>42690</v>
      </c>
      <c r="E66" s="61">
        <v>42726</v>
      </c>
      <c r="F66" s="61">
        <v>42767</v>
      </c>
      <c r="G66" s="61">
        <v>42781</v>
      </c>
      <c r="H66" s="61">
        <v>42817</v>
      </c>
      <c r="I66" s="61">
        <v>42850</v>
      </c>
      <c r="J66" s="61">
        <v>42850</v>
      </c>
      <c r="K66" s="61">
        <v>42894</v>
      </c>
      <c r="L66" s="61">
        <v>42894</v>
      </c>
      <c r="M66" s="61">
        <v>42894</v>
      </c>
      <c r="N66" s="61">
        <v>42894</v>
      </c>
      <c r="O66" s="61">
        <v>43021</v>
      </c>
      <c r="P66" s="61">
        <v>43021</v>
      </c>
      <c r="Q66" s="61">
        <v>43021</v>
      </c>
      <c r="R66" s="61">
        <v>43021</v>
      </c>
      <c r="S66" s="61">
        <v>43049</v>
      </c>
      <c r="T66" s="61">
        <v>43055</v>
      </c>
      <c r="U66" s="61">
        <v>43187</v>
      </c>
      <c r="V66" s="61">
        <v>43187</v>
      </c>
      <c r="W66" s="61">
        <v>43187</v>
      </c>
      <c r="X66" s="61">
        <v>43187</v>
      </c>
      <c r="Y66" s="61">
        <v>43187</v>
      </c>
      <c r="Z66" s="61">
        <v>43187</v>
      </c>
      <c r="AA66" s="61">
        <v>43187</v>
      </c>
      <c r="AB66" s="61">
        <v>43187</v>
      </c>
      <c r="AC66" s="61">
        <v>43187</v>
      </c>
      <c r="AD66" s="61">
        <v>43251</v>
      </c>
      <c r="AE66" s="61">
        <v>43480</v>
      </c>
      <c r="AF66" s="61">
        <v>43480</v>
      </c>
      <c r="AG66" s="61">
        <v>43480</v>
      </c>
      <c r="AH66" s="61">
        <v>43480</v>
      </c>
      <c r="AI66" s="61">
        <v>43480</v>
      </c>
      <c r="AJ66" s="61">
        <v>43606</v>
      </c>
      <c r="AK66" s="61">
        <v>43644</v>
      </c>
      <c r="AL66" s="61">
        <v>43707</v>
      </c>
      <c r="AM66" s="61">
        <v>43742</v>
      </c>
      <c r="AN66" s="61">
        <v>43762</v>
      </c>
      <c r="AO66" s="61">
        <v>43762</v>
      </c>
      <c r="AP66" s="61">
        <v>43798</v>
      </c>
      <c r="AQ66" s="61">
        <v>43868</v>
      </c>
      <c r="AR66" s="61">
        <v>43868</v>
      </c>
      <c r="AS66" s="61">
        <v>43938</v>
      </c>
      <c r="AT66" s="61">
        <v>43965</v>
      </c>
      <c r="AU66" s="61">
        <v>43993</v>
      </c>
      <c r="AV66" s="61">
        <v>44025</v>
      </c>
      <c r="AW66" s="61">
        <v>44056</v>
      </c>
      <c r="AX66" s="61"/>
      <c r="AY66" s="61"/>
      <c r="AZ66" s="61"/>
      <c r="BA66" s="61"/>
      <c r="BB66" s="61"/>
      <c r="BC66" s="61"/>
      <c r="BD66" s="61"/>
      <c r="BE66" s="61"/>
      <c r="BF66" s="61"/>
      <c r="BG66" s="61"/>
      <c r="BH66" s="61"/>
      <c r="BI66" s="61"/>
      <c r="BJ66" s="61"/>
      <c r="BK66" s="61"/>
      <c r="BL66" s="61"/>
      <c r="BM66" s="61"/>
      <c r="BN66" s="61"/>
      <c r="BO66" s="63"/>
      <c r="BP66" s="63"/>
      <c r="BQ66" s="63"/>
      <c r="BR66" s="63"/>
      <c r="BS66" s="63"/>
      <c r="BT66" s="63"/>
      <c r="BU66" s="63"/>
      <c r="BV66" s="63"/>
      <c r="BW66" s="63"/>
      <c r="BX66" s="63"/>
    </row>
    <row r="67" spans="1:76" s="59" customFormat="1" x14ac:dyDescent="0.3">
      <c r="A67" s="92">
        <v>10</v>
      </c>
      <c r="B67" s="93" t="s">
        <v>51</v>
      </c>
      <c r="C67" s="61"/>
      <c r="D67" s="61">
        <v>42670</v>
      </c>
      <c r="E67" s="61">
        <v>42670</v>
      </c>
      <c r="F67" s="61">
        <v>42670</v>
      </c>
      <c r="G67" s="61">
        <v>42670</v>
      </c>
      <c r="H67" s="61">
        <v>42670</v>
      </c>
      <c r="I67" s="61">
        <v>42670</v>
      </c>
      <c r="J67" s="61">
        <v>42670</v>
      </c>
      <c r="K67" s="61">
        <v>42880</v>
      </c>
      <c r="L67" s="61">
        <v>42896</v>
      </c>
      <c r="M67" s="61">
        <v>42896</v>
      </c>
      <c r="N67" s="61">
        <v>42896</v>
      </c>
      <c r="O67" s="61">
        <v>42972</v>
      </c>
      <c r="P67" s="61">
        <v>42972</v>
      </c>
      <c r="Q67" s="61">
        <v>42972</v>
      </c>
      <c r="R67" s="61">
        <v>42977</v>
      </c>
      <c r="S67" s="61">
        <v>42986</v>
      </c>
      <c r="T67" s="61">
        <v>43152</v>
      </c>
      <c r="U67" s="61">
        <v>43175</v>
      </c>
      <c r="V67" s="61">
        <v>43244</v>
      </c>
      <c r="W67" s="61">
        <v>43270</v>
      </c>
      <c r="X67" s="61">
        <v>43291</v>
      </c>
      <c r="Y67" s="61">
        <v>43328</v>
      </c>
      <c r="Z67" s="61">
        <v>43360</v>
      </c>
      <c r="AA67" s="61">
        <v>43384</v>
      </c>
      <c r="AB67" s="61">
        <v>43423</v>
      </c>
      <c r="AC67" s="61">
        <v>43454</v>
      </c>
      <c r="AD67" s="61">
        <v>43486</v>
      </c>
      <c r="AE67" s="61">
        <v>43516</v>
      </c>
      <c r="AF67" s="61">
        <v>43545</v>
      </c>
      <c r="AG67" s="61">
        <v>43579</v>
      </c>
      <c r="AH67" s="61">
        <v>43585</v>
      </c>
      <c r="AI67" s="61">
        <v>43635</v>
      </c>
      <c r="AJ67" s="61">
        <v>43663</v>
      </c>
      <c r="AK67" s="61">
        <v>43691</v>
      </c>
      <c r="AL67" s="61">
        <v>43712</v>
      </c>
      <c r="AM67" s="61">
        <v>43748</v>
      </c>
      <c r="AN67" s="61">
        <v>43783</v>
      </c>
      <c r="AO67" s="61">
        <v>43812</v>
      </c>
      <c r="AP67" s="61">
        <v>43838</v>
      </c>
      <c r="AQ67" s="61">
        <v>43879</v>
      </c>
      <c r="AR67" s="61">
        <v>43901</v>
      </c>
      <c r="AS67" s="61">
        <v>43936</v>
      </c>
      <c r="AT67" s="61">
        <v>43962</v>
      </c>
      <c r="AU67" s="61">
        <v>43991</v>
      </c>
      <c r="AV67" s="61">
        <v>44021</v>
      </c>
      <c r="AW67" s="61">
        <v>44056</v>
      </c>
      <c r="AX67" s="61"/>
      <c r="AY67" s="61"/>
      <c r="AZ67" s="61"/>
      <c r="BA67" s="61"/>
      <c r="BB67" s="61"/>
      <c r="BC67" s="61"/>
      <c r="BD67" s="61"/>
      <c r="BE67" s="61"/>
      <c r="BF67" s="61"/>
      <c r="BG67" s="61"/>
      <c r="BH67" s="61"/>
      <c r="BI67" s="61"/>
      <c r="BJ67" s="61"/>
      <c r="BK67" s="61"/>
      <c r="BL67" s="61"/>
      <c r="BM67" s="61"/>
      <c r="BN67" s="61"/>
      <c r="BO67" s="63"/>
      <c r="BP67" s="63"/>
      <c r="BQ67" s="63"/>
      <c r="BR67" s="63"/>
      <c r="BS67" s="63"/>
      <c r="BT67" s="63"/>
      <c r="BU67" s="63"/>
      <c r="BV67" s="63"/>
      <c r="BW67" s="63"/>
      <c r="BX67" s="63"/>
    </row>
    <row r="68" spans="1:76" s="59" customFormat="1" x14ac:dyDescent="0.3">
      <c r="A68" s="94">
        <v>11</v>
      </c>
      <c r="B68" s="95" t="s">
        <v>52</v>
      </c>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7">
        <v>0</v>
      </c>
      <c r="AL68" s="97">
        <v>26</v>
      </c>
      <c r="AM68" s="97">
        <v>0</v>
      </c>
      <c r="AN68" s="97">
        <v>0</v>
      </c>
      <c r="AO68" s="97">
        <v>0</v>
      </c>
      <c r="AP68" s="97">
        <v>14</v>
      </c>
      <c r="AQ68" s="97">
        <v>0</v>
      </c>
      <c r="AR68" s="97">
        <v>6</v>
      </c>
      <c r="AS68" s="97">
        <v>9</v>
      </c>
      <c r="AT68" s="97">
        <v>7</v>
      </c>
      <c r="AU68" s="97">
        <v>5</v>
      </c>
      <c r="AV68" s="97">
        <v>7</v>
      </c>
      <c r="AW68" s="97">
        <v>1</v>
      </c>
      <c r="AX68" s="97"/>
      <c r="AY68" s="97"/>
      <c r="AZ68" s="97"/>
      <c r="BA68" s="97"/>
      <c r="BB68" s="97"/>
      <c r="BC68" s="97"/>
      <c r="BD68" s="97"/>
      <c r="BE68" s="97"/>
      <c r="BF68" s="97"/>
      <c r="BG68" s="97"/>
      <c r="BH68" s="97"/>
      <c r="BI68" s="97"/>
      <c r="BJ68" s="97"/>
      <c r="BK68" s="97"/>
      <c r="BL68" s="97"/>
      <c r="BM68" s="97"/>
      <c r="BN68" s="97"/>
      <c r="BO68" s="86"/>
      <c r="BP68" s="86"/>
      <c r="BQ68" s="86"/>
      <c r="BR68" s="86"/>
      <c r="BS68" s="86"/>
      <c r="BT68" s="86"/>
      <c r="BU68" s="86"/>
      <c r="BV68" s="86"/>
      <c r="BW68" s="86"/>
      <c r="BX68" s="86"/>
    </row>
    <row r="69" spans="1:76" s="59" customFormat="1" x14ac:dyDescent="0.3">
      <c r="A69" s="92">
        <v>12</v>
      </c>
      <c r="B69" s="60" t="s">
        <v>24</v>
      </c>
      <c r="C69" s="82">
        <v>0</v>
      </c>
      <c r="D69" s="82">
        <v>0</v>
      </c>
      <c r="E69" s="82">
        <v>11</v>
      </c>
      <c r="F69" s="82">
        <v>0</v>
      </c>
      <c r="G69" s="82">
        <v>0</v>
      </c>
      <c r="H69" s="82">
        <v>0</v>
      </c>
      <c r="I69" s="82">
        <v>0</v>
      </c>
      <c r="J69" s="82">
        <v>1</v>
      </c>
      <c r="K69" s="82">
        <v>0</v>
      </c>
      <c r="L69" s="82">
        <v>1</v>
      </c>
      <c r="M69" s="82">
        <v>2</v>
      </c>
      <c r="N69" s="82">
        <v>0</v>
      </c>
      <c r="O69" s="82">
        <v>2</v>
      </c>
      <c r="P69" s="82">
        <v>11</v>
      </c>
      <c r="Q69" s="82">
        <v>4</v>
      </c>
      <c r="R69" s="82">
        <v>2</v>
      </c>
      <c r="S69" s="82">
        <v>5</v>
      </c>
      <c r="T69" s="84">
        <v>0</v>
      </c>
      <c r="U69" s="84">
        <v>15</v>
      </c>
      <c r="V69" s="84">
        <v>2</v>
      </c>
      <c r="W69" s="84">
        <v>12</v>
      </c>
      <c r="X69" s="84">
        <v>0</v>
      </c>
      <c r="Y69" s="84">
        <v>6</v>
      </c>
      <c r="Z69" s="84">
        <v>0</v>
      </c>
      <c r="AA69" s="84">
        <v>4</v>
      </c>
      <c r="AB69" s="84">
        <v>13</v>
      </c>
      <c r="AC69" s="85">
        <v>12</v>
      </c>
      <c r="AD69" s="85">
        <v>3</v>
      </c>
      <c r="AE69" s="85">
        <v>7</v>
      </c>
      <c r="AF69" s="85">
        <v>5</v>
      </c>
      <c r="AG69" s="85">
        <v>13</v>
      </c>
      <c r="AH69" s="85">
        <v>6</v>
      </c>
      <c r="AI69" s="85">
        <v>3</v>
      </c>
      <c r="AJ69" s="85">
        <v>3</v>
      </c>
      <c r="AK69" s="85">
        <v>14</v>
      </c>
      <c r="AL69" s="85">
        <v>4</v>
      </c>
      <c r="AM69" s="85">
        <v>12</v>
      </c>
      <c r="AN69" s="85">
        <v>13</v>
      </c>
      <c r="AO69" s="85">
        <v>4</v>
      </c>
      <c r="AP69" s="85">
        <v>4</v>
      </c>
      <c r="AQ69" s="85">
        <v>1</v>
      </c>
      <c r="AR69" s="85">
        <v>10</v>
      </c>
      <c r="AS69" s="85">
        <v>17</v>
      </c>
      <c r="AT69" s="85">
        <v>11</v>
      </c>
      <c r="AU69" s="85">
        <v>5</v>
      </c>
      <c r="AV69" s="85">
        <v>5</v>
      </c>
      <c r="AW69" s="85">
        <v>5</v>
      </c>
      <c r="AX69" s="85"/>
      <c r="AY69" s="85"/>
      <c r="AZ69" s="85"/>
      <c r="BA69" s="85"/>
      <c r="BB69" s="85"/>
      <c r="BC69" s="85"/>
      <c r="BD69" s="85"/>
      <c r="BE69" s="85"/>
      <c r="BF69" s="85"/>
      <c r="BG69" s="85"/>
      <c r="BH69" s="85"/>
      <c r="BI69" s="85"/>
      <c r="BJ69" s="85"/>
      <c r="BK69" s="85"/>
      <c r="BL69" s="85"/>
      <c r="BM69" s="85"/>
      <c r="BN69" s="85"/>
      <c r="BO69" s="86"/>
      <c r="BP69" s="86"/>
      <c r="BQ69" s="86"/>
      <c r="BR69" s="86"/>
      <c r="BS69" s="86"/>
      <c r="BT69" s="86"/>
      <c r="BU69" s="86"/>
      <c r="BV69" s="86"/>
      <c r="BW69" s="86"/>
      <c r="BX69" s="86"/>
    </row>
    <row r="70" spans="1:76" s="59" customFormat="1" x14ac:dyDescent="0.3">
      <c r="A70" s="94">
        <v>13</v>
      </c>
      <c r="B70" s="60" t="s">
        <v>25</v>
      </c>
      <c r="C70" s="87">
        <v>0</v>
      </c>
      <c r="D70" s="87">
        <v>0</v>
      </c>
      <c r="E70" s="87">
        <v>0</v>
      </c>
      <c r="F70" s="87">
        <v>0</v>
      </c>
      <c r="G70" s="87">
        <v>0</v>
      </c>
      <c r="H70" s="87">
        <v>0</v>
      </c>
      <c r="I70" s="87">
        <v>0</v>
      </c>
      <c r="J70" s="87">
        <v>1</v>
      </c>
      <c r="K70" s="87">
        <v>0</v>
      </c>
      <c r="L70" s="87">
        <v>0</v>
      </c>
      <c r="M70" s="87">
        <v>0</v>
      </c>
      <c r="N70" s="87">
        <v>0</v>
      </c>
      <c r="O70" s="87">
        <v>1</v>
      </c>
      <c r="P70" s="87">
        <v>2</v>
      </c>
      <c r="Q70" s="87">
        <v>2</v>
      </c>
      <c r="R70" s="87">
        <v>2</v>
      </c>
      <c r="S70" s="87">
        <v>1</v>
      </c>
      <c r="T70" s="84">
        <v>0</v>
      </c>
      <c r="U70" s="84">
        <v>7</v>
      </c>
      <c r="V70" s="84">
        <v>0</v>
      </c>
      <c r="W70" s="84">
        <v>7</v>
      </c>
      <c r="X70" s="84">
        <v>0</v>
      </c>
      <c r="Y70" s="84">
        <v>4</v>
      </c>
      <c r="Z70" s="84">
        <v>0</v>
      </c>
      <c r="AA70" s="84">
        <v>1</v>
      </c>
      <c r="AB70" s="84">
        <v>7</v>
      </c>
      <c r="AC70" s="85">
        <v>2</v>
      </c>
      <c r="AD70" s="85">
        <v>1</v>
      </c>
      <c r="AE70" s="85">
        <v>6</v>
      </c>
      <c r="AF70" s="85">
        <v>4</v>
      </c>
      <c r="AG70" s="85">
        <v>10</v>
      </c>
      <c r="AH70" s="85">
        <v>4</v>
      </c>
      <c r="AI70" s="85">
        <v>2</v>
      </c>
      <c r="AJ70" s="85">
        <v>2</v>
      </c>
      <c r="AK70" s="85">
        <v>7</v>
      </c>
      <c r="AL70" s="85">
        <v>3</v>
      </c>
      <c r="AM70" s="85">
        <v>7</v>
      </c>
      <c r="AN70" s="85">
        <v>9</v>
      </c>
      <c r="AO70" s="85">
        <v>1</v>
      </c>
      <c r="AP70" s="85">
        <v>3</v>
      </c>
      <c r="AQ70" s="85">
        <v>1</v>
      </c>
      <c r="AR70" s="85">
        <v>4</v>
      </c>
      <c r="AS70" s="85">
        <v>7</v>
      </c>
      <c r="AT70" s="85">
        <v>0</v>
      </c>
      <c r="AU70" s="85">
        <v>0</v>
      </c>
      <c r="AV70" s="85">
        <v>0</v>
      </c>
      <c r="AW70" s="85">
        <v>0</v>
      </c>
      <c r="AX70" s="85"/>
      <c r="AY70" s="85"/>
      <c r="AZ70" s="85"/>
      <c r="BA70" s="85"/>
      <c r="BB70" s="85"/>
      <c r="BC70" s="85"/>
      <c r="BD70" s="85"/>
      <c r="BE70" s="85"/>
      <c r="BF70" s="85"/>
      <c r="BG70" s="85"/>
      <c r="BH70" s="85"/>
      <c r="BI70" s="85"/>
      <c r="BJ70" s="85"/>
      <c r="BK70" s="85"/>
      <c r="BL70" s="85"/>
      <c r="BM70" s="85"/>
      <c r="BN70" s="85"/>
      <c r="BO70" s="86"/>
      <c r="BP70" s="86"/>
      <c r="BQ70" s="86"/>
      <c r="BR70" s="86"/>
      <c r="BS70" s="86"/>
      <c r="BT70" s="86"/>
      <c r="BU70" s="86"/>
      <c r="BV70" s="86"/>
      <c r="BW70" s="86"/>
      <c r="BX70" s="86"/>
    </row>
    <row r="71" spans="1:76" s="59" customFormat="1" x14ac:dyDescent="0.3">
      <c r="A71" s="92">
        <v>14</v>
      </c>
      <c r="B71" s="98" t="s">
        <v>53</v>
      </c>
      <c r="C71" s="99"/>
      <c r="D71" s="99"/>
      <c r="E71" s="99"/>
      <c r="F71" s="99"/>
      <c r="G71" s="100"/>
      <c r="H71" s="100"/>
      <c r="I71" s="100"/>
      <c r="J71" s="100"/>
      <c r="K71" s="100"/>
      <c r="L71" s="100"/>
      <c r="M71" s="100"/>
      <c r="N71" s="100"/>
      <c r="O71" s="100"/>
      <c r="P71" s="100"/>
      <c r="Q71" s="100"/>
      <c r="R71" s="100"/>
      <c r="S71" s="100"/>
      <c r="T71" s="100"/>
      <c r="U71" s="100"/>
      <c r="V71" s="101"/>
      <c r="W71" s="101"/>
      <c r="X71" s="101">
        <v>9</v>
      </c>
      <c r="Y71" s="101">
        <v>15</v>
      </c>
      <c r="Z71" s="101">
        <v>19</v>
      </c>
      <c r="AA71" s="101">
        <v>18</v>
      </c>
      <c r="AB71" s="101">
        <v>13</v>
      </c>
      <c r="AC71" s="101">
        <v>12</v>
      </c>
      <c r="AD71" s="101">
        <v>20</v>
      </c>
      <c r="AE71" s="101">
        <v>30</v>
      </c>
      <c r="AF71" s="101">
        <v>32</v>
      </c>
      <c r="AG71" s="101">
        <v>40</v>
      </c>
      <c r="AH71" s="101">
        <v>38</v>
      </c>
      <c r="AI71" s="101">
        <v>39</v>
      </c>
      <c r="AJ71" s="101">
        <v>45</v>
      </c>
      <c r="AK71" s="101">
        <v>36</v>
      </c>
      <c r="AL71" s="101">
        <v>28</v>
      </c>
      <c r="AM71" s="101">
        <v>23</v>
      </c>
      <c r="AN71" s="101">
        <v>33</v>
      </c>
      <c r="AO71" s="101">
        <v>31</v>
      </c>
      <c r="AP71" s="101">
        <v>33</v>
      </c>
      <c r="AQ71" s="101">
        <v>45</v>
      </c>
      <c r="AR71" s="101">
        <v>47</v>
      </c>
      <c r="AS71" s="101">
        <v>37</v>
      </c>
      <c r="AT71" s="101">
        <v>43</v>
      </c>
      <c r="AU71" s="101">
        <v>39</v>
      </c>
      <c r="AV71" s="101">
        <v>58</v>
      </c>
      <c r="AW71" s="101">
        <v>51</v>
      </c>
      <c r="AX71" s="101"/>
      <c r="AY71" s="101"/>
      <c r="AZ71" s="101"/>
      <c r="BA71" s="101"/>
      <c r="BB71" s="101"/>
      <c r="BC71" s="101"/>
      <c r="BD71" s="101"/>
      <c r="BE71" s="101"/>
      <c r="BF71" s="101"/>
      <c r="BG71" s="101"/>
      <c r="BH71" s="101"/>
      <c r="BI71" s="101"/>
      <c r="BJ71" s="101"/>
      <c r="BK71" s="101"/>
      <c r="BL71" s="101"/>
      <c r="BM71" s="101"/>
      <c r="BN71" s="101"/>
      <c r="BO71" s="102"/>
      <c r="BP71" s="102"/>
      <c r="BQ71" s="102"/>
      <c r="BR71" s="102"/>
      <c r="BS71" s="102"/>
      <c r="BT71" s="102"/>
      <c r="BU71" s="102"/>
      <c r="BV71" s="102"/>
      <c r="BW71" s="102"/>
      <c r="BX71" s="102"/>
    </row>
    <row r="72" spans="1:76" s="59" customFormat="1" x14ac:dyDescent="0.3">
      <c r="A72" s="94">
        <v>15</v>
      </c>
      <c r="B72" s="98" t="s">
        <v>54</v>
      </c>
      <c r="C72" s="99"/>
      <c r="D72" s="99"/>
      <c r="E72" s="99"/>
      <c r="F72" s="99"/>
      <c r="G72" s="100"/>
      <c r="H72" s="100"/>
      <c r="I72" s="100"/>
      <c r="J72" s="100"/>
      <c r="K72" s="100"/>
      <c r="L72" s="100"/>
      <c r="M72" s="100"/>
      <c r="N72" s="100"/>
      <c r="O72" s="100"/>
      <c r="P72" s="100"/>
      <c r="Q72" s="100"/>
      <c r="R72" s="100"/>
      <c r="S72" s="100"/>
      <c r="T72" s="100"/>
      <c r="U72" s="100"/>
      <c r="V72" s="101"/>
      <c r="W72" s="101"/>
      <c r="X72" s="101">
        <v>6</v>
      </c>
      <c r="Y72" s="101">
        <v>6</v>
      </c>
      <c r="Z72" s="101">
        <v>4</v>
      </c>
      <c r="AA72" s="101">
        <v>4</v>
      </c>
      <c r="AB72" s="101">
        <v>7</v>
      </c>
      <c r="AC72" s="101">
        <v>6</v>
      </c>
      <c r="AD72" s="101">
        <v>8</v>
      </c>
      <c r="AE72" s="101">
        <v>13</v>
      </c>
      <c r="AF72" s="101">
        <v>14</v>
      </c>
      <c r="AG72" s="101">
        <v>15</v>
      </c>
      <c r="AH72" s="101">
        <v>17</v>
      </c>
      <c r="AI72" s="101">
        <v>13</v>
      </c>
      <c r="AJ72" s="101">
        <v>4</v>
      </c>
      <c r="AK72" s="101">
        <v>5</v>
      </c>
      <c r="AL72" s="101">
        <v>2</v>
      </c>
      <c r="AM72" s="101">
        <v>1</v>
      </c>
      <c r="AN72" s="101">
        <v>6</v>
      </c>
      <c r="AO72" s="101">
        <v>4</v>
      </c>
      <c r="AP72" s="101">
        <v>3</v>
      </c>
      <c r="AQ72" s="101">
        <v>1</v>
      </c>
      <c r="AR72" s="101">
        <v>1</v>
      </c>
      <c r="AS72" s="101">
        <v>0</v>
      </c>
      <c r="AT72" s="101">
        <v>0</v>
      </c>
      <c r="AU72" s="101">
        <v>0</v>
      </c>
      <c r="AV72" s="101">
        <v>0</v>
      </c>
      <c r="AW72" s="101">
        <v>4</v>
      </c>
      <c r="AX72" s="101"/>
      <c r="AY72" s="101"/>
      <c r="AZ72" s="101"/>
      <c r="BA72" s="101"/>
      <c r="BB72" s="101"/>
      <c r="BC72" s="101"/>
      <c r="BD72" s="101"/>
      <c r="BE72" s="101"/>
      <c r="BF72" s="101"/>
      <c r="BG72" s="101"/>
      <c r="BH72" s="101"/>
      <c r="BI72" s="101"/>
      <c r="BJ72" s="101"/>
      <c r="BK72" s="101"/>
      <c r="BL72" s="101"/>
      <c r="BM72" s="101"/>
      <c r="BN72" s="101"/>
      <c r="BO72" s="102"/>
      <c r="BP72" s="102"/>
      <c r="BQ72" s="102"/>
      <c r="BR72" s="102"/>
      <c r="BS72" s="102"/>
      <c r="BT72" s="102"/>
      <c r="BU72" s="102"/>
      <c r="BV72" s="102"/>
      <c r="BW72" s="102"/>
      <c r="BX72" s="102"/>
    </row>
    <row r="73" spans="1:76" s="91" customFormat="1" ht="26.4" x14ac:dyDescent="0.3">
      <c r="A73" s="88">
        <v>16</v>
      </c>
      <c r="B73" s="67" t="s">
        <v>26</v>
      </c>
      <c r="C73" s="89">
        <f t="shared" ref="C73:AH73" si="36">SUM(C74:C78)</f>
        <v>0</v>
      </c>
      <c r="D73" s="89">
        <f t="shared" si="36"/>
        <v>0</v>
      </c>
      <c r="E73" s="89">
        <f t="shared" si="36"/>
        <v>0</v>
      </c>
      <c r="F73" s="89">
        <f t="shared" si="36"/>
        <v>0</v>
      </c>
      <c r="G73" s="89">
        <f t="shared" si="36"/>
        <v>0</v>
      </c>
      <c r="H73" s="89">
        <f t="shared" si="36"/>
        <v>2</v>
      </c>
      <c r="I73" s="89">
        <f t="shared" si="36"/>
        <v>13</v>
      </c>
      <c r="J73" s="89">
        <f t="shared" si="36"/>
        <v>1</v>
      </c>
      <c r="K73" s="89">
        <f t="shared" si="36"/>
        <v>29</v>
      </c>
      <c r="L73" s="89">
        <f t="shared" si="36"/>
        <v>32</v>
      </c>
      <c r="M73" s="89">
        <f t="shared" si="36"/>
        <v>10</v>
      </c>
      <c r="N73" s="89">
        <f t="shared" si="36"/>
        <v>37</v>
      </c>
      <c r="O73" s="89">
        <f t="shared" si="36"/>
        <v>10</v>
      </c>
      <c r="P73" s="89">
        <f t="shared" si="36"/>
        <v>17</v>
      </c>
      <c r="Q73" s="89">
        <f t="shared" si="36"/>
        <v>6</v>
      </c>
      <c r="R73" s="89">
        <f t="shared" si="36"/>
        <v>5</v>
      </c>
      <c r="S73" s="89">
        <f t="shared" si="36"/>
        <v>1</v>
      </c>
      <c r="T73" s="89">
        <f t="shared" si="36"/>
        <v>0</v>
      </c>
      <c r="U73" s="89">
        <f t="shared" si="36"/>
        <v>50</v>
      </c>
      <c r="V73" s="89">
        <f t="shared" si="36"/>
        <v>6</v>
      </c>
      <c r="W73" s="89">
        <f t="shared" si="36"/>
        <v>65</v>
      </c>
      <c r="X73" s="89">
        <f t="shared" si="36"/>
        <v>19</v>
      </c>
      <c r="Y73" s="89">
        <f t="shared" si="36"/>
        <v>59</v>
      </c>
      <c r="Z73" s="89">
        <f t="shared" si="36"/>
        <v>40</v>
      </c>
      <c r="AA73" s="89">
        <f t="shared" si="36"/>
        <v>45</v>
      </c>
      <c r="AB73" s="89">
        <f t="shared" si="36"/>
        <v>55</v>
      </c>
      <c r="AC73" s="89">
        <f t="shared" si="36"/>
        <v>37</v>
      </c>
      <c r="AD73" s="89">
        <f t="shared" si="36"/>
        <v>22</v>
      </c>
      <c r="AE73" s="89">
        <f t="shared" si="36"/>
        <v>52</v>
      </c>
      <c r="AF73" s="89">
        <f t="shared" si="36"/>
        <v>128</v>
      </c>
      <c r="AG73" s="89">
        <f t="shared" si="36"/>
        <v>53</v>
      </c>
      <c r="AH73" s="89">
        <f t="shared" si="36"/>
        <v>178</v>
      </c>
      <c r="AI73" s="89">
        <f t="shared" ref="AI73:BN73" si="37">SUM(AI74:AI78)</f>
        <v>11</v>
      </c>
      <c r="AJ73" s="89">
        <f t="shared" si="37"/>
        <v>192</v>
      </c>
      <c r="AK73" s="89">
        <f t="shared" si="37"/>
        <v>51</v>
      </c>
      <c r="AL73" s="89">
        <f t="shared" si="37"/>
        <v>0</v>
      </c>
      <c r="AM73" s="89">
        <f t="shared" si="37"/>
        <v>13</v>
      </c>
      <c r="AN73" s="89">
        <f t="shared" si="37"/>
        <v>164</v>
      </c>
      <c r="AO73" s="89">
        <f t="shared" si="37"/>
        <v>28</v>
      </c>
      <c r="AP73" s="89">
        <f t="shared" si="37"/>
        <v>74</v>
      </c>
      <c r="AQ73" s="89">
        <f t="shared" si="37"/>
        <v>24</v>
      </c>
      <c r="AR73" s="89">
        <f t="shared" si="37"/>
        <v>154</v>
      </c>
      <c r="AS73" s="89">
        <f t="shared" si="37"/>
        <v>18</v>
      </c>
      <c r="AT73" s="89">
        <f t="shared" si="37"/>
        <v>117</v>
      </c>
      <c r="AU73" s="89">
        <f t="shared" si="37"/>
        <v>23</v>
      </c>
      <c r="AV73" s="89">
        <f t="shared" si="37"/>
        <v>217</v>
      </c>
      <c r="AW73" s="89">
        <f t="shared" si="37"/>
        <v>28</v>
      </c>
      <c r="AX73" s="89">
        <f t="shared" si="37"/>
        <v>0</v>
      </c>
      <c r="AY73" s="89">
        <f t="shared" si="37"/>
        <v>0</v>
      </c>
      <c r="AZ73" s="89">
        <f t="shared" si="37"/>
        <v>0</v>
      </c>
      <c r="BA73" s="89">
        <f t="shared" si="37"/>
        <v>0</v>
      </c>
      <c r="BB73" s="89">
        <f t="shared" si="37"/>
        <v>0</v>
      </c>
      <c r="BC73" s="89">
        <f t="shared" si="37"/>
        <v>0</v>
      </c>
      <c r="BD73" s="89">
        <f t="shared" si="37"/>
        <v>0</v>
      </c>
      <c r="BE73" s="89">
        <f t="shared" si="37"/>
        <v>0</v>
      </c>
      <c r="BF73" s="89">
        <f t="shared" si="37"/>
        <v>0</v>
      </c>
      <c r="BG73" s="89">
        <f t="shared" si="37"/>
        <v>0</v>
      </c>
      <c r="BH73" s="89">
        <f t="shared" si="37"/>
        <v>0</v>
      </c>
      <c r="BI73" s="89">
        <f t="shared" si="37"/>
        <v>0</v>
      </c>
      <c r="BJ73" s="89">
        <f t="shared" si="37"/>
        <v>0</v>
      </c>
      <c r="BK73" s="89">
        <f t="shared" si="37"/>
        <v>0</v>
      </c>
      <c r="BL73" s="89">
        <f t="shared" si="37"/>
        <v>0</v>
      </c>
      <c r="BM73" s="89">
        <f t="shared" si="37"/>
        <v>0</v>
      </c>
      <c r="BN73" s="89">
        <f t="shared" si="37"/>
        <v>0</v>
      </c>
      <c r="BO73" s="90"/>
      <c r="BP73" s="90"/>
      <c r="BQ73" s="90"/>
      <c r="BR73" s="90"/>
      <c r="BS73" s="90"/>
      <c r="BT73" s="90"/>
      <c r="BU73" s="90"/>
      <c r="BV73" s="90"/>
      <c r="BW73" s="90"/>
      <c r="BX73" s="90"/>
    </row>
    <row r="74" spans="1:76" s="59" customFormat="1" x14ac:dyDescent="0.3">
      <c r="A74" s="81"/>
      <c r="B74" s="103" t="s">
        <v>27</v>
      </c>
      <c r="C74" s="82"/>
      <c r="D74" s="82"/>
      <c r="E74" s="82"/>
      <c r="F74" s="82"/>
      <c r="G74" s="82"/>
      <c r="H74" s="82">
        <v>0</v>
      </c>
      <c r="I74" s="82">
        <v>6</v>
      </c>
      <c r="J74" s="82">
        <v>0</v>
      </c>
      <c r="K74" s="82">
        <v>3</v>
      </c>
      <c r="L74" s="82">
        <v>5</v>
      </c>
      <c r="M74" s="82">
        <v>6</v>
      </c>
      <c r="N74" s="82">
        <v>24</v>
      </c>
      <c r="O74" s="82">
        <v>3</v>
      </c>
      <c r="P74" s="82">
        <v>4</v>
      </c>
      <c r="Q74" s="82">
        <v>2</v>
      </c>
      <c r="R74" s="82">
        <v>1</v>
      </c>
      <c r="S74" s="82">
        <v>1</v>
      </c>
      <c r="T74" s="84">
        <v>0</v>
      </c>
      <c r="U74" s="84">
        <v>0</v>
      </c>
      <c r="V74" s="84">
        <v>0</v>
      </c>
      <c r="W74" s="84">
        <v>0</v>
      </c>
      <c r="X74" s="84">
        <v>2</v>
      </c>
      <c r="Y74" s="84">
        <v>0</v>
      </c>
      <c r="Z74" s="84">
        <v>6</v>
      </c>
      <c r="AA74" s="84">
        <v>23</v>
      </c>
      <c r="AB74" s="84">
        <v>12</v>
      </c>
      <c r="AC74" s="85">
        <v>21</v>
      </c>
      <c r="AD74" s="85">
        <v>10</v>
      </c>
      <c r="AE74" s="85">
        <v>11</v>
      </c>
      <c r="AF74" s="85">
        <v>3</v>
      </c>
      <c r="AG74" s="85">
        <v>2</v>
      </c>
      <c r="AH74" s="85">
        <v>0</v>
      </c>
      <c r="AI74" s="85">
        <v>3</v>
      </c>
      <c r="AJ74" s="85">
        <v>0</v>
      </c>
      <c r="AK74" s="85">
        <v>3</v>
      </c>
      <c r="AL74" s="85">
        <v>0</v>
      </c>
      <c r="AM74" s="85">
        <v>6</v>
      </c>
      <c r="AN74" s="85">
        <v>0</v>
      </c>
      <c r="AO74" s="85">
        <v>13</v>
      </c>
      <c r="AP74" s="85">
        <v>0</v>
      </c>
      <c r="AQ74" s="85">
        <v>10</v>
      </c>
      <c r="AR74" s="85">
        <v>2</v>
      </c>
      <c r="AS74" s="85">
        <v>6</v>
      </c>
      <c r="AT74" s="85">
        <v>0</v>
      </c>
      <c r="AU74" s="85">
        <v>6</v>
      </c>
      <c r="AV74" s="85">
        <v>1</v>
      </c>
      <c r="AW74" s="85">
        <v>14</v>
      </c>
      <c r="AX74" s="85"/>
      <c r="AY74" s="85"/>
      <c r="AZ74" s="85"/>
      <c r="BA74" s="85"/>
      <c r="BB74" s="85"/>
      <c r="BC74" s="85"/>
      <c r="BD74" s="85"/>
      <c r="BE74" s="85"/>
      <c r="BF74" s="85"/>
      <c r="BG74" s="85"/>
      <c r="BH74" s="85"/>
      <c r="BI74" s="85"/>
      <c r="BJ74" s="85"/>
      <c r="BK74" s="85"/>
      <c r="BL74" s="85"/>
      <c r="BM74" s="85"/>
      <c r="BN74" s="85"/>
      <c r="BO74" s="86"/>
      <c r="BP74" s="86"/>
      <c r="BQ74" s="86"/>
      <c r="BR74" s="86"/>
      <c r="BS74" s="86"/>
      <c r="BT74" s="86"/>
      <c r="BU74" s="86"/>
      <c r="BV74" s="86"/>
      <c r="BW74" s="86"/>
      <c r="BX74" s="86"/>
    </row>
    <row r="75" spans="1:76" s="59" customFormat="1" x14ac:dyDescent="0.3">
      <c r="A75" s="81"/>
      <c r="B75" s="103" t="s">
        <v>28</v>
      </c>
      <c r="C75" s="82"/>
      <c r="D75" s="82"/>
      <c r="E75" s="82"/>
      <c r="F75" s="82"/>
      <c r="G75" s="82"/>
      <c r="H75" s="82">
        <v>2</v>
      </c>
      <c r="I75" s="82">
        <v>6</v>
      </c>
      <c r="J75" s="82">
        <v>1</v>
      </c>
      <c r="K75" s="82">
        <v>10</v>
      </c>
      <c r="L75" s="82">
        <v>3</v>
      </c>
      <c r="M75" s="82">
        <v>2</v>
      </c>
      <c r="N75" s="82">
        <v>5</v>
      </c>
      <c r="O75" s="82">
        <v>7</v>
      </c>
      <c r="P75" s="82">
        <v>3</v>
      </c>
      <c r="Q75" s="82">
        <v>2</v>
      </c>
      <c r="R75" s="82">
        <v>3</v>
      </c>
      <c r="S75" s="82">
        <v>0</v>
      </c>
      <c r="T75" s="84">
        <v>0</v>
      </c>
      <c r="U75" s="84">
        <v>0</v>
      </c>
      <c r="V75" s="84">
        <v>1</v>
      </c>
      <c r="W75" s="84">
        <v>0</v>
      </c>
      <c r="X75" s="84">
        <v>4</v>
      </c>
      <c r="Y75" s="84">
        <v>3</v>
      </c>
      <c r="Z75" s="84">
        <v>3</v>
      </c>
      <c r="AA75" s="84">
        <v>10</v>
      </c>
      <c r="AB75" s="84">
        <v>17</v>
      </c>
      <c r="AC75" s="85">
        <v>6</v>
      </c>
      <c r="AD75" s="85">
        <v>6</v>
      </c>
      <c r="AE75" s="85">
        <v>20</v>
      </c>
      <c r="AF75" s="85">
        <v>1</v>
      </c>
      <c r="AG75" s="85">
        <v>4</v>
      </c>
      <c r="AH75" s="85">
        <v>1</v>
      </c>
      <c r="AI75" s="85">
        <v>4</v>
      </c>
      <c r="AJ75" s="85">
        <v>0</v>
      </c>
      <c r="AK75" s="85">
        <v>4</v>
      </c>
      <c r="AL75" s="85">
        <v>0</v>
      </c>
      <c r="AM75" s="85">
        <v>5</v>
      </c>
      <c r="AN75" s="85">
        <v>2</v>
      </c>
      <c r="AO75" s="85">
        <v>8</v>
      </c>
      <c r="AP75" s="85">
        <v>1</v>
      </c>
      <c r="AQ75" s="85">
        <v>7</v>
      </c>
      <c r="AR75" s="85">
        <v>0</v>
      </c>
      <c r="AS75" s="85">
        <v>8</v>
      </c>
      <c r="AT75" s="85">
        <v>0</v>
      </c>
      <c r="AU75" s="85">
        <v>2</v>
      </c>
      <c r="AV75" s="85">
        <v>0</v>
      </c>
      <c r="AW75" s="85">
        <v>7</v>
      </c>
      <c r="AX75" s="85"/>
      <c r="AY75" s="85"/>
      <c r="AZ75" s="85"/>
      <c r="BA75" s="85"/>
      <c r="BB75" s="85"/>
      <c r="BC75" s="85"/>
      <c r="BD75" s="85"/>
      <c r="BE75" s="85"/>
      <c r="BF75" s="85"/>
      <c r="BG75" s="85"/>
      <c r="BH75" s="85"/>
      <c r="BI75" s="85"/>
      <c r="BJ75" s="85"/>
      <c r="BK75" s="85"/>
      <c r="BL75" s="85"/>
      <c r="BM75" s="85"/>
      <c r="BN75" s="85"/>
      <c r="BO75" s="86"/>
      <c r="BP75" s="86"/>
      <c r="BQ75" s="86"/>
      <c r="BR75" s="86"/>
      <c r="BS75" s="86"/>
      <c r="BT75" s="86"/>
      <c r="BU75" s="86"/>
      <c r="BV75" s="86"/>
      <c r="BW75" s="86"/>
      <c r="BX75" s="86"/>
    </row>
    <row r="76" spans="1:76" s="59" customFormat="1" x14ac:dyDescent="0.3">
      <c r="A76" s="81"/>
      <c r="B76" s="103" t="s">
        <v>29</v>
      </c>
      <c r="C76" s="82"/>
      <c r="D76" s="82"/>
      <c r="E76" s="82"/>
      <c r="F76" s="82"/>
      <c r="G76" s="82"/>
      <c r="H76" s="82">
        <v>0</v>
      </c>
      <c r="I76" s="82">
        <v>1</v>
      </c>
      <c r="J76" s="82">
        <v>0</v>
      </c>
      <c r="K76" s="82">
        <v>16</v>
      </c>
      <c r="L76" s="82">
        <v>24</v>
      </c>
      <c r="M76" s="82">
        <v>2</v>
      </c>
      <c r="N76" s="82">
        <v>8</v>
      </c>
      <c r="O76" s="82">
        <v>0</v>
      </c>
      <c r="P76" s="82">
        <v>10</v>
      </c>
      <c r="Q76" s="82">
        <v>2</v>
      </c>
      <c r="R76" s="82">
        <v>1</v>
      </c>
      <c r="S76" s="82">
        <v>0</v>
      </c>
      <c r="T76" s="84">
        <v>0</v>
      </c>
      <c r="U76" s="84">
        <v>0</v>
      </c>
      <c r="V76" s="84">
        <v>0</v>
      </c>
      <c r="W76" s="84">
        <v>0</v>
      </c>
      <c r="X76" s="84">
        <v>9</v>
      </c>
      <c r="Y76" s="84">
        <v>1</v>
      </c>
      <c r="Z76" s="84">
        <v>31</v>
      </c>
      <c r="AA76" s="84">
        <v>12</v>
      </c>
      <c r="AB76" s="84">
        <v>26</v>
      </c>
      <c r="AC76" s="85">
        <v>10</v>
      </c>
      <c r="AD76" s="85">
        <v>5</v>
      </c>
      <c r="AE76" s="85">
        <v>21</v>
      </c>
      <c r="AF76" s="85">
        <v>3</v>
      </c>
      <c r="AG76" s="85">
        <v>8</v>
      </c>
      <c r="AH76" s="85">
        <v>0</v>
      </c>
      <c r="AI76" s="85">
        <v>2</v>
      </c>
      <c r="AJ76" s="85">
        <v>0</v>
      </c>
      <c r="AK76" s="85">
        <v>3</v>
      </c>
      <c r="AL76" s="85">
        <v>0</v>
      </c>
      <c r="AM76" s="85">
        <v>2</v>
      </c>
      <c r="AN76" s="85">
        <v>0</v>
      </c>
      <c r="AO76" s="85">
        <v>7</v>
      </c>
      <c r="AP76" s="85">
        <v>0</v>
      </c>
      <c r="AQ76" s="85">
        <v>7</v>
      </c>
      <c r="AR76" s="85">
        <v>1</v>
      </c>
      <c r="AS76" s="85">
        <v>4</v>
      </c>
      <c r="AT76" s="85">
        <v>0</v>
      </c>
      <c r="AU76" s="85">
        <v>5</v>
      </c>
      <c r="AV76" s="85">
        <v>1</v>
      </c>
      <c r="AW76" s="85">
        <v>7</v>
      </c>
      <c r="AX76" s="85"/>
      <c r="AY76" s="85"/>
      <c r="AZ76" s="85"/>
      <c r="BA76" s="85"/>
      <c r="BB76" s="85"/>
      <c r="BC76" s="85"/>
      <c r="BD76" s="85"/>
      <c r="BE76" s="85"/>
      <c r="BF76" s="85"/>
      <c r="BG76" s="85"/>
      <c r="BH76" s="85"/>
      <c r="BI76" s="85"/>
      <c r="BJ76" s="85"/>
      <c r="BK76" s="85"/>
      <c r="BL76" s="85"/>
      <c r="BM76" s="85"/>
      <c r="BN76" s="85"/>
      <c r="BO76" s="86"/>
      <c r="BP76" s="86"/>
      <c r="BQ76" s="86"/>
      <c r="BR76" s="86"/>
      <c r="BS76" s="86"/>
      <c r="BT76" s="86"/>
      <c r="BU76" s="86"/>
      <c r="BV76" s="86"/>
      <c r="BW76" s="86"/>
      <c r="BX76" s="86"/>
    </row>
    <row r="77" spans="1:76" s="59" customFormat="1" x14ac:dyDescent="0.3">
      <c r="A77" s="81"/>
      <c r="B77" s="103" t="s">
        <v>30</v>
      </c>
      <c r="C77" s="254"/>
      <c r="D77" s="254"/>
      <c r="E77" s="254"/>
      <c r="F77" s="254"/>
      <c r="G77" s="254"/>
      <c r="H77" s="254"/>
      <c r="I77" s="254"/>
      <c r="J77" s="254"/>
      <c r="K77" s="254"/>
      <c r="L77" s="254"/>
      <c r="M77" s="254"/>
      <c r="N77" s="254"/>
      <c r="O77" s="254"/>
      <c r="P77" s="254"/>
      <c r="Q77" s="254"/>
      <c r="R77" s="254"/>
      <c r="S77" s="82"/>
      <c r="T77" s="84"/>
      <c r="U77" s="84">
        <v>50</v>
      </c>
      <c r="V77" s="84">
        <v>5</v>
      </c>
      <c r="W77" s="84">
        <v>65</v>
      </c>
      <c r="X77" s="84">
        <v>4</v>
      </c>
      <c r="Y77" s="84">
        <v>55</v>
      </c>
      <c r="Z77" s="84">
        <v>0</v>
      </c>
      <c r="AA77" s="84">
        <v>0</v>
      </c>
      <c r="AB77" s="84">
        <v>0</v>
      </c>
      <c r="AC77" s="85">
        <v>0</v>
      </c>
      <c r="AD77" s="85">
        <v>0</v>
      </c>
      <c r="AE77" s="85">
        <v>0</v>
      </c>
      <c r="AF77" s="85">
        <v>121</v>
      </c>
      <c r="AG77" s="85">
        <v>39</v>
      </c>
      <c r="AH77" s="85">
        <v>177</v>
      </c>
      <c r="AI77" s="85">
        <v>2</v>
      </c>
      <c r="AJ77" s="85">
        <v>192</v>
      </c>
      <c r="AK77" s="85">
        <v>41</v>
      </c>
      <c r="AL77" s="85">
        <v>0</v>
      </c>
      <c r="AM77" s="85">
        <v>0</v>
      </c>
      <c r="AN77" s="85">
        <v>162</v>
      </c>
      <c r="AO77" s="85">
        <v>0</v>
      </c>
      <c r="AP77" s="85">
        <v>73</v>
      </c>
      <c r="AQ77" s="85">
        <v>0</v>
      </c>
      <c r="AR77" s="85">
        <v>151</v>
      </c>
      <c r="AS77" s="85">
        <v>0</v>
      </c>
      <c r="AT77" s="85">
        <v>117</v>
      </c>
      <c r="AU77" s="85">
        <v>10</v>
      </c>
      <c r="AV77" s="85">
        <v>215</v>
      </c>
      <c r="AW77" s="85">
        <v>0</v>
      </c>
      <c r="AX77" s="85"/>
      <c r="AY77" s="85"/>
      <c r="AZ77" s="85"/>
      <c r="BA77" s="85"/>
      <c r="BB77" s="85"/>
      <c r="BC77" s="85"/>
      <c r="BD77" s="85"/>
      <c r="BE77" s="85"/>
      <c r="BF77" s="85"/>
      <c r="BG77" s="85"/>
      <c r="BH77" s="85"/>
      <c r="BI77" s="85"/>
      <c r="BJ77" s="85"/>
      <c r="BK77" s="85"/>
      <c r="BL77" s="85"/>
      <c r="BM77" s="85"/>
      <c r="BN77" s="85"/>
      <c r="BO77" s="86"/>
      <c r="BP77" s="86"/>
      <c r="BQ77" s="86"/>
      <c r="BR77" s="86"/>
      <c r="BS77" s="86"/>
      <c r="BT77" s="86"/>
      <c r="BU77" s="86"/>
      <c r="BV77" s="86"/>
      <c r="BW77" s="86"/>
      <c r="BX77" s="86"/>
    </row>
    <row r="78" spans="1:76" s="59" customFormat="1" x14ac:dyDescent="0.3">
      <c r="A78" s="81"/>
      <c r="B78" s="103" t="s">
        <v>31</v>
      </c>
      <c r="C78" s="82"/>
      <c r="D78" s="82"/>
      <c r="E78" s="82"/>
      <c r="F78" s="82"/>
      <c r="G78" s="82"/>
      <c r="H78" s="82"/>
      <c r="I78" s="82"/>
      <c r="J78" s="82"/>
      <c r="K78" s="82"/>
      <c r="L78" s="82"/>
      <c r="M78" s="82"/>
      <c r="N78" s="82"/>
      <c r="O78" s="82"/>
      <c r="P78" s="82"/>
      <c r="Q78" s="82"/>
      <c r="R78" s="82"/>
      <c r="S78" s="82"/>
      <c r="T78" s="84"/>
      <c r="U78" s="84"/>
      <c r="V78" s="84"/>
      <c r="W78" s="84"/>
      <c r="X78" s="84"/>
      <c r="Y78" s="84"/>
      <c r="Z78" s="84"/>
      <c r="AA78" s="84"/>
      <c r="AB78" s="84"/>
      <c r="AC78" s="85">
        <v>0</v>
      </c>
      <c r="AD78" s="85">
        <v>1</v>
      </c>
      <c r="AE78" s="85">
        <v>0</v>
      </c>
      <c r="AF78" s="85">
        <v>0</v>
      </c>
      <c r="AG78" s="85">
        <v>0</v>
      </c>
      <c r="AH78" s="85">
        <v>0</v>
      </c>
      <c r="AI78" s="85">
        <v>0</v>
      </c>
      <c r="AJ78" s="85">
        <v>0</v>
      </c>
      <c r="AK78" s="85">
        <v>0</v>
      </c>
      <c r="AL78" s="85">
        <v>0</v>
      </c>
      <c r="AM78" s="85">
        <v>0</v>
      </c>
      <c r="AN78" s="85">
        <v>0</v>
      </c>
      <c r="AO78" s="85">
        <v>0</v>
      </c>
      <c r="AP78" s="85">
        <v>0</v>
      </c>
      <c r="AQ78" s="85">
        <v>0</v>
      </c>
      <c r="AR78" s="85">
        <v>0</v>
      </c>
      <c r="AS78" s="85">
        <v>0</v>
      </c>
      <c r="AT78" s="85">
        <v>0</v>
      </c>
      <c r="AU78" s="85">
        <v>0</v>
      </c>
      <c r="AV78" s="85">
        <v>0</v>
      </c>
      <c r="AW78" s="85">
        <v>0</v>
      </c>
      <c r="AX78" s="85"/>
      <c r="AY78" s="85"/>
      <c r="AZ78" s="85"/>
      <c r="BA78" s="85"/>
      <c r="BB78" s="85"/>
      <c r="BC78" s="85"/>
      <c r="BD78" s="85"/>
      <c r="BE78" s="85"/>
      <c r="BF78" s="85"/>
      <c r="BG78" s="85"/>
      <c r="BH78" s="85"/>
      <c r="BI78" s="85"/>
      <c r="BJ78" s="85"/>
      <c r="BK78" s="85"/>
      <c r="BL78" s="85"/>
      <c r="BM78" s="85"/>
      <c r="BN78" s="85"/>
      <c r="BO78" s="86"/>
      <c r="BP78" s="86"/>
      <c r="BQ78" s="86"/>
      <c r="BR78" s="86"/>
      <c r="BS78" s="86"/>
      <c r="BT78" s="86"/>
      <c r="BU78" s="86"/>
      <c r="BV78" s="86"/>
      <c r="BW78" s="86"/>
      <c r="BX78" s="86"/>
    </row>
    <row r="79" spans="1:76" s="91" customFormat="1" x14ac:dyDescent="0.3">
      <c r="A79" s="88">
        <v>17</v>
      </c>
      <c r="B79" s="67" t="s">
        <v>55</v>
      </c>
      <c r="C79" s="104">
        <f t="shared" ref="C79:AV79" si="38">SUM(C80:C80)</f>
        <v>1</v>
      </c>
      <c r="D79" s="104">
        <f t="shared" si="38"/>
        <v>0</v>
      </c>
      <c r="E79" s="104">
        <f t="shared" si="38"/>
        <v>0</v>
      </c>
      <c r="F79" s="104">
        <f t="shared" si="38"/>
        <v>0</v>
      </c>
      <c r="G79" s="104">
        <f t="shared" si="38"/>
        <v>0</v>
      </c>
      <c r="H79" s="104">
        <f t="shared" si="38"/>
        <v>0</v>
      </c>
      <c r="I79" s="104">
        <f t="shared" si="38"/>
        <v>1</v>
      </c>
      <c r="J79" s="104">
        <f t="shared" si="38"/>
        <v>0</v>
      </c>
      <c r="K79" s="104">
        <f t="shared" si="38"/>
        <v>0</v>
      </c>
      <c r="L79" s="104">
        <f t="shared" si="38"/>
        <v>1</v>
      </c>
      <c r="M79" s="104">
        <f t="shared" si="38"/>
        <v>0</v>
      </c>
      <c r="N79" s="104">
        <f t="shared" si="38"/>
        <v>1</v>
      </c>
      <c r="O79" s="104">
        <f t="shared" si="38"/>
        <v>0</v>
      </c>
      <c r="P79" s="104">
        <f t="shared" si="38"/>
        <v>2</v>
      </c>
      <c r="Q79" s="104">
        <f t="shared" si="38"/>
        <v>7</v>
      </c>
      <c r="R79" s="104">
        <f t="shared" si="38"/>
        <v>4</v>
      </c>
      <c r="S79" s="104">
        <f t="shared" si="38"/>
        <v>0</v>
      </c>
      <c r="T79" s="104">
        <f t="shared" si="38"/>
        <v>0</v>
      </c>
      <c r="U79" s="104">
        <f t="shared" si="38"/>
        <v>1</v>
      </c>
      <c r="V79" s="104">
        <f t="shared" si="38"/>
        <v>1</v>
      </c>
      <c r="W79" s="104">
        <f t="shared" si="38"/>
        <v>2</v>
      </c>
      <c r="X79" s="104">
        <f t="shared" si="38"/>
        <v>2</v>
      </c>
      <c r="Y79" s="104">
        <f t="shared" si="38"/>
        <v>1</v>
      </c>
      <c r="Z79" s="104">
        <f t="shared" si="38"/>
        <v>0</v>
      </c>
      <c r="AA79" s="104">
        <f t="shared" si="38"/>
        <v>1</v>
      </c>
      <c r="AB79" s="104">
        <f t="shared" si="38"/>
        <v>5</v>
      </c>
      <c r="AC79" s="104">
        <f t="shared" si="38"/>
        <v>2</v>
      </c>
      <c r="AD79" s="104">
        <f t="shared" si="38"/>
        <v>1</v>
      </c>
      <c r="AE79" s="104">
        <f t="shared" si="38"/>
        <v>5</v>
      </c>
      <c r="AF79" s="104">
        <f t="shared" si="38"/>
        <v>2</v>
      </c>
      <c r="AG79" s="104">
        <f t="shared" si="38"/>
        <v>10</v>
      </c>
      <c r="AH79" s="104">
        <f t="shared" si="38"/>
        <v>1</v>
      </c>
      <c r="AI79" s="104">
        <f t="shared" si="38"/>
        <v>6</v>
      </c>
      <c r="AJ79" s="104">
        <f t="shared" si="38"/>
        <v>2</v>
      </c>
      <c r="AK79" s="104">
        <f t="shared" si="38"/>
        <v>10</v>
      </c>
      <c r="AL79" s="104">
        <f t="shared" si="38"/>
        <v>1</v>
      </c>
      <c r="AM79" s="104">
        <f t="shared" si="38"/>
        <v>4</v>
      </c>
      <c r="AN79" s="104">
        <f t="shared" si="38"/>
        <v>5</v>
      </c>
      <c r="AO79" s="104">
        <f t="shared" si="38"/>
        <v>4</v>
      </c>
      <c r="AP79" s="104">
        <f t="shared" si="38"/>
        <v>4</v>
      </c>
      <c r="AQ79" s="104">
        <f t="shared" si="38"/>
        <v>2</v>
      </c>
      <c r="AR79" s="104">
        <f t="shared" si="38"/>
        <v>7</v>
      </c>
      <c r="AS79" s="104">
        <f t="shared" si="38"/>
        <v>3</v>
      </c>
      <c r="AT79" s="104">
        <f t="shared" si="38"/>
        <v>0</v>
      </c>
      <c r="AU79" s="104">
        <f t="shared" si="38"/>
        <v>0</v>
      </c>
      <c r="AV79" s="104">
        <f t="shared" si="38"/>
        <v>0</v>
      </c>
      <c r="AW79" s="104">
        <f t="shared" ref="AW79:BN79" si="39">SUM(AW80:AW81)</f>
        <v>0</v>
      </c>
      <c r="AX79" s="104">
        <f t="shared" si="39"/>
        <v>0</v>
      </c>
      <c r="AY79" s="104">
        <f t="shared" si="39"/>
        <v>0</v>
      </c>
      <c r="AZ79" s="104">
        <f t="shared" si="39"/>
        <v>0</v>
      </c>
      <c r="BA79" s="104">
        <f t="shared" si="39"/>
        <v>0</v>
      </c>
      <c r="BB79" s="104">
        <f t="shared" si="39"/>
        <v>0</v>
      </c>
      <c r="BC79" s="104">
        <f t="shared" si="39"/>
        <v>0</v>
      </c>
      <c r="BD79" s="104">
        <f t="shared" si="39"/>
        <v>0</v>
      </c>
      <c r="BE79" s="104">
        <f t="shared" si="39"/>
        <v>0</v>
      </c>
      <c r="BF79" s="104">
        <f t="shared" si="39"/>
        <v>0</v>
      </c>
      <c r="BG79" s="104">
        <f t="shared" si="39"/>
        <v>0</v>
      </c>
      <c r="BH79" s="104">
        <f t="shared" si="39"/>
        <v>0</v>
      </c>
      <c r="BI79" s="104">
        <f t="shared" si="39"/>
        <v>0</v>
      </c>
      <c r="BJ79" s="104">
        <f t="shared" si="39"/>
        <v>0</v>
      </c>
      <c r="BK79" s="104">
        <f t="shared" si="39"/>
        <v>0</v>
      </c>
      <c r="BL79" s="104">
        <f t="shared" si="39"/>
        <v>0</v>
      </c>
      <c r="BM79" s="104">
        <f t="shared" si="39"/>
        <v>0</v>
      </c>
      <c r="BN79" s="104">
        <f t="shared" si="39"/>
        <v>0</v>
      </c>
      <c r="BO79" s="105"/>
      <c r="BP79" s="105"/>
      <c r="BQ79" s="105"/>
      <c r="BR79" s="105"/>
      <c r="BS79" s="105"/>
      <c r="BT79" s="105"/>
      <c r="BU79" s="105"/>
      <c r="BV79" s="105"/>
      <c r="BW79" s="105"/>
      <c r="BX79" s="105"/>
    </row>
    <row r="80" spans="1:76" s="59" customFormat="1" ht="18.600000000000001" customHeight="1" x14ac:dyDescent="0.3">
      <c r="A80" s="81"/>
      <c r="B80" s="106" t="s">
        <v>38</v>
      </c>
      <c r="C80" s="87">
        <v>1</v>
      </c>
      <c r="D80" s="87">
        <v>0</v>
      </c>
      <c r="E80" s="87">
        <v>0</v>
      </c>
      <c r="F80" s="87">
        <v>0</v>
      </c>
      <c r="G80" s="87">
        <v>0</v>
      </c>
      <c r="H80" s="87">
        <v>0</v>
      </c>
      <c r="I80" s="87">
        <v>1</v>
      </c>
      <c r="J80" s="87">
        <v>0</v>
      </c>
      <c r="K80" s="87">
        <v>0</v>
      </c>
      <c r="L80" s="87">
        <v>1</v>
      </c>
      <c r="M80" s="87">
        <v>0</v>
      </c>
      <c r="N80" s="87">
        <v>1</v>
      </c>
      <c r="O80" s="87">
        <v>0</v>
      </c>
      <c r="P80" s="87">
        <v>2</v>
      </c>
      <c r="Q80" s="87">
        <v>7</v>
      </c>
      <c r="R80" s="87">
        <v>4</v>
      </c>
      <c r="S80" s="87">
        <v>0</v>
      </c>
      <c r="T80" s="84">
        <v>0</v>
      </c>
      <c r="U80" s="84">
        <v>1</v>
      </c>
      <c r="V80" s="84">
        <v>1</v>
      </c>
      <c r="W80" s="84">
        <v>2</v>
      </c>
      <c r="X80" s="84">
        <v>2</v>
      </c>
      <c r="Y80" s="84">
        <v>1</v>
      </c>
      <c r="Z80" s="84">
        <v>0</v>
      </c>
      <c r="AA80" s="84">
        <v>1</v>
      </c>
      <c r="AB80" s="84">
        <v>5</v>
      </c>
      <c r="AC80" s="85">
        <v>2</v>
      </c>
      <c r="AD80" s="85">
        <v>1</v>
      </c>
      <c r="AE80" s="85">
        <v>5</v>
      </c>
      <c r="AF80" s="85">
        <v>2</v>
      </c>
      <c r="AG80" s="85">
        <v>10</v>
      </c>
      <c r="AH80" s="85">
        <v>1</v>
      </c>
      <c r="AI80" s="85">
        <v>6</v>
      </c>
      <c r="AJ80" s="85">
        <v>2</v>
      </c>
      <c r="AK80" s="85">
        <v>10</v>
      </c>
      <c r="AL80" s="85">
        <v>1</v>
      </c>
      <c r="AM80" s="85">
        <v>4</v>
      </c>
      <c r="AN80" s="85">
        <v>5</v>
      </c>
      <c r="AO80" s="85">
        <v>4</v>
      </c>
      <c r="AP80" s="85">
        <v>4</v>
      </c>
      <c r="AQ80" s="85">
        <v>2</v>
      </c>
      <c r="AR80" s="85">
        <v>7</v>
      </c>
      <c r="AS80" s="85">
        <v>3</v>
      </c>
      <c r="AT80" s="85">
        <v>0</v>
      </c>
      <c r="AU80" s="85">
        <v>0</v>
      </c>
      <c r="AV80" s="85">
        <v>0</v>
      </c>
      <c r="AW80" s="85">
        <v>0</v>
      </c>
      <c r="AX80" s="85"/>
      <c r="AY80" s="85"/>
      <c r="AZ80" s="85"/>
      <c r="BA80" s="85"/>
      <c r="BB80" s="85"/>
      <c r="BC80" s="85"/>
      <c r="BD80" s="85"/>
      <c r="BE80" s="85"/>
      <c r="BF80" s="85"/>
      <c r="BG80" s="85"/>
      <c r="BH80" s="85"/>
      <c r="BI80" s="85"/>
      <c r="BJ80" s="85"/>
      <c r="BK80" s="85"/>
      <c r="BL80" s="85"/>
      <c r="BM80" s="85"/>
      <c r="BN80" s="85"/>
      <c r="BO80" s="86"/>
      <c r="BP80" s="86"/>
      <c r="BQ80" s="86"/>
      <c r="BR80" s="86"/>
      <c r="BS80" s="86"/>
      <c r="BT80" s="86"/>
      <c r="BU80" s="86"/>
      <c r="BV80" s="86"/>
      <c r="BW80" s="86"/>
      <c r="BX80" s="86"/>
    </row>
    <row r="81" spans="1:76" s="59" customFormat="1" ht="18.600000000000001" customHeight="1" x14ac:dyDescent="0.3">
      <c r="A81" s="81"/>
      <c r="B81" s="106" t="s">
        <v>58</v>
      </c>
      <c r="C81" s="107"/>
      <c r="D81" s="107"/>
      <c r="E81" s="107"/>
      <c r="F81" s="107"/>
      <c r="G81" s="107"/>
      <c r="H81" s="107"/>
      <c r="I81" s="107"/>
      <c r="J81" s="107"/>
      <c r="K81" s="107"/>
      <c r="L81" s="107"/>
      <c r="M81" s="107"/>
      <c r="N81" s="107"/>
      <c r="O81" s="107"/>
      <c r="P81" s="107"/>
      <c r="Q81" s="107"/>
      <c r="R81" s="107"/>
      <c r="S81" s="107"/>
      <c r="T81" s="108"/>
      <c r="U81" s="108"/>
      <c r="V81" s="108"/>
      <c r="W81" s="108"/>
      <c r="X81" s="108"/>
      <c r="Y81" s="108"/>
      <c r="Z81" s="108"/>
      <c r="AA81" s="108"/>
      <c r="AB81" s="108"/>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85"/>
      <c r="AY81" s="85"/>
      <c r="AZ81" s="85"/>
      <c r="BA81" s="85"/>
      <c r="BB81" s="85"/>
      <c r="BC81" s="85"/>
      <c r="BD81" s="85"/>
      <c r="BE81" s="85"/>
      <c r="BF81" s="85"/>
      <c r="BG81" s="85"/>
      <c r="BH81" s="85"/>
      <c r="BI81" s="85"/>
      <c r="BJ81" s="85"/>
      <c r="BK81" s="85"/>
      <c r="BL81" s="85"/>
      <c r="BM81" s="85"/>
      <c r="BN81" s="85"/>
      <c r="BO81" s="86"/>
      <c r="BP81" s="86"/>
      <c r="BQ81" s="86"/>
      <c r="BR81" s="86"/>
      <c r="BS81" s="86"/>
      <c r="BT81" s="86"/>
      <c r="BU81" s="86"/>
      <c r="BV81" s="86"/>
      <c r="BW81" s="86"/>
      <c r="BX81" s="86"/>
    </row>
    <row r="82" spans="1:76" ht="15" hidden="1" customHeight="1" x14ac:dyDescent="0.3">
      <c r="A82" s="256" t="s">
        <v>59</v>
      </c>
      <c r="B82" s="256"/>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53"/>
      <c r="BP82" s="53"/>
      <c r="BQ82" s="53"/>
      <c r="BR82" s="53"/>
      <c r="BS82" s="53"/>
      <c r="BT82" s="53"/>
      <c r="BU82" s="53"/>
      <c r="BV82" s="53"/>
      <c r="BW82" s="53"/>
      <c r="BX82" s="53"/>
    </row>
    <row r="83" spans="1:76" hidden="1" x14ac:dyDescent="0.3">
      <c r="A83" s="114">
        <v>1</v>
      </c>
      <c r="B83" s="115" t="s">
        <v>42</v>
      </c>
      <c r="C83" s="116">
        <v>12</v>
      </c>
      <c r="D83" s="116">
        <v>12</v>
      </c>
      <c r="E83" s="117">
        <v>14</v>
      </c>
      <c r="F83" s="117">
        <v>14</v>
      </c>
      <c r="G83" s="117">
        <v>14</v>
      </c>
      <c r="H83" s="117">
        <v>15</v>
      </c>
      <c r="I83" s="117">
        <v>16</v>
      </c>
      <c r="J83" s="117">
        <v>24</v>
      </c>
      <c r="K83" s="117">
        <v>25</v>
      </c>
      <c r="L83" s="117">
        <v>24</v>
      </c>
      <c r="M83" s="117">
        <v>26</v>
      </c>
      <c r="N83" s="117">
        <v>24</v>
      </c>
      <c r="O83" s="117">
        <v>25</v>
      </c>
      <c r="P83" s="117">
        <v>18</v>
      </c>
      <c r="Q83" s="117">
        <v>19</v>
      </c>
      <c r="R83" s="117">
        <v>22</v>
      </c>
      <c r="S83" s="117">
        <v>26</v>
      </c>
      <c r="T83" s="118">
        <v>26</v>
      </c>
      <c r="U83" s="118">
        <v>29</v>
      </c>
      <c r="V83" s="118">
        <v>31</v>
      </c>
      <c r="W83" s="118">
        <v>28</v>
      </c>
      <c r="X83" s="118">
        <v>26</v>
      </c>
      <c r="Y83" s="118">
        <v>25</v>
      </c>
      <c r="Z83" s="118">
        <v>23</v>
      </c>
      <c r="AA83" s="118">
        <v>20</v>
      </c>
      <c r="AB83" s="118">
        <v>0</v>
      </c>
      <c r="AC83" s="119">
        <v>0</v>
      </c>
      <c r="AD83" s="119">
        <v>0</v>
      </c>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20"/>
      <c r="BP83" s="120"/>
      <c r="BQ83" s="120"/>
      <c r="BR83" s="120"/>
      <c r="BS83" s="120"/>
      <c r="BT83" s="120"/>
      <c r="BU83" s="120"/>
      <c r="BV83" s="120"/>
      <c r="BW83" s="120"/>
      <c r="BX83" s="120"/>
    </row>
    <row r="84" spans="1:76" hidden="1" x14ac:dyDescent="0.3">
      <c r="A84" s="114">
        <v>2</v>
      </c>
      <c r="B84" s="115" t="s">
        <v>43</v>
      </c>
      <c r="C84" s="121">
        <v>3</v>
      </c>
      <c r="D84" s="121">
        <v>2</v>
      </c>
      <c r="E84" s="121">
        <v>0</v>
      </c>
      <c r="F84" s="121">
        <v>2</v>
      </c>
      <c r="G84" s="121">
        <v>1</v>
      </c>
      <c r="H84" s="121">
        <v>1</v>
      </c>
      <c r="I84" s="121">
        <v>8</v>
      </c>
      <c r="J84" s="121">
        <v>3</v>
      </c>
      <c r="K84" s="121">
        <v>1</v>
      </c>
      <c r="L84" s="121">
        <v>3</v>
      </c>
      <c r="M84" s="121">
        <v>1</v>
      </c>
      <c r="N84" s="121">
        <v>2</v>
      </c>
      <c r="O84" s="121">
        <v>1</v>
      </c>
      <c r="P84" s="121">
        <v>1</v>
      </c>
      <c r="Q84" s="121">
        <v>5</v>
      </c>
      <c r="R84" s="121">
        <v>4</v>
      </c>
      <c r="S84" s="121">
        <v>0</v>
      </c>
      <c r="T84" s="118">
        <v>6</v>
      </c>
      <c r="U84" s="118">
        <v>2</v>
      </c>
      <c r="V84" s="118">
        <v>1</v>
      </c>
      <c r="W84" s="118">
        <v>1</v>
      </c>
      <c r="X84" s="118">
        <v>0</v>
      </c>
      <c r="Y84" s="118">
        <v>2</v>
      </c>
      <c r="Z84" s="118">
        <v>1</v>
      </c>
      <c r="AA84" s="118">
        <v>0</v>
      </c>
      <c r="AB84" s="118">
        <v>0</v>
      </c>
      <c r="AC84" s="119">
        <v>0</v>
      </c>
      <c r="AD84" s="119">
        <v>0</v>
      </c>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20"/>
      <c r="BP84" s="120"/>
      <c r="BQ84" s="120"/>
      <c r="BR84" s="120"/>
      <c r="BS84" s="120"/>
      <c r="BT84" s="120"/>
      <c r="BU84" s="120"/>
      <c r="BV84" s="120"/>
      <c r="BW84" s="120"/>
      <c r="BX84" s="120"/>
    </row>
    <row r="85" spans="1:76" hidden="1" x14ac:dyDescent="0.3">
      <c r="A85" s="114">
        <v>3</v>
      </c>
      <c r="B85" s="115" t="s">
        <v>44</v>
      </c>
      <c r="C85" s="116">
        <v>1</v>
      </c>
      <c r="D85" s="116">
        <v>1</v>
      </c>
      <c r="E85" s="116">
        <v>0</v>
      </c>
      <c r="F85" s="116">
        <v>0</v>
      </c>
      <c r="G85" s="116">
        <v>0</v>
      </c>
      <c r="H85" s="116">
        <v>0</v>
      </c>
      <c r="I85" s="116">
        <v>1</v>
      </c>
      <c r="J85" s="116">
        <v>0</v>
      </c>
      <c r="K85" s="116">
        <v>0</v>
      </c>
      <c r="L85" s="116">
        <v>1</v>
      </c>
      <c r="M85" s="116">
        <v>0</v>
      </c>
      <c r="N85" s="116">
        <v>0</v>
      </c>
      <c r="O85" s="116">
        <v>1</v>
      </c>
      <c r="P85" s="116">
        <v>0</v>
      </c>
      <c r="Q85" s="116">
        <v>0</v>
      </c>
      <c r="R85" s="116">
        <v>0</v>
      </c>
      <c r="S85" s="116">
        <v>0</v>
      </c>
      <c r="T85" s="118">
        <v>0</v>
      </c>
      <c r="U85" s="118">
        <v>0</v>
      </c>
      <c r="V85" s="118">
        <v>0</v>
      </c>
      <c r="W85" s="118">
        <v>0</v>
      </c>
      <c r="X85" s="118">
        <v>0</v>
      </c>
      <c r="Y85" s="118">
        <v>0</v>
      </c>
      <c r="Z85" s="118">
        <v>0</v>
      </c>
      <c r="AA85" s="118">
        <v>0</v>
      </c>
      <c r="AB85" s="118">
        <v>0</v>
      </c>
      <c r="AC85" s="119">
        <v>0</v>
      </c>
      <c r="AD85" s="119">
        <v>0</v>
      </c>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20"/>
      <c r="BP85" s="120"/>
      <c r="BQ85" s="120"/>
      <c r="BR85" s="120"/>
      <c r="BS85" s="120"/>
      <c r="BT85" s="120"/>
      <c r="BU85" s="120"/>
      <c r="BV85" s="120"/>
      <c r="BW85" s="120"/>
      <c r="BX85" s="120"/>
    </row>
    <row r="86" spans="1:76" hidden="1" x14ac:dyDescent="0.3">
      <c r="A86" s="114">
        <v>4</v>
      </c>
      <c r="B86" s="115" t="s">
        <v>45</v>
      </c>
      <c r="C86" s="116">
        <v>4</v>
      </c>
      <c r="D86" s="116">
        <v>1</v>
      </c>
      <c r="E86" s="116">
        <v>0</v>
      </c>
      <c r="F86" s="116">
        <v>2</v>
      </c>
      <c r="G86" s="116">
        <v>0</v>
      </c>
      <c r="H86" s="116">
        <v>0</v>
      </c>
      <c r="I86" s="116">
        <v>1</v>
      </c>
      <c r="J86" s="116">
        <v>2</v>
      </c>
      <c r="K86" s="116">
        <v>2</v>
      </c>
      <c r="L86" s="116">
        <v>2</v>
      </c>
      <c r="M86" s="116">
        <v>3</v>
      </c>
      <c r="N86" s="116">
        <v>1</v>
      </c>
      <c r="O86" s="116">
        <v>9</v>
      </c>
      <c r="P86" s="116">
        <v>0</v>
      </c>
      <c r="Q86" s="116">
        <v>2</v>
      </c>
      <c r="R86" s="116">
        <v>0</v>
      </c>
      <c r="S86" s="116">
        <v>0</v>
      </c>
      <c r="T86" s="118">
        <v>3</v>
      </c>
      <c r="U86" s="118">
        <v>0</v>
      </c>
      <c r="V86" s="118">
        <v>4</v>
      </c>
      <c r="W86" s="118">
        <v>3</v>
      </c>
      <c r="X86" s="118">
        <v>1</v>
      </c>
      <c r="Y86" s="118">
        <v>4</v>
      </c>
      <c r="Z86" s="118">
        <v>4</v>
      </c>
      <c r="AA86" s="118">
        <v>20</v>
      </c>
      <c r="AB86" s="118">
        <v>0</v>
      </c>
      <c r="AC86" s="119">
        <v>0</v>
      </c>
      <c r="AD86" s="119">
        <v>0</v>
      </c>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20"/>
      <c r="BP86" s="120"/>
      <c r="BQ86" s="120"/>
      <c r="BR86" s="120"/>
      <c r="BS86" s="120"/>
      <c r="BT86" s="120"/>
      <c r="BU86" s="120"/>
      <c r="BV86" s="120"/>
      <c r="BW86" s="120"/>
      <c r="BX86" s="120"/>
    </row>
    <row r="87" spans="1:76" s="91" customFormat="1" hidden="1" x14ac:dyDescent="0.3">
      <c r="A87" s="88">
        <v>5</v>
      </c>
      <c r="B87" s="67" t="s">
        <v>46</v>
      </c>
      <c r="C87" s="89">
        <f>C88+C89</f>
        <v>12</v>
      </c>
      <c r="D87" s="89">
        <f>D88+D89</f>
        <v>14</v>
      </c>
      <c r="E87" s="89">
        <f>E88+E89</f>
        <v>14</v>
      </c>
      <c r="F87" s="89">
        <f>F88+F89</f>
        <v>14</v>
      </c>
      <c r="G87" s="89">
        <f>G88+G89</f>
        <v>15</v>
      </c>
      <c r="H87" s="89">
        <v>16</v>
      </c>
      <c r="I87" s="89">
        <f t="shared" ref="I87:AC87" si="40">I88+I89</f>
        <v>24</v>
      </c>
      <c r="J87" s="89">
        <f t="shared" si="40"/>
        <v>25</v>
      </c>
      <c r="K87" s="89">
        <f t="shared" si="40"/>
        <v>24</v>
      </c>
      <c r="L87" s="89">
        <f t="shared" si="40"/>
        <v>26</v>
      </c>
      <c r="M87" s="89">
        <f t="shared" si="40"/>
        <v>24</v>
      </c>
      <c r="N87" s="89">
        <f t="shared" si="40"/>
        <v>25</v>
      </c>
      <c r="O87" s="89">
        <f t="shared" si="40"/>
        <v>18</v>
      </c>
      <c r="P87" s="89">
        <f t="shared" si="40"/>
        <v>19</v>
      </c>
      <c r="Q87" s="89">
        <f t="shared" si="40"/>
        <v>22</v>
      </c>
      <c r="R87" s="89">
        <f t="shared" si="40"/>
        <v>26</v>
      </c>
      <c r="S87" s="89">
        <f t="shared" si="40"/>
        <v>26</v>
      </c>
      <c r="T87" s="89">
        <f t="shared" si="40"/>
        <v>29</v>
      </c>
      <c r="U87" s="89">
        <f t="shared" si="40"/>
        <v>31</v>
      </c>
      <c r="V87" s="89">
        <f t="shared" si="40"/>
        <v>28</v>
      </c>
      <c r="W87" s="89">
        <f t="shared" si="40"/>
        <v>26</v>
      </c>
      <c r="X87" s="89">
        <f t="shared" si="40"/>
        <v>25</v>
      </c>
      <c r="Y87" s="89">
        <f t="shared" si="40"/>
        <v>23</v>
      </c>
      <c r="Z87" s="89">
        <f t="shared" si="40"/>
        <v>20</v>
      </c>
      <c r="AA87" s="89">
        <f t="shared" si="40"/>
        <v>0</v>
      </c>
      <c r="AB87" s="89">
        <f t="shared" si="40"/>
        <v>0</v>
      </c>
      <c r="AC87" s="89">
        <f t="shared" si="40"/>
        <v>0</v>
      </c>
      <c r="AD87" s="89">
        <v>0</v>
      </c>
      <c r="AE87" s="89">
        <f t="shared" ref="AE87:BN87" si="41">AE88+AE89</f>
        <v>0</v>
      </c>
      <c r="AF87" s="89">
        <f t="shared" si="41"/>
        <v>0</v>
      </c>
      <c r="AG87" s="89">
        <f t="shared" si="41"/>
        <v>0</v>
      </c>
      <c r="AH87" s="89">
        <f t="shared" si="41"/>
        <v>0</v>
      </c>
      <c r="AI87" s="89">
        <f t="shared" si="41"/>
        <v>0</v>
      </c>
      <c r="AJ87" s="89">
        <f t="shared" si="41"/>
        <v>0</v>
      </c>
      <c r="AK87" s="89">
        <f t="shared" si="41"/>
        <v>0</v>
      </c>
      <c r="AL87" s="89">
        <f t="shared" si="41"/>
        <v>0</v>
      </c>
      <c r="AM87" s="89">
        <f t="shared" si="41"/>
        <v>0</v>
      </c>
      <c r="AN87" s="89">
        <f t="shared" si="41"/>
        <v>0</v>
      </c>
      <c r="AO87" s="89">
        <f t="shared" si="41"/>
        <v>0</v>
      </c>
      <c r="AP87" s="89">
        <f t="shared" si="41"/>
        <v>0</v>
      </c>
      <c r="AQ87" s="89">
        <f t="shared" si="41"/>
        <v>0</v>
      </c>
      <c r="AR87" s="89">
        <f t="shared" si="41"/>
        <v>0</v>
      </c>
      <c r="AS87" s="89">
        <f t="shared" si="41"/>
        <v>0</v>
      </c>
      <c r="AT87" s="89">
        <f t="shared" si="41"/>
        <v>0</v>
      </c>
      <c r="AU87" s="89">
        <f t="shared" si="41"/>
        <v>0</v>
      </c>
      <c r="AV87" s="89">
        <f t="shared" si="41"/>
        <v>0</v>
      </c>
      <c r="AW87" s="89">
        <f t="shared" si="41"/>
        <v>0</v>
      </c>
      <c r="AX87" s="89">
        <f t="shared" si="41"/>
        <v>0</v>
      </c>
      <c r="AY87" s="89">
        <f t="shared" si="41"/>
        <v>0</v>
      </c>
      <c r="AZ87" s="89">
        <f t="shared" si="41"/>
        <v>0</v>
      </c>
      <c r="BA87" s="89">
        <f t="shared" si="41"/>
        <v>0</v>
      </c>
      <c r="BB87" s="89">
        <f t="shared" si="41"/>
        <v>0</v>
      </c>
      <c r="BC87" s="89">
        <f t="shared" si="41"/>
        <v>0</v>
      </c>
      <c r="BD87" s="89">
        <f t="shared" si="41"/>
        <v>0</v>
      </c>
      <c r="BE87" s="89">
        <f t="shared" si="41"/>
        <v>0</v>
      </c>
      <c r="BF87" s="89">
        <f t="shared" si="41"/>
        <v>0</v>
      </c>
      <c r="BG87" s="89">
        <f t="shared" si="41"/>
        <v>0</v>
      </c>
      <c r="BH87" s="89">
        <f t="shared" si="41"/>
        <v>0</v>
      </c>
      <c r="BI87" s="89">
        <f t="shared" si="41"/>
        <v>0</v>
      </c>
      <c r="BJ87" s="89">
        <f t="shared" si="41"/>
        <v>0</v>
      </c>
      <c r="BK87" s="89">
        <f t="shared" si="41"/>
        <v>0</v>
      </c>
      <c r="BL87" s="89">
        <f t="shared" si="41"/>
        <v>0</v>
      </c>
      <c r="BM87" s="89">
        <f t="shared" si="41"/>
        <v>0</v>
      </c>
      <c r="BN87" s="89">
        <f t="shared" si="41"/>
        <v>0</v>
      </c>
      <c r="BO87" s="90"/>
      <c r="BP87" s="90"/>
      <c r="BQ87" s="90"/>
      <c r="BR87" s="90"/>
      <c r="BS87" s="90"/>
      <c r="BT87" s="90"/>
      <c r="BU87" s="90"/>
      <c r="BV87" s="90"/>
      <c r="BW87" s="90"/>
      <c r="BX87" s="90"/>
    </row>
    <row r="88" spans="1:76" hidden="1" x14ac:dyDescent="0.3">
      <c r="A88" s="114">
        <v>6</v>
      </c>
      <c r="B88" s="115" t="s">
        <v>47</v>
      </c>
      <c r="C88" s="116">
        <v>11</v>
      </c>
      <c r="D88" s="116">
        <v>12</v>
      </c>
      <c r="E88" s="116">
        <v>12</v>
      </c>
      <c r="F88" s="116">
        <v>12</v>
      </c>
      <c r="G88" s="116">
        <v>13</v>
      </c>
      <c r="H88" s="116">
        <v>14</v>
      </c>
      <c r="I88" s="116">
        <v>21</v>
      </c>
      <c r="J88" s="116">
        <v>22</v>
      </c>
      <c r="K88" s="116">
        <v>21</v>
      </c>
      <c r="L88" s="116">
        <v>23</v>
      </c>
      <c r="M88" s="116">
        <v>21</v>
      </c>
      <c r="N88" s="116">
        <v>22</v>
      </c>
      <c r="O88" s="116">
        <v>17</v>
      </c>
      <c r="P88" s="116">
        <v>18</v>
      </c>
      <c r="Q88" s="116">
        <v>21</v>
      </c>
      <c r="R88" s="116">
        <v>25</v>
      </c>
      <c r="S88" s="116">
        <v>25</v>
      </c>
      <c r="T88" s="118">
        <v>28</v>
      </c>
      <c r="U88" s="118">
        <v>30</v>
      </c>
      <c r="V88" s="118">
        <v>27</v>
      </c>
      <c r="W88" s="118">
        <v>25</v>
      </c>
      <c r="X88" s="118">
        <v>24</v>
      </c>
      <c r="Y88" s="118">
        <v>23</v>
      </c>
      <c r="Z88" s="118">
        <v>19</v>
      </c>
      <c r="AA88" s="118">
        <v>0</v>
      </c>
      <c r="AB88" s="118">
        <v>0</v>
      </c>
      <c r="AC88" s="119">
        <v>0</v>
      </c>
      <c r="AD88" s="119">
        <v>0</v>
      </c>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20"/>
      <c r="BP88" s="120"/>
      <c r="BQ88" s="120"/>
      <c r="BR88" s="120"/>
      <c r="BS88" s="120"/>
      <c r="BT88" s="120"/>
      <c r="BU88" s="120"/>
      <c r="BV88" s="120"/>
      <c r="BW88" s="120"/>
      <c r="BX88" s="120"/>
    </row>
    <row r="89" spans="1:76" hidden="1" x14ac:dyDescent="0.3">
      <c r="A89" s="114">
        <v>7</v>
      </c>
      <c r="B89" s="115" t="s">
        <v>57</v>
      </c>
      <c r="C89" s="116">
        <v>1</v>
      </c>
      <c r="D89" s="116">
        <v>2</v>
      </c>
      <c r="E89" s="116">
        <v>2</v>
      </c>
      <c r="F89" s="116">
        <v>2</v>
      </c>
      <c r="G89" s="116">
        <v>2</v>
      </c>
      <c r="H89" s="116">
        <v>2</v>
      </c>
      <c r="I89" s="116">
        <v>3</v>
      </c>
      <c r="J89" s="116">
        <v>3</v>
      </c>
      <c r="K89" s="116">
        <v>3</v>
      </c>
      <c r="L89" s="116">
        <v>3</v>
      </c>
      <c r="M89" s="116">
        <v>3</v>
      </c>
      <c r="N89" s="116">
        <v>3</v>
      </c>
      <c r="O89" s="116">
        <v>1</v>
      </c>
      <c r="P89" s="116">
        <v>1</v>
      </c>
      <c r="Q89" s="116">
        <v>1</v>
      </c>
      <c r="R89" s="116">
        <v>1</v>
      </c>
      <c r="S89" s="116">
        <v>1</v>
      </c>
      <c r="T89" s="118">
        <v>1</v>
      </c>
      <c r="U89" s="118">
        <v>1</v>
      </c>
      <c r="V89" s="118">
        <v>1</v>
      </c>
      <c r="W89" s="118">
        <v>1</v>
      </c>
      <c r="X89" s="118">
        <v>1</v>
      </c>
      <c r="Y89" s="118">
        <v>0</v>
      </c>
      <c r="Z89" s="118">
        <v>1</v>
      </c>
      <c r="AA89" s="118">
        <v>0</v>
      </c>
      <c r="AB89" s="118">
        <v>0</v>
      </c>
      <c r="AC89" s="119">
        <v>0</v>
      </c>
      <c r="AD89" s="119">
        <v>0</v>
      </c>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c r="BD89" s="119"/>
      <c r="BE89" s="119"/>
      <c r="BF89" s="119"/>
      <c r="BG89" s="119"/>
      <c r="BH89" s="119"/>
      <c r="BI89" s="119"/>
      <c r="BJ89" s="119"/>
      <c r="BK89" s="119"/>
      <c r="BL89" s="119"/>
      <c r="BM89" s="119"/>
      <c r="BN89" s="119"/>
      <c r="BO89" s="120"/>
      <c r="BP89" s="120"/>
      <c r="BQ89" s="120"/>
      <c r="BR89" s="120"/>
      <c r="BS89" s="120"/>
      <c r="BT89" s="120"/>
      <c r="BU89" s="120"/>
      <c r="BV89" s="120"/>
      <c r="BW89" s="120"/>
      <c r="BX89" s="120"/>
    </row>
    <row r="90" spans="1:76" hidden="1" x14ac:dyDescent="0.3">
      <c r="A90" s="122">
        <v>8</v>
      </c>
      <c r="B90" s="123" t="s">
        <v>49</v>
      </c>
      <c r="C90" s="124"/>
      <c r="D90" s="124">
        <v>42690</v>
      </c>
      <c r="E90" s="124">
        <v>42726</v>
      </c>
      <c r="F90" s="124">
        <v>42766</v>
      </c>
      <c r="G90" s="124">
        <v>42766</v>
      </c>
      <c r="H90" s="124">
        <v>42817</v>
      </c>
      <c r="I90" s="124">
        <v>42832</v>
      </c>
      <c r="J90" s="124">
        <v>42880</v>
      </c>
      <c r="K90" s="124">
        <v>42908</v>
      </c>
      <c r="L90" s="124">
        <v>42936</v>
      </c>
      <c r="M90" s="124">
        <v>42975</v>
      </c>
      <c r="N90" s="124">
        <v>43000</v>
      </c>
      <c r="O90" s="124">
        <v>43028</v>
      </c>
      <c r="P90" s="124">
        <v>43028</v>
      </c>
      <c r="Q90" s="124">
        <v>43028</v>
      </c>
      <c r="R90" s="124">
        <v>43129</v>
      </c>
      <c r="S90" s="124">
        <v>43153</v>
      </c>
      <c r="T90" s="124">
        <v>43153</v>
      </c>
      <c r="U90" s="124">
        <v>43216</v>
      </c>
      <c r="V90" s="124">
        <v>43244</v>
      </c>
      <c r="W90" s="124">
        <v>43273</v>
      </c>
      <c r="X90" s="124">
        <v>43293</v>
      </c>
      <c r="Y90" s="124">
        <v>43328</v>
      </c>
      <c r="Z90" s="124">
        <v>43360</v>
      </c>
      <c r="AA90" s="124">
        <v>43384</v>
      </c>
      <c r="AB90" s="124">
        <v>43423</v>
      </c>
      <c r="AC90" s="124">
        <v>43454</v>
      </c>
      <c r="AD90" s="124">
        <v>43488</v>
      </c>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69"/>
      <c r="BP90" s="69"/>
      <c r="BQ90" s="69"/>
      <c r="BR90" s="69"/>
      <c r="BS90" s="69"/>
      <c r="BT90" s="69"/>
      <c r="BU90" s="69"/>
      <c r="BV90" s="69"/>
      <c r="BW90" s="69"/>
      <c r="BX90" s="69"/>
    </row>
    <row r="91" spans="1:76" ht="26.4" hidden="1" x14ac:dyDescent="0.3">
      <c r="A91" s="122">
        <v>9</v>
      </c>
      <c r="B91" s="123" t="s">
        <v>50</v>
      </c>
      <c r="C91" s="124">
        <v>42669</v>
      </c>
      <c r="D91" s="124">
        <v>42690</v>
      </c>
      <c r="E91" s="124">
        <v>42726</v>
      </c>
      <c r="F91" s="124">
        <v>42767</v>
      </c>
      <c r="G91" s="124">
        <v>42795</v>
      </c>
      <c r="H91" s="124">
        <v>42816</v>
      </c>
      <c r="I91" s="124">
        <v>42852</v>
      </c>
      <c r="J91" s="124">
        <v>42881</v>
      </c>
      <c r="K91" s="124">
        <v>42891</v>
      </c>
      <c r="L91" s="124">
        <v>42936</v>
      </c>
      <c r="M91" s="124">
        <v>42975</v>
      </c>
      <c r="N91" s="124">
        <v>42984</v>
      </c>
      <c r="O91" s="124">
        <v>43034</v>
      </c>
      <c r="P91" s="124">
        <v>43067</v>
      </c>
      <c r="Q91" s="124">
        <v>43096</v>
      </c>
      <c r="R91" s="124">
        <v>43129</v>
      </c>
      <c r="S91" s="124">
        <v>43154</v>
      </c>
      <c r="T91" s="124">
        <v>43185</v>
      </c>
      <c r="U91" s="124">
        <v>43206</v>
      </c>
      <c r="V91" s="124">
        <v>43227</v>
      </c>
      <c r="W91" s="124">
        <v>43227</v>
      </c>
      <c r="X91" s="124">
        <v>43227</v>
      </c>
      <c r="Y91" s="124">
        <v>43227</v>
      </c>
      <c r="Z91" s="124">
        <v>43227</v>
      </c>
      <c r="AA91" s="124">
        <v>43384</v>
      </c>
      <c r="AB91" s="124">
        <v>43423</v>
      </c>
      <c r="AC91" s="124">
        <v>43454</v>
      </c>
      <c r="AD91" s="124">
        <v>43488</v>
      </c>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69"/>
      <c r="BP91" s="69"/>
      <c r="BQ91" s="69"/>
      <c r="BR91" s="69"/>
      <c r="BS91" s="69"/>
      <c r="BT91" s="69"/>
      <c r="BU91" s="69"/>
      <c r="BV91" s="69"/>
      <c r="BW91" s="69"/>
      <c r="BX91" s="69"/>
    </row>
    <row r="92" spans="1:76" hidden="1" x14ac:dyDescent="0.3">
      <c r="A92" s="122">
        <v>10</v>
      </c>
      <c r="B92" s="123" t="s">
        <v>51</v>
      </c>
      <c r="C92" s="124"/>
      <c r="D92" s="124">
        <v>42682</v>
      </c>
      <c r="E92" s="124">
        <v>42684</v>
      </c>
      <c r="F92" s="124">
        <v>42767</v>
      </c>
      <c r="G92" s="124">
        <v>42768</v>
      </c>
      <c r="H92" s="124">
        <v>42816</v>
      </c>
      <c r="I92" s="124">
        <v>42816</v>
      </c>
      <c r="J92" s="124">
        <v>42881</v>
      </c>
      <c r="K92" s="124">
        <v>42905</v>
      </c>
      <c r="L92" s="124">
        <v>42928</v>
      </c>
      <c r="M92" s="124">
        <v>42961</v>
      </c>
      <c r="N92" s="124">
        <v>42996</v>
      </c>
      <c r="O92" s="124">
        <v>43018</v>
      </c>
      <c r="P92" s="124">
        <v>43020</v>
      </c>
      <c r="Q92" s="124">
        <v>43020</v>
      </c>
      <c r="R92" s="124">
        <v>43084</v>
      </c>
      <c r="S92" s="124">
        <v>43137</v>
      </c>
      <c r="T92" s="124">
        <v>43168</v>
      </c>
      <c r="U92" s="124">
        <v>43210</v>
      </c>
      <c r="V92" s="124">
        <v>43244</v>
      </c>
      <c r="W92" s="124">
        <v>43272</v>
      </c>
      <c r="X92" s="124">
        <v>43293</v>
      </c>
      <c r="Y92" s="124">
        <v>43328</v>
      </c>
      <c r="Z92" s="124">
        <v>43357</v>
      </c>
      <c r="AA92" s="124">
        <v>43384</v>
      </c>
      <c r="AB92" s="124">
        <v>43423</v>
      </c>
      <c r="AC92" s="124">
        <v>43454</v>
      </c>
      <c r="AD92" s="124">
        <v>43488</v>
      </c>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69"/>
      <c r="BP92" s="69"/>
      <c r="BQ92" s="69"/>
      <c r="BR92" s="69"/>
      <c r="BS92" s="69"/>
      <c r="BT92" s="69"/>
      <c r="BU92" s="69"/>
      <c r="BV92" s="69"/>
      <c r="BW92" s="69"/>
      <c r="BX92" s="69"/>
    </row>
    <row r="93" spans="1:76" hidden="1" x14ac:dyDescent="0.3">
      <c r="A93" s="114">
        <v>11</v>
      </c>
      <c r="B93" s="115" t="s">
        <v>24</v>
      </c>
      <c r="C93" s="116">
        <v>0</v>
      </c>
      <c r="D93" s="116">
        <v>0</v>
      </c>
      <c r="E93" s="116">
        <v>1</v>
      </c>
      <c r="F93" s="116">
        <v>0</v>
      </c>
      <c r="G93" s="116">
        <v>0</v>
      </c>
      <c r="H93" s="116">
        <v>0</v>
      </c>
      <c r="I93" s="116">
        <v>0</v>
      </c>
      <c r="J93" s="116">
        <v>1</v>
      </c>
      <c r="K93" s="116">
        <v>0</v>
      </c>
      <c r="L93" s="116">
        <v>0</v>
      </c>
      <c r="M93" s="116">
        <v>1</v>
      </c>
      <c r="N93" s="116">
        <v>3</v>
      </c>
      <c r="O93" s="116">
        <v>2</v>
      </c>
      <c r="P93" s="116">
        <v>2</v>
      </c>
      <c r="Q93" s="116">
        <v>1</v>
      </c>
      <c r="R93" s="116">
        <v>0</v>
      </c>
      <c r="S93" s="116">
        <v>0</v>
      </c>
      <c r="T93" s="118">
        <v>0</v>
      </c>
      <c r="U93" s="118">
        <v>2</v>
      </c>
      <c r="V93" s="118">
        <v>2</v>
      </c>
      <c r="W93" s="118">
        <v>2</v>
      </c>
      <c r="X93" s="118">
        <v>1</v>
      </c>
      <c r="Y93" s="118">
        <v>0</v>
      </c>
      <c r="Z93" s="118">
        <v>0</v>
      </c>
      <c r="AA93" s="118">
        <v>0</v>
      </c>
      <c r="AB93" s="118">
        <v>0</v>
      </c>
      <c r="AC93" s="119">
        <v>0</v>
      </c>
      <c r="AD93" s="119">
        <v>0</v>
      </c>
      <c r="AE93" s="119"/>
      <c r="AF93" s="119"/>
      <c r="AG93" s="119"/>
      <c r="AH93" s="119"/>
      <c r="AI93" s="119"/>
      <c r="AJ93" s="119"/>
      <c r="AK93" s="119"/>
      <c r="AL93" s="119"/>
      <c r="AM93" s="119"/>
      <c r="AN93" s="119"/>
      <c r="AO93" s="119"/>
      <c r="AP93" s="119"/>
      <c r="AQ93" s="119"/>
      <c r="AR93" s="119"/>
      <c r="AS93" s="119"/>
      <c r="AT93" s="119"/>
      <c r="AU93" s="119"/>
      <c r="AV93" s="119"/>
      <c r="AW93" s="119"/>
      <c r="AX93" s="119"/>
      <c r="AY93" s="119"/>
      <c r="AZ93" s="119"/>
      <c r="BA93" s="119"/>
      <c r="BB93" s="119"/>
      <c r="BC93" s="119"/>
      <c r="BD93" s="119"/>
      <c r="BE93" s="119"/>
      <c r="BF93" s="119"/>
      <c r="BG93" s="119"/>
      <c r="BH93" s="119"/>
      <c r="BI93" s="119"/>
      <c r="BJ93" s="119"/>
      <c r="BK93" s="119"/>
      <c r="BL93" s="119"/>
      <c r="BM93" s="119"/>
      <c r="BN93" s="119"/>
      <c r="BO93" s="120"/>
      <c r="BP93" s="120"/>
      <c r="BQ93" s="120"/>
      <c r="BR93" s="120"/>
      <c r="BS93" s="120"/>
      <c r="BT93" s="120"/>
      <c r="BU93" s="120"/>
      <c r="BV93" s="120"/>
      <c r="BW93" s="120"/>
      <c r="BX93" s="120"/>
    </row>
    <row r="94" spans="1:76" hidden="1" x14ac:dyDescent="0.3">
      <c r="A94" s="114">
        <v>12</v>
      </c>
      <c r="B94" s="115" t="s">
        <v>25</v>
      </c>
      <c r="C94" s="121">
        <v>0</v>
      </c>
      <c r="D94" s="121">
        <v>0</v>
      </c>
      <c r="E94" s="121">
        <v>1</v>
      </c>
      <c r="F94" s="121">
        <v>0</v>
      </c>
      <c r="G94" s="121">
        <v>0</v>
      </c>
      <c r="H94" s="121">
        <v>0</v>
      </c>
      <c r="I94" s="121">
        <v>0</v>
      </c>
      <c r="J94" s="121">
        <v>1</v>
      </c>
      <c r="K94" s="121">
        <v>0</v>
      </c>
      <c r="L94" s="121">
        <v>0</v>
      </c>
      <c r="M94" s="121">
        <v>0</v>
      </c>
      <c r="N94" s="121">
        <v>2</v>
      </c>
      <c r="O94" s="121">
        <v>1</v>
      </c>
      <c r="P94" s="121">
        <v>0</v>
      </c>
      <c r="Q94" s="121">
        <v>1</v>
      </c>
      <c r="R94" s="121">
        <v>0</v>
      </c>
      <c r="S94" s="121">
        <v>0</v>
      </c>
      <c r="T94" s="118">
        <v>0</v>
      </c>
      <c r="U94" s="118">
        <v>0</v>
      </c>
      <c r="V94" s="118">
        <v>0</v>
      </c>
      <c r="W94" s="118">
        <v>1</v>
      </c>
      <c r="X94" s="118">
        <v>1</v>
      </c>
      <c r="Y94" s="118">
        <v>0</v>
      </c>
      <c r="Z94" s="118">
        <v>0</v>
      </c>
      <c r="AA94" s="118">
        <v>0</v>
      </c>
      <c r="AB94" s="118">
        <v>0</v>
      </c>
      <c r="AC94" s="119">
        <v>0</v>
      </c>
      <c r="AD94" s="119">
        <v>0</v>
      </c>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19"/>
      <c r="BB94" s="119"/>
      <c r="BC94" s="119"/>
      <c r="BD94" s="119"/>
      <c r="BE94" s="119"/>
      <c r="BF94" s="119"/>
      <c r="BG94" s="119"/>
      <c r="BH94" s="119"/>
      <c r="BI94" s="119"/>
      <c r="BJ94" s="119"/>
      <c r="BK94" s="119"/>
      <c r="BL94" s="119"/>
      <c r="BM94" s="119"/>
      <c r="BN94" s="119"/>
      <c r="BO94" s="120"/>
      <c r="BP94" s="120"/>
      <c r="BQ94" s="120"/>
      <c r="BR94" s="120"/>
      <c r="BS94" s="120"/>
      <c r="BT94" s="120"/>
      <c r="BU94" s="120"/>
      <c r="BV94" s="120"/>
      <c r="BW94" s="120"/>
      <c r="BX94" s="120"/>
    </row>
    <row r="95" spans="1:76" hidden="1" x14ac:dyDescent="0.3">
      <c r="A95" s="125">
        <v>13</v>
      </c>
      <c r="B95" s="125" t="s">
        <v>53</v>
      </c>
      <c r="C95" s="99"/>
      <c r="D95" s="99"/>
      <c r="E95" s="99"/>
      <c r="F95" s="99"/>
      <c r="G95" s="100"/>
      <c r="H95" s="100"/>
      <c r="I95" s="100"/>
      <c r="J95" s="100"/>
      <c r="K95" s="100"/>
      <c r="L95" s="100"/>
      <c r="M95" s="100"/>
      <c r="N95" s="100"/>
      <c r="O95" s="100"/>
      <c r="P95" s="100"/>
      <c r="Q95" s="100"/>
      <c r="R95" s="100"/>
      <c r="S95" s="100"/>
      <c r="T95" s="100"/>
      <c r="U95" s="100"/>
      <c r="V95" s="101"/>
      <c r="W95" s="101"/>
      <c r="X95" s="101">
        <v>0</v>
      </c>
      <c r="Y95" s="101">
        <v>0</v>
      </c>
      <c r="Z95" s="101">
        <v>0</v>
      </c>
      <c r="AA95" s="101">
        <v>0</v>
      </c>
      <c r="AB95" s="101">
        <v>0</v>
      </c>
      <c r="AC95" s="101">
        <v>0</v>
      </c>
      <c r="AD95" s="101">
        <v>0</v>
      </c>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2"/>
      <c r="BP95" s="102"/>
      <c r="BQ95" s="102"/>
      <c r="BR95" s="102"/>
      <c r="BS95" s="102"/>
      <c r="BT95" s="102"/>
      <c r="BU95" s="102"/>
      <c r="BV95" s="102"/>
      <c r="BW95" s="102"/>
      <c r="BX95" s="102"/>
    </row>
    <row r="96" spans="1:76" hidden="1" x14ac:dyDescent="0.3">
      <c r="A96" s="125">
        <v>14</v>
      </c>
      <c r="B96" s="125" t="s">
        <v>54</v>
      </c>
      <c r="C96" s="99"/>
      <c r="D96" s="99"/>
      <c r="E96" s="99"/>
      <c r="F96" s="99"/>
      <c r="G96" s="100"/>
      <c r="H96" s="100"/>
      <c r="I96" s="100"/>
      <c r="J96" s="100"/>
      <c r="K96" s="100"/>
      <c r="L96" s="100"/>
      <c r="M96" s="100"/>
      <c r="N96" s="100"/>
      <c r="O96" s="100"/>
      <c r="P96" s="100"/>
      <c r="Q96" s="100"/>
      <c r="R96" s="100"/>
      <c r="S96" s="100"/>
      <c r="T96" s="100"/>
      <c r="U96" s="100"/>
      <c r="V96" s="101"/>
      <c r="W96" s="101"/>
      <c r="X96" s="101">
        <v>3</v>
      </c>
      <c r="Y96" s="101">
        <v>4</v>
      </c>
      <c r="Z96" s="101">
        <v>6</v>
      </c>
      <c r="AA96" s="101">
        <v>0</v>
      </c>
      <c r="AB96" s="101">
        <v>0</v>
      </c>
      <c r="AC96" s="101">
        <v>0</v>
      </c>
      <c r="AD96" s="101">
        <v>0</v>
      </c>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2"/>
      <c r="BP96" s="102"/>
      <c r="BQ96" s="102"/>
      <c r="BR96" s="102"/>
      <c r="BS96" s="102"/>
      <c r="BT96" s="102"/>
      <c r="BU96" s="102"/>
      <c r="BV96" s="102"/>
      <c r="BW96" s="102"/>
      <c r="BX96" s="102"/>
    </row>
    <row r="97" spans="1:76" s="91" customFormat="1" ht="26.4" hidden="1" x14ac:dyDescent="0.3">
      <c r="A97" s="88">
        <v>15</v>
      </c>
      <c r="B97" s="67" t="s">
        <v>26</v>
      </c>
      <c r="C97" s="89">
        <f t="shared" ref="C97:AC97" si="42">SUM(C98:C102)</f>
        <v>0</v>
      </c>
      <c r="D97" s="89">
        <f t="shared" si="42"/>
        <v>0</v>
      </c>
      <c r="E97" s="89">
        <f t="shared" si="42"/>
        <v>0</v>
      </c>
      <c r="F97" s="89">
        <f t="shared" si="42"/>
        <v>0</v>
      </c>
      <c r="G97" s="89">
        <f t="shared" si="42"/>
        <v>4</v>
      </c>
      <c r="H97" s="89">
        <f t="shared" si="42"/>
        <v>1</v>
      </c>
      <c r="I97" s="89">
        <f t="shared" si="42"/>
        <v>15</v>
      </c>
      <c r="J97" s="89">
        <f t="shared" si="42"/>
        <v>3</v>
      </c>
      <c r="K97" s="89">
        <f t="shared" si="42"/>
        <v>31</v>
      </c>
      <c r="L97" s="89">
        <f t="shared" si="42"/>
        <v>19</v>
      </c>
      <c r="M97" s="89">
        <f t="shared" si="42"/>
        <v>16</v>
      </c>
      <c r="N97" s="89">
        <f t="shared" si="42"/>
        <v>9</v>
      </c>
      <c r="O97" s="89">
        <f t="shared" si="42"/>
        <v>34</v>
      </c>
      <c r="P97" s="89">
        <f t="shared" si="42"/>
        <v>12</v>
      </c>
      <c r="Q97" s="89">
        <f t="shared" si="42"/>
        <v>32</v>
      </c>
      <c r="R97" s="89">
        <f t="shared" si="42"/>
        <v>6</v>
      </c>
      <c r="S97" s="89">
        <f t="shared" si="42"/>
        <v>10</v>
      </c>
      <c r="T97" s="89">
        <f t="shared" si="42"/>
        <v>20</v>
      </c>
      <c r="U97" s="89">
        <f t="shared" si="42"/>
        <v>19</v>
      </c>
      <c r="V97" s="89">
        <f t="shared" si="42"/>
        <v>27</v>
      </c>
      <c r="W97" s="89">
        <f t="shared" si="42"/>
        <v>16</v>
      </c>
      <c r="X97" s="89">
        <f t="shared" si="42"/>
        <v>23</v>
      </c>
      <c r="Y97" s="89">
        <f t="shared" si="42"/>
        <v>27</v>
      </c>
      <c r="Z97" s="89">
        <f t="shared" si="42"/>
        <v>23</v>
      </c>
      <c r="AA97" s="89">
        <f t="shared" si="42"/>
        <v>0</v>
      </c>
      <c r="AB97" s="89">
        <f t="shared" si="42"/>
        <v>0</v>
      </c>
      <c r="AC97" s="89">
        <f t="shared" si="42"/>
        <v>0</v>
      </c>
      <c r="AD97" s="89">
        <v>0</v>
      </c>
      <c r="AE97" s="89">
        <f t="shared" ref="AE97:BN97" si="43">SUM(AE98:AE102)</f>
        <v>0</v>
      </c>
      <c r="AF97" s="89">
        <f t="shared" si="43"/>
        <v>0</v>
      </c>
      <c r="AG97" s="89">
        <f t="shared" si="43"/>
        <v>0</v>
      </c>
      <c r="AH97" s="89">
        <f t="shared" si="43"/>
        <v>0</v>
      </c>
      <c r="AI97" s="89">
        <f t="shared" si="43"/>
        <v>0</v>
      </c>
      <c r="AJ97" s="89">
        <f t="shared" si="43"/>
        <v>0</v>
      </c>
      <c r="AK97" s="89">
        <f t="shared" si="43"/>
        <v>0</v>
      </c>
      <c r="AL97" s="89">
        <f t="shared" si="43"/>
        <v>0</v>
      </c>
      <c r="AM97" s="89">
        <f t="shared" si="43"/>
        <v>0</v>
      </c>
      <c r="AN97" s="89">
        <f t="shared" si="43"/>
        <v>0</v>
      </c>
      <c r="AO97" s="89">
        <f t="shared" si="43"/>
        <v>0</v>
      </c>
      <c r="AP97" s="89">
        <f t="shared" si="43"/>
        <v>0</v>
      </c>
      <c r="AQ97" s="89">
        <f t="shared" si="43"/>
        <v>0</v>
      </c>
      <c r="AR97" s="89">
        <f t="shared" si="43"/>
        <v>0</v>
      </c>
      <c r="AS97" s="89">
        <f t="shared" si="43"/>
        <v>0</v>
      </c>
      <c r="AT97" s="89">
        <f t="shared" si="43"/>
        <v>0</v>
      </c>
      <c r="AU97" s="89">
        <f t="shared" si="43"/>
        <v>0</v>
      </c>
      <c r="AV97" s="89">
        <f t="shared" si="43"/>
        <v>0</v>
      </c>
      <c r="AW97" s="89">
        <f t="shared" si="43"/>
        <v>0</v>
      </c>
      <c r="AX97" s="89">
        <f t="shared" si="43"/>
        <v>0</v>
      </c>
      <c r="AY97" s="89">
        <f t="shared" si="43"/>
        <v>0</v>
      </c>
      <c r="AZ97" s="89">
        <f t="shared" si="43"/>
        <v>0</v>
      </c>
      <c r="BA97" s="89">
        <f t="shared" si="43"/>
        <v>0</v>
      </c>
      <c r="BB97" s="89">
        <f t="shared" si="43"/>
        <v>0</v>
      </c>
      <c r="BC97" s="89">
        <f t="shared" si="43"/>
        <v>0</v>
      </c>
      <c r="BD97" s="89">
        <f t="shared" si="43"/>
        <v>0</v>
      </c>
      <c r="BE97" s="89">
        <f t="shared" si="43"/>
        <v>0</v>
      </c>
      <c r="BF97" s="89">
        <f t="shared" si="43"/>
        <v>0</v>
      </c>
      <c r="BG97" s="89">
        <f t="shared" si="43"/>
        <v>0</v>
      </c>
      <c r="BH97" s="89">
        <f t="shared" si="43"/>
        <v>0</v>
      </c>
      <c r="BI97" s="89">
        <f t="shared" si="43"/>
        <v>0</v>
      </c>
      <c r="BJ97" s="89">
        <f t="shared" si="43"/>
        <v>0</v>
      </c>
      <c r="BK97" s="89">
        <f t="shared" si="43"/>
        <v>0</v>
      </c>
      <c r="BL97" s="89">
        <f t="shared" si="43"/>
        <v>0</v>
      </c>
      <c r="BM97" s="89">
        <f t="shared" si="43"/>
        <v>0</v>
      </c>
      <c r="BN97" s="89">
        <f t="shared" si="43"/>
        <v>0</v>
      </c>
      <c r="BO97" s="90"/>
      <c r="BP97" s="90"/>
      <c r="BQ97" s="90"/>
      <c r="BR97" s="90"/>
      <c r="BS97" s="90"/>
      <c r="BT97" s="90"/>
      <c r="BU97" s="90"/>
      <c r="BV97" s="90"/>
      <c r="BW97" s="90"/>
      <c r="BX97" s="90"/>
    </row>
    <row r="98" spans="1:76" hidden="1" x14ac:dyDescent="0.3">
      <c r="A98" s="114"/>
      <c r="B98" s="126" t="s">
        <v>27</v>
      </c>
      <c r="C98" s="116"/>
      <c r="D98" s="116"/>
      <c r="E98" s="116"/>
      <c r="F98" s="116"/>
      <c r="G98" s="116"/>
      <c r="H98" s="116"/>
      <c r="I98" s="116"/>
      <c r="J98" s="116"/>
      <c r="K98" s="116"/>
      <c r="L98" s="116"/>
      <c r="M98" s="116"/>
      <c r="N98" s="116"/>
      <c r="O98" s="116"/>
      <c r="P98" s="116"/>
      <c r="Q98" s="116"/>
      <c r="R98" s="116"/>
      <c r="S98" s="116"/>
      <c r="T98" s="118"/>
      <c r="U98" s="118"/>
      <c r="V98" s="118"/>
      <c r="W98" s="118"/>
      <c r="X98" s="118"/>
      <c r="Y98" s="118"/>
      <c r="Z98" s="118"/>
      <c r="AA98" s="118"/>
      <c r="AB98" s="118"/>
      <c r="AC98" s="119"/>
      <c r="AD98" s="119">
        <v>0</v>
      </c>
      <c r="AE98" s="119"/>
      <c r="AF98" s="119"/>
      <c r="AG98" s="119"/>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BE98" s="119"/>
      <c r="BF98" s="119"/>
      <c r="BG98" s="119"/>
      <c r="BH98" s="119"/>
      <c r="BI98" s="119"/>
      <c r="BJ98" s="119"/>
      <c r="BK98" s="119"/>
      <c r="BL98" s="119"/>
      <c r="BM98" s="119"/>
      <c r="BN98" s="119"/>
      <c r="BO98" s="120"/>
      <c r="BP98" s="120"/>
      <c r="BQ98" s="120"/>
      <c r="BR98" s="120"/>
      <c r="BS98" s="120"/>
      <c r="BT98" s="120"/>
      <c r="BU98" s="120"/>
      <c r="BV98" s="120"/>
      <c r="BW98" s="120"/>
      <c r="BX98" s="120"/>
    </row>
    <row r="99" spans="1:76" hidden="1" x14ac:dyDescent="0.3">
      <c r="A99" s="114"/>
      <c r="B99" s="126" t="s">
        <v>28</v>
      </c>
      <c r="C99" s="116"/>
      <c r="D99" s="116"/>
      <c r="E99" s="116"/>
      <c r="F99" s="116"/>
      <c r="G99" s="116"/>
      <c r="H99" s="116"/>
      <c r="I99" s="116"/>
      <c r="J99" s="116"/>
      <c r="K99" s="116"/>
      <c r="L99" s="116"/>
      <c r="M99" s="116"/>
      <c r="N99" s="116"/>
      <c r="O99" s="116"/>
      <c r="P99" s="116"/>
      <c r="Q99" s="116"/>
      <c r="R99" s="116"/>
      <c r="S99" s="116"/>
      <c r="T99" s="118"/>
      <c r="U99" s="118"/>
      <c r="V99" s="118"/>
      <c r="W99" s="118"/>
      <c r="X99" s="118"/>
      <c r="Y99" s="118"/>
      <c r="Z99" s="118"/>
      <c r="AA99" s="118"/>
      <c r="AB99" s="118"/>
      <c r="AC99" s="119"/>
      <c r="AD99" s="119">
        <v>0</v>
      </c>
      <c r="AE99" s="119"/>
      <c r="AF99" s="119"/>
      <c r="AG99" s="119"/>
      <c r="AH99" s="119"/>
      <c r="AI99" s="119"/>
      <c r="AJ99" s="119"/>
      <c r="AK99" s="119"/>
      <c r="AL99" s="119"/>
      <c r="AM99" s="119"/>
      <c r="AN99" s="119"/>
      <c r="AO99" s="119"/>
      <c r="AP99" s="119"/>
      <c r="AQ99" s="119"/>
      <c r="AR99" s="119"/>
      <c r="AS99" s="119"/>
      <c r="AT99" s="119"/>
      <c r="AU99" s="119"/>
      <c r="AV99" s="119"/>
      <c r="AW99" s="119"/>
      <c r="AX99" s="119"/>
      <c r="AY99" s="119"/>
      <c r="AZ99" s="119"/>
      <c r="BA99" s="119"/>
      <c r="BB99" s="119"/>
      <c r="BC99" s="119"/>
      <c r="BD99" s="119"/>
      <c r="BE99" s="119"/>
      <c r="BF99" s="119"/>
      <c r="BG99" s="119"/>
      <c r="BH99" s="119"/>
      <c r="BI99" s="119"/>
      <c r="BJ99" s="119"/>
      <c r="BK99" s="119"/>
      <c r="BL99" s="119"/>
      <c r="BM99" s="119"/>
      <c r="BN99" s="119"/>
      <c r="BO99" s="120"/>
      <c r="BP99" s="120"/>
      <c r="BQ99" s="120"/>
      <c r="BR99" s="120"/>
      <c r="BS99" s="120"/>
      <c r="BT99" s="120"/>
      <c r="BU99" s="120"/>
      <c r="BV99" s="120"/>
      <c r="BW99" s="120"/>
      <c r="BX99" s="120"/>
    </row>
    <row r="100" spans="1:76" hidden="1" x14ac:dyDescent="0.3">
      <c r="A100" s="114"/>
      <c r="B100" s="126" t="s">
        <v>29</v>
      </c>
      <c r="C100" s="116"/>
      <c r="D100" s="116"/>
      <c r="E100" s="116"/>
      <c r="F100" s="116"/>
      <c r="G100" s="116"/>
      <c r="H100" s="116"/>
      <c r="I100" s="116"/>
      <c r="J100" s="116"/>
      <c r="K100" s="116"/>
      <c r="L100" s="116"/>
      <c r="M100" s="116"/>
      <c r="N100" s="116"/>
      <c r="O100" s="116"/>
      <c r="P100" s="116"/>
      <c r="Q100" s="116"/>
      <c r="R100" s="116"/>
      <c r="S100" s="116"/>
      <c r="T100" s="118"/>
      <c r="U100" s="118"/>
      <c r="V100" s="118"/>
      <c r="W100" s="118"/>
      <c r="X100" s="118"/>
      <c r="Y100" s="118"/>
      <c r="Z100" s="118"/>
      <c r="AA100" s="118"/>
      <c r="AB100" s="118"/>
      <c r="AC100" s="119"/>
      <c r="AD100" s="119">
        <v>0</v>
      </c>
      <c r="AE100" s="119"/>
      <c r="AF100" s="119"/>
      <c r="AG100" s="119"/>
      <c r="AH100" s="119"/>
      <c r="AI100" s="119"/>
      <c r="AJ100" s="119"/>
      <c r="AK100" s="119"/>
      <c r="AL100" s="119"/>
      <c r="AM100" s="119"/>
      <c r="AN100" s="119"/>
      <c r="AO100" s="119"/>
      <c r="AP100" s="119"/>
      <c r="AQ100" s="119"/>
      <c r="AR100" s="119"/>
      <c r="AS100" s="119"/>
      <c r="AT100" s="119"/>
      <c r="AU100" s="119"/>
      <c r="AV100" s="119"/>
      <c r="AW100" s="119"/>
      <c r="AX100" s="119"/>
      <c r="AY100" s="119"/>
      <c r="AZ100" s="119"/>
      <c r="BA100" s="119"/>
      <c r="BB100" s="119"/>
      <c r="BC100" s="119"/>
      <c r="BD100" s="119"/>
      <c r="BE100" s="119"/>
      <c r="BF100" s="119"/>
      <c r="BG100" s="119"/>
      <c r="BH100" s="119"/>
      <c r="BI100" s="119"/>
      <c r="BJ100" s="119"/>
      <c r="BK100" s="119"/>
      <c r="BL100" s="119"/>
      <c r="BM100" s="119"/>
      <c r="BN100" s="119"/>
      <c r="BO100" s="120"/>
      <c r="BP100" s="120"/>
      <c r="BQ100" s="120"/>
      <c r="BR100" s="120"/>
      <c r="BS100" s="120"/>
      <c r="BT100" s="120"/>
      <c r="BU100" s="120"/>
      <c r="BV100" s="120"/>
      <c r="BW100" s="120"/>
      <c r="BX100" s="120"/>
    </row>
    <row r="101" spans="1:76" hidden="1" x14ac:dyDescent="0.3">
      <c r="A101" s="114"/>
      <c r="B101" s="126" t="s">
        <v>30</v>
      </c>
      <c r="C101" s="257"/>
      <c r="D101" s="257"/>
      <c r="E101" s="257"/>
      <c r="F101" s="257"/>
      <c r="G101" s="257"/>
      <c r="H101" s="257"/>
      <c r="I101" s="257"/>
      <c r="J101" s="257"/>
      <c r="K101" s="257"/>
      <c r="L101" s="257"/>
      <c r="M101" s="257"/>
      <c r="N101" s="257"/>
      <c r="O101" s="257"/>
      <c r="P101" s="257"/>
      <c r="Q101" s="257"/>
      <c r="R101" s="257"/>
      <c r="S101" s="116"/>
      <c r="T101" s="118"/>
      <c r="U101" s="118"/>
      <c r="V101" s="118"/>
      <c r="W101" s="118"/>
      <c r="X101" s="118"/>
      <c r="Y101" s="118"/>
      <c r="Z101" s="118"/>
      <c r="AA101" s="118"/>
      <c r="AB101" s="118"/>
      <c r="AC101" s="119"/>
      <c r="AD101" s="119">
        <v>0</v>
      </c>
      <c r="AE101" s="119"/>
      <c r="AF101" s="119"/>
      <c r="AG101" s="119"/>
      <c r="AH101" s="119"/>
      <c r="AI101" s="119"/>
      <c r="AJ101" s="119"/>
      <c r="AK101" s="119"/>
      <c r="AL101" s="119"/>
      <c r="AM101" s="119"/>
      <c r="AN101" s="119"/>
      <c r="AO101" s="119"/>
      <c r="AP101" s="119"/>
      <c r="AQ101" s="119"/>
      <c r="AR101" s="119"/>
      <c r="AS101" s="119"/>
      <c r="AT101" s="119"/>
      <c r="AU101" s="119"/>
      <c r="AV101" s="119"/>
      <c r="AW101" s="119"/>
      <c r="AX101" s="119"/>
      <c r="AY101" s="119"/>
      <c r="AZ101" s="119"/>
      <c r="BA101" s="119"/>
      <c r="BB101" s="119"/>
      <c r="BC101" s="119"/>
      <c r="BD101" s="119"/>
      <c r="BE101" s="119"/>
      <c r="BF101" s="119"/>
      <c r="BG101" s="119"/>
      <c r="BH101" s="119"/>
      <c r="BI101" s="119"/>
      <c r="BJ101" s="119"/>
      <c r="BK101" s="119"/>
      <c r="BL101" s="119"/>
      <c r="BM101" s="119"/>
      <c r="BN101" s="119"/>
      <c r="BO101" s="120"/>
      <c r="BP101" s="120"/>
      <c r="BQ101" s="120"/>
      <c r="BR101" s="120"/>
      <c r="BS101" s="120"/>
      <c r="BT101" s="120"/>
      <c r="BU101" s="120"/>
      <c r="BV101" s="120"/>
      <c r="BW101" s="120"/>
      <c r="BX101" s="120"/>
    </row>
    <row r="102" spans="1:76" hidden="1" x14ac:dyDescent="0.3">
      <c r="A102" s="114"/>
      <c r="B102" s="126" t="s">
        <v>31</v>
      </c>
      <c r="C102" s="116"/>
      <c r="D102" s="116">
        <v>0</v>
      </c>
      <c r="E102" s="116">
        <v>0</v>
      </c>
      <c r="F102" s="116">
        <v>0</v>
      </c>
      <c r="G102" s="116">
        <v>4</v>
      </c>
      <c r="H102" s="116">
        <v>1</v>
      </c>
      <c r="I102" s="116">
        <v>15</v>
      </c>
      <c r="J102" s="116">
        <v>3</v>
      </c>
      <c r="K102" s="116">
        <v>31</v>
      </c>
      <c r="L102" s="116">
        <v>19</v>
      </c>
      <c r="M102" s="116">
        <v>16</v>
      </c>
      <c r="N102" s="116">
        <v>9</v>
      </c>
      <c r="O102" s="116">
        <v>34</v>
      </c>
      <c r="P102" s="116">
        <v>12</v>
      </c>
      <c r="Q102" s="116">
        <v>32</v>
      </c>
      <c r="R102" s="116">
        <v>6</v>
      </c>
      <c r="S102" s="116">
        <v>10</v>
      </c>
      <c r="T102" s="118">
        <v>20</v>
      </c>
      <c r="U102" s="118">
        <v>19</v>
      </c>
      <c r="V102" s="118">
        <v>27</v>
      </c>
      <c r="W102" s="118">
        <v>16</v>
      </c>
      <c r="X102" s="118">
        <v>23</v>
      </c>
      <c r="Y102" s="118">
        <v>27</v>
      </c>
      <c r="Z102" s="118">
        <v>23</v>
      </c>
      <c r="AA102" s="118">
        <v>0</v>
      </c>
      <c r="AB102" s="118">
        <v>0</v>
      </c>
      <c r="AC102" s="119">
        <v>0</v>
      </c>
      <c r="AD102" s="119">
        <v>0</v>
      </c>
      <c r="AE102" s="119"/>
      <c r="AF102" s="119"/>
      <c r="AG102" s="119"/>
      <c r="AH102" s="119"/>
      <c r="AI102" s="119"/>
      <c r="AJ102" s="119"/>
      <c r="AK102" s="119"/>
      <c r="AL102" s="119"/>
      <c r="AM102" s="119"/>
      <c r="AN102" s="119"/>
      <c r="AO102" s="119"/>
      <c r="AP102" s="119"/>
      <c r="AQ102" s="119"/>
      <c r="AR102" s="119"/>
      <c r="AS102" s="119"/>
      <c r="AT102" s="119"/>
      <c r="AU102" s="119"/>
      <c r="AV102" s="119"/>
      <c r="AW102" s="119"/>
      <c r="AX102" s="119"/>
      <c r="AY102" s="119"/>
      <c r="AZ102" s="119"/>
      <c r="BA102" s="119"/>
      <c r="BB102" s="119"/>
      <c r="BC102" s="119"/>
      <c r="BD102" s="119"/>
      <c r="BE102" s="119"/>
      <c r="BF102" s="119"/>
      <c r="BG102" s="119"/>
      <c r="BH102" s="119"/>
      <c r="BI102" s="119"/>
      <c r="BJ102" s="119"/>
      <c r="BK102" s="119"/>
      <c r="BL102" s="119"/>
      <c r="BM102" s="119"/>
      <c r="BN102" s="119"/>
      <c r="BO102" s="120"/>
      <c r="BP102" s="120"/>
      <c r="BQ102" s="120"/>
      <c r="BR102" s="120"/>
      <c r="BS102" s="120"/>
      <c r="BT102" s="120"/>
      <c r="BU102" s="120"/>
      <c r="BV102" s="120"/>
      <c r="BW102" s="120"/>
      <c r="BX102" s="120"/>
    </row>
    <row r="103" spans="1:76" s="91" customFormat="1" hidden="1" x14ac:dyDescent="0.3">
      <c r="A103" s="88">
        <v>16</v>
      </c>
      <c r="B103" s="67" t="s">
        <v>55</v>
      </c>
      <c r="C103" s="104">
        <f t="shared" ref="C103:AC103" si="44">SUM(C104:C104)</f>
        <v>2</v>
      </c>
      <c r="D103" s="104">
        <f t="shared" si="44"/>
        <v>0</v>
      </c>
      <c r="E103" s="104">
        <f t="shared" si="44"/>
        <v>0</v>
      </c>
      <c r="F103" s="104">
        <f t="shared" si="44"/>
        <v>0</v>
      </c>
      <c r="G103" s="104">
        <f t="shared" si="44"/>
        <v>0</v>
      </c>
      <c r="H103" s="104">
        <f t="shared" si="44"/>
        <v>0</v>
      </c>
      <c r="I103" s="104">
        <f t="shared" si="44"/>
        <v>0</v>
      </c>
      <c r="J103" s="104">
        <f t="shared" si="44"/>
        <v>0</v>
      </c>
      <c r="K103" s="104">
        <f t="shared" si="44"/>
        <v>0</v>
      </c>
      <c r="L103" s="104">
        <f t="shared" si="44"/>
        <v>0</v>
      </c>
      <c r="M103" s="104">
        <f t="shared" si="44"/>
        <v>1</v>
      </c>
      <c r="N103" s="104">
        <f t="shared" si="44"/>
        <v>1</v>
      </c>
      <c r="O103" s="104">
        <f t="shared" si="44"/>
        <v>1</v>
      </c>
      <c r="P103" s="104">
        <f t="shared" si="44"/>
        <v>2</v>
      </c>
      <c r="Q103" s="104">
        <f t="shared" si="44"/>
        <v>0</v>
      </c>
      <c r="R103" s="104">
        <f t="shared" si="44"/>
        <v>0</v>
      </c>
      <c r="S103" s="104">
        <f t="shared" si="44"/>
        <v>0</v>
      </c>
      <c r="T103" s="104">
        <f t="shared" si="44"/>
        <v>1</v>
      </c>
      <c r="U103" s="104">
        <f t="shared" si="44"/>
        <v>0</v>
      </c>
      <c r="V103" s="104">
        <f t="shared" si="44"/>
        <v>1</v>
      </c>
      <c r="W103" s="104">
        <f t="shared" si="44"/>
        <v>3</v>
      </c>
      <c r="X103" s="104">
        <f t="shared" si="44"/>
        <v>0</v>
      </c>
      <c r="Y103" s="104">
        <f t="shared" si="44"/>
        <v>4</v>
      </c>
      <c r="Z103" s="104">
        <f t="shared" si="44"/>
        <v>0</v>
      </c>
      <c r="AA103" s="104">
        <f t="shared" si="44"/>
        <v>0</v>
      </c>
      <c r="AB103" s="104">
        <f t="shared" si="44"/>
        <v>0</v>
      </c>
      <c r="AC103" s="104">
        <f t="shared" si="44"/>
        <v>0</v>
      </c>
      <c r="AD103" s="104">
        <v>0</v>
      </c>
      <c r="AE103" s="104">
        <f t="shared" ref="AE103:BN103" si="45">SUM(AE104:AE104)</f>
        <v>0</v>
      </c>
      <c r="AF103" s="104">
        <f t="shared" si="45"/>
        <v>0</v>
      </c>
      <c r="AG103" s="104">
        <f t="shared" si="45"/>
        <v>0</v>
      </c>
      <c r="AH103" s="104">
        <f t="shared" si="45"/>
        <v>0</v>
      </c>
      <c r="AI103" s="104">
        <f t="shared" si="45"/>
        <v>0</v>
      </c>
      <c r="AJ103" s="104">
        <f t="shared" si="45"/>
        <v>0</v>
      </c>
      <c r="AK103" s="104">
        <f t="shared" si="45"/>
        <v>0</v>
      </c>
      <c r="AL103" s="104">
        <f t="shared" si="45"/>
        <v>0</v>
      </c>
      <c r="AM103" s="104">
        <f t="shared" si="45"/>
        <v>0</v>
      </c>
      <c r="AN103" s="104">
        <f t="shared" si="45"/>
        <v>0</v>
      </c>
      <c r="AO103" s="104">
        <f t="shared" si="45"/>
        <v>0</v>
      </c>
      <c r="AP103" s="104">
        <f t="shared" si="45"/>
        <v>0</v>
      </c>
      <c r="AQ103" s="104">
        <f t="shared" si="45"/>
        <v>0</v>
      </c>
      <c r="AR103" s="104">
        <f t="shared" si="45"/>
        <v>0</v>
      </c>
      <c r="AS103" s="104">
        <f t="shared" si="45"/>
        <v>0</v>
      </c>
      <c r="AT103" s="104">
        <f t="shared" si="45"/>
        <v>0</v>
      </c>
      <c r="AU103" s="104">
        <f t="shared" si="45"/>
        <v>0</v>
      </c>
      <c r="AV103" s="104">
        <f t="shared" si="45"/>
        <v>0</v>
      </c>
      <c r="AW103" s="104">
        <f t="shared" si="45"/>
        <v>0</v>
      </c>
      <c r="AX103" s="104">
        <f t="shared" si="45"/>
        <v>0</v>
      </c>
      <c r="AY103" s="104">
        <f t="shared" si="45"/>
        <v>0</v>
      </c>
      <c r="AZ103" s="104">
        <f t="shared" si="45"/>
        <v>0</v>
      </c>
      <c r="BA103" s="104">
        <f t="shared" si="45"/>
        <v>0</v>
      </c>
      <c r="BB103" s="104">
        <f t="shared" si="45"/>
        <v>0</v>
      </c>
      <c r="BC103" s="104">
        <f t="shared" si="45"/>
        <v>0</v>
      </c>
      <c r="BD103" s="104">
        <f t="shared" si="45"/>
        <v>0</v>
      </c>
      <c r="BE103" s="104">
        <f t="shared" si="45"/>
        <v>0</v>
      </c>
      <c r="BF103" s="104">
        <f t="shared" si="45"/>
        <v>0</v>
      </c>
      <c r="BG103" s="104">
        <f t="shared" si="45"/>
        <v>0</v>
      </c>
      <c r="BH103" s="104">
        <f t="shared" si="45"/>
        <v>0</v>
      </c>
      <c r="BI103" s="104">
        <f t="shared" si="45"/>
        <v>0</v>
      </c>
      <c r="BJ103" s="104">
        <f t="shared" si="45"/>
        <v>0</v>
      </c>
      <c r="BK103" s="104">
        <f t="shared" si="45"/>
        <v>0</v>
      </c>
      <c r="BL103" s="104">
        <f t="shared" si="45"/>
        <v>0</v>
      </c>
      <c r="BM103" s="104">
        <f t="shared" si="45"/>
        <v>0</v>
      </c>
      <c r="BN103" s="104">
        <f t="shared" si="45"/>
        <v>0</v>
      </c>
      <c r="BO103" s="105"/>
      <c r="BP103" s="105"/>
      <c r="BQ103" s="105"/>
      <c r="BR103" s="105"/>
      <c r="BS103" s="105"/>
      <c r="BT103" s="105"/>
      <c r="BU103" s="105"/>
      <c r="BV103" s="105"/>
      <c r="BW103" s="105"/>
      <c r="BX103" s="105"/>
    </row>
    <row r="104" spans="1:76" ht="3.6" hidden="1" customHeight="1" x14ac:dyDescent="0.3">
      <c r="A104" s="114"/>
      <c r="B104" s="77" t="s">
        <v>38</v>
      </c>
      <c r="C104" s="121">
        <v>2</v>
      </c>
      <c r="D104" s="121">
        <v>0</v>
      </c>
      <c r="E104" s="121">
        <v>0</v>
      </c>
      <c r="F104" s="121">
        <v>0</v>
      </c>
      <c r="G104" s="121">
        <v>0</v>
      </c>
      <c r="H104" s="121">
        <v>0</v>
      </c>
      <c r="I104" s="121">
        <v>0</v>
      </c>
      <c r="J104" s="121">
        <v>0</v>
      </c>
      <c r="K104" s="121">
        <v>0</v>
      </c>
      <c r="L104" s="121">
        <v>0</v>
      </c>
      <c r="M104" s="121">
        <v>1</v>
      </c>
      <c r="N104" s="121">
        <v>1</v>
      </c>
      <c r="O104" s="121">
        <v>1</v>
      </c>
      <c r="P104" s="121">
        <v>2</v>
      </c>
      <c r="Q104" s="121">
        <v>0</v>
      </c>
      <c r="R104" s="121">
        <v>0</v>
      </c>
      <c r="S104" s="121">
        <v>0</v>
      </c>
      <c r="T104" s="118">
        <v>1</v>
      </c>
      <c r="U104" s="118">
        <v>0</v>
      </c>
      <c r="V104" s="118">
        <v>1</v>
      </c>
      <c r="W104" s="118">
        <v>3</v>
      </c>
      <c r="X104" s="118">
        <v>0</v>
      </c>
      <c r="Y104" s="118">
        <v>4</v>
      </c>
      <c r="Z104" s="118">
        <v>0</v>
      </c>
      <c r="AA104" s="118">
        <v>0</v>
      </c>
      <c r="AB104" s="118">
        <v>0</v>
      </c>
      <c r="AC104" s="119">
        <v>0</v>
      </c>
      <c r="AD104" s="119">
        <v>0</v>
      </c>
      <c r="AE104" s="119"/>
      <c r="AF104" s="119"/>
      <c r="AG104" s="119"/>
      <c r="AH104" s="119"/>
      <c r="AI104" s="119"/>
      <c r="AJ104" s="119"/>
      <c r="AK104" s="119"/>
      <c r="AL104" s="119"/>
      <c r="AM104" s="119"/>
      <c r="AN104" s="119"/>
      <c r="AO104" s="119"/>
      <c r="AP104" s="119"/>
      <c r="AQ104" s="119"/>
      <c r="AR104" s="119"/>
      <c r="AS104" s="119"/>
      <c r="AT104" s="119"/>
      <c r="AU104" s="119"/>
      <c r="AV104" s="119"/>
      <c r="AW104" s="119"/>
      <c r="AX104" s="119"/>
      <c r="AY104" s="119"/>
      <c r="AZ104" s="119"/>
      <c r="BA104" s="119"/>
      <c r="BB104" s="119"/>
      <c r="BC104" s="119"/>
      <c r="BD104" s="119"/>
      <c r="BE104" s="119"/>
      <c r="BF104" s="119"/>
      <c r="BG104" s="119"/>
      <c r="BH104" s="119"/>
      <c r="BI104" s="119"/>
      <c r="BJ104" s="119"/>
      <c r="BK104" s="119"/>
      <c r="BL104" s="119"/>
      <c r="BM104" s="119"/>
      <c r="BN104" s="119"/>
      <c r="BO104" s="120"/>
      <c r="BP104" s="120"/>
      <c r="BQ104" s="120"/>
      <c r="BR104" s="120"/>
      <c r="BS104" s="120"/>
      <c r="BT104" s="120"/>
      <c r="BU104" s="120"/>
      <c r="BV104" s="120"/>
      <c r="BW104" s="120"/>
      <c r="BX104" s="120"/>
    </row>
    <row r="105" spans="1:76" ht="15" customHeight="1" x14ac:dyDescent="0.3">
      <c r="A105" s="258" t="s">
        <v>60</v>
      </c>
      <c r="B105" s="258"/>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c r="BH105" s="128"/>
      <c r="BI105" s="128"/>
      <c r="BJ105" s="128"/>
      <c r="BK105" s="128"/>
      <c r="BL105" s="128"/>
      <c r="BM105" s="128"/>
      <c r="BN105" s="128"/>
      <c r="BO105" s="53"/>
      <c r="BP105" s="53"/>
      <c r="BQ105" s="53"/>
      <c r="BR105" s="53"/>
      <c r="BS105" s="53"/>
      <c r="BT105" s="53"/>
      <c r="BU105" s="53"/>
      <c r="BV105" s="53"/>
      <c r="BW105" s="53"/>
      <c r="BX105" s="53"/>
    </row>
    <row r="106" spans="1:76" s="59" customFormat="1" x14ac:dyDescent="0.3">
      <c r="A106" s="81">
        <v>1</v>
      </c>
      <c r="B106" s="60" t="s">
        <v>42</v>
      </c>
      <c r="C106" s="82">
        <v>100</v>
      </c>
      <c r="D106" s="82">
        <v>97</v>
      </c>
      <c r="E106" s="83">
        <v>101</v>
      </c>
      <c r="F106" s="83">
        <v>102</v>
      </c>
      <c r="G106" s="83">
        <v>112</v>
      </c>
      <c r="H106" s="83">
        <v>122</v>
      </c>
      <c r="I106" s="83">
        <v>133</v>
      </c>
      <c r="J106" s="83">
        <v>152</v>
      </c>
      <c r="K106" s="83">
        <v>159</v>
      </c>
      <c r="L106" s="83">
        <v>173</v>
      </c>
      <c r="M106" s="83">
        <v>173</v>
      </c>
      <c r="N106" s="83">
        <v>157</v>
      </c>
      <c r="O106" s="83">
        <v>149</v>
      </c>
      <c r="P106" s="83">
        <v>143</v>
      </c>
      <c r="Q106" s="83">
        <v>142</v>
      </c>
      <c r="R106" s="83">
        <v>146</v>
      </c>
      <c r="S106" s="83">
        <v>156</v>
      </c>
      <c r="T106" s="84">
        <v>165</v>
      </c>
      <c r="U106" s="84">
        <v>138</v>
      </c>
      <c r="V106" s="84">
        <v>170</v>
      </c>
      <c r="W106" s="84">
        <v>181</v>
      </c>
      <c r="X106" s="84">
        <v>174</v>
      </c>
      <c r="Y106" s="84">
        <v>159</v>
      </c>
      <c r="Z106" s="84">
        <v>146</v>
      </c>
      <c r="AA106" s="84">
        <v>138</v>
      </c>
      <c r="AB106" s="84">
        <v>137</v>
      </c>
      <c r="AC106" s="85">
        <v>134</v>
      </c>
      <c r="AD106" s="85">
        <v>141</v>
      </c>
      <c r="AE106" s="85">
        <v>129</v>
      </c>
      <c r="AF106" s="85">
        <v>146</v>
      </c>
      <c r="AG106" s="85">
        <v>162</v>
      </c>
      <c r="AH106" s="85">
        <v>155</v>
      </c>
      <c r="AI106" s="85">
        <v>146</v>
      </c>
      <c r="AJ106" s="85">
        <v>150</v>
      </c>
      <c r="AK106" s="85">
        <v>141</v>
      </c>
      <c r="AL106" s="85">
        <v>148</v>
      </c>
      <c r="AM106" s="85">
        <v>141</v>
      </c>
      <c r="AN106" s="85">
        <v>140</v>
      </c>
      <c r="AO106" s="85">
        <v>149</v>
      </c>
      <c r="AP106" s="85">
        <v>163</v>
      </c>
      <c r="AQ106" s="85">
        <v>137</v>
      </c>
      <c r="AR106" s="85">
        <v>151</v>
      </c>
      <c r="AS106" s="85">
        <v>158</v>
      </c>
      <c r="AT106" s="85">
        <v>146</v>
      </c>
      <c r="AU106" s="85">
        <v>138</v>
      </c>
      <c r="AV106" s="85">
        <v>133</v>
      </c>
      <c r="AW106" s="85">
        <v>125</v>
      </c>
      <c r="AX106" s="85"/>
      <c r="AY106" s="85"/>
      <c r="AZ106" s="85"/>
      <c r="BA106" s="85"/>
      <c r="BB106" s="85"/>
      <c r="BC106" s="85"/>
      <c r="BD106" s="85"/>
      <c r="BE106" s="85"/>
      <c r="BF106" s="85"/>
      <c r="BG106" s="85"/>
      <c r="BH106" s="85"/>
      <c r="BI106" s="85"/>
      <c r="BJ106" s="85"/>
      <c r="BK106" s="85"/>
      <c r="BL106" s="85"/>
      <c r="BM106" s="85"/>
      <c r="BN106" s="85"/>
      <c r="BO106" s="86"/>
      <c r="BP106" s="86"/>
      <c r="BQ106" s="86"/>
      <c r="BR106" s="86"/>
      <c r="BS106" s="86"/>
      <c r="BT106" s="86"/>
      <c r="BU106" s="86"/>
      <c r="BV106" s="86"/>
      <c r="BW106" s="86"/>
      <c r="BX106" s="86"/>
    </row>
    <row r="107" spans="1:76" s="59" customFormat="1" x14ac:dyDescent="0.3">
      <c r="A107" s="81">
        <v>2</v>
      </c>
      <c r="B107" s="60" t="s">
        <v>43</v>
      </c>
      <c r="C107" s="87">
        <v>32</v>
      </c>
      <c r="D107" s="87">
        <v>24</v>
      </c>
      <c r="E107" s="87">
        <v>7</v>
      </c>
      <c r="F107" s="87">
        <v>13</v>
      </c>
      <c r="G107" s="87">
        <v>10</v>
      </c>
      <c r="H107" s="87">
        <v>11</v>
      </c>
      <c r="I107" s="87">
        <v>20</v>
      </c>
      <c r="J107" s="87">
        <v>9</v>
      </c>
      <c r="K107" s="87">
        <v>22</v>
      </c>
      <c r="L107" s="87">
        <v>11</v>
      </c>
      <c r="M107" s="87">
        <v>10</v>
      </c>
      <c r="N107" s="87">
        <v>9</v>
      </c>
      <c r="O107" s="87">
        <v>12</v>
      </c>
      <c r="P107" s="87">
        <v>13</v>
      </c>
      <c r="Q107" s="87">
        <v>15</v>
      </c>
      <c r="R107" s="87">
        <v>14</v>
      </c>
      <c r="S107" s="87">
        <v>11</v>
      </c>
      <c r="T107" s="84">
        <v>5</v>
      </c>
      <c r="U107" s="84">
        <v>12</v>
      </c>
      <c r="V107" s="84">
        <v>18</v>
      </c>
      <c r="W107" s="84">
        <v>15</v>
      </c>
      <c r="X107" s="84">
        <v>3</v>
      </c>
      <c r="Y107" s="84">
        <v>10</v>
      </c>
      <c r="Z107" s="84">
        <v>8</v>
      </c>
      <c r="AA107" s="84">
        <v>6</v>
      </c>
      <c r="AB107" s="84">
        <v>34</v>
      </c>
      <c r="AC107" s="85">
        <v>15</v>
      </c>
      <c r="AD107" s="85">
        <v>12</v>
      </c>
      <c r="AE107" s="85">
        <v>32</v>
      </c>
      <c r="AF107" s="85">
        <v>25</v>
      </c>
      <c r="AG107" s="85">
        <v>12</v>
      </c>
      <c r="AH107" s="85">
        <v>8</v>
      </c>
      <c r="AI107" s="85">
        <v>22</v>
      </c>
      <c r="AJ107" s="85">
        <v>5</v>
      </c>
      <c r="AK107" s="85">
        <v>19</v>
      </c>
      <c r="AL107" s="85">
        <v>13</v>
      </c>
      <c r="AM107" s="85">
        <v>10</v>
      </c>
      <c r="AN107" s="85">
        <v>20</v>
      </c>
      <c r="AO107" s="85">
        <v>19</v>
      </c>
      <c r="AP107" s="85">
        <v>9</v>
      </c>
      <c r="AQ107" s="85">
        <v>24</v>
      </c>
      <c r="AR107" s="85">
        <v>21</v>
      </c>
      <c r="AS107" s="85">
        <v>9</v>
      </c>
      <c r="AT107" s="85">
        <v>13</v>
      </c>
      <c r="AU107" s="85">
        <v>4</v>
      </c>
      <c r="AV107" s="85">
        <v>6</v>
      </c>
      <c r="AW107" s="85">
        <v>4</v>
      </c>
      <c r="AX107" s="85"/>
      <c r="AY107" s="85"/>
      <c r="AZ107" s="85"/>
      <c r="BA107" s="85"/>
      <c r="BB107" s="85"/>
      <c r="BC107" s="85"/>
      <c r="BD107" s="85"/>
      <c r="BE107" s="85"/>
      <c r="BF107" s="85"/>
      <c r="BG107" s="85"/>
      <c r="BH107" s="85"/>
      <c r="BI107" s="85"/>
      <c r="BJ107" s="85"/>
      <c r="BK107" s="85"/>
      <c r="BL107" s="85"/>
      <c r="BM107" s="85"/>
      <c r="BN107" s="85"/>
      <c r="BO107" s="86"/>
      <c r="BP107" s="86"/>
      <c r="BQ107" s="86"/>
      <c r="BR107" s="86"/>
      <c r="BS107" s="86"/>
      <c r="BT107" s="86"/>
      <c r="BU107" s="86"/>
      <c r="BV107" s="86"/>
      <c r="BW107" s="86"/>
      <c r="BX107" s="86"/>
    </row>
    <row r="108" spans="1:76" s="59" customFormat="1" x14ac:dyDescent="0.3">
      <c r="A108" s="81">
        <v>3</v>
      </c>
      <c r="B108" s="60" t="s">
        <v>44</v>
      </c>
      <c r="C108" s="82">
        <v>0</v>
      </c>
      <c r="D108" s="82">
        <v>0</v>
      </c>
      <c r="E108" s="82">
        <v>0</v>
      </c>
      <c r="F108" s="82">
        <v>0</v>
      </c>
      <c r="G108" s="82">
        <v>0</v>
      </c>
      <c r="H108" s="82">
        <v>0</v>
      </c>
      <c r="I108" s="82">
        <v>0</v>
      </c>
      <c r="J108" s="82">
        <v>0</v>
      </c>
      <c r="K108" s="82">
        <v>0</v>
      </c>
      <c r="L108" s="82">
        <v>0</v>
      </c>
      <c r="M108" s="82">
        <v>0</v>
      </c>
      <c r="N108" s="82">
        <v>0</v>
      </c>
      <c r="O108" s="82">
        <v>0</v>
      </c>
      <c r="P108" s="82">
        <v>1</v>
      </c>
      <c r="Q108" s="82">
        <v>1</v>
      </c>
      <c r="R108" s="82">
        <v>1</v>
      </c>
      <c r="S108" s="82">
        <v>0</v>
      </c>
      <c r="T108" s="84">
        <v>1</v>
      </c>
      <c r="U108" s="84">
        <v>1</v>
      </c>
      <c r="V108" s="84">
        <v>0</v>
      </c>
      <c r="W108" s="84">
        <v>0</v>
      </c>
      <c r="X108" s="84">
        <v>0</v>
      </c>
      <c r="Y108" s="84">
        <v>0</v>
      </c>
      <c r="Z108" s="84">
        <v>0</v>
      </c>
      <c r="AA108" s="84">
        <v>0</v>
      </c>
      <c r="AB108" s="84">
        <v>1</v>
      </c>
      <c r="AC108" s="85">
        <v>0</v>
      </c>
      <c r="AD108" s="85">
        <v>0</v>
      </c>
      <c r="AE108" s="85">
        <v>0</v>
      </c>
      <c r="AF108" s="85">
        <v>0</v>
      </c>
      <c r="AG108" s="85">
        <v>1</v>
      </c>
      <c r="AH108" s="85">
        <v>0</v>
      </c>
      <c r="AI108" s="85">
        <v>0</v>
      </c>
      <c r="AJ108" s="85">
        <v>0</v>
      </c>
      <c r="AK108" s="85">
        <v>0</v>
      </c>
      <c r="AL108" s="85">
        <v>0</v>
      </c>
      <c r="AM108" s="85">
        <v>0</v>
      </c>
      <c r="AN108" s="85">
        <v>0</v>
      </c>
      <c r="AO108" s="85">
        <v>0</v>
      </c>
      <c r="AP108" s="85">
        <v>0</v>
      </c>
      <c r="AQ108" s="85">
        <v>1</v>
      </c>
      <c r="AR108" s="85">
        <v>1</v>
      </c>
      <c r="AS108" s="85">
        <v>0</v>
      </c>
      <c r="AT108" s="85">
        <v>0</v>
      </c>
      <c r="AU108" s="85">
        <v>0</v>
      </c>
      <c r="AV108" s="85">
        <v>0</v>
      </c>
      <c r="AW108" s="85">
        <v>0</v>
      </c>
      <c r="AX108" s="85"/>
      <c r="AY108" s="85"/>
      <c r="AZ108" s="85"/>
      <c r="BA108" s="85"/>
      <c r="BB108" s="85"/>
      <c r="BC108" s="85"/>
      <c r="BD108" s="85"/>
      <c r="BE108" s="85"/>
      <c r="BF108" s="85"/>
      <c r="BG108" s="85"/>
      <c r="BH108" s="85"/>
      <c r="BI108" s="85"/>
      <c r="BJ108" s="85"/>
      <c r="BK108" s="85"/>
      <c r="BL108" s="85"/>
      <c r="BM108" s="85"/>
      <c r="BN108" s="85"/>
      <c r="BO108" s="86"/>
      <c r="BP108" s="86"/>
      <c r="BQ108" s="86"/>
      <c r="BR108" s="86"/>
      <c r="BS108" s="86"/>
      <c r="BT108" s="86"/>
      <c r="BU108" s="86"/>
      <c r="BV108" s="86"/>
      <c r="BW108" s="86"/>
      <c r="BX108" s="86"/>
    </row>
    <row r="109" spans="1:76" s="59" customFormat="1" x14ac:dyDescent="0.3">
      <c r="A109" s="81">
        <v>4</v>
      </c>
      <c r="B109" s="60" t="s">
        <v>45</v>
      </c>
      <c r="C109" s="82">
        <v>35</v>
      </c>
      <c r="D109" s="82">
        <v>20</v>
      </c>
      <c r="E109" s="82">
        <v>6</v>
      </c>
      <c r="F109" s="82">
        <v>3</v>
      </c>
      <c r="G109" s="82">
        <v>0</v>
      </c>
      <c r="H109" s="82">
        <v>0</v>
      </c>
      <c r="I109" s="82">
        <v>1</v>
      </c>
      <c r="J109" s="82">
        <v>2</v>
      </c>
      <c r="K109" s="82">
        <v>8</v>
      </c>
      <c r="L109" s="82">
        <v>11</v>
      </c>
      <c r="M109" s="82">
        <v>26</v>
      </c>
      <c r="N109" s="82">
        <v>17</v>
      </c>
      <c r="O109" s="82">
        <v>18</v>
      </c>
      <c r="P109" s="82">
        <v>15</v>
      </c>
      <c r="Q109" s="82">
        <v>12</v>
      </c>
      <c r="R109" s="82">
        <v>5</v>
      </c>
      <c r="S109" s="82">
        <v>2</v>
      </c>
      <c r="T109" s="84">
        <v>3</v>
      </c>
      <c r="U109" s="84">
        <v>11</v>
      </c>
      <c r="V109" s="84">
        <v>7</v>
      </c>
      <c r="W109" s="84">
        <v>22</v>
      </c>
      <c r="X109" s="84">
        <v>18</v>
      </c>
      <c r="Y109" s="84">
        <v>23</v>
      </c>
      <c r="Z109" s="84">
        <v>16</v>
      </c>
      <c r="AA109" s="84">
        <v>7</v>
      </c>
      <c r="AB109" s="84">
        <v>38</v>
      </c>
      <c r="AC109" s="85">
        <v>8</v>
      </c>
      <c r="AD109" s="85">
        <v>24</v>
      </c>
      <c r="AE109" s="85">
        <v>15</v>
      </c>
      <c r="AF109" s="85">
        <v>9</v>
      </c>
      <c r="AG109" s="85">
        <v>20</v>
      </c>
      <c r="AH109" s="85">
        <v>17</v>
      </c>
      <c r="AI109" s="85">
        <v>18</v>
      </c>
      <c r="AJ109" s="85">
        <v>14</v>
      </c>
      <c r="AK109" s="85">
        <v>12</v>
      </c>
      <c r="AL109" s="85">
        <v>20</v>
      </c>
      <c r="AM109" s="85">
        <v>11</v>
      </c>
      <c r="AN109" s="85">
        <v>11</v>
      </c>
      <c r="AO109" s="85">
        <v>5</v>
      </c>
      <c r="AP109" s="85">
        <v>35</v>
      </c>
      <c r="AQ109" s="85">
        <v>11</v>
      </c>
      <c r="AR109" s="85">
        <v>15</v>
      </c>
      <c r="AS109" s="85">
        <v>21</v>
      </c>
      <c r="AT109" s="85">
        <v>21</v>
      </c>
      <c r="AU109" s="85">
        <v>9</v>
      </c>
      <c r="AV109" s="85">
        <v>14</v>
      </c>
      <c r="AW109" s="85">
        <v>11</v>
      </c>
      <c r="AX109" s="85"/>
      <c r="AY109" s="85"/>
      <c r="AZ109" s="85"/>
      <c r="BA109" s="85"/>
      <c r="BB109" s="85"/>
      <c r="BC109" s="85"/>
      <c r="BD109" s="85"/>
      <c r="BE109" s="85"/>
      <c r="BF109" s="85"/>
      <c r="BG109" s="85"/>
      <c r="BH109" s="85"/>
      <c r="BI109" s="85"/>
      <c r="BJ109" s="85"/>
      <c r="BK109" s="85"/>
      <c r="BL109" s="85"/>
      <c r="BM109" s="85"/>
      <c r="BN109" s="85"/>
      <c r="BO109" s="86"/>
      <c r="BP109" s="86"/>
      <c r="BQ109" s="86"/>
      <c r="BR109" s="86"/>
      <c r="BS109" s="86"/>
      <c r="BT109" s="86"/>
      <c r="BU109" s="86"/>
      <c r="BV109" s="86"/>
      <c r="BW109" s="86"/>
      <c r="BX109" s="86"/>
    </row>
    <row r="110" spans="1:76" s="91" customFormat="1" x14ac:dyDescent="0.3">
      <c r="A110" s="88">
        <v>5</v>
      </c>
      <c r="B110" s="67" t="s">
        <v>46</v>
      </c>
      <c r="C110" s="89">
        <f t="shared" ref="C110:Z110" si="46">C111+C112</f>
        <v>97</v>
      </c>
      <c r="D110" s="89">
        <f t="shared" si="46"/>
        <v>101</v>
      </c>
      <c r="E110" s="89">
        <f t="shared" si="46"/>
        <v>102</v>
      </c>
      <c r="F110" s="89">
        <f t="shared" si="46"/>
        <v>112</v>
      </c>
      <c r="G110" s="89">
        <f t="shared" si="46"/>
        <v>122</v>
      </c>
      <c r="H110" s="89">
        <f t="shared" si="46"/>
        <v>133</v>
      </c>
      <c r="I110" s="89">
        <f t="shared" si="46"/>
        <v>152</v>
      </c>
      <c r="J110" s="89">
        <f t="shared" si="46"/>
        <v>159</v>
      </c>
      <c r="K110" s="89">
        <f t="shared" si="46"/>
        <v>173</v>
      </c>
      <c r="L110" s="89">
        <f t="shared" si="46"/>
        <v>173</v>
      </c>
      <c r="M110" s="89">
        <f t="shared" si="46"/>
        <v>157</v>
      </c>
      <c r="N110" s="89">
        <f t="shared" si="46"/>
        <v>149</v>
      </c>
      <c r="O110" s="89">
        <f t="shared" si="46"/>
        <v>143</v>
      </c>
      <c r="P110" s="89">
        <f t="shared" si="46"/>
        <v>142</v>
      </c>
      <c r="Q110" s="89">
        <f t="shared" si="46"/>
        <v>146</v>
      </c>
      <c r="R110" s="89">
        <f t="shared" si="46"/>
        <v>156</v>
      </c>
      <c r="S110" s="89">
        <f t="shared" si="46"/>
        <v>165</v>
      </c>
      <c r="T110" s="89">
        <f t="shared" si="46"/>
        <v>168</v>
      </c>
      <c r="U110" s="89">
        <f t="shared" si="46"/>
        <v>170</v>
      </c>
      <c r="V110" s="89">
        <f t="shared" si="46"/>
        <v>181</v>
      </c>
      <c r="W110" s="89">
        <f t="shared" si="46"/>
        <v>174</v>
      </c>
      <c r="X110" s="89">
        <f t="shared" si="46"/>
        <v>159</v>
      </c>
      <c r="Y110" s="89">
        <f t="shared" si="46"/>
        <v>146</v>
      </c>
      <c r="Z110" s="89">
        <f t="shared" si="46"/>
        <v>138</v>
      </c>
      <c r="AA110" s="89">
        <v>137</v>
      </c>
      <c r="AB110" s="89">
        <f t="shared" ref="AB110:BN110" si="47">AB111+AB112</f>
        <v>134</v>
      </c>
      <c r="AC110" s="89">
        <f t="shared" si="47"/>
        <v>141</v>
      </c>
      <c r="AD110" s="89">
        <f t="shared" si="47"/>
        <v>129</v>
      </c>
      <c r="AE110" s="89">
        <f t="shared" si="47"/>
        <v>146</v>
      </c>
      <c r="AF110" s="89">
        <f t="shared" si="47"/>
        <v>162</v>
      </c>
      <c r="AG110" s="89">
        <f t="shared" si="47"/>
        <v>155</v>
      </c>
      <c r="AH110" s="89">
        <f t="shared" si="47"/>
        <v>146</v>
      </c>
      <c r="AI110" s="89">
        <f t="shared" si="47"/>
        <v>150</v>
      </c>
      <c r="AJ110" s="89">
        <f t="shared" si="47"/>
        <v>141</v>
      </c>
      <c r="AK110" s="89">
        <f t="shared" si="47"/>
        <v>148</v>
      </c>
      <c r="AL110" s="89">
        <f t="shared" si="47"/>
        <v>141</v>
      </c>
      <c r="AM110" s="89">
        <f t="shared" si="47"/>
        <v>140</v>
      </c>
      <c r="AN110" s="89">
        <f t="shared" si="47"/>
        <v>149</v>
      </c>
      <c r="AO110" s="89">
        <f t="shared" si="47"/>
        <v>163</v>
      </c>
      <c r="AP110" s="89">
        <f t="shared" si="47"/>
        <v>137</v>
      </c>
      <c r="AQ110" s="89">
        <f t="shared" si="47"/>
        <v>151</v>
      </c>
      <c r="AR110" s="89">
        <f t="shared" si="47"/>
        <v>158</v>
      </c>
      <c r="AS110" s="89">
        <f t="shared" si="47"/>
        <v>146</v>
      </c>
      <c r="AT110" s="89">
        <f t="shared" si="47"/>
        <v>138</v>
      </c>
      <c r="AU110" s="89">
        <f t="shared" si="47"/>
        <v>133</v>
      </c>
      <c r="AV110" s="89">
        <f t="shared" si="47"/>
        <v>125</v>
      </c>
      <c r="AW110" s="89">
        <f t="shared" si="47"/>
        <v>118</v>
      </c>
      <c r="AX110" s="89">
        <f t="shared" si="47"/>
        <v>0</v>
      </c>
      <c r="AY110" s="89">
        <f t="shared" si="47"/>
        <v>0</v>
      </c>
      <c r="AZ110" s="89">
        <f t="shared" si="47"/>
        <v>0</v>
      </c>
      <c r="BA110" s="89">
        <f t="shared" si="47"/>
        <v>0</v>
      </c>
      <c r="BB110" s="89">
        <f t="shared" si="47"/>
        <v>0</v>
      </c>
      <c r="BC110" s="89">
        <f t="shared" si="47"/>
        <v>0</v>
      </c>
      <c r="BD110" s="89">
        <f t="shared" si="47"/>
        <v>0</v>
      </c>
      <c r="BE110" s="89">
        <f t="shared" si="47"/>
        <v>0</v>
      </c>
      <c r="BF110" s="89">
        <f t="shared" si="47"/>
        <v>0</v>
      </c>
      <c r="BG110" s="89">
        <f t="shared" si="47"/>
        <v>0</v>
      </c>
      <c r="BH110" s="89">
        <f t="shared" si="47"/>
        <v>0</v>
      </c>
      <c r="BI110" s="89">
        <f t="shared" si="47"/>
        <v>0</v>
      </c>
      <c r="BJ110" s="89">
        <f t="shared" si="47"/>
        <v>0</v>
      </c>
      <c r="BK110" s="89">
        <f t="shared" si="47"/>
        <v>0</v>
      </c>
      <c r="BL110" s="89">
        <f t="shared" si="47"/>
        <v>0</v>
      </c>
      <c r="BM110" s="89">
        <f t="shared" si="47"/>
        <v>0</v>
      </c>
      <c r="BN110" s="89">
        <f t="shared" si="47"/>
        <v>0</v>
      </c>
      <c r="BO110" s="90"/>
      <c r="BP110" s="90"/>
      <c r="BQ110" s="90"/>
      <c r="BR110" s="90"/>
      <c r="BS110" s="90"/>
      <c r="BT110" s="90"/>
      <c r="BU110" s="90"/>
      <c r="BV110" s="90"/>
      <c r="BW110" s="90"/>
      <c r="BX110" s="90"/>
    </row>
    <row r="111" spans="1:76" s="59" customFormat="1" x14ac:dyDescent="0.3">
      <c r="A111" s="81">
        <v>6</v>
      </c>
      <c r="B111" s="60" t="s">
        <v>47</v>
      </c>
      <c r="C111" s="82">
        <v>97</v>
      </c>
      <c r="D111" s="82">
        <v>101</v>
      </c>
      <c r="E111" s="82">
        <v>102</v>
      </c>
      <c r="F111" s="82">
        <v>112</v>
      </c>
      <c r="G111" s="82">
        <v>122</v>
      </c>
      <c r="H111" s="82">
        <v>133</v>
      </c>
      <c r="I111" s="82">
        <v>152</v>
      </c>
      <c r="J111" s="82">
        <v>159</v>
      </c>
      <c r="K111" s="82">
        <v>173</v>
      </c>
      <c r="L111" s="82">
        <v>173</v>
      </c>
      <c r="M111" s="82">
        <v>157</v>
      </c>
      <c r="N111" s="82">
        <v>149</v>
      </c>
      <c r="O111" s="82">
        <v>143</v>
      </c>
      <c r="P111" s="82">
        <v>142</v>
      </c>
      <c r="Q111" s="82">
        <v>146</v>
      </c>
      <c r="R111" s="82">
        <v>156</v>
      </c>
      <c r="S111" s="82">
        <v>165</v>
      </c>
      <c r="T111" s="84">
        <v>168</v>
      </c>
      <c r="U111" s="84">
        <v>170</v>
      </c>
      <c r="V111" s="84">
        <v>181</v>
      </c>
      <c r="W111" s="84">
        <v>174</v>
      </c>
      <c r="X111" s="84">
        <v>159</v>
      </c>
      <c r="Y111" s="84">
        <v>146</v>
      </c>
      <c r="Z111" s="84">
        <v>138</v>
      </c>
      <c r="AA111" s="84">
        <v>137</v>
      </c>
      <c r="AB111" s="84">
        <v>134</v>
      </c>
      <c r="AC111" s="85">
        <v>141</v>
      </c>
      <c r="AD111" s="85">
        <v>129</v>
      </c>
      <c r="AE111" s="85">
        <v>146</v>
      </c>
      <c r="AF111" s="85">
        <v>162</v>
      </c>
      <c r="AG111" s="85">
        <v>155</v>
      </c>
      <c r="AH111" s="85">
        <v>146</v>
      </c>
      <c r="AI111" s="85">
        <v>150</v>
      </c>
      <c r="AJ111" s="85">
        <v>141</v>
      </c>
      <c r="AK111" s="85">
        <v>148</v>
      </c>
      <c r="AL111" s="85">
        <v>141</v>
      </c>
      <c r="AM111" s="85">
        <v>140</v>
      </c>
      <c r="AN111" s="85">
        <v>149</v>
      </c>
      <c r="AO111" s="85">
        <v>163</v>
      </c>
      <c r="AP111" s="85">
        <v>137</v>
      </c>
      <c r="AQ111" s="85">
        <v>151</v>
      </c>
      <c r="AR111" s="85">
        <v>158</v>
      </c>
      <c r="AS111" s="85">
        <v>146</v>
      </c>
      <c r="AT111" s="85">
        <v>138</v>
      </c>
      <c r="AU111" s="85">
        <v>133</v>
      </c>
      <c r="AV111" s="85">
        <v>125</v>
      </c>
      <c r="AW111" s="85">
        <v>118</v>
      </c>
      <c r="AX111" s="85"/>
      <c r="AY111" s="85"/>
      <c r="AZ111" s="85"/>
      <c r="BA111" s="85"/>
      <c r="BB111" s="85"/>
      <c r="BC111" s="85"/>
      <c r="BD111" s="85"/>
      <c r="BE111" s="85"/>
      <c r="BF111" s="85"/>
      <c r="BG111" s="85"/>
      <c r="BH111" s="85"/>
      <c r="BI111" s="85"/>
      <c r="BJ111" s="85"/>
      <c r="BK111" s="85"/>
      <c r="BL111" s="85"/>
      <c r="BM111" s="85"/>
      <c r="BN111" s="85"/>
      <c r="BO111" s="86"/>
      <c r="BP111" s="86"/>
      <c r="BQ111" s="86"/>
      <c r="BR111" s="86"/>
      <c r="BS111" s="86"/>
      <c r="BT111" s="86"/>
      <c r="BU111" s="86"/>
      <c r="BV111" s="86"/>
      <c r="BW111" s="86"/>
      <c r="BX111" s="86"/>
    </row>
    <row r="112" spans="1:76" s="59" customFormat="1" x14ac:dyDescent="0.3">
      <c r="A112" s="81">
        <v>7</v>
      </c>
      <c r="B112" s="60" t="s">
        <v>57</v>
      </c>
      <c r="C112" s="82">
        <v>0</v>
      </c>
      <c r="D112" s="82">
        <v>0</v>
      </c>
      <c r="E112" s="82">
        <v>0</v>
      </c>
      <c r="F112" s="82">
        <v>0</v>
      </c>
      <c r="G112" s="82">
        <v>0</v>
      </c>
      <c r="H112" s="82">
        <v>0</v>
      </c>
      <c r="I112" s="82">
        <v>0</v>
      </c>
      <c r="J112" s="82">
        <v>0</v>
      </c>
      <c r="K112" s="82">
        <v>0</v>
      </c>
      <c r="L112" s="82">
        <v>0</v>
      </c>
      <c r="M112" s="82">
        <v>0</v>
      </c>
      <c r="N112" s="82">
        <v>0</v>
      </c>
      <c r="O112" s="82">
        <v>0</v>
      </c>
      <c r="P112" s="82">
        <v>0</v>
      </c>
      <c r="Q112" s="82">
        <v>0</v>
      </c>
      <c r="R112" s="82">
        <v>0</v>
      </c>
      <c r="S112" s="82">
        <v>0</v>
      </c>
      <c r="T112" s="84">
        <v>0</v>
      </c>
      <c r="U112" s="84">
        <v>0</v>
      </c>
      <c r="V112" s="84">
        <v>0</v>
      </c>
      <c r="W112" s="84">
        <v>0</v>
      </c>
      <c r="X112" s="84">
        <v>0</v>
      </c>
      <c r="Y112" s="84">
        <v>0</v>
      </c>
      <c r="Z112" s="84">
        <v>0</v>
      </c>
      <c r="AA112" s="84">
        <v>0</v>
      </c>
      <c r="AB112" s="84">
        <v>0</v>
      </c>
      <c r="AC112" s="85">
        <v>0</v>
      </c>
      <c r="AD112" s="85">
        <v>0</v>
      </c>
      <c r="AE112" s="85">
        <v>0</v>
      </c>
      <c r="AF112" s="85">
        <v>0</v>
      </c>
      <c r="AG112" s="85">
        <v>0</v>
      </c>
      <c r="AH112" s="85">
        <v>0</v>
      </c>
      <c r="AI112" s="85">
        <v>0</v>
      </c>
      <c r="AJ112" s="85">
        <v>0</v>
      </c>
      <c r="AK112" s="85">
        <v>0</v>
      </c>
      <c r="AL112" s="85">
        <v>0</v>
      </c>
      <c r="AM112" s="85">
        <v>0</v>
      </c>
      <c r="AN112" s="85">
        <v>0</v>
      </c>
      <c r="AO112" s="85">
        <v>0</v>
      </c>
      <c r="AP112" s="85">
        <v>0</v>
      </c>
      <c r="AQ112" s="85">
        <v>0</v>
      </c>
      <c r="AR112" s="85">
        <v>0</v>
      </c>
      <c r="AS112" s="85">
        <v>0</v>
      </c>
      <c r="AT112" s="85">
        <v>0</v>
      </c>
      <c r="AU112" s="85">
        <v>0</v>
      </c>
      <c r="AV112" s="85">
        <v>0</v>
      </c>
      <c r="AW112" s="85">
        <v>0</v>
      </c>
      <c r="AX112" s="85"/>
      <c r="AY112" s="85"/>
      <c r="AZ112" s="85"/>
      <c r="BA112" s="85"/>
      <c r="BB112" s="85"/>
      <c r="BC112" s="85"/>
      <c r="BD112" s="85"/>
      <c r="BE112" s="85"/>
      <c r="BF112" s="85"/>
      <c r="BG112" s="85"/>
      <c r="BH112" s="85"/>
      <c r="BI112" s="85"/>
      <c r="BJ112" s="85"/>
      <c r="BK112" s="85"/>
      <c r="BL112" s="85"/>
      <c r="BM112" s="85"/>
      <c r="BN112" s="85"/>
      <c r="BO112" s="86"/>
      <c r="BP112" s="86"/>
      <c r="BQ112" s="86"/>
      <c r="BR112" s="86"/>
      <c r="BS112" s="86"/>
      <c r="BT112" s="86"/>
      <c r="BU112" s="86"/>
      <c r="BV112" s="86"/>
      <c r="BW112" s="86"/>
      <c r="BX112" s="86"/>
    </row>
    <row r="113" spans="1:76" s="59" customFormat="1" x14ac:dyDescent="0.3">
      <c r="A113" s="92">
        <v>8</v>
      </c>
      <c r="B113" s="93" t="s">
        <v>49</v>
      </c>
      <c r="C113" s="61"/>
      <c r="D113" s="61">
        <v>42657</v>
      </c>
      <c r="E113" s="61">
        <v>42657</v>
      </c>
      <c r="F113" s="61">
        <v>42657</v>
      </c>
      <c r="G113" s="61">
        <v>42657</v>
      </c>
      <c r="H113" s="61">
        <v>42657</v>
      </c>
      <c r="I113" s="61">
        <v>42657</v>
      </c>
      <c r="J113" s="61">
        <v>42657</v>
      </c>
      <c r="K113" s="61">
        <v>42657</v>
      </c>
      <c r="L113" s="61">
        <v>42814</v>
      </c>
      <c r="M113" s="61">
        <v>42814</v>
      </c>
      <c r="N113" s="61">
        <v>42885</v>
      </c>
      <c r="O113" s="61">
        <v>42900</v>
      </c>
      <c r="P113" s="61">
        <v>42900</v>
      </c>
      <c r="Q113" s="61">
        <v>42900</v>
      </c>
      <c r="R113" s="61">
        <v>42900</v>
      </c>
      <c r="S113" s="61">
        <v>42900</v>
      </c>
      <c r="T113" s="61">
        <v>42900</v>
      </c>
      <c r="U113" s="61">
        <v>43208</v>
      </c>
      <c r="V113" s="61">
        <v>43243</v>
      </c>
      <c r="W113" s="61">
        <v>43273</v>
      </c>
      <c r="X113" s="61">
        <v>43293</v>
      </c>
      <c r="Y113" s="61">
        <v>43328</v>
      </c>
      <c r="Z113" s="61">
        <v>43360</v>
      </c>
      <c r="AA113" s="61">
        <v>43384</v>
      </c>
      <c r="AB113" s="61">
        <v>43423</v>
      </c>
      <c r="AC113" s="61">
        <v>43453</v>
      </c>
      <c r="AD113" s="61">
        <v>43488</v>
      </c>
      <c r="AE113" s="61">
        <v>43516</v>
      </c>
      <c r="AF113" s="61">
        <v>43545</v>
      </c>
      <c r="AG113" s="61">
        <v>43579</v>
      </c>
      <c r="AH113" s="61">
        <v>43612</v>
      </c>
      <c r="AI113" s="61">
        <v>43635</v>
      </c>
      <c r="AJ113" s="61">
        <v>43664</v>
      </c>
      <c r="AK113" s="61">
        <v>43691</v>
      </c>
      <c r="AL113" s="61">
        <v>43720</v>
      </c>
      <c r="AM113" s="61">
        <v>43748</v>
      </c>
      <c r="AN113" s="61">
        <v>43783</v>
      </c>
      <c r="AO113" s="61">
        <v>43812</v>
      </c>
      <c r="AP113" s="61">
        <v>43843</v>
      </c>
      <c r="AQ113" s="61">
        <v>43879</v>
      </c>
      <c r="AR113" s="61">
        <v>43903</v>
      </c>
      <c r="AS113" s="61">
        <v>43937</v>
      </c>
      <c r="AT113" s="61">
        <v>43965</v>
      </c>
      <c r="AU113" s="61">
        <v>43993</v>
      </c>
      <c r="AV113" s="61">
        <v>44025</v>
      </c>
      <c r="AW113" s="61">
        <v>44057</v>
      </c>
      <c r="AX113" s="61"/>
      <c r="AY113" s="61"/>
      <c r="AZ113" s="61"/>
      <c r="BA113" s="61"/>
      <c r="BB113" s="61"/>
      <c r="BC113" s="61"/>
      <c r="BD113" s="61"/>
      <c r="BE113" s="61"/>
      <c r="BF113" s="61"/>
      <c r="BG113" s="61"/>
      <c r="BH113" s="61"/>
      <c r="BI113" s="61"/>
      <c r="BJ113" s="61"/>
      <c r="BK113" s="61"/>
      <c r="BL113" s="61"/>
      <c r="BM113" s="61"/>
      <c r="BN113" s="61"/>
      <c r="BO113" s="63"/>
      <c r="BP113" s="63"/>
      <c r="BQ113" s="63"/>
      <c r="BR113" s="63"/>
      <c r="BS113" s="63"/>
      <c r="BT113" s="63"/>
      <c r="BU113" s="63"/>
      <c r="BV113" s="63"/>
      <c r="BW113" s="63"/>
      <c r="BX113" s="63"/>
    </row>
    <row r="114" spans="1:76" s="59" customFormat="1" ht="26.4" x14ac:dyDescent="0.3">
      <c r="A114" s="92">
        <v>9</v>
      </c>
      <c r="B114" s="93" t="s">
        <v>50</v>
      </c>
      <c r="C114" s="61">
        <v>42669</v>
      </c>
      <c r="D114" s="61">
        <v>42690</v>
      </c>
      <c r="E114" s="61">
        <v>42726</v>
      </c>
      <c r="F114" s="61">
        <v>42767</v>
      </c>
      <c r="G114" s="61">
        <v>42795</v>
      </c>
      <c r="H114" s="61">
        <v>42817</v>
      </c>
      <c r="I114" s="61">
        <v>42852</v>
      </c>
      <c r="J114" s="61">
        <v>42881</v>
      </c>
      <c r="K114" s="61">
        <v>42908</v>
      </c>
      <c r="L114" s="61">
        <v>42916</v>
      </c>
      <c r="M114" s="61">
        <v>42944</v>
      </c>
      <c r="N114" s="61">
        <v>42998</v>
      </c>
      <c r="O114" s="61">
        <v>43034</v>
      </c>
      <c r="P114" s="61">
        <v>43059</v>
      </c>
      <c r="Q114" s="61">
        <v>43096</v>
      </c>
      <c r="R114" s="61">
        <v>43129</v>
      </c>
      <c r="S114" s="61">
        <v>43154</v>
      </c>
      <c r="T114" s="61">
        <v>43182</v>
      </c>
      <c r="U114" s="61">
        <v>43207</v>
      </c>
      <c r="V114" s="61">
        <v>43214</v>
      </c>
      <c r="W114" s="61">
        <v>43214</v>
      </c>
      <c r="X114" s="61">
        <v>43224</v>
      </c>
      <c r="Y114" s="61">
        <v>43315</v>
      </c>
      <c r="Z114" s="61">
        <v>43343</v>
      </c>
      <c r="AA114" s="61">
        <v>43354</v>
      </c>
      <c r="AB114" s="61">
        <v>43403</v>
      </c>
      <c r="AC114" s="61">
        <v>43404</v>
      </c>
      <c r="AD114" s="61">
        <v>43488</v>
      </c>
      <c r="AE114" s="61">
        <v>43495</v>
      </c>
      <c r="AF114" s="61">
        <v>43544</v>
      </c>
      <c r="AG114" s="61">
        <v>43551</v>
      </c>
      <c r="AH114" s="61">
        <v>43585</v>
      </c>
      <c r="AI114" s="61">
        <v>43635</v>
      </c>
      <c r="AJ114" s="61">
        <v>43664</v>
      </c>
      <c r="AK114" s="61">
        <v>43669</v>
      </c>
      <c r="AL114" s="61">
        <v>43718</v>
      </c>
      <c r="AM114" s="61">
        <v>43718</v>
      </c>
      <c r="AN114" s="61">
        <v>43718</v>
      </c>
      <c r="AO114" s="61">
        <v>43740</v>
      </c>
      <c r="AP114" s="61">
        <v>43790</v>
      </c>
      <c r="AQ114" s="61">
        <v>43860</v>
      </c>
      <c r="AR114" s="61">
        <v>43860</v>
      </c>
      <c r="AS114" s="61">
        <v>43937</v>
      </c>
      <c r="AT114" s="61">
        <v>43945</v>
      </c>
      <c r="AU114" s="61">
        <v>43992</v>
      </c>
      <c r="AV114" s="61">
        <v>44008</v>
      </c>
      <c r="AW114" s="61">
        <v>44046</v>
      </c>
      <c r="AX114" s="61"/>
      <c r="AY114" s="61"/>
      <c r="AZ114" s="61"/>
      <c r="BA114" s="61"/>
      <c r="BB114" s="61"/>
      <c r="BC114" s="61"/>
      <c r="BD114" s="61"/>
      <c r="BE114" s="61"/>
      <c r="BF114" s="61"/>
      <c r="BG114" s="61"/>
      <c r="BH114" s="61"/>
      <c r="BI114" s="61"/>
      <c r="BJ114" s="61"/>
      <c r="BK114" s="61"/>
      <c r="BL114" s="61"/>
      <c r="BM114" s="61"/>
      <c r="BN114" s="61"/>
      <c r="BO114" s="63"/>
      <c r="BP114" s="63"/>
      <c r="BQ114" s="63"/>
      <c r="BR114" s="63"/>
      <c r="BS114" s="63"/>
      <c r="BT114" s="63"/>
      <c r="BU114" s="63"/>
      <c r="BV114" s="63"/>
      <c r="BW114" s="63"/>
      <c r="BX114" s="63"/>
    </row>
    <row r="115" spans="1:76" s="59" customFormat="1" x14ac:dyDescent="0.3">
      <c r="A115" s="92">
        <v>10</v>
      </c>
      <c r="B115" s="93" t="s">
        <v>51</v>
      </c>
      <c r="C115" s="61"/>
      <c r="D115" s="61">
        <v>42685</v>
      </c>
      <c r="E115" s="61">
        <v>42685</v>
      </c>
      <c r="F115" s="61">
        <v>42685</v>
      </c>
      <c r="G115" s="61">
        <v>42685</v>
      </c>
      <c r="H115" s="61">
        <v>42685</v>
      </c>
      <c r="I115" s="61">
        <v>42685</v>
      </c>
      <c r="J115" s="61">
        <v>42685</v>
      </c>
      <c r="K115" s="61">
        <v>42818</v>
      </c>
      <c r="L115" s="61">
        <v>42887</v>
      </c>
      <c r="M115" s="61">
        <v>42887</v>
      </c>
      <c r="N115" s="61">
        <v>42902</v>
      </c>
      <c r="O115" s="61">
        <v>42919</v>
      </c>
      <c r="P115" s="61">
        <v>42927</v>
      </c>
      <c r="Q115" s="61">
        <v>42927</v>
      </c>
      <c r="R115" s="61">
        <v>42927</v>
      </c>
      <c r="S115" s="61">
        <v>42927</v>
      </c>
      <c r="T115" s="61">
        <v>43073</v>
      </c>
      <c r="U115" s="61">
        <v>43208</v>
      </c>
      <c r="V115" s="61">
        <v>43243</v>
      </c>
      <c r="W115" s="61">
        <v>43270</v>
      </c>
      <c r="X115" s="61">
        <v>43293</v>
      </c>
      <c r="Y115" s="61">
        <v>43328</v>
      </c>
      <c r="Z115" s="61">
        <v>43360</v>
      </c>
      <c r="AA115" s="61">
        <v>43384</v>
      </c>
      <c r="AB115" s="61">
        <v>43423</v>
      </c>
      <c r="AC115" s="61">
        <v>43454</v>
      </c>
      <c r="AD115" s="61">
        <v>43488</v>
      </c>
      <c r="AE115" s="61">
        <v>43516</v>
      </c>
      <c r="AF115" s="61">
        <v>43544</v>
      </c>
      <c r="AG115" s="61">
        <v>43579</v>
      </c>
      <c r="AH115" s="61">
        <v>43612</v>
      </c>
      <c r="AI115" s="61">
        <v>43635</v>
      </c>
      <c r="AJ115" s="61">
        <v>43664</v>
      </c>
      <c r="AK115" s="61">
        <v>43691</v>
      </c>
      <c r="AL115" s="61">
        <v>43711</v>
      </c>
      <c r="AM115" s="61">
        <v>43725</v>
      </c>
      <c r="AN115" s="61">
        <v>43783</v>
      </c>
      <c r="AO115" s="61">
        <v>43812</v>
      </c>
      <c r="AP115" s="61">
        <v>43846</v>
      </c>
      <c r="AQ115" s="61">
        <v>43879</v>
      </c>
      <c r="AR115" s="61">
        <v>43901</v>
      </c>
      <c r="AS115" s="61">
        <v>43938</v>
      </c>
      <c r="AT115" s="61">
        <v>43963</v>
      </c>
      <c r="AU115" s="61">
        <v>43993</v>
      </c>
      <c r="AV115" s="61">
        <v>44025</v>
      </c>
      <c r="AW115" s="61">
        <v>44057</v>
      </c>
      <c r="AX115" s="61"/>
      <c r="AY115" s="61"/>
      <c r="AZ115" s="61"/>
      <c r="BA115" s="61"/>
      <c r="BB115" s="61"/>
      <c r="BC115" s="61"/>
      <c r="BD115" s="61"/>
      <c r="BE115" s="61"/>
      <c r="BF115" s="61"/>
      <c r="BG115" s="61"/>
      <c r="BH115" s="61"/>
      <c r="BI115" s="61"/>
      <c r="BJ115" s="61"/>
      <c r="BK115" s="61"/>
      <c r="BL115" s="61"/>
      <c r="BM115" s="61"/>
      <c r="BN115" s="61"/>
      <c r="BO115" s="63"/>
      <c r="BP115" s="63"/>
      <c r="BQ115" s="63"/>
      <c r="BR115" s="63"/>
      <c r="BS115" s="63"/>
      <c r="BT115" s="63"/>
      <c r="BU115" s="63"/>
      <c r="BV115" s="63"/>
      <c r="BW115" s="63"/>
      <c r="BX115" s="63"/>
    </row>
    <row r="116" spans="1:76" s="59" customFormat="1" x14ac:dyDescent="0.3">
      <c r="A116" s="94">
        <v>11</v>
      </c>
      <c r="B116" s="95" t="s">
        <v>52</v>
      </c>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7">
        <v>0</v>
      </c>
      <c r="AL116" s="97">
        <v>1</v>
      </c>
      <c r="AM116" s="97">
        <v>5</v>
      </c>
      <c r="AN116" s="97">
        <v>0</v>
      </c>
      <c r="AO116" s="97">
        <v>1</v>
      </c>
      <c r="AP116" s="97">
        <v>0</v>
      </c>
      <c r="AQ116" s="97">
        <v>0</v>
      </c>
      <c r="AR116" s="97">
        <v>2</v>
      </c>
      <c r="AS116" s="97">
        <v>2</v>
      </c>
      <c r="AT116" s="97">
        <v>1</v>
      </c>
      <c r="AU116" s="97">
        <v>0</v>
      </c>
      <c r="AV116" s="97">
        <v>2</v>
      </c>
      <c r="AW116" s="97">
        <v>1</v>
      </c>
      <c r="AX116" s="97"/>
      <c r="AY116" s="97"/>
      <c r="AZ116" s="97"/>
      <c r="BA116" s="97"/>
      <c r="BB116" s="97"/>
      <c r="BC116" s="97"/>
      <c r="BD116" s="97"/>
      <c r="BE116" s="97"/>
      <c r="BF116" s="97"/>
      <c r="BG116" s="97"/>
      <c r="BH116" s="97"/>
      <c r="BI116" s="97"/>
      <c r="BJ116" s="97"/>
      <c r="BK116" s="97"/>
      <c r="BL116" s="97"/>
      <c r="BM116" s="97"/>
      <c r="BN116" s="97"/>
      <c r="BO116" s="86"/>
      <c r="BP116" s="86"/>
      <c r="BQ116" s="86"/>
      <c r="BR116" s="86"/>
      <c r="BS116" s="86"/>
      <c r="BT116" s="86"/>
      <c r="BU116" s="86"/>
      <c r="BV116" s="86"/>
      <c r="BW116" s="86"/>
      <c r="BX116" s="86"/>
    </row>
    <row r="117" spans="1:76" s="59" customFormat="1" x14ac:dyDescent="0.3">
      <c r="A117" s="92">
        <v>12</v>
      </c>
      <c r="B117" s="60" t="s">
        <v>24</v>
      </c>
      <c r="C117" s="82">
        <v>15</v>
      </c>
      <c r="D117" s="82">
        <v>10</v>
      </c>
      <c r="E117" s="82">
        <v>7</v>
      </c>
      <c r="F117" s="82">
        <v>2</v>
      </c>
      <c r="G117" s="82">
        <v>0</v>
      </c>
      <c r="H117" s="82">
        <v>0</v>
      </c>
      <c r="I117" s="82">
        <v>0</v>
      </c>
      <c r="J117" s="82">
        <v>0</v>
      </c>
      <c r="K117" s="82">
        <v>0</v>
      </c>
      <c r="L117" s="82">
        <v>0</v>
      </c>
      <c r="M117" s="82">
        <v>6</v>
      </c>
      <c r="N117" s="82">
        <v>0</v>
      </c>
      <c r="O117" s="82">
        <v>0</v>
      </c>
      <c r="P117" s="82">
        <v>1</v>
      </c>
      <c r="Q117" s="82">
        <v>0</v>
      </c>
      <c r="R117" s="82">
        <v>2</v>
      </c>
      <c r="S117" s="82">
        <v>1</v>
      </c>
      <c r="T117" s="84">
        <v>2</v>
      </c>
      <c r="U117" s="84">
        <v>1</v>
      </c>
      <c r="V117" s="84">
        <v>1</v>
      </c>
      <c r="W117" s="84">
        <v>10</v>
      </c>
      <c r="X117" s="84">
        <v>3</v>
      </c>
      <c r="Y117" s="84">
        <v>11</v>
      </c>
      <c r="Z117" s="84">
        <v>3</v>
      </c>
      <c r="AA117" s="84">
        <v>7</v>
      </c>
      <c r="AB117" s="84">
        <v>8</v>
      </c>
      <c r="AC117" s="85">
        <v>3</v>
      </c>
      <c r="AD117" s="85">
        <v>1</v>
      </c>
      <c r="AE117" s="85">
        <v>4</v>
      </c>
      <c r="AF117" s="85">
        <v>3</v>
      </c>
      <c r="AG117" s="85">
        <v>2</v>
      </c>
      <c r="AH117" s="85">
        <v>3</v>
      </c>
      <c r="AI117" s="85">
        <v>5</v>
      </c>
      <c r="AJ117" s="85">
        <v>3</v>
      </c>
      <c r="AK117" s="85">
        <v>6</v>
      </c>
      <c r="AL117" s="85">
        <v>1</v>
      </c>
      <c r="AM117" s="85">
        <v>5</v>
      </c>
      <c r="AN117" s="85">
        <v>8</v>
      </c>
      <c r="AO117" s="85">
        <v>4</v>
      </c>
      <c r="AP117" s="85">
        <v>5</v>
      </c>
      <c r="AQ117" s="85">
        <v>3</v>
      </c>
      <c r="AR117" s="85">
        <v>2</v>
      </c>
      <c r="AS117" s="85">
        <v>4</v>
      </c>
      <c r="AT117" s="85">
        <v>3</v>
      </c>
      <c r="AU117" s="85">
        <v>3</v>
      </c>
      <c r="AV117" s="85">
        <v>11</v>
      </c>
      <c r="AW117" s="85">
        <v>11</v>
      </c>
      <c r="AX117" s="85"/>
      <c r="AY117" s="85"/>
      <c r="AZ117" s="85"/>
      <c r="BA117" s="85"/>
      <c r="BB117" s="85"/>
      <c r="BC117" s="85"/>
      <c r="BD117" s="85"/>
      <c r="BE117" s="85"/>
      <c r="BF117" s="85"/>
      <c r="BG117" s="85"/>
      <c r="BH117" s="85"/>
      <c r="BI117" s="85"/>
      <c r="BJ117" s="85"/>
      <c r="BK117" s="85"/>
      <c r="BL117" s="85"/>
      <c r="BM117" s="85"/>
      <c r="BN117" s="85"/>
      <c r="BO117" s="86"/>
      <c r="BP117" s="86"/>
      <c r="BQ117" s="86"/>
      <c r="BR117" s="86"/>
      <c r="BS117" s="86"/>
      <c r="BT117" s="86"/>
      <c r="BU117" s="86"/>
      <c r="BV117" s="86"/>
      <c r="BW117" s="86"/>
      <c r="BX117" s="86"/>
    </row>
    <row r="118" spans="1:76" s="59" customFormat="1" x14ac:dyDescent="0.3">
      <c r="A118" s="94">
        <v>13</v>
      </c>
      <c r="B118" s="60" t="s">
        <v>25</v>
      </c>
      <c r="C118" s="87">
        <v>7</v>
      </c>
      <c r="D118" s="87">
        <v>5</v>
      </c>
      <c r="E118" s="87">
        <v>1</v>
      </c>
      <c r="F118" s="87">
        <v>1</v>
      </c>
      <c r="G118" s="87">
        <v>0</v>
      </c>
      <c r="H118" s="87">
        <v>0</v>
      </c>
      <c r="I118" s="87">
        <v>0</v>
      </c>
      <c r="J118" s="87">
        <v>0</v>
      </c>
      <c r="K118" s="87">
        <v>0</v>
      </c>
      <c r="L118" s="87">
        <v>0</v>
      </c>
      <c r="M118" s="87">
        <v>1</v>
      </c>
      <c r="N118" s="87">
        <v>0</v>
      </c>
      <c r="O118" s="87">
        <v>0</v>
      </c>
      <c r="P118" s="87">
        <v>1</v>
      </c>
      <c r="Q118" s="87">
        <v>0</v>
      </c>
      <c r="R118" s="87">
        <v>1</v>
      </c>
      <c r="S118" s="87">
        <v>1</v>
      </c>
      <c r="T118" s="84">
        <v>2</v>
      </c>
      <c r="U118" s="84">
        <v>0</v>
      </c>
      <c r="V118" s="84">
        <v>1</v>
      </c>
      <c r="W118" s="84">
        <v>4</v>
      </c>
      <c r="X118" s="84">
        <v>1</v>
      </c>
      <c r="Y118" s="84">
        <v>1</v>
      </c>
      <c r="Z118" s="84">
        <v>1</v>
      </c>
      <c r="AA118" s="84">
        <v>2</v>
      </c>
      <c r="AB118" s="84">
        <v>3</v>
      </c>
      <c r="AC118" s="85">
        <v>3</v>
      </c>
      <c r="AD118" s="85">
        <v>1</v>
      </c>
      <c r="AE118" s="85">
        <v>0</v>
      </c>
      <c r="AF118" s="85">
        <v>2</v>
      </c>
      <c r="AG118" s="85">
        <v>2</v>
      </c>
      <c r="AH118" s="85">
        <v>0</v>
      </c>
      <c r="AI118" s="85">
        <v>2</v>
      </c>
      <c r="AJ118" s="85">
        <v>1</v>
      </c>
      <c r="AK118" s="85">
        <v>2</v>
      </c>
      <c r="AL118" s="85">
        <v>1</v>
      </c>
      <c r="AM118" s="85">
        <v>4</v>
      </c>
      <c r="AN118" s="85">
        <v>4</v>
      </c>
      <c r="AO118" s="85">
        <v>4</v>
      </c>
      <c r="AP118" s="85">
        <v>5</v>
      </c>
      <c r="AQ118" s="85">
        <v>3</v>
      </c>
      <c r="AR118" s="85">
        <v>0</v>
      </c>
      <c r="AS118" s="85">
        <v>0</v>
      </c>
      <c r="AT118" s="85">
        <v>0</v>
      </c>
      <c r="AU118" s="97">
        <v>1</v>
      </c>
      <c r="AV118" s="85">
        <v>5</v>
      </c>
      <c r="AW118" s="85">
        <v>3</v>
      </c>
      <c r="AX118" s="85"/>
      <c r="AY118" s="85"/>
      <c r="AZ118" s="85"/>
      <c r="BA118" s="85"/>
      <c r="BB118" s="85"/>
      <c r="BC118" s="85"/>
      <c r="BD118" s="85"/>
      <c r="BE118" s="85"/>
      <c r="BF118" s="85"/>
      <c r="BG118" s="85"/>
      <c r="BH118" s="85"/>
      <c r="BI118" s="85"/>
      <c r="BJ118" s="85"/>
      <c r="BK118" s="85"/>
      <c r="BL118" s="85"/>
      <c r="BM118" s="85"/>
      <c r="BN118" s="85"/>
      <c r="BO118" s="86"/>
      <c r="BP118" s="86"/>
      <c r="BQ118" s="86"/>
      <c r="BR118" s="86"/>
      <c r="BS118" s="86"/>
      <c r="BT118" s="86"/>
      <c r="BU118" s="86"/>
      <c r="BV118" s="86"/>
      <c r="BW118" s="86"/>
      <c r="BX118" s="86"/>
    </row>
    <row r="119" spans="1:76" s="59" customFormat="1" x14ac:dyDescent="0.3">
      <c r="A119" s="92">
        <v>14</v>
      </c>
      <c r="B119" s="98" t="s">
        <v>53</v>
      </c>
      <c r="C119" s="99"/>
      <c r="D119" s="99"/>
      <c r="E119" s="99"/>
      <c r="F119" s="99"/>
      <c r="G119" s="100"/>
      <c r="H119" s="100"/>
      <c r="I119" s="100"/>
      <c r="J119" s="100"/>
      <c r="K119" s="100"/>
      <c r="L119" s="100"/>
      <c r="M119" s="100"/>
      <c r="N119" s="100"/>
      <c r="O119" s="100"/>
      <c r="P119" s="100"/>
      <c r="Q119" s="100"/>
      <c r="R119" s="100"/>
      <c r="S119" s="100"/>
      <c r="T119" s="100"/>
      <c r="U119" s="100"/>
      <c r="V119" s="101"/>
      <c r="W119" s="101"/>
      <c r="X119" s="101">
        <v>11</v>
      </c>
      <c r="Y119" s="101">
        <v>3</v>
      </c>
      <c r="Z119" s="101">
        <v>16</v>
      </c>
      <c r="AA119" s="101">
        <v>11</v>
      </c>
      <c r="AB119" s="101">
        <v>8</v>
      </c>
      <c r="AC119" s="101">
        <v>8</v>
      </c>
      <c r="AD119" s="101">
        <v>6</v>
      </c>
      <c r="AE119" s="101">
        <v>3</v>
      </c>
      <c r="AF119" s="101">
        <v>8</v>
      </c>
      <c r="AG119" s="101">
        <v>10</v>
      </c>
      <c r="AH119" s="101">
        <v>11</v>
      </c>
      <c r="AI119" s="101">
        <v>8</v>
      </c>
      <c r="AJ119" s="101">
        <v>6</v>
      </c>
      <c r="AK119" s="101">
        <v>15</v>
      </c>
      <c r="AL119" s="101">
        <v>17</v>
      </c>
      <c r="AM119" s="101">
        <v>15</v>
      </c>
      <c r="AN119" s="101">
        <v>19</v>
      </c>
      <c r="AO119" s="101">
        <v>16</v>
      </c>
      <c r="AP119" s="101">
        <v>17</v>
      </c>
      <c r="AQ119" s="101">
        <v>30</v>
      </c>
      <c r="AR119" s="101">
        <v>39</v>
      </c>
      <c r="AS119" s="101">
        <v>32</v>
      </c>
      <c r="AT119" s="101">
        <v>29</v>
      </c>
      <c r="AU119" s="101">
        <v>25</v>
      </c>
      <c r="AV119" s="101">
        <v>13</v>
      </c>
      <c r="AW119" s="101">
        <v>20</v>
      </c>
      <c r="AX119" s="101"/>
      <c r="AY119" s="101"/>
      <c r="AZ119" s="101"/>
      <c r="BA119" s="101"/>
      <c r="BB119" s="101"/>
      <c r="BC119" s="101"/>
      <c r="BD119" s="101"/>
      <c r="BE119" s="101"/>
      <c r="BF119" s="101"/>
      <c r="BG119" s="101"/>
      <c r="BH119" s="101"/>
      <c r="BI119" s="101"/>
      <c r="BJ119" s="101"/>
      <c r="BK119" s="101"/>
      <c r="BL119" s="101"/>
      <c r="BM119" s="101"/>
      <c r="BN119" s="101"/>
      <c r="BO119" s="102"/>
      <c r="BP119" s="102"/>
      <c r="BQ119" s="102"/>
      <c r="BR119" s="102"/>
      <c r="BS119" s="102"/>
      <c r="BT119" s="102"/>
      <c r="BU119" s="102"/>
      <c r="BV119" s="102"/>
      <c r="BW119" s="102"/>
      <c r="BX119" s="102"/>
    </row>
    <row r="120" spans="1:76" s="59" customFormat="1" x14ac:dyDescent="0.3">
      <c r="A120" s="94">
        <v>15</v>
      </c>
      <c r="B120" s="98" t="s">
        <v>54</v>
      </c>
      <c r="C120" s="99"/>
      <c r="D120" s="99"/>
      <c r="E120" s="99"/>
      <c r="F120" s="99"/>
      <c r="G120" s="100"/>
      <c r="H120" s="100"/>
      <c r="I120" s="100"/>
      <c r="J120" s="100"/>
      <c r="K120" s="100"/>
      <c r="L120" s="100"/>
      <c r="M120" s="100"/>
      <c r="N120" s="100"/>
      <c r="O120" s="100"/>
      <c r="P120" s="100"/>
      <c r="Q120" s="100"/>
      <c r="R120" s="100"/>
      <c r="S120" s="100"/>
      <c r="T120" s="100"/>
      <c r="U120" s="100"/>
      <c r="V120" s="101"/>
      <c r="W120" s="101"/>
      <c r="X120" s="101">
        <v>15</v>
      </c>
      <c r="Y120" s="101">
        <v>4</v>
      </c>
      <c r="Z120" s="101">
        <v>7</v>
      </c>
      <c r="AA120" s="101">
        <v>12</v>
      </c>
      <c r="AB120" s="101">
        <v>24</v>
      </c>
      <c r="AC120" s="101">
        <v>13</v>
      </c>
      <c r="AD120" s="101">
        <v>0</v>
      </c>
      <c r="AE120" s="101">
        <v>12</v>
      </c>
      <c r="AF120" s="101">
        <v>13</v>
      </c>
      <c r="AG120" s="101">
        <v>12</v>
      </c>
      <c r="AH120" s="101">
        <v>3</v>
      </c>
      <c r="AI120" s="101">
        <v>0</v>
      </c>
      <c r="AJ120" s="101">
        <v>0</v>
      </c>
      <c r="AK120" s="101">
        <v>9</v>
      </c>
      <c r="AL120" s="101">
        <v>1</v>
      </c>
      <c r="AM120" s="101">
        <v>6</v>
      </c>
      <c r="AN120" s="101">
        <v>19</v>
      </c>
      <c r="AO120" s="101">
        <v>12</v>
      </c>
      <c r="AP120" s="101">
        <v>13</v>
      </c>
      <c r="AQ120" s="101">
        <v>13</v>
      </c>
      <c r="AR120" s="101">
        <v>19</v>
      </c>
      <c r="AS120" s="101">
        <v>2</v>
      </c>
      <c r="AT120" s="101">
        <v>2</v>
      </c>
      <c r="AU120" s="97">
        <v>1</v>
      </c>
      <c r="AV120" s="101">
        <v>2</v>
      </c>
      <c r="AW120" s="101">
        <v>4</v>
      </c>
      <c r="AX120" s="101"/>
      <c r="AY120" s="101"/>
      <c r="AZ120" s="101"/>
      <c r="BA120" s="101"/>
      <c r="BB120" s="101"/>
      <c r="BC120" s="101"/>
      <c r="BD120" s="101"/>
      <c r="BE120" s="101"/>
      <c r="BF120" s="101"/>
      <c r="BG120" s="101"/>
      <c r="BH120" s="101"/>
      <c r="BI120" s="101"/>
      <c r="BJ120" s="101"/>
      <c r="BK120" s="101"/>
      <c r="BL120" s="101"/>
      <c r="BM120" s="101"/>
      <c r="BN120" s="101"/>
      <c r="BO120" s="102"/>
      <c r="BP120" s="102"/>
      <c r="BQ120" s="102"/>
      <c r="BR120" s="102"/>
      <c r="BS120" s="102"/>
      <c r="BT120" s="102"/>
      <c r="BU120" s="102"/>
      <c r="BV120" s="102"/>
      <c r="BW120" s="102"/>
      <c r="BX120" s="102"/>
    </row>
    <row r="121" spans="1:76" s="91" customFormat="1" ht="26.4" x14ac:dyDescent="0.3">
      <c r="A121" s="88">
        <v>16</v>
      </c>
      <c r="B121" s="67" t="s">
        <v>26</v>
      </c>
      <c r="C121" s="89">
        <f t="shared" ref="C121:AH121" si="48">SUM(C122:C126)</f>
        <v>0</v>
      </c>
      <c r="D121" s="89">
        <f t="shared" si="48"/>
        <v>2</v>
      </c>
      <c r="E121" s="89">
        <f t="shared" si="48"/>
        <v>0</v>
      </c>
      <c r="F121" s="89">
        <f t="shared" si="48"/>
        <v>2</v>
      </c>
      <c r="G121" s="89">
        <f t="shared" si="48"/>
        <v>0</v>
      </c>
      <c r="H121" s="89">
        <f t="shared" si="48"/>
        <v>1</v>
      </c>
      <c r="I121" s="89">
        <f t="shared" si="48"/>
        <v>1</v>
      </c>
      <c r="J121" s="89">
        <f t="shared" si="48"/>
        <v>0</v>
      </c>
      <c r="K121" s="89">
        <f t="shared" si="48"/>
        <v>10</v>
      </c>
      <c r="L121" s="89">
        <f t="shared" si="48"/>
        <v>14</v>
      </c>
      <c r="M121" s="89">
        <f t="shared" si="48"/>
        <v>70</v>
      </c>
      <c r="N121" s="89">
        <f t="shared" si="48"/>
        <v>14</v>
      </c>
      <c r="O121" s="89">
        <f t="shared" si="48"/>
        <v>31</v>
      </c>
      <c r="P121" s="89">
        <f t="shared" si="48"/>
        <v>29</v>
      </c>
      <c r="Q121" s="89">
        <f t="shared" si="48"/>
        <v>9</v>
      </c>
      <c r="R121" s="89">
        <f t="shared" si="48"/>
        <v>3</v>
      </c>
      <c r="S121" s="89">
        <f t="shared" si="48"/>
        <v>3</v>
      </c>
      <c r="T121" s="89">
        <f t="shared" si="48"/>
        <v>1</v>
      </c>
      <c r="U121" s="89">
        <f t="shared" si="48"/>
        <v>39</v>
      </c>
      <c r="V121" s="89">
        <f t="shared" si="48"/>
        <v>62</v>
      </c>
      <c r="W121" s="89">
        <f t="shared" si="48"/>
        <v>29</v>
      </c>
      <c r="X121" s="89">
        <f t="shared" si="48"/>
        <v>41</v>
      </c>
      <c r="Y121" s="89">
        <f t="shared" si="48"/>
        <v>26</v>
      </c>
      <c r="Z121" s="89">
        <f t="shared" si="48"/>
        <v>61</v>
      </c>
      <c r="AA121" s="89">
        <f t="shared" si="48"/>
        <v>37</v>
      </c>
      <c r="AB121" s="89">
        <f t="shared" si="48"/>
        <v>129</v>
      </c>
      <c r="AC121" s="89">
        <f t="shared" si="48"/>
        <v>65</v>
      </c>
      <c r="AD121" s="89">
        <f t="shared" si="48"/>
        <v>22</v>
      </c>
      <c r="AE121" s="89">
        <f t="shared" si="48"/>
        <v>42</v>
      </c>
      <c r="AF121" s="89">
        <f t="shared" si="48"/>
        <v>92</v>
      </c>
      <c r="AG121" s="89">
        <f t="shared" si="48"/>
        <v>39</v>
      </c>
      <c r="AH121" s="89">
        <f t="shared" si="48"/>
        <v>59</v>
      </c>
      <c r="AI121" s="89">
        <f t="shared" ref="AI121:BN121" si="49">SUM(AI122:AI126)</f>
        <v>33</v>
      </c>
      <c r="AJ121" s="89">
        <f t="shared" si="49"/>
        <v>47</v>
      </c>
      <c r="AK121" s="89">
        <f t="shared" si="49"/>
        <v>91</v>
      </c>
      <c r="AL121" s="89">
        <f t="shared" si="49"/>
        <v>53</v>
      </c>
      <c r="AM121" s="89">
        <f t="shared" si="49"/>
        <v>43</v>
      </c>
      <c r="AN121" s="89">
        <f t="shared" si="49"/>
        <v>72</v>
      </c>
      <c r="AO121" s="89">
        <f t="shared" si="49"/>
        <v>65</v>
      </c>
      <c r="AP121" s="89">
        <f t="shared" si="49"/>
        <v>25</v>
      </c>
      <c r="AQ121" s="89">
        <f t="shared" si="49"/>
        <v>97</v>
      </c>
      <c r="AR121" s="89">
        <f t="shared" si="49"/>
        <v>70</v>
      </c>
      <c r="AS121" s="89">
        <f t="shared" si="49"/>
        <v>53</v>
      </c>
      <c r="AT121" s="89">
        <f t="shared" si="49"/>
        <v>30</v>
      </c>
      <c r="AU121" s="89">
        <f t="shared" si="49"/>
        <v>39</v>
      </c>
      <c r="AV121" s="89">
        <f t="shared" si="49"/>
        <v>68</v>
      </c>
      <c r="AW121" s="89">
        <f t="shared" si="49"/>
        <v>47</v>
      </c>
      <c r="AX121" s="89">
        <f t="shared" si="49"/>
        <v>0</v>
      </c>
      <c r="AY121" s="89">
        <f t="shared" si="49"/>
        <v>0</v>
      </c>
      <c r="AZ121" s="89">
        <f t="shared" si="49"/>
        <v>0</v>
      </c>
      <c r="BA121" s="89">
        <f t="shared" si="49"/>
        <v>0</v>
      </c>
      <c r="BB121" s="89">
        <f t="shared" si="49"/>
        <v>0</v>
      </c>
      <c r="BC121" s="89">
        <f t="shared" si="49"/>
        <v>0</v>
      </c>
      <c r="BD121" s="89">
        <f t="shared" si="49"/>
        <v>0</v>
      </c>
      <c r="BE121" s="89">
        <f t="shared" si="49"/>
        <v>0</v>
      </c>
      <c r="BF121" s="89">
        <f t="shared" si="49"/>
        <v>0</v>
      </c>
      <c r="BG121" s="89">
        <f t="shared" si="49"/>
        <v>0</v>
      </c>
      <c r="BH121" s="89">
        <f t="shared" si="49"/>
        <v>0</v>
      </c>
      <c r="BI121" s="89">
        <f t="shared" si="49"/>
        <v>0</v>
      </c>
      <c r="BJ121" s="89">
        <f t="shared" si="49"/>
        <v>0</v>
      </c>
      <c r="BK121" s="89">
        <f t="shared" si="49"/>
        <v>0</v>
      </c>
      <c r="BL121" s="89">
        <f t="shared" si="49"/>
        <v>0</v>
      </c>
      <c r="BM121" s="89">
        <f t="shared" si="49"/>
        <v>0</v>
      </c>
      <c r="BN121" s="89">
        <f t="shared" si="49"/>
        <v>0</v>
      </c>
      <c r="BO121" s="90"/>
      <c r="BP121" s="90"/>
      <c r="BQ121" s="90"/>
      <c r="BR121" s="90"/>
      <c r="BS121" s="90"/>
      <c r="BT121" s="90"/>
      <c r="BU121" s="90"/>
      <c r="BV121" s="90"/>
      <c r="BW121" s="90"/>
      <c r="BX121" s="90"/>
    </row>
    <row r="122" spans="1:76" s="59" customFormat="1" x14ac:dyDescent="0.3">
      <c r="A122" s="81"/>
      <c r="B122" s="103" t="s">
        <v>27</v>
      </c>
      <c r="C122" s="82"/>
      <c r="D122" s="82"/>
      <c r="E122" s="82"/>
      <c r="F122" s="82"/>
      <c r="G122" s="82"/>
      <c r="H122" s="82">
        <v>0</v>
      </c>
      <c r="I122" s="82">
        <v>0</v>
      </c>
      <c r="J122" s="82">
        <v>0</v>
      </c>
      <c r="K122" s="82">
        <v>0</v>
      </c>
      <c r="L122" s="82">
        <v>1</v>
      </c>
      <c r="M122" s="82">
        <v>0</v>
      </c>
      <c r="N122" s="82">
        <v>0</v>
      </c>
      <c r="O122" s="82">
        <v>2</v>
      </c>
      <c r="P122" s="82">
        <v>12</v>
      </c>
      <c r="Q122" s="82">
        <v>3</v>
      </c>
      <c r="R122" s="82">
        <v>1</v>
      </c>
      <c r="S122" s="82">
        <v>2</v>
      </c>
      <c r="T122" s="84">
        <v>1</v>
      </c>
      <c r="U122" s="84">
        <v>0</v>
      </c>
      <c r="V122" s="84">
        <v>0</v>
      </c>
      <c r="W122" s="84">
        <v>0</v>
      </c>
      <c r="X122" s="84">
        <v>4</v>
      </c>
      <c r="Y122" s="84">
        <v>3</v>
      </c>
      <c r="Z122" s="84">
        <v>9</v>
      </c>
      <c r="AA122" s="84">
        <v>9</v>
      </c>
      <c r="AB122" s="84">
        <v>52</v>
      </c>
      <c r="AC122" s="85">
        <v>21</v>
      </c>
      <c r="AD122" s="85">
        <v>4</v>
      </c>
      <c r="AE122" s="85">
        <v>24</v>
      </c>
      <c r="AF122" s="85">
        <v>41</v>
      </c>
      <c r="AG122" s="85">
        <v>25</v>
      </c>
      <c r="AH122" s="85">
        <v>27</v>
      </c>
      <c r="AI122" s="85">
        <v>13</v>
      </c>
      <c r="AJ122" s="85">
        <v>32</v>
      </c>
      <c r="AK122" s="85">
        <v>25</v>
      </c>
      <c r="AL122" s="85">
        <v>27</v>
      </c>
      <c r="AM122" s="85">
        <v>16</v>
      </c>
      <c r="AN122" s="85">
        <v>32</v>
      </c>
      <c r="AO122" s="85">
        <v>25</v>
      </c>
      <c r="AP122" s="85">
        <v>11</v>
      </c>
      <c r="AQ122" s="85">
        <v>26</v>
      </c>
      <c r="AR122" s="85">
        <v>24</v>
      </c>
      <c r="AS122" s="85">
        <v>26</v>
      </c>
      <c r="AT122" s="85">
        <v>13</v>
      </c>
      <c r="AU122" s="85">
        <v>15</v>
      </c>
      <c r="AV122" s="85">
        <v>31</v>
      </c>
      <c r="AW122" s="85">
        <v>21</v>
      </c>
      <c r="AX122" s="85"/>
      <c r="AY122" s="85"/>
      <c r="AZ122" s="85"/>
      <c r="BA122" s="85"/>
      <c r="BB122" s="85"/>
      <c r="BC122" s="85"/>
      <c r="BD122" s="85"/>
      <c r="BE122" s="85"/>
      <c r="BF122" s="85"/>
      <c r="BG122" s="85"/>
      <c r="BH122" s="85"/>
      <c r="BI122" s="85"/>
      <c r="BJ122" s="85"/>
      <c r="BK122" s="85"/>
      <c r="BL122" s="85"/>
      <c r="BM122" s="85"/>
      <c r="BN122" s="85"/>
      <c r="BO122" s="86"/>
      <c r="BP122" s="86"/>
      <c r="BQ122" s="86"/>
      <c r="BR122" s="86"/>
      <c r="BS122" s="86"/>
      <c r="BT122" s="86"/>
      <c r="BU122" s="86"/>
      <c r="BV122" s="86"/>
      <c r="BW122" s="86"/>
      <c r="BX122" s="86"/>
    </row>
    <row r="123" spans="1:76" s="59" customFormat="1" x14ac:dyDescent="0.3">
      <c r="A123" s="81"/>
      <c r="B123" s="103" t="s">
        <v>28</v>
      </c>
      <c r="C123" s="82"/>
      <c r="D123" s="82"/>
      <c r="E123" s="82"/>
      <c r="F123" s="82"/>
      <c r="G123" s="82"/>
      <c r="H123" s="82">
        <v>0</v>
      </c>
      <c r="I123" s="82">
        <v>0</v>
      </c>
      <c r="J123" s="82">
        <v>0</v>
      </c>
      <c r="K123" s="82">
        <v>6</v>
      </c>
      <c r="L123" s="82">
        <v>11</v>
      </c>
      <c r="M123" s="82">
        <v>33</v>
      </c>
      <c r="N123" s="82">
        <v>9</v>
      </c>
      <c r="O123" s="82">
        <v>5</v>
      </c>
      <c r="P123" s="82">
        <v>17</v>
      </c>
      <c r="Q123" s="82">
        <v>6</v>
      </c>
      <c r="R123" s="82">
        <v>2</v>
      </c>
      <c r="S123" s="82">
        <v>1</v>
      </c>
      <c r="T123" s="84">
        <v>0</v>
      </c>
      <c r="U123" s="84">
        <v>28</v>
      </c>
      <c r="V123" s="84">
        <v>38</v>
      </c>
      <c r="W123" s="84">
        <v>26</v>
      </c>
      <c r="X123" s="84">
        <v>18</v>
      </c>
      <c r="Y123" s="84">
        <v>20</v>
      </c>
      <c r="Z123" s="84">
        <v>36</v>
      </c>
      <c r="AA123" s="84">
        <v>10</v>
      </c>
      <c r="AB123" s="84">
        <v>46</v>
      </c>
      <c r="AC123" s="85">
        <v>9</v>
      </c>
      <c r="AD123" s="85">
        <v>7</v>
      </c>
      <c r="AE123" s="85">
        <v>14</v>
      </c>
      <c r="AF123" s="85">
        <v>23</v>
      </c>
      <c r="AG123" s="85">
        <v>12</v>
      </c>
      <c r="AH123" s="85">
        <v>6</v>
      </c>
      <c r="AI123" s="85">
        <v>18</v>
      </c>
      <c r="AJ123" s="85">
        <v>15</v>
      </c>
      <c r="AK123" s="85">
        <v>28</v>
      </c>
      <c r="AL123" s="85">
        <v>15</v>
      </c>
      <c r="AM123" s="85">
        <v>15</v>
      </c>
      <c r="AN123" s="85">
        <v>11</v>
      </c>
      <c r="AO123" s="85">
        <v>18</v>
      </c>
      <c r="AP123" s="85">
        <v>3</v>
      </c>
      <c r="AQ123" s="85">
        <v>24</v>
      </c>
      <c r="AR123" s="85">
        <v>16</v>
      </c>
      <c r="AS123" s="85">
        <v>13</v>
      </c>
      <c r="AT123" s="85">
        <v>7</v>
      </c>
      <c r="AU123" s="85">
        <v>11</v>
      </c>
      <c r="AV123" s="85">
        <v>14</v>
      </c>
      <c r="AW123" s="85">
        <v>6</v>
      </c>
      <c r="AX123" s="85"/>
      <c r="AY123" s="85"/>
      <c r="AZ123" s="85"/>
      <c r="BA123" s="85"/>
      <c r="BB123" s="85"/>
      <c r="BC123" s="85"/>
      <c r="BD123" s="85"/>
      <c r="BE123" s="85"/>
      <c r="BF123" s="85"/>
      <c r="BG123" s="85"/>
      <c r="BH123" s="85"/>
      <c r="BI123" s="85"/>
      <c r="BJ123" s="85"/>
      <c r="BK123" s="85"/>
      <c r="BL123" s="85"/>
      <c r="BM123" s="85"/>
      <c r="BN123" s="85"/>
      <c r="BO123" s="86"/>
      <c r="BP123" s="86"/>
      <c r="BQ123" s="86"/>
      <c r="BR123" s="86"/>
      <c r="BS123" s="86"/>
      <c r="BT123" s="86"/>
      <c r="BU123" s="86"/>
      <c r="BV123" s="86"/>
      <c r="BW123" s="86"/>
      <c r="BX123" s="86"/>
    </row>
    <row r="124" spans="1:76" s="59" customFormat="1" x14ac:dyDescent="0.3">
      <c r="A124" s="81"/>
      <c r="B124" s="103" t="s">
        <v>29</v>
      </c>
      <c r="C124" s="82"/>
      <c r="D124" s="82">
        <v>2</v>
      </c>
      <c r="E124" s="82">
        <v>0</v>
      </c>
      <c r="F124" s="82">
        <v>2</v>
      </c>
      <c r="G124" s="82">
        <v>0</v>
      </c>
      <c r="H124" s="82">
        <v>1</v>
      </c>
      <c r="I124" s="82">
        <v>1</v>
      </c>
      <c r="J124" s="82">
        <v>0</v>
      </c>
      <c r="K124" s="82">
        <v>4</v>
      </c>
      <c r="L124" s="82">
        <v>2</v>
      </c>
      <c r="M124" s="82">
        <v>37</v>
      </c>
      <c r="N124" s="82">
        <v>5</v>
      </c>
      <c r="O124" s="82">
        <v>24</v>
      </c>
      <c r="P124" s="82">
        <v>0</v>
      </c>
      <c r="Q124" s="82">
        <v>0</v>
      </c>
      <c r="R124" s="82">
        <v>0</v>
      </c>
      <c r="S124" s="82">
        <v>0</v>
      </c>
      <c r="T124" s="84">
        <v>0</v>
      </c>
      <c r="U124" s="84">
        <v>8</v>
      </c>
      <c r="V124" s="84">
        <v>10</v>
      </c>
      <c r="W124" s="84">
        <v>3</v>
      </c>
      <c r="X124" s="84">
        <v>19</v>
      </c>
      <c r="Y124" s="84">
        <v>3</v>
      </c>
      <c r="Z124" s="84">
        <v>16</v>
      </c>
      <c r="AA124" s="84">
        <v>18</v>
      </c>
      <c r="AB124" s="84">
        <v>31</v>
      </c>
      <c r="AC124" s="85">
        <v>34</v>
      </c>
      <c r="AD124" s="85">
        <v>11</v>
      </c>
      <c r="AE124" s="85">
        <v>3</v>
      </c>
      <c r="AF124" s="85">
        <v>27</v>
      </c>
      <c r="AG124" s="85">
        <v>0</v>
      </c>
      <c r="AH124" s="85">
        <v>23</v>
      </c>
      <c r="AI124" s="85">
        <v>0</v>
      </c>
      <c r="AJ124" s="85">
        <v>0</v>
      </c>
      <c r="AK124" s="85">
        <v>37</v>
      </c>
      <c r="AL124" s="85">
        <v>11</v>
      </c>
      <c r="AM124" s="85">
        <v>12</v>
      </c>
      <c r="AN124" s="85">
        <v>27</v>
      </c>
      <c r="AO124" s="85">
        <v>22</v>
      </c>
      <c r="AP124" s="85">
        <v>11</v>
      </c>
      <c r="AQ124" s="85">
        <v>45</v>
      </c>
      <c r="AR124" s="85">
        <v>27</v>
      </c>
      <c r="AS124" s="85">
        <v>13</v>
      </c>
      <c r="AT124" s="85">
        <v>8</v>
      </c>
      <c r="AU124" s="85">
        <v>12</v>
      </c>
      <c r="AV124" s="85">
        <v>21</v>
      </c>
      <c r="AW124" s="85">
        <v>20</v>
      </c>
      <c r="AX124" s="85"/>
      <c r="AY124" s="85"/>
      <c r="AZ124" s="85"/>
      <c r="BA124" s="85"/>
      <c r="BB124" s="85"/>
      <c r="BC124" s="85"/>
      <c r="BD124" s="85"/>
      <c r="BE124" s="85"/>
      <c r="BF124" s="85"/>
      <c r="BG124" s="85"/>
      <c r="BH124" s="85"/>
      <c r="BI124" s="85"/>
      <c r="BJ124" s="85"/>
      <c r="BK124" s="85"/>
      <c r="BL124" s="85"/>
      <c r="BM124" s="85"/>
      <c r="BN124" s="85"/>
      <c r="BO124" s="86"/>
      <c r="BP124" s="86"/>
      <c r="BQ124" s="86"/>
      <c r="BR124" s="86"/>
      <c r="BS124" s="86"/>
      <c r="BT124" s="86"/>
      <c r="BU124" s="86"/>
      <c r="BV124" s="86"/>
      <c r="BW124" s="86"/>
      <c r="BX124" s="86"/>
    </row>
    <row r="125" spans="1:76" s="59" customFormat="1" x14ac:dyDescent="0.3">
      <c r="A125" s="81"/>
      <c r="B125" s="103" t="s">
        <v>30</v>
      </c>
      <c r="C125" s="254"/>
      <c r="D125" s="254"/>
      <c r="E125" s="254"/>
      <c r="F125" s="254"/>
      <c r="G125" s="254"/>
      <c r="H125" s="254"/>
      <c r="I125" s="254"/>
      <c r="J125" s="254"/>
      <c r="K125" s="254"/>
      <c r="L125" s="254"/>
      <c r="M125" s="254"/>
      <c r="N125" s="254"/>
      <c r="O125" s="254"/>
      <c r="P125" s="254"/>
      <c r="Q125" s="254"/>
      <c r="R125" s="254"/>
      <c r="S125" s="82"/>
      <c r="T125" s="84"/>
      <c r="U125" s="84">
        <v>3</v>
      </c>
      <c r="V125" s="84">
        <v>14</v>
      </c>
      <c r="W125" s="84"/>
      <c r="X125" s="84">
        <v>0</v>
      </c>
      <c r="Y125" s="84">
        <v>0</v>
      </c>
      <c r="Z125" s="84">
        <v>0</v>
      </c>
      <c r="AA125" s="84">
        <v>0</v>
      </c>
      <c r="AB125" s="84">
        <v>0</v>
      </c>
      <c r="AC125" s="85">
        <v>0</v>
      </c>
      <c r="AD125" s="85">
        <v>0</v>
      </c>
      <c r="AE125" s="85">
        <v>0</v>
      </c>
      <c r="AF125" s="85">
        <v>0</v>
      </c>
      <c r="AG125" s="85">
        <v>0</v>
      </c>
      <c r="AH125" s="85">
        <v>0</v>
      </c>
      <c r="AI125" s="85">
        <v>0</v>
      </c>
      <c r="AJ125" s="85">
        <v>0</v>
      </c>
      <c r="AK125" s="85">
        <v>0</v>
      </c>
      <c r="AL125" s="85">
        <v>0</v>
      </c>
      <c r="AM125" s="85">
        <v>0</v>
      </c>
      <c r="AN125" s="85">
        <v>0</v>
      </c>
      <c r="AO125" s="85">
        <v>0</v>
      </c>
      <c r="AP125" s="85">
        <v>0</v>
      </c>
      <c r="AQ125" s="85">
        <v>0</v>
      </c>
      <c r="AR125" s="85">
        <v>0</v>
      </c>
      <c r="AS125" s="85">
        <v>0</v>
      </c>
      <c r="AT125" s="85">
        <v>0</v>
      </c>
      <c r="AU125" s="85">
        <v>0</v>
      </c>
      <c r="AV125" s="85">
        <v>0</v>
      </c>
      <c r="AW125" s="85">
        <v>0</v>
      </c>
      <c r="AX125" s="85"/>
      <c r="AY125" s="85"/>
      <c r="AZ125" s="85"/>
      <c r="BA125" s="85"/>
      <c r="BB125" s="85"/>
      <c r="BC125" s="85"/>
      <c r="BD125" s="85"/>
      <c r="BE125" s="85"/>
      <c r="BF125" s="85"/>
      <c r="BG125" s="85"/>
      <c r="BH125" s="85"/>
      <c r="BI125" s="85"/>
      <c r="BJ125" s="85"/>
      <c r="BK125" s="85"/>
      <c r="BL125" s="85"/>
      <c r="BM125" s="85"/>
      <c r="BN125" s="85"/>
      <c r="BO125" s="86"/>
      <c r="BP125" s="86"/>
      <c r="BQ125" s="86"/>
      <c r="BR125" s="86"/>
      <c r="BS125" s="86"/>
      <c r="BT125" s="86"/>
      <c r="BU125" s="86"/>
      <c r="BV125" s="86"/>
      <c r="BW125" s="86"/>
      <c r="BX125" s="86"/>
    </row>
    <row r="126" spans="1:76" s="59" customFormat="1" x14ac:dyDescent="0.3">
      <c r="A126" s="81"/>
      <c r="B126" s="103" t="s">
        <v>31</v>
      </c>
      <c r="C126" s="82"/>
      <c r="D126" s="82"/>
      <c r="E126" s="82"/>
      <c r="F126" s="82"/>
      <c r="G126" s="82"/>
      <c r="H126" s="82"/>
      <c r="I126" s="82"/>
      <c r="J126" s="82"/>
      <c r="K126" s="82"/>
      <c r="L126" s="82"/>
      <c r="M126" s="82"/>
      <c r="N126" s="82"/>
      <c r="O126" s="82"/>
      <c r="P126" s="82"/>
      <c r="Q126" s="82"/>
      <c r="R126" s="82"/>
      <c r="S126" s="82"/>
      <c r="T126" s="84"/>
      <c r="U126" s="84"/>
      <c r="V126" s="84"/>
      <c r="W126" s="84"/>
      <c r="X126" s="84"/>
      <c r="Y126" s="84"/>
      <c r="Z126" s="84"/>
      <c r="AA126" s="84"/>
      <c r="AB126" s="84"/>
      <c r="AC126" s="85">
        <v>1</v>
      </c>
      <c r="AD126" s="85">
        <v>0</v>
      </c>
      <c r="AE126" s="85">
        <v>1</v>
      </c>
      <c r="AF126" s="85">
        <v>1</v>
      </c>
      <c r="AG126" s="85">
        <v>2</v>
      </c>
      <c r="AH126" s="85">
        <v>3</v>
      </c>
      <c r="AI126" s="85">
        <v>2</v>
      </c>
      <c r="AJ126" s="85">
        <v>0</v>
      </c>
      <c r="AK126" s="85">
        <v>1</v>
      </c>
      <c r="AL126" s="85">
        <v>0</v>
      </c>
      <c r="AM126" s="85">
        <v>0</v>
      </c>
      <c r="AN126" s="85">
        <v>2</v>
      </c>
      <c r="AO126" s="85">
        <v>0</v>
      </c>
      <c r="AP126" s="85">
        <v>0</v>
      </c>
      <c r="AQ126" s="85">
        <v>2</v>
      </c>
      <c r="AR126" s="85">
        <v>3</v>
      </c>
      <c r="AS126" s="85">
        <v>1</v>
      </c>
      <c r="AT126" s="85">
        <v>2</v>
      </c>
      <c r="AU126" s="85">
        <v>1</v>
      </c>
      <c r="AV126" s="85">
        <v>2</v>
      </c>
      <c r="AW126" s="85">
        <v>0</v>
      </c>
      <c r="AX126" s="85"/>
      <c r="AY126" s="85"/>
      <c r="AZ126" s="85"/>
      <c r="BA126" s="85"/>
      <c r="BB126" s="85"/>
      <c r="BC126" s="85"/>
      <c r="BD126" s="85"/>
      <c r="BE126" s="85"/>
      <c r="BF126" s="85"/>
      <c r="BG126" s="85"/>
      <c r="BH126" s="85"/>
      <c r="BI126" s="85"/>
      <c r="BJ126" s="85"/>
      <c r="BK126" s="85"/>
      <c r="BL126" s="85"/>
      <c r="BM126" s="85"/>
      <c r="BN126" s="85"/>
      <c r="BO126" s="86"/>
      <c r="BP126" s="86"/>
      <c r="BQ126" s="86"/>
      <c r="BR126" s="86"/>
      <c r="BS126" s="86"/>
      <c r="BT126" s="86"/>
      <c r="BU126" s="86"/>
      <c r="BV126" s="86"/>
      <c r="BW126" s="86"/>
      <c r="BX126" s="86"/>
    </row>
    <row r="127" spans="1:76" s="91" customFormat="1" x14ac:dyDescent="0.3">
      <c r="A127" s="88">
        <v>17</v>
      </c>
      <c r="B127" s="67" t="s">
        <v>55</v>
      </c>
      <c r="C127" s="104">
        <f t="shared" ref="C127:AV127" si="50">SUM(C128:C128)</f>
        <v>11</v>
      </c>
      <c r="D127" s="104">
        <f t="shared" si="50"/>
        <v>9</v>
      </c>
      <c r="E127" s="104">
        <f t="shared" si="50"/>
        <v>3</v>
      </c>
      <c r="F127" s="104">
        <f t="shared" si="50"/>
        <v>3</v>
      </c>
      <c r="G127" s="104">
        <f t="shared" si="50"/>
        <v>0</v>
      </c>
      <c r="H127" s="104">
        <f t="shared" si="50"/>
        <v>0</v>
      </c>
      <c r="I127" s="104">
        <f t="shared" si="50"/>
        <v>1</v>
      </c>
      <c r="J127" s="104">
        <f t="shared" si="50"/>
        <v>1</v>
      </c>
      <c r="K127" s="104">
        <f t="shared" si="50"/>
        <v>2</v>
      </c>
      <c r="L127" s="104">
        <f t="shared" si="50"/>
        <v>10</v>
      </c>
      <c r="M127" s="104">
        <f t="shared" si="50"/>
        <v>17</v>
      </c>
      <c r="N127" s="104">
        <f t="shared" si="50"/>
        <v>13</v>
      </c>
      <c r="O127" s="104">
        <f t="shared" si="50"/>
        <v>12</v>
      </c>
      <c r="P127" s="104">
        <f t="shared" si="50"/>
        <v>23</v>
      </c>
      <c r="Q127" s="104">
        <f t="shared" si="50"/>
        <v>2</v>
      </c>
      <c r="R127" s="104">
        <f t="shared" si="50"/>
        <v>4</v>
      </c>
      <c r="S127" s="104">
        <f t="shared" si="50"/>
        <v>2</v>
      </c>
      <c r="T127" s="104">
        <f t="shared" si="50"/>
        <v>3</v>
      </c>
      <c r="U127" s="104">
        <f t="shared" si="50"/>
        <v>8</v>
      </c>
      <c r="V127" s="104">
        <f t="shared" si="50"/>
        <v>2</v>
      </c>
      <c r="W127" s="104">
        <f t="shared" si="50"/>
        <v>20</v>
      </c>
      <c r="X127" s="104">
        <f t="shared" si="50"/>
        <v>12</v>
      </c>
      <c r="Y127" s="104">
        <f t="shared" si="50"/>
        <v>18</v>
      </c>
      <c r="Z127" s="104">
        <f t="shared" si="50"/>
        <v>7</v>
      </c>
      <c r="AA127" s="104">
        <f t="shared" si="50"/>
        <v>4</v>
      </c>
      <c r="AB127" s="104">
        <f t="shared" si="50"/>
        <v>21</v>
      </c>
      <c r="AC127" s="104">
        <f t="shared" si="50"/>
        <v>21</v>
      </c>
      <c r="AD127" s="104">
        <f t="shared" si="50"/>
        <v>17</v>
      </c>
      <c r="AE127" s="104">
        <f t="shared" si="50"/>
        <v>5</v>
      </c>
      <c r="AF127" s="104">
        <f t="shared" si="50"/>
        <v>2</v>
      </c>
      <c r="AG127" s="104">
        <f t="shared" si="50"/>
        <v>10</v>
      </c>
      <c r="AH127" s="104">
        <f t="shared" si="50"/>
        <v>10</v>
      </c>
      <c r="AI127" s="104">
        <f t="shared" si="50"/>
        <v>15</v>
      </c>
      <c r="AJ127" s="104">
        <f t="shared" si="50"/>
        <v>6</v>
      </c>
      <c r="AK127" s="104">
        <f t="shared" si="50"/>
        <v>14</v>
      </c>
      <c r="AL127" s="104">
        <f t="shared" si="50"/>
        <v>15</v>
      </c>
      <c r="AM127" s="104">
        <f t="shared" si="50"/>
        <v>12</v>
      </c>
      <c r="AN127" s="104">
        <f t="shared" si="50"/>
        <v>9</v>
      </c>
      <c r="AO127" s="104">
        <f t="shared" si="50"/>
        <v>1</v>
      </c>
      <c r="AP127" s="104">
        <f t="shared" si="50"/>
        <v>2</v>
      </c>
      <c r="AQ127" s="104">
        <f t="shared" si="50"/>
        <v>8</v>
      </c>
      <c r="AR127" s="104">
        <f t="shared" si="50"/>
        <v>17</v>
      </c>
      <c r="AS127" s="104">
        <f t="shared" si="50"/>
        <v>4</v>
      </c>
      <c r="AT127" s="104">
        <f t="shared" si="50"/>
        <v>0</v>
      </c>
      <c r="AU127" s="104">
        <f t="shared" si="50"/>
        <v>9</v>
      </c>
      <c r="AV127" s="104">
        <f t="shared" si="50"/>
        <v>12</v>
      </c>
      <c r="AW127" s="104">
        <f t="shared" ref="AW127:BN127" si="51">SUM(AW128:AW129)</f>
        <v>10</v>
      </c>
      <c r="AX127" s="104">
        <f t="shared" si="51"/>
        <v>0</v>
      </c>
      <c r="AY127" s="104">
        <f t="shared" si="51"/>
        <v>0</v>
      </c>
      <c r="AZ127" s="104">
        <f t="shared" si="51"/>
        <v>0</v>
      </c>
      <c r="BA127" s="104">
        <f t="shared" si="51"/>
        <v>0</v>
      </c>
      <c r="BB127" s="104">
        <f t="shared" si="51"/>
        <v>0</v>
      </c>
      <c r="BC127" s="104">
        <f t="shared" si="51"/>
        <v>0</v>
      </c>
      <c r="BD127" s="104">
        <f t="shared" si="51"/>
        <v>0</v>
      </c>
      <c r="BE127" s="104">
        <f t="shared" si="51"/>
        <v>0</v>
      </c>
      <c r="BF127" s="104">
        <f t="shared" si="51"/>
        <v>0</v>
      </c>
      <c r="BG127" s="104">
        <f t="shared" si="51"/>
        <v>0</v>
      </c>
      <c r="BH127" s="104">
        <f t="shared" si="51"/>
        <v>0</v>
      </c>
      <c r="BI127" s="104">
        <f t="shared" si="51"/>
        <v>0</v>
      </c>
      <c r="BJ127" s="104">
        <f t="shared" si="51"/>
        <v>0</v>
      </c>
      <c r="BK127" s="104">
        <f t="shared" si="51"/>
        <v>0</v>
      </c>
      <c r="BL127" s="104">
        <f t="shared" si="51"/>
        <v>0</v>
      </c>
      <c r="BM127" s="104">
        <f t="shared" si="51"/>
        <v>0</v>
      </c>
      <c r="BN127" s="104">
        <f t="shared" si="51"/>
        <v>0</v>
      </c>
      <c r="BO127" s="105"/>
      <c r="BP127" s="105"/>
      <c r="BQ127" s="105"/>
      <c r="BR127" s="105"/>
      <c r="BS127" s="105"/>
      <c r="BT127" s="105"/>
      <c r="BU127" s="105"/>
      <c r="BV127" s="105"/>
      <c r="BW127" s="105"/>
      <c r="BX127" s="105"/>
    </row>
    <row r="128" spans="1:76" s="59" customFormat="1" x14ac:dyDescent="0.3">
      <c r="A128" s="81"/>
      <c r="B128" s="106" t="s">
        <v>38</v>
      </c>
      <c r="C128" s="87">
        <v>11</v>
      </c>
      <c r="D128" s="87">
        <v>9</v>
      </c>
      <c r="E128" s="87">
        <v>3</v>
      </c>
      <c r="F128" s="87">
        <v>3</v>
      </c>
      <c r="G128" s="87">
        <v>0</v>
      </c>
      <c r="H128" s="87">
        <v>0</v>
      </c>
      <c r="I128" s="87">
        <v>1</v>
      </c>
      <c r="J128" s="87">
        <v>1</v>
      </c>
      <c r="K128" s="87">
        <v>2</v>
      </c>
      <c r="L128" s="87">
        <v>10</v>
      </c>
      <c r="M128" s="87">
        <v>17</v>
      </c>
      <c r="N128" s="87">
        <v>13</v>
      </c>
      <c r="O128" s="87">
        <v>12</v>
      </c>
      <c r="P128" s="87">
        <v>23</v>
      </c>
      <c r="Q128" s="87">
        <v>2</v>
      </c>
      <c r="R128" s="87">
        <v>4</v>
      </c>
      <c r="S128" s="87">
        <v>2</v>
      </c>
      <c r="T128" s="84">
        <v>3</v>
      </c>
      <c r="U128" s="84">
        <v>8</v>
      </c>
      <c r="V128" s="84">
        <v>2</v>
      </c>
      <c r="W128" s="84">
        <v>20</v>
      </c>
      <c r="X128" s="84">
        <v>12</v>
      </c>
      <c r="Y128" s="84">
        <v>18</v>
      </c>
      <c r="Z128" s="84">
        <v>7</v>
      </c>
      <c r="AA128" s="84">
        <v>4</v>
      </c>
      <c r="AB128" s="84">
        <v>21</v>
      </c>
      <c r="AC128" s="85">
        <v>21</v>
      </c>
      <c r="AD128" s="85">
        <v>17</v>
      </c>
      <c r="AE128" s="85">
        <v>5</v>
      </c>
      <c r="AF128" s="85">
        <v>2</v>
      </c>
      <c r="AG128" s="85">
        <v>10</v>
      </c>
      <c r="AH128" s="85">
        <v>10</v>
      </c>
      <c r="AI128" s="85">
        <v>15</v>
      </c>
      <c r="AJ128" s="85">
        <v>6</v>
      </c>
      <c r="AK128" s="85">
        <v>14</v>
      </c>
      <c r="AL128" s="85">
        <v>15</v>
      </c>
      <c r="AM128" s="85">
        <v>12</v>
      </c>
      <c r="AN128" s="85">
        <v>9</v>
      </c>
      <c r="AO128" s="85">
        <v>1</v>
      </c>
      <c r="AP128" s="85">
        <v>2</v>
      </c>
      <c r="AQ128" s="85">
        <v>8</v>
      </c>
      <c r="AR128" s="85">
        <v>17</v>
      </c>
      <c r="AS128" s="85">
        <v>4</v>
      </c>
      <c r="AT128" s="85">
        <v>0</v>
      </c>
      <c r="AU128" s="85">
        <v>9</v>
      </c>
      <c r="AV128" s="85">
        <v>12</v>
      </c>
      <c r="AW128" s="85">
        <v>10</v>
      </c>
      <c r="AX128" s="85"/>
      <c r="AY128" s="85"/>
      <c r="AZ128" s="85"/>
      <c r="BA128" s="85"/>
      <c r="BB128" s="85"/>
      <c r="BC128" s="85"/>
      <c r="BD128" s="85"/>
      <c r="BE128" s="85"/>
      <c r="BF128" s="85"/>
      <c r="BG128" s="85"/>
      <c r="BH128" s="85"/>
      <c r="BI128" s="85"/>
      <c r="BJ128" s="85"/>
      <c r="BK128" s="85"/>
      <c r="BL128" s="85"/>
      <c r="BM128" s="85"/>
      <c r="BN128" s="85"/>
      <c r="BO128" s="86"/>
      <c r="BP128" s="86"/>
      <c r="BQ128" s="86"/>
      <c r="BR128" s="86"/>
      <c r="BS128" s="86"/>
      <c r="BT128" s="86"/>
      <c r="BU128" s="86"/>
      <c r="BV128" s="86"/>
      <c r="BW128" s="86"/>
      <c r="BX128" s="86"/>
    </row>
    <row r="129" spans="1:76" s="59" customFormat="1" x14ac:dyDescent="0.3">
      <c r="A129" s="81"/>
      <c r="B129" s="106" t="s">
        <v>58</v>
      </c>
      <c r="C129" s="107"/>
      <c r="D129" s="107"/>
      <c r="E129" s="107"/>
      <c r="F129" s="107"/>
      <c r="G129" s="107"/>
      <c r="H129" s="107"/>
      <c r="I129" s="107"/>
      <c r="J129" s="107"/>
      <c r="K129" s="107"/>
      <c r="L129" s="107"/>
      <c r="M129" s="107"/>
      <c r="N129" s="107"/>
      <c r="O129" s="107"/>
      <c r="P129" s="107"/>
      <c r="Q129" s="107"/>
      <c r="R129" s="107"/>
      <c r="S129" s="107"/>
      <c r="T129" s="108"/>
      <c r="U129" s="108"/>
      <c r="V129" s="108"/>
      <c r="W129" s="108"/>
      <c r="X129" s="108"/>
      <c r="Y129" s="108"/>
      <c r="Z129" s="108"/>
      <c r="AA129" s="108"/>
      <c r="AB129" s="108"/>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85"/>
      <c r="AY129" s="85"/>
      <c r="AZ129" s="85"/>
      <c r="BA129" s="85"/>
      <c r="BB129" s="85"/>
      <c r="BC129" s="85"/>
      <c r="BD129" s="85"/>
      <c r="BE129" s="85"/>
      <c r="BF129" s="85"/>
      <c r="BG129" s="85"/>
      <c r="BH129" s="85"/>
      <c r="BI129" s="85"/>
      <c r="BJ129" s="85"/>
      <c r="BK129" s="85"/>
      <c r="BL129" s="85"/>
      <c r="BM129" s="85"/>
      <c r="BN129" s="85"/>
      <c r="BO129" s="86"/>
      <c r="BP129" s="86"/>
      <c r="BQ129" s="86"/>
      <c r="BR129" s="86"/>
      <c r="BS129" s="86"/>
      <c r="BT129" s="86"/>
      <c r="BU129" s="86"/>
      <c r="BV129" s="86"/>
      <c r="BW129" s="86"/>
      <c r="BX129" s="86"/>
    </row>
    <row r="130" spans="1:76" ht="15" customHeight="1" x14ac:dyDescent="0.3">
      <c r="A130" s="259" t="s">
        <v>61</v>
      </c>
      <c r="B130" s="259"/>
      <c r="C130" s="12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30"/>
      <c r="AD130" s="130"/>
      <c r="AE130" s="130"/>
      <c r="AF130" s="130"/>
      <c r="AG130" s="130"/>
      <c r="AH130" s="130"/>
      <c r="AI130" s="130"/>
      <c r="AJ130" s="130"/>
      <c r="AK130" s="130"/>
      <c r="AL130" s="130"/>
      <c r="AM130" s="130"/>
      <c r="AN130" s="130"/>
      <c r="AO130" s="130"/>
      <c r="AP130" s="130"/>
      <c r="AQ130" s="130"/>
      <c r="AR130" s="130"/>
      <c r="AS130" s="130"/>
      <c r="AT130" s="130"/>
      <c r="AU130" s="130"/>
      <c r="AV130" s="130"/>
      <c r="AW130" s="130"/>
      <c r="AX130" s="130"/>
      <c r="AY130" s="130"/>
      <c r="AZ130" s="130"/>
      <c r="BA130" s="130"/>
      <c r="BB130" s="130"/>
      <c r="BC130" s="130"/>
      <c r="BD130" s="130"/>
      <c r="BE130" s="130"/>
      <c r="BF130" s="130"/>
      <c r="BG130" s="130"/>
      <c r="BH130" s="130"/>
      <c r="BI130" s="130"/>
      <c r="BJ130" s="130"/>
      <c r="BK130" s="130"/>
      <c r="BL130" s="130"/>
      <c r="BM130" s="130"/>
      <c r="BN130" s="130"/>
      <c r="BO130" s="53"/>
      <c r="BP130" s="53"/>
      <c r="BQ130" s="53"/>
      <c r="BR130" s="53"/>
      <c r="BS130" s="53"/>
      <c r="BT130" s="53"/>
      <c r="BU130" s="53"/>
      <c r="BV130" s="53"/>
      <c r="BW130" s="53"/>
      <c r="BX130" s="53"/>
    </row>
    <row r="131" spans="1:76" s="59" customFormat="1" x14ac:dyDescent="0.3">
      <c r="A131" s="81">
        <v>1</v>
      </c>
      <c r="B131" s="60" t="s">
        <v>42</v>
      </c>
      <c r="C131" s="82">
        <v>474</v>
      </c>
      <c r="D131" s="82">
        <v>498</v>
      </c>
      <c r="E131" s="83">
        <v>554</v>
      </c>
      <c r="F131" s="83">
        <v>550</v>
      </c>
      <c r="G131" s="83">
        <v>586</v>
      </c>
      <c r="H131" s="83">
        <v>631</v>
      </c>
      <c r="I131" s="83">
        <v>603</v>
      </c>
      <c r="J131" s="83">
        <v>477</v>
      </c>
      <c r="K131" s="83">
        <v>486</v>
      </c>
      <c r="L131" s="83">
        <v>481</v>
      </c>
      <c r="M131" s="83">
        <v>513</v>
      </c>
      <c r="N131" s="83">
        <v>525</v>
      </c>
      <c r="O131" s="83">
        <v>498</v>
      </c>
      <c r="P131" s="83">
        <v>494</v>
      </c>
      <c r="Q131" s="83">
        <v>509</v>
      </c>
      <c r="R131" s="83">
        <v>515</v>
      </c>
      <c r="S131" s="83">
        <v>528</v>
      </c>
      <c r="T131" s="84">
        <v>550</v>
      </c>
      <c r="U131" s="84">
        <v>537</v>
      </c>
      <c r="V131" s="84">
        <v>548</v>
      </c>
      <c r="W131" s="84">
        <v>559</v>
      </c>
      <c r="X131" s="84">
        <v>559</v>
      </c>
      <c r="Y131" s="84">
        <v>552</v>
      </c>
      <c r="Z131" s="84">
        <v>547</v>
      </c>
      <c r="AA131" s="84">
        <v>513</v>
      </c>
      <c r="AB131" s="84">
        <v>528</v>
      </c>
      <c r="AC131" s="85">
        <v>534</v>
      </c>
      <c r="AD131" s="85">
        <v>571</v>
      </c>
      <c r="AE131" s="85">
        <v>576</v>
      </c>
      <c r="AF131" s="85">
        <v>560</v>
      </c>
      <c r="AG131" s="85">
        <v>574</v>
      </c>
      <c r="AH131" s="85">
        <v>592</v>
      </c>
      <c r="AI131" s="85">
        <v>594</v>
      </c>
      <c r="AJ131" s="85">
        <v>604</v>
      </c>
      <c r="AK131" s="85">
        <v>611</v>
      </c>
      <c r="AL131" s="85">
        <v>627</v>
      </c>
      <c r="AM131" s="85">
        <v>625</v>
      </c>
      <c r="AN131" s="85">
        <v>630</v>
      </c>
      <c r="AO131" s="85">
        <v>642</v>
      </c>
      <c r="AP131" s="85">
        <v>619</v>
      </c>
      <c r="AQ131" s="85">
        <v>627</v>
      </c>
      <c r="AR131" s="85">
        <v>614</v>
      </c>
      <c r="AS131" s="85">
        <v>581</v>
      </c>
      <c r="AT131" s="85">
        <v>586</v>
      </c>
      <c r="AU131" s="85">
        <v>596</v>
      </c>
      <c r="AV131" s="85">
        <v>571</v>
      </c>
      <c r="AW131" s="85">
        <v>561</v>
      </c>
      <c r="AX131" s="85"/>
      <c r="AY131" s="85"/>
      <c r="AZ131" s="85"/>
      <c r="BA131" s="85"/>
      <c r="BB131" s="85"/>
      <c r="BC131" s="85"/>
      <c r="BD131" s="85"/>
      <c r="BE131" s="85"/>
      <c r="BF131" s="85"/>
      <c r="BG131" s="85"/>
      <c r="BH131" s="85"/>
      <c r="BI131" s="85"/>
      <c r="BJ131" s="85"/>
      <c r="BK131" s="85"/>
      <c r="BL131" s="85"/>
      <c r="BM131" s="85"/>
      <c r="BN131" s="85"/>
      <c r="BO131" s="86"/>
      <c r="BP131" s="86"/>
      <c r="BQ131" s="86"/>
      <c r="BR131" s="86"/>
      <c r="BS131" s="86"/>
      <c r="BT131" s="86"/>
      <c r="BU131" s="86"/>
      <c r="BV131" s="86"/>
      <c r="BW131" s="86"/>
      <c r="BX131" s="86"/>
    </row>
    <row r="132" spans="1:76" s="59" customFormat="1" x14ac:dyDescent="0.3">
      <c r="A132" s="81">
        <v>2</v>
      </c>
      <c r="B132" s="60" t="s">
        <v>43</v>
      </c>
      <c r="C132" s="87">
        <v>120</v>
      </c>
      <c r="D132" s="87">
        <v>58</v>
      </c>
      <c r="E132" s="87">
        <v>23</v>
      </c>
      <c r="F132" s="87">
        <v>38</v>
      </c>
      <c r="G132" s="87">
        <v>45</v>
      </c>
      <c r="H132" s="87">
        <v>33</v>
      </c>
      <c r="I132" s="87">
        <v>42</v>
      </c>
      <c r="J132" s="87">
        <v>43</v>
      </c>
      <c r="K132" s="87">
        <v>45</v>
      </c>
      <c r="L132" s="87">
        <v>45</v>
      </c>
      <c r="M132" s="87">
        <v>52</v>
      </c>
      <c r="N132" s="87">
        <v>41</v>
      </c>
      <c r="O132" s="87">
        <v>34</v>
      </c>
      <c r="P132" s="87">
        <v>38</v>
      </c>
      <c r="Q132" s="87">
        <v>46</v>
      </c>
      <c r="R132" s="87">
        <v>44</v>
      </c>
      <c r="S132" s="87">
        <v>41</v>
      </c>
      <c r="T132" s="84">
        <v>35</v>
      </c>
      <c r="U132" s="84">
        <v>50</v>
      </c>
      <c r="V132" s="84">
        <v>45</v>
      </c>
      <c r="W132" s="84">
        <v>57</v>
      </c>
      <c r="X132" s="84">
        <v>46</v>
      </c>
      <c r="Y132" s="84">
        <v>39</v>
      </c>
      <c r="Z132" s="84">
        <v>62</v>
      </c>
      <c r="AA132" s="84">
        <v>45</v>
      </c>
      <c r="AB132" s="84">
        <v>61</v>
      </c>
      <c r="AC132" s="85">
        <v>57</v>
      </c>
      <c r="AD132" s="85">
        <v>61</v>
      </c>
      <c r="AE132" s="85">
        <v>39</v>
      </c>
      <c r="AF132" s="85">
        <v>47</v>
      </c>
      <c r="AG132" s="85">
        <v>55</v>
      </c>
      <c r="AH132" s="85">
        <v>49</v>
      </c>
      <c r="AI132" s="85">
        <v>52</v>
      </c>
      <c r="AJ132" s="85">
        <v>63</v>
      </c>
      <c r="AK132" s="85">
        <v>63</v>
      </c>
      <c r="AL132" s="85">
        <v>67</v>
      </c>
      <c r="AM132" s="85">
        <v>48</v>
      </c>
      <c r="AN132" s="85">
        <v>67</v>
      </c>
      <c r="AO132" s="85">
        <v>44</v>
      </c>
      <c r="AP132" s="85">
        <v>43</v>
      </c>
      <c r="AQ132" s="85">
        <v>40</v>
      </c>
      <c r="AR132" s="85">
        <v>55</v>
      </c>
      <c r="AS132" s="85">
        <v>47</v>
      </c>
      <c r="AT132" s="85">
        <v>41</v>
      </c>
      <c r="AU132" s="101">
        <v>50</v>
      </c>
      <c r="AV132" s="85">
        <v>48</v>
      </c>
      <c r="AW132" s="85">
        <v>51</v>
      </c>
      <c r="AX132" s="85"/>
      <c r="AY132" s="85"/>
      <c r="AZ132" s="85"/>
      <c r="BA132" s="85"/>
      <c r="BB132" s="85"/>
      <c r="BC132" s="85"/>
      <c r="BD132" s="85"/>
      <c r="BE132" s="85"/>
      <c r="BF132" s="85"/>
      <c r="BG132" s="85"/>
      <c r="BH132" s="85"/>
      <c r="BI132" s="85"/>
      <c r="BJ132" s="85"/>
      <c r="BK132" s="85"/>
      <c r="BL132" s="85"/>
      <c r="BM132" s="85"/>
      <c r="BN132" s="85"/>
      <c r="BO132" s="86"/>
      <c r="BP132" s="86"/>
      <c r="BQ132" s="86"/>
      <c r="BR132" s="86"/>
      <c r="BS132" s="86"/>
      <c r="BT132" s="86"/>
      <c r="BU132" s="86"/>
      <c r="BV132" s="86"/>
      <c r="BW132" s="86"/>
      <c r="BX132" s="86"/>
    </row>
    <row r="133" spans="1:76" s="59" customFormat="1" x14ac:dyDescent="0.3">
      <c r="A133" s="81">
        <v>3</v>
      </c>
      <c r="B133" s="60" t="s">
        <v>44</v>
      </c>
      <c r="C133" s="82">
        <v>0</v>
      </c>
      <c r="D133" s="82">
        <v>0</v>
      </c>
      <c r="E133" s="82">
        <v>0</v>
      </c>
      <c r="F133" s="82">
        <v>1</v>
      </c>
      <c r="G133" s="82">
        <v>0</v>
      </c>
      <c r="H133" s="82">
        <v>0</v>
      </c>
      <c r="I133" s="82">
        <v>0</v>
      </c>
      <c r="J133" s="82">
        <v>0</v>
      </c>
      <c r="K133" s="82">
        <v>0</v>
      </c>
      <c r="L133" s="82">
        <v>0</v>
      </c>
      <c r="M133" s="82">
        <v>0</v>
      </c>
      <c r="N133" s="82">
        <v>0</v>
      </c>
      <c r="O133" s="82">
        <v>0</v>
      </c>
      <c r="P133" s="82">
        <v>0</v>
      </c>
      <c r="Q133" s="82">
        <v>0</v>
      </c>
      <c r="R133" s="82">
        <v>0</v>
      </c>
      <c r="S133" s="82">
        <v>0</v>
      </c>
      <c r="T133" s="84">
        <v>0</v>
      </c>
      <c r="U133" s="84">
        <v>0</v>
      </c>
      <c r="V133" s="84">
        <v>0</v>
      </c>
      <c r="W133" s="84">
        <v>1</v>
      </c>
      <c r="X133" s="84">
        <v>0</v>
      </c>
      <c r="Y133" s="84">
        <v>0</v>
      </c>
      <c r="Z133" s="84">
        <v>0</v>
      </c>
      <c r="AA133" s="84">
        <v>0</v>
      </c>
      <c r="AB133" s="84">
        <v>0</v>
      </c>
      <c r="AC133" s="85">
        <v>0</v>
      </c>
      <c r="AD133" s="85">
        <v>0</v>
      </c>
      <c r="AE133" s="85">
        <v>0</v>
      </c>
      <c r="AF133" s="85">
        <v>1</v>
      </c>
      <c r="AG133" s="85">
        <v>0</v>
      </c>
      <c r="AH133" s="85">
        <v>0</v>
      </c>
      <c r="AI133" s="85">
        <v>0</v>
      </c>
      <c r="AJ133" s="85">
        <v>1</v>
      </c>
      <c r="AK133" s="85">
        <v>0</v>
      </c>
      <c r="AL133" s="85">
        <v>0</v>
      </c>
      <c r="AM133" s="85">
        <v>0</v>
      </c>
      <c r="AN133" s="85">
        <v>0</v>
      </c>
      <c r="AO133" s="85">
        <v>1</v>
      </c>
      <c r="AP133" s="85">
        <v>0</v>
      </c>
      <c r="AQ133" s="85">
        <v>0</v>
      </c>
      <c r="AR133" s="85">
        <v>2</v>
      </c>
      <c r="AS133" s="85">
        <v>0</v>
      </c>
      <c r="AT133" s="85">
        <v>0</v>
      </c>
      <c r="AU133" s="85">
        <v>1</v>
      </c>
      <c r="AV133" s="85">
        <v>1</v>
      </c>
      <c r="AW133" s="85">
        <v>0</v>
      </c>
      <c r="AX133" s="85"/>
      <c r="AY133" s="85"/>
      <c r="AZ133" s="85"/>
      <c r="BA133" s="85"/>
      <c r="BB133" s="85"/>
      <c r="BC133" s="85"/>
      <c r="BD133" s="85"/>
      <c r="BE133" s="85"/>
      <c r="BF133" s="85"/>
      <c r="BG133" s="85"/>
      <c r="BH133" s="85"/>
      <c r="BI133" s="85"/>
      <c r="BJ133" s="85"/>
      <c r="BK133" s="85"/>
      <c r="BL133" s="85"/>
      <c r="BM133" s="85"/>
      <c r="BN133" s="85"/>
      <c r="BO133" s="86"/>
      <c r="BP133" s="86"/>
      <c r="BQ133" s="86"/>
      <c r="BR133" s="86"/>
      <c r="BS133" s="86"/>
      <c r="BT133" s="86"/>
      <c r="BU133" s="86"/>
      <c r="BV133" s="86"/>
      <c r="BW133" s="86"/>
      <c r="BX133" s="86"/>
    </row>
    <row r="134" spans="1:76" s="59" customFormat="1" x14ac:dyDescent="0.3">
      <c r="A134" s="81">
        <v>4</v>
      </c>
      <c r="B134" s="60" t="s">
        <v>45</v>
      </c>
      <c r="C134" s="82">
        <v>96</v>
      </c>
      <c r="D134" s="82">
        <v>3</v>
      </c>
      <c r="E134" s="82">
        <v>27</v>
      </c>
      <c r="F134" s="82">
        <v>3</v>
      </c>
      <c r="G134" s="82">
        <v>0</v>
      </c>
      <c r="H134" s="82">
        <v>61</v>
      </c>
      <c r="I134" s="82">
        <v>168</v>
      </c>
      <c r="J134" s="82">
        <v>34</v>
      </c>
      <c r="K134" s="82">
        <v>50</v>
      </c>
      <c r="L134" s="82">
        <v>13</v>
      </c>
      <c r="M134" s="82">
        <v>40</v>
      </c>
      <c r="N134" s="82">
        <v>68</v>
      </c>
      <c r="O134" s="82">
        <v>38</v>
      </c>
      <c r="P134" s="82">
        <v>23</v>
      </c>
      <c r="Q134" s="82">
        <v>47</v>
      </c>
      <c r="R134" s="82">
        <v>31</v>
      </c>
      <c r="S134" s="82">
        <v>19</v>
      </c>
      <c r="T134" s="84">
        <v>48</v>
      </c>
      <c r="U134" s="84">
        <v>39</v>
      </c>
      <c r="V134" s="84">
        <v>34</v>
      </c>
      <c r="W134" s="84">
        <v>58</v>
      </c>
      <c r="X134" s="84">
        <v>53</v>
      </c>
      <c r="Y134" s="84">
        <v>44</v>
      </c>
      <c r="Z134" s="84">
        <v>98</v>
      </c>
      <c r="AA134" s="84">
        <v>30</v>
      </c>
      <c r="AB134" s="84">
        <v>55</v>
      </c>
      <c r="AC134" s="85">
        <v>20</v>
      </c>
      <c r="AD134" s="85">
        <v>56</v>
      </c>
      <c r="AE134" s="85">
        <v>55</v>
      </c>
      <c r="AF134" s="85">
        <v>34</v>
      </c>
      <c r="AG134" s="85">
        <v>37</v>
      </c>
      <c r="AH134" s="85">
        <v>47</v>
      </c>
      <c r="AI134" s="85">
        <v>42</v>
      </c>
      <c r="AJ134" s="85">
        <v>57</v>
      </c>
      <c r="AK134" s="85">
        <v>47</v>
      </c>
      <c r="AL134" s="85">
        <v>69</v>
      </c>
      <c r="AM134" s="85">
        <v>43</v>
      </c>
      <c r="AN134" s="85">
        <v>55</v>
      </c>
      <c r="AO134" s="85">
        <v>68</v>
      </c>
      <c r="AP134" s="85">
        <v>35</v>
      </c>
      <c r="AQ134" s="85">
        <v>53</v>
      </c>
      <c r="AR134" s="85">
        <v>90</v>
      </c>
      <c r="AS134" s="85">
        <v>42</v>
      </c>
      <c r="AT134" s="85">
        <v>31</v>
      </c>
      <c r="AU134" s="85">
        <v>76</v>
      </c>
      <c r="AV134" s="85">
        <v>59</v>
      </c>
      <c r="AW134" s="85">
        <v>55</v>
      </c>
      <c r="AX134" s="85"/>
      <c r="AY134" s="85"/>
      <c r="AZ134" s="85"/>
      <c r="BA134" s="85"/>
      <c r="BB134" s="85"/>
      <c r="BC134" s="85"/>
      <c r="BD134" s="85"/>
      <c r="BE134" s="85"/>
      <c r="BF134" s="85"/>
      <c r="BG134" s="85"/>
      <c r="BH134" s="85"/>
      <c r="BI134" s="85"/>
      <c r="BJ134" s="85"/>
      <c r="BK134" s="85"/>
      <c r="BL134" s="85"/>
      <c r="BM134" s="85"/>
      <c r="BN134" s="85"/>
      <c r="BO134" s="86"/>
      <c r="BP134" s="86"/>
      <c r="BQ134" s="86"/>
      <c r="BR134" s="86"/>
      <c r="BS134" s="86"/>
      <c r="BT134" s="86"/>
      <c r="BU134" s="86"/>
      <c r="BV134" s="86"/>
      <c r="BW134" s="86"/>
      <c r="BX134" s="86"/>
    </row>
    <row r="135" spans="1:76" s="91" customFormat="1" x14ac:dyDescent="0.3">
      <c r="A135" s="88">
        <v>5</v>
      </c>
      <c r="B135" s="67" t="s">
        <v>46</v>
      </c>
      <c r="C135" s="89">
        <f t="shared" ref="C135:AH135" si="52">C136+C137</f>
        <v>498</v>
      </c>
      <c r="D135" s="89">
        <f t="shared" si="52"/>
        <v>555</v>
      </c>
      <c r="E135" s="89">
        <f t="shared" si="52"/>
        <v>866</v>
      </c>
      <c r="F135" s="89">
        <f t="shared" si="52"/>
        <v>901</v>
      </c>
      <c r="G135" s="89">
        <f t="shared" si="52"/>
        <v>946</v>
      </c>
      <c r="H135" s="89">
        <f t="shared" si="52"/>
        <v>603</v>
      </c>
      <c r="I135" s="89">
        <f t="shared" si="52"/>
        <v>477</v>
      </c>
      <c r="J135" s="89">
        <f t="shared" si="52"/>
        <v>486</v>
      </c>
      <c r="K135" s="89">
        <f t="shared" si="52"/>
        <v>481</v>
      </c>
      <c r="L135" s="89">
        <f t="shared" si="52"/>
        <v>513</v>
      </c>
      <c r="M135" s="89">
        <f t="shared" si="52"/>
        <v>525</v>
      </c>
      <c r="N135" s="89">
        <f t="shared" si="52"/>
        <v>498</v>
      </c>
      <c r="O135" s="89">
        <f t="shared" si="52"/>
        <v>494</v>
      </c>
      <c r="P135" s="89">
        <f t="shared" si="52"/>
        <v>509</v>
      </c>
      <c r="Q135" s="89">
        <f t="shared" si="52"/>
        <v>515</v>
      </c>
      <c r="R135" s="89">
        <f t="shared" si="52"/>
        <v>528</v>
      </c>
      <c r="S135" s="89">
        <f t="shared" si="52"/>
        <v>550</v>
      </c>
      <c r="T135" s="89">
        <f t="shared" si="52"/>
        <v>537</v>
      </c>
      <c r="U135" s="89">
        <f t="shared" si="52"/>
        <v>548</v>
      </c>
      <c r="V135" s="89">
        <f t="shared" si="52"/>
        <v>559</v>
      </c>
      <c r="W135" s="89">
        <f t="shared" si="52"/>
        <v>559</v>
      </c>
      <c r="X135" s="89">
        <f t="shared" si="52"/>
        <v>552</v>
      </c>
      <c r="Y135" s="89">
        <f t="shared" si="52"/>
        <v>547</v>
      </c>
      <c r="Z135" s="89">
        <f t="shared" si="52"/>
        <v>513</v>
      </c>
      <c r="AA135" s="89">
        <f t="shared" si="52"/>
        <v>528</v>
      </c>
      <c r="AB135" s="89">
        <f t="shared" si="52"/>
        <v>534</v>
      </c>
      <c r="AC135" s="89">
        <f t="shared" si="52"/>
        <v>571</v>
      </c>
      <c r="AD135" s="89">
        <f t="shared" si="52"/>
        <v>576</v>
      </c>
      <c r="AE135" s="89">
        <f t="shared" si="52"/>
        <v>560</v>
      </c>
      <c r="AF135" s="89">
        <f t="shared" si="52"/>
        <v>574</v>
      </c>
      <c r="AG135" s="89">
        <f t="shared" si="52"/>
        <v>592</v>
      </c>
      <c r="AH135" s="89">
        <f t="shared" si="52"/>
        <v>594</v>
      </c>
      <c r="AI135" s="89">
        <f t="shared" ref="AI135:BN135" si="53">AI136+AI137</f>
        <v>604</v>
      </c>
      <c r="AJ135" s="89">
        <f t="shared" si="53"/>
        <v>611</v>
      </c>
      <c r="AK135" s="89">
        <f t="shared" si="53"/>
        <v>627</v>
      </c>
      <c r="AL135" s="89">
        <f t="shared" si="53"/>
        <v>625</v>
      </c>
      <c r="AM135" s="89">
        <f t="shared" si="53"/>
        <v>630</v>
      </c>
      <c r="AN135" s="89">
        <f t="shared" si="53"/>
        <v>642</v>
      </c>
      <c r="AO135" s="89">
        <f t="shared" si="53"/>
        <v>619</v>
      </c>
      <c r="AP135" s="89">
        <f t="shared" si="53"/>
        <v>627</v>
      </c>
      <c r="AQ135" s="89">
        <f t="shared" si="53"/>
        <v>614</v>
      </c>
      <c r="AR135" s="89">
        <f t="shared" si="53"/>
        <v>581</v>
      </c>
      <c r="AS135" s="89">
        <f t="shared" si="53"/>
        <v>586</v>
      </c>
      <c r="AT135" s="89">
        <f t="shared" si="53"/>
        <v>596</v>
      </c>
      <c r="AU135" s="89">
        <f t="shared" si="53"/>
        <v>571</v>
      </c>
      <c r="AV135" s="89">
        <f t="shared" si="53"/>
        <v>561</v>
      </c>
      <c r="AW135" s="89">
        <f t="shared" si="53"/>
        <v>557</v>
      </c>
      <c r="AX135" s="89">
        <f t="shared" si="53"/>
        <v>0</v>
      </c>
      <c r="AY135" s="89">
        <f t="shared" si="53"/>
        <v>0</v>
      </c>
      <c r="AZ135" s="89">
        <f t="shared" si="53"/>
        <v>0</v>
      </c>
      <c r="BA135" s="89">
        <f t="shared" si="53"/>
        <v>0</v>
      </c>
      <c r="BB135" s="89">
        <f t="shared" si="53"/>
        <v>0</v>
      </c>
      <c r="BC135" s="89">
        <f t="shared" si="53"/>
        <v>0</v>
      </c>
      <c r="BD135" s="89">
        <f t="shared" si="53"/>
        <v>0</v>
      </c>
      <c r="BE135" s="89">
        <f t="shared" si="53"/>
        <v>0</v>
      </c>
      <c r="BF135" s="89">
        <f t="shared" si="53"/>
        <v>0</v>
      </c>
      <c r="BG135" s="89">
        <f t="shared" si="53"/>
        <v>0</v>
      </c>
      <c r="BH135" s="89">
        <f t="shared" si="53"/>
        <v>0</v>
      </c>
      <c r="BI135" s="89">
        <f t="shared" si="53"/>
        <v>0</v>
      </c>
      <c r="BJ135" s="89">
        <f t="shared" si="53"/>
        <v>0</v>
      </c>
      <c r="BK135" s="89">
        <f t="shared" si="53"/>
        <v>0</v>
      </c>
      <c r="BL135" s="89">
        <f t="shared" si="53"/>
        <v>0</v>
      </c>
      <c r="BM135" s="89">
        <f t="shared" si="53"/>
        <v>0</v>
      </c>
      <c r="BN135" s="89">
        <f t="shared" si="53"/>
        <v>0</v>
      </c>
      <c r="BO135" s="90"/>
      <c r="BP135" s="90"/>
      <c r="BQ135" s="90"/>
      <c r="BR135" s="90"/>
      <c r="BS135" s="90"/>
      <c r="BT135" s="90"/>
      <c r="BU135" s="90"/>
      <c r="BV135" s="90"/>
      <c r="BW135" s="90"/>
      <c r="BX135" s="90"/>
    </row>
    <row r="136" spans="1:76" s="59" customFormat="1" x14ac:dyDescent="0.3">
      <c r="A136" s="81">
        <v>6</v>
      </c>
      <c r="B136" s="60" t="s">
        <v>47</v>
      </c>
      <c r="C136" s="82">
        <v>498</v>
      </c>
      <c r="D136" s="82">
        <v>554</v>
      </c>
      <c r="E136" s="82">
        <v>550</v>
      </c>
      <c r="F136" s="82">
        <v>586</v>
      </c>
      <c r="G136" s="82">
        <v>631</v>
      </c>
      <c r="H136" s="82">
        <v>348</v>
      </c>
      <c r="I136" s="82">
        <v>333</v>
      </c>
      <c r="J136" s="82">
        <v>361</v>
      </c>
      <c r="K136" s="82">
        <v>387</v>
      </c>
      <c r="L136" s="82">
        <v>427</v>
      </c>
      <c r="M136" s="82">
        <v>463</v>
      </c>
      <c r="N136" s="82">
        <v>477</v>
      </c>
      <c r="O136" s="82">
        <v>419</v>
      </c>
      <c r="P136" s="82">
        <v>393</v>
      </c>
      <c r="Q136" s="82">
        <v>389</v>
      </c>
      <c r="R136" s="82">
        <v>402</v>
      </c>
      <c r="S136" s="82">
        <v>411</v>
      </c>
      <c r="T136" s="84">
        <v>361</v>
      </c>
      <c r="U136" s="84">
        <v>350</v>
      </c>
      <c r="V136" s="84">
        <v>350</v>
      </c>
      <c r="W136" s="84">
        <v>323</v>
      </c>
      <c r="X136" s="84">
        <v>318</v>
      </c>
      <c r="Y136" s="84">
        <v>289</v>
      </c>
      <c r="Z136" s="84">
        <v>264</v>
      </c>
      <c r="AA136" s="84">
        <v>240</v>
      </c>
      <c r="AB136" s="84">
        <v>220</v>
      </c>
      <c r="AC136" s="85">
        <v>263</v>
      </c>
      <c r="AD136" s="85">
        <v>277</v>
      </c>
      <c r="AE136" s="85">
        <v>237</v>
      </c>
      <c r="AF136" s="85">
        <v>250</v>
      </c>
      <c r="AG136" s="85">
        <v>274</v>
      </c>
      <c r="AH136" s="85">
        <v>272</v>
      </c>
      <c r="AI136" s="85">
        <v>306</v>
      </c>
      <c r="AJ136" s="85">
        <v>340</v>
      </c>
      <c r="AK136" s="85">
        <v>367</v>
      </c>
      <c r="AL136" s="85">
        <v>406</v>
      </c>
      <c r="AM136" s="85">
        <v>428</v>
      </c>
      <c r="AN136" s="85">
        <v>457</v>
      </c>
      <c r="AO136" s="85">
        <v>463</v>
      </c>
      <c r="AP136" s="85">
        <v>460</v>
      </c>
      <c r="AQ136" s="85">
        <v>399</v>
      </c>
      <c r="AR136" s="85">
        <v>322</v>
      </c>
      <c r="AS136" s="85">
        <v>316</v>
      </c>
      <c r="AT136" s="85">
        <v>302</v>
      </c>
      <c r="AU136" s="85">
        <v>280</v>
      </c>
      <c r="AV136" s="85">
        <v>254</v>
      </c>
      <c r="AW136" s="85">
        <v>251</v>
      </c>
      <c r="AX136" s="85"/>
      <c r="AY136" s="85"/>
      <c r="AZ136" s="85"/>
      <c r="BA136" s="85"/>
      <c r="BB136" s="85"/>
      <c r="BC136" s="85"/>
      <c r="BD136" s="85"/>
      <c r="BE136" s="85"/>
      <c r="BF136" s="85"/>
      <c r="BG136" s="85"/>
      <c r="BH136" s="85"/>
      <c r="BI136" s="85"/>
      <c r="BJ136" s="85"/>
      <c r="BK136" s="85"/>
      <c r="BL136" s="85"/>
      <c r="BM136" s="85"/>
      <c r="BN136" s="85"/>
      <c r="BO136" s="86"/>
      <c r="BP136" s="86"/>
      <c r="BQ136" s="86"/>
      <c r="BR136" s="86"/>
      <c r="BS136" s="86"/>
      <c r="BT136" s="86"/>
      <c r="BU136" s="86"/>
      <c r="BV136" s="86"/>
      <c r="BW136" s="86"/>
      <c r="BX136" s="86"/>
    </row>
    <row r="137" spans="1:76" s="59" customFormat="1" x14ac:dyDescent="0.3">
      <c r="A137" s="81">
        <v>7</v>
      </c>
      <c r="B137" s="60" t="s">
        <v>62</v>
      </c>
      <c r="C137" s="82">
        <v>0</v>
      </c>
      <c r="D137" s="82">
        <v>1</v>
      </c>
      <c r="E137" s="82">
        <v>316</v>
      </c>
      <c r="F137" s="82">
        <v>315</v>
      </c>
      <c r="G137" s="82">
        <v>315</v>
      </c>
      <c r="H137" s="82">
        <v>255</v>
      </c>
      <c r="I137" s="82">
        <v>144</v>
      </c>
      <c r="J137" s="82">
        <v>125</v>
      </c>
      <c r="K137" s="82">
        <v>94</v>
      </c>
      <c r="L137" s="82">
        <v>86</v>
      </c>
      <c r="M137" s="82">
        <v>62</v>
      </c>
      <c r="N137" s="82">
        <v>21</v>
      </c>
      <c r="O137" s="82">
        <v>75</v>
      </c>
      <c r="P137" s="82">
        <v>116</v>
      </c>
      <c r="Q137" s="82">
        <v>126</v>
      </c>
      <c r="R137" s="82">
        <v>126</v>
      </c>
      <c r="S137" s="82">
        <v>139</v>
      </c>
      <c r="T137" s="84">
        <v>176</v>
      </c>
      <c r="U137" s="84">
        <v>198</v>
      </c>
      <c r="V137" s="84">
        <v>209</v>
      </c>
      <c r="W137" s="84">
        <v>236</v>
      </c>
      <c r="X137" s="84">
        <v>234</v>
      </c>
      <c r="Y137" s="84">
        <v>258</v>
      </c>
      <c r="Z137" s="84">
        <v>249</v>
      </c>
      <c r="AA137" s="84">
        <v>288</v>
      </c>
      <c r="AB137" s="84">
        <v>314</v>
      </c>
      <c r="AC137" s="85">
        <v>308</v>
      </c>
      <c r="AD137" s="85">
        <v>299</v>
      </c>
      <c r="AE137" s="85">
        <v>323</v>
      </c>
      <c r="AF137" s="85">
        <v>324</v>
      </c>
      <c r="AG137" s="85">
        <v>318</v>
      </c>
      <c r="AH137" s="85">
        <v>322</v>
      </c>
      <c r="AI137" s="85">
        <v>298</v>
      </c>
      <c r="AJ137" s="85">
        <v>271</v>
      </c>
      <c r="AK137" s="85">
        <v>260</v>
      </c>
      <c r="AL137" s="85">
        <v>219</v>
      </c>
      <c r="AM137" s="85">
        <v>202</v>
      </c>
      <c r="AN137" s="85">
        <v>185</v>
      </c>
      <c r="AO137" s="85">
        <v>156</v>
      </c>
      <c r="AP137" s="85">
        <v>167</v>
      </c>
      <c r="AQ137" s="85">
        <v>215</v>
      </c>
      <c r="AR137" s="85">
        <v>259</v>
      </c>
      <c r="AS137" s="85">
        <v>270</v>
      </c>
      <c r="AT137" s="85">
        <v>294</v>
      </c>
      <c r="AU137" s="85">
        <v>291</v>
      </c>
      <c r="AV137" s="85">
        <v>307</v>
      </c>
      <c r="AW137" s="85">
        <v>306</v>
      </c>
      <c r="AX137" s="85"/>
      <c r="AY137" s="85"/>
      <c r="AZ137" s="85"/>
      <c r="BA137" s="85"/>
      <c r="BB137" s="85"/>
      <c r="BC137" s="85"/>
      <c r="BD137" s="85"/>
      <c r="BE137" s="85"/>
      <c r="BF137" s="85"/>
      <c r="BG137" s="85"/>
      <c r="BH137" s="85"/>
      <c r="BI137" s="85"/>
      <c r="BJ137" s="85"/>
      <c r="BK137" s="85"/>
      <c r="BL137" s="85"/>
      <c r="BM137" s="85"/>
      <c r="BN137" s="85"/>
      <c r="BO137" s="86"/>
      <c r="BP137" s="86"/>
      <c r="BQ137" s="86"/>
      <c r="BR137" s="86"/>
      <c r="BS137" s="86"/>
      <c r="BT137" s="86"/>
      <c r="BU137" s="86"/>
      <c r="BV137" s="86"/>
      <c r="BW137" s="86"/>
      <c r="BX137" s="86"/>
    </row>
    <row r="138" spans="1:76" s="59" customFormat="1" x14ac:dyDescent="0.3">
      <c r="A138" s="81">
        <v>8</v>
      </c>
      <c r="B138" s="93" t="s">
        <v>49</v>
      </c>
      <c r="C138" s="61"/>
      <c r="D138" s="61">
        <v>42662</v>
      </c>
      <c r="E138" s="61">
        <v>42669</v>
      </c>
      <c r="F138" s="61">
        <v>42669</v>
      </c>
      <c r="G138" s="61">
        <v>42730</v>
      </c>
      <c r="H138" s="61">
        <v>42730</v>
      </c>
      <c r="I138" s="61">
        <v>42730</v>
      </c>
      <c r="J138" s="61">
        <v>43095</v>
      </c>
      <c r="K138" s="61">
        <v>42908</v>
      </c>
      <c r="L138" s="61">
        <v>42936</v>
      </c>
      <c r="M138" s="61">
        <v>42975</v>
      </c>
      <c r="N138" s="61">
        <v>43000</v>
      </c>
      <c r="O138" s="61">
        <v>43034</v>
      </c>
      <c r="P138" s="61">
        <v>43067</v>
      </c>
      <c r="Q138" s="61">
        <v>43096</v>
      </c>
      <c r="R138" s="61">
        <v>43129</v>
      </c>
      <c r="S138" s="61">
        <v>43154</v>
      </c>
      <c r="T138" s="61">
        <v>43185</v>
      </c>
      <c r="U138" s="61">
        <v>43216</v>
      </c>
      <c r="V138" s="61">
        <v>43244</v>
      </c>
      <c r="W138" s="61">
        <v>43273</v>
      </c>
      <c r="X138" s="61">
        <v>43293</v>
      </c>
      <c r="Y138" s="61">
        <v>43328</v>
      </c>
      <c r="Z138" s="61">
        <v>43360</v>
      </c>
      <c r="AA138" s="61">
        <v>43384</v>
      </c>
      <c r="AB138" s="61">
        <v>43423</v>
      </c>
      <c r="AC138" s="61">
        <v>43453</v>
      </c>
      <c r="AD138" s="61">
        <v>43488</v>
      </c>
      <c r="AE138" s="61">
        <v>43516</v>
      </c>
      <c r="AF138" s="61">
        <v>43545</v>
      </c>
      <c r="AG138" s="61">
        <v>43579</v>
      </c>
      <c r="AH138" s="61">
        <v>43612</v>
      </c>
      <c r="AI138" s="61">
        <v>43635</v>
      </c>
      <c r="AJ138" s="61">
        <v>43664</v>
      </c>
      <c r="AK138" s="61">
        <v>43691</v>
      </c>
      <c r="AL138" s="61">
        <v>43720</v>
      </c>
      <c r="AM138" s="61">
        <v>43748</v>
      </c>
      <c r="AN138" s="61">
        <v>43783</v>
      </c>
      <c r="AO138" s="61">
        <v>43812</v>
      </c>
      <c r="AP138" s="61">
        <v>43846</v>
      </c>
      <c r="AQ138" s="61">
        <v>43879</v>
      </c>
      <c r="AR138" s="61">
        <v>43903</v>
      </c>
      <c r="AS138" s="61">
        <v>43938</v>
      </c>
      <c r="AT138" s="61">
        <v>43965</v>
      </c>
      <c r="AU138" s="61">
        <v>43993</v>
      </c>
      <c r="AV138" s="61">
        <v>44025</v>
      </c>
      <c r="AW138" s="61">
        <v>44057</v>
      </c>
      <c r="AX138" s="61"/>
      <c r="AY138" s="61"/>
      <c r="AZ138" s="61"/>
      <c r="BA138" s="61"/>
      <c r="BB138" s="61"/>
      <c r="BC138" s="61"/>
      <c r="BD138" s="61"/>
      <c r="BE138" s="61"/>
      <c r="BF138" s="61"/>
      <c r="BG138" s="61"/>
      <c r="BH138" s="61"/>
      <c r="BI138" s="61"/>
      <c r="BJ138" s="61"/>
      <c r="BK138" s="61"/>
      <c r="BL138" s="61"/>
      <c r="BM138" s="61"/>
      <c r="BN138" s="61"/>
      <c r="BO138" s="63"/>
      <c r="BP138" s="63"/>
      <c r="BQ138" s="63"/>
      <c r="BR138" s="63"/>
      <c r="BS138" s="63"/>
      <c r="BT138" s="63"/>
      <c r="BU138" s="63"/>
      <c r="BV138" s="63"/>
      <c r="BW138" s="63"/>
      <c r="BX138" s="63"/>
    </row>
    <row r="139" spans="1:76" s="59" customFormat="1" ht="26.4" x14ac:dyDescent="0.3">
      <c r="A139" s="81">
        <v>9</v>
      </c>
      <c r="B139" s="93" t="s">
        <v>50</v>
      </c>
      <c r="C139" s="61">
        <v>42669</v>
      </c>
      <c r="D139" s="61">
        <v>42690</v>
      </c>
      <c r="E139" s="61">
        <v>42726</v>
      </c>
      <c r="F139" s="61">
        <v>42767</v>
      </c>
      <c r="G139" s="61">
        <v>42795</v>
      </c>
      <c r="H139" s="61">
        <v>42817</v>
      </c>
      <c r="I139" s="61">
        <v>42852</v>
      </c>
      <c r="J139" s="61">
        <v>42881</v>
      </c>
      <c r="K139" s="61">
        <v>42908</v>
      </c>
      <c r="L139" s="61">
        <v>42936</v>
      </c>
      <c r="M139" s="61">
        <v>42975</v>
      </c>
      <c r="N139" s="61">
        <v>42998</v>
      </c>
      <c r="O139" s="61">
        <v>43033</v>
      </c>
      <c r="P139" s="61">
        <v>43067</v>
      </c>
      <c r="Q139" s="61">
        <v>43096</v>
      </c>
      <c r="R139" s="61">
        <v>43129</v>
      </c>
      <c r="S139" s="61">
        <v>43154</v>
      </c>
      <c r="T139" s="61">
        <v>43179</v>
      </c>
      <c r="U139" s="61">
        <v>43216</v>
      </c>
      <c r="V139" s="61">
        <v>43223</v>
      </c>
      <c r="W139" s="61">
        <v>43251</v>
      </c>
      <c r="X139" s="61">
        <v>43290</v>
      </c>
      <c r="Y139" s="61">
        <v>43328</v>
      </c>
      <c r="Z139" s="61">
        <v>43353</v>
      </c>
      <c r="AA139" s="61">
        <v>43383</v>
      </c>
      <c r="AB139" s="61">
        <v>43404</v>
      </c>
      <c r="AC139" s="61">
        <v>43445</v>
      </c>
      <c r="AD139" s="61">
        <v>43486</v>
      </c>
      <c r="AE139" s="61">
        <v>43514</v>
      </c>
      <c r="AF139" s="61">
        <v>43524</v>
      </c>
      <c r="AG139" s="61">
        <v>43563</v>
      </c>
      <c r="AH139" s="61">
        <v>43608</v>
      </c>
      <c r="AI139" s="61">
        <v>43630</v>
      </c>
      <c r="AJ139" s="61">
        <v>43662</v>
      </c>
      <c r="AK139" s="61">
        <v>43682</v>
      </c>
      <c r="AL139" s="61">
        <v>43720</v>
      </c>
      <c r="AM139" s="61">
        <v>43726</v>
      </c>
      <c r="AN139" s="61">
        <v>43754</v>
      </c>
      <c r="AO139" s="61">
        <v>43784</v>
      </c>
      <c r="AP139" s="61">
        <v>43845</v>
      </c>
      <c r="AQ139" s="61">
        <v>43858</v>
      </c>
      <c r="AR139" s="61">
        <v>43903</v>
      </c>
      <c r="AS139" s="61">
        <v>43938</v>
      </c>
      <c r="AT139" s="61">
        <v>43965</v>
      </c>
      <c r="AU139" s="61">
        <v>43993</v>
      </c>
      <c r="AV139" s="61">
        <v>44025</v>
      </c>
      <c r="AW139" s="61">
        <v>44054</v>
      </c>
      <c r="AX139" s="61"/>
      <c r="AY139" s="61"/>
      <c r="AZ139" s="61"/>
      <c r="BA139" s="61"/>
      <c r="BB139" s="61"/>
      <c r="BC139" s="61"/>
      <c r="BD139" s="61"/>
      <c r="BE139" s="61"/>
      <c r="BF139" s="61"/>
      <c r="BG139" s="61"/>
      <c r="BH139" s="61"/>
      <c r="BI139" s="61"/>
      <c r="BJ139" s="61"/>
      <c r="BK139" s="61"/>
      <c r="BL139" s="61"/>
      <c r="BM139" s="61"/>
      <c r="BN139" s="61"/>
      <c r="BO139" s="63"/>
      <c r="BP139" s="63"/>
      <c r="BQ139" s="63"/>
      <c r="BR139" s="63"/>
      <c r="BS139" s="63"/>
      <c r="BT139" s="63"/>
      <c r="BU139" s="63"/>
      <c r="BV139" s="63"/>
      <c r="BW139" s="63"/>
      <c r="BX139" s="63"/>
    </row>
    <row r="140" spans="1:76" s="59" customFormat="1" x14ac:dyDescent="0.3">
      <c r="A140" s="81">
        <v>10</v>
      </c>
      <c r="B140" s="93" t="s">
        <v>51</v>
      </c>
      <c r="C140" s="61"/>
      <c r="D140" s="61">
        <v>42684</v>
      </c>
      <c r="E140" s="61">
        <v>42684</v>
      </c>
      <c r="F140" s="61">
        <v>42684</v>
      </c>
      <c r="G140" s="61">
        <v>42684</v>
      </c>
      <c r="H140" s="61">
        <v>42684</v>
      </c>
      <c r="I140" s="61">
        <v>42684</v>
      </c>
      <c r="J140" s="61">
        <v>42691</v>
      </c>
      <c r="K140" s="61">
        <v>42865</v>
      </c>
      <c r="L140" s="61">
        <v>42878</v>
      </c>
      <c r="M140" s="61">
        <v>42942</v>
      </c>
      <c r="N140" s="61">
        <v>42980</v>
      </c>
      <c r="O140" s="61">
        <v>42980</v>
      </c>
      <c r="P140" s="61">
        <v>43003</v>
      </c>
      <c r="Q140" s="61">
        <v>43054</v>
      </c>
      <c r="R140" s="61">
        <v>43054</v>
      </c>
      <c r="S140" s="61">
        <v>43054</v>
      </c>
      <c r="T140" s="61">
        <v>43136</v>
      </c>
      <c r="U140" s="61">
        <v>43141</v>
      </c>
      <c r="V140" s="61">
        <v>43244</v>
      </c>
      <c r="W140" s="61">
        <v>43271</v>
      </c>
      <c r="X140" s="61">
        <v>43290</v>
      </c>
      <c r="Y140" s="61">
        <v>43328</v>
      </c>
      <c r="Z140" s="61">
        <v>43360</v>
      </c>
      <c r="AA140" s="61">
        <v>43383</v>
      </c>
      <c r="AB140" s="61">
        <v>43423</v>
      </c>
      <c r="AC140" s="61">
        <v>43454</v>
      </c>
      <c r="AD140" s="61">
        <v>43488</v>
      </c>
      <c r="AE140" s="61">
        <v>43516</v>
      </c>
      <c r="AF140" s="61">
        <v>43545</v>
      </c>
      <c r="AG140" s="61">
        <v>43579</v>
      </c>
      <c r="AH140" s="61">
        <v>43588</v>
      </c>
      <c r="AI140" s="61">
        <v>43635</v>
      </c>
      <c r="AJ140" s="61">
        <v>43664</v>
      </c>
      <c r="AK140" s="61">
        <v>43691</v>
      </c>
      <c r="AL140" s="61">
        <v>43717</v>
      </c>
      <c r="AM140" s="61">
        <v>43745</v>
      </c>
      <c r="AN140" s="61">
        <v>43783</v>
      </c>
      <c r="AO140" s="61">
        <v>43812</v>
      </c>
      <c r="AP140" s="61">
        <v>43846</v>
      </c>
      <c r="AQ140" s="61">
        <v>43874</v>
      </c>
      <c r="AR140" s="61">
        <v>43899</v>
      </c>
      <c r="AS140" s="61">
        <v>43938</v>
      </c>
      <c r="AT140" s="61">
        <v>43964</v>
      </c>
      <c r="AU140" s="61">
        <v>43991</v>
      </c>
      <c r="AV140" s="61">
        <v>44020</v>
      </c>
      <c r="AW140" s="61">
        <v>44057</v>
      </c>
      <c r="AX140" s="61"/>
      <c r="AY140" s="61"/>
      <c r="AZ140" s="61"/>
      <c r="BA140" s="61"/>
      <c r="BB140" s="61"/>
      <c r="BC140" s="61"/>
      <c r="BD140" s="61"/>
      <c r="BE140" s="61"/>
      <c r="BF140" s="61"/>
      <c r="BG140" s="61"/>
      <c r="BH140" s="61"/>
      <c r="BI140" s="61"/>
      <c r="BJ140" s="61"/>
      <c r="BK140" s="61"/>
      <c r="BL140" s="61"/>
      <c r="BM140" s="61"/>
      <c r="BN140" s="61"/>
      <c r="BO140" s="63"/>
      <c r="BP140" s="63"/>
      <c r="BQ140" s="63"/>
      <c r="BR140" s="63"/>
      <c r="BS140" s="63"/>
      <c r="BT140" s="63"/>
      <c r="BU140" s="63"/>
      <c r="BV140" s="63"/>
      <c r="BW140" s="63"/>
      <c r="BX140" s="63"/>
    </row>
    <row r="141" spans="1:76" s="59" customFormat="1" x14ac:dyDescent="0.3">
      <c r="A141" s="94">
        <v>11</v>
      </c>
      <c r="B141" s="95" t="s">
        <v>52</v>
      </c>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7">
        <v>0</v>
      </c>
      <c r="AL141" s="97">
        <v>35</v>
      </c>
      <c r="AM141" s="97">
        <v>4</v>
      </c>
      <c r="AN141" s="97">
        <v>0</v>
      </c>
      <c r="AO141" s="97">
        <v>0</v>
      </c>
      <c r="AP141" s="97">
        <v>0</v>
      </c>
      <c r="AQ141" s="97">
        <v>2</v>
      </c>
      <c r="AR141" s="97">
        <v>6</v>
      </c>
      <c r="AS141" s="97">
        <v>1</v>
      </c>
      <c r="AT141" s="97">
        <v>1</v>
      </c>
      <c r="AU141" s="97">
        <v>16</v>
      </c>
      <c r="AV141" s="97">
        <v>4</v>
      </c>
      <c r="AW141" s="97">
        <v>0</v>
      </c>
      <c r="AX141" s="97"/>
      <c r="AY141" s="97"/>
      <c r="AZ141" s="97"/>
      <c r="BA141" s="97"/>
      <c r="BB141" s="97"/>
      <c r="BC141" s="97"/>
      <c r="BD141" s="97"/>
      <c r="BE141" s="97"/>
      <c r="BF141" s="97"/>
      <c r="BG141" s="97"/>
      <c r="BH141" s="97"/>
      <c r="BI141" s="97"/>
      <c r="BJ141" s="97"/>
      <c r="BK141" s="97"/>
      <c r="BL141" s="97"/>
      <c r="BM141" s="97"/>
      <c r="BN141" s="97"/>
      <c r="BO141" s="86"/>
      <c r="BP141" s="86"/>
      <c r="BQ141" s="86"/>
      <c r="BR141" s="86"/>
      <c r="BS141" s="86"/>
      <c r="BT141" s="86"/>
      <c r="BU141" s="86"/>
      <c r="BV141" s="86"/>
      <c r="BW141" s="86"/>
      <c r="BX141" s="86"/>
    </row>
    <row r="142" spans="1:76" s="59" customFormat="1" x14ac:dyDescent="0.3">
      <c r="A142" s="81">
        <v>12</v>
      </c>
      <c r="B142" s="60" t="s">
        <v>24</v>
      </c>
      <c r="C142" s="82">
        <v>6</v>
      </c>
      <c r="D142" s="82">
        <v>8</v>
      </c>
      <c r="E142" s="82">
        <v>11</v>
      </c>
      <c r="F142" s="82">
        <v>1</v>
      </c>
      <c r="G142" s="82">
        <v>3</v>
      </c>
      <c r="H142" s="82">
        <v>3</v>
      </c>
      <c r="I142" s="82">
        <v>3</v>
      </c>
      <c r="J142" s="82">
        <v>12</v>
      </c>
      <c r="K142" s="82">
        <v>15</v>
      </c>
      <c r="L142" s="82">
        <v>6</v>
      </c>
      <c r="M142" s="82">
        <v>25</v>
      </c>
      <c r="N142" s="82">
        <v>18</v>
      </c>
      <c r="O142" s="82">
        <v>9</v>
      </c>
      <c r="P142" s="82">
        <v>19</v>
      </c>
      <c r="Q142" s="82">
        <v>21</v>
      </c>
      <c r="R142" s="82">
        <v>7</v>
      </c>
      <c r="S142" s="82">
        <v>8</v>
      </c>
      <c r="T142" s="84">
        <v>2</v>
      </c>
      <c r="U142" s="84">
        <v>6</v>
      </c>
      <c r="V142" s="84">
        <v>12</v>
      </c>
      <c r="W142" s="84">
        <v>5</v>
      </c>
      <c r="X142" s="84">
        <v>4</v>
      </c>
      <c r="Y142" s="84">
        <v>10</v>
      </c>
      <c r="Z142" s="84">
        <v>14</v>
      </c>
      <c r="AA142" s="84">
        <v>7</v>
      </c>
      <c r="AB142" s="84">
        <v>2</v>
      </c>
      <c r="AC142" s="85">
        <v>11</v>
      </c>
      <c r="AD142" s="85">
        <v>14</v>
      </c>
      <c r="AE142" s="85">
        <v>14</v>
      </c>
      <c r="AF142" s="85">
        <v>12</v>
      </c>
      <c r="AG142" s="85">
        <v>7</v>
      </c>
      <c r="AH142" s="85">
        <v>10</v>
      </c>
      <c r="AI142" s="85">
        <v>11</v>
      </c>
      <c r="AJ142" s="85">
        <v>12</v>
      </c>
      <c r="AK142" s="85">
        <v>6</v>
      </c>
      <c r="AL142" s="85">
        <v>18</v>
      </c>
      <c r="AM142" s="85">
        <v>12</v>
      </c>
      <c r="AN142" s="85">
        <v>12</v>
      </c>
      <c r="AO142" s="85">
        <v>17</v>
      </c>
      <c r="AP142" s="85">
        <v>12</v>
      </c>
      <c r="AQ142" s="85">
        <v>15</v>
      </c>
      <c r="AR142" s="85">
        <v>12</v>
      </c>
      <c r="AS142" s="85">
        <v>9</v>
      </c>
      <c r="AT142" s="85">
        <v>7</v>
      </c>
      <c r="AU142" s="85">
        <v>3</v>
      </c>
      <c r="AV142" s="85">
        <v>9</v>
      </c>
      <c r="AW142" s="85">
        <v>16</v>
      </c>
      <c r="AX142" s="85"/>
      <c r="AY142" s="85"/>
      <c r="AZ142" s="85"/>
      <c r="BA142" s="85"/>
      <c r="BB142" s="85"/>
      <c r="BC142" s="85"/>
      <c r="BD142" s="85"/>
      <c r="BE142" s="85"/>
      <c r="BF142" s="85"/>
      <c r="BG142" s="85"/>
      <c r="BH142" s="85"/>
      <c r="BI142" s="85"/>
      <c r="BJ142" s="85"/>
      <c r="BK142" s="85"/>
      <c r="BL142" s="85"/>
      <c r="BM142" s="85"/>
      <c r="BN142" s="85"/>
      <c r="BO142" s="86"/>
      <c r="BP142" s="86"/>
      <c r="BQ142" s="86"/>
      <c r="BR142" s="86"/>
      <c r="BS142" s="86"/>
      <c r="BT142" s="86"/>
      <c r="BU142" s="86"/>
      <c r="BV142" s="86"/>
      <c r="BW142" s="86"/>
      <c r="BX142" s="86"/>
    </row>
    <row r="143" spans="1:76" s="59" customFormat="1" x14ac:dyDescent="0.3">
      <c r="A143" s="94">
        <v>13</v>
      </c>
      <c r="B143" s="60" t="s">
        <v>25</v>
      </c>
      <c r="C143" s="87">
        <v>2</v>
      </c>
      <c r="D143" s="87">
        <v>2</v>
      </c>
      <c r="E143" s="87">
        <v>0</v>
      </c>
      <c r="F143" s="87">
        <v>0</v>
      </c>
      <c r="G143" s="87">
        <v>3</v>
      </c>
      <c r="H143" s="87">
        <v>1</v>
      </c>
      <c r="I143" s="87">
        <v>3</v>
      </c>
      <c r="J143" s="87">
        <v>3</v>
      </c>
      <c r="K143" s="87">
        <v>3</v>
      </c>
      <c r="L143" s="87">
        <v>4</v>
      </c>
      <c r="M143" s="87">
        <v>4</v>
      </c>
      <c r="N143" s="87">
        <v>2</v>
      </c>
      <c r="O143" s="87">
        <v>1</v>
      </c>
      <c r="P143" s="87">
        <v>6</v>
      </c>
      <c r="Q143" s="87">
        <v>5</v>
      </c>
      <c r="R143" s="87">
        <v>4</v>
      </c>
      <c r="S143" s="87">
        <v>3</v>
      </c>
      <c r="T143" s="84">
        <v>1</v>
      </c>
      <c r="U143" s="84">
        <v>5</v>
      </c>
      <c r="V143" s="84">
        <v>3</v>
      </c>
      <c r="W143" s="84">
        <v>4</v>
      </c>
      <c r="X143" s="84">
        <v>2</v>
      </c>
      <c r="Y143" s="84">
        <v>3</v>
      </c>
      <c r="Z143" s="84">
        <v>6</v>
      </c>
      <c r="AA143" s="84">
        <v>2</v>
      </c>
      <c r="AB143" s="84">
        <v>1</v>
      </c>
      <c r="AC143" s="85">
        <v>6</v>
      </c>
      <c r="AD143" s="85">
        <v>6</v>
      </c>
      <c r="AE143" s="85">
        <v>6</v>
      </c>
      <c r="AF143" s="85">
        <v>7</v>
      </c>
      <c r="AG143" s="85">
        <v>4</v>
      </c>
      <c r="AH143" s="85">
        <v>5</v>
      </c>
      <c r="AI143" s="85">
        <v>6</v>
      </c>
      <c r="AJ143" s="85">
        <v>7</v>
      </c>
      <c r="AK143" s="85">
        <v>5</v>
      </c>
      <c r="AL143" s="85">
        <v>11</v>
      </c>
      <c r="AM143" s="85">
        <v>5</v>
      </c>
      <c r="AN143" s="85">
        <v>4</v>
      </c>
      <c r="AO143" s="85">
        <v>6</v>
      </c>
      <c r="AP143" s="85">
        <v>6</v>
      </c>
      <c r="AQ143" s="85">
        <v>11</v>
      </c>
      <c r="AR143" s="85">
        <v>2</v>
      </c>
      <c r="AS143" s="85">
        <v>2</v>
      </c>
      <c r="AT143" s="85">
        <v>2</v>
      </c>
      <c r="AU143" s="97">
        <v>1</v>
      </c>
      <c r="AV143" s="85">
        <v>5</v>
      </c>
      <c r="AW143" s="85">
        <v>4</v>
      </c>
      <c r="AX143" s="85"/>
      <c r="AY143" s="85"/>
      <c r="AZ143" s="85"/>
      <c r="BA143" s="85"/>
      <c r="BB143" s="85"/>
      <c r="BC143" s="85"/>
      <c r="BD143" s="85"/>
      <c r="BE143" s="85"/>
      <c r="BF143" s="85"/>
      <c r="BG143" s="85"/>
      <c r="BH143" s="85"/>
      <c r="BI143" s="85"/>
      <c r="BJ143" s="85"/>
      <c r="BK143" s="85"/>
      <c r="BL143" s="85"/>
      <c r="BM143" s="85"/>
      <c r="BN143" s="85"/>
      <c r="BO143" s="86"/>
      <c r="BP143" s="86"/>
      <c r="BQ143" s="86"/>
      <c r="BR143" s="86"/>
      <c r="BS143" s="86"/>
      <c r="BT143" s="86"/>
      <c r="BU143" s="86"/>
      <c r="BV143" s="86"/>
      <c r="BW143" s="86"/>
      <c r="BX143" s="86"/>
    </row>
    <row r="144" spans="1:76" s="59" customFormat="1" x14ac:dyDescent="0.3">
      <c r="A144" s="81">
        <v>14</v>
      </c>
      <c r="B144" s="98" t="s">
        <v>53</v>
      </c>
      <c r="C144" s="99"/>
      <c r="D144" s="99"/>
      <c r="E144" s="99"/>
      <c r="F144" s="99"/>
      <c r="G144" s="100"/>
      <c r="H144" s="100"/>
      <c r="I144" s="100"/>
      <c r="J144" s="100"/>
      <c r="K144" s="100"/>
      <c r="L144" s="100"/>
      <c r="M144" s="100"/>
      <c r="N144" s="100"/>
      <c r="O144" s="100"/>
      <c r="P144" s="100"/>
      <c r="Q144" s="100"/>
      <c r="R144" s="100"/>
      <c r="S144" s="100"/>
      <c r="T144" s="100"/>
      <c r="U144" s="100"/>
      <c r="V144" s="101"/>
      <c r="W144" s="101"/>
      <c r="X144" s="101">
        <v>18</v>
      </c>
      <c r="Y144" s="101">
        <v>16</v>
      </c>
      <c r="Z144" s="101">
        <v>3</v>
      </c>
      <c r="AA144" s="101">
        <v>18</v>
      </c>
      <c r="AB144" s="101">
        <v>20</v>
      </c>
      <c r="AC144" s="101">
        <v>15</v>
      </c>
      <c r="AD144" s="101">
        <v>17</v>
      </c>
      <c r="AE144" s="101">
        <v>8</v>
      </c>
      <c r="AF144" s="101">
        <v>17</v>
      </c>
      <c r="AG144" s="101">
        <v>21</v>
      </c>
      <c r="AH144" s="101">
        <v>32</v>
      </c>
      <c r="AI144" s="101">
        <v>21</v>
      </c>
      <c r="AJ144" s="101">
        <v>26</v>
      </c>
      <c r="AK144" s="101">
        <v>28</v>
      </c>
      <c r="AL144" s="101">
        <v>30</v>
      </c>
      <c r="AM144" s="101">
        <v>33</v>
      </c>
      <c r="AN144" s="101">
        <v>43</v>
      </c>
      <c r="AO144" s="101">
        <v>30</v>
      </c>
      <c r="AP144" s="101">
        <v>34</v>
      </c>
      <c r="AQ144" s="101">
        <v>26</v>
      </c>
      <c r="AR144" s="101">
        <v>23</v>
      </c>
      <c r="AS144" s="101">
        <v>19</v>
      </c>
      <c r="AT144" s="101">
        <v>28</v>
      </c>
      <c r="AU144" s="101">
        <v>45</v>
      </c>
      <c r="AV144" s="101">
        <v>45</v>
      </c>
      <c r="AW144" s="101">
        <v>49</v>
      </c>
      <c r="AX144" s="101"/>
      <c r="AY144" s="101"/>
      <c r="AZ144" s="101"/>
      <c r="BA144" s="101"/>
      <c r="BB144" s="101"/>
      <c r="BC144" s="101"/>
      <c r="BD144" s="101"/>
      <c r="BE144" s="101"/>
      <c r="BF144" s="101"/>
      <c r="BG144" s="101"/>
      <c r="BH144" s="101"/>
      <c r="BI144" s="101"/>
      <c r="BJ144" s="101"/>
      <c r="BK144" s="101"/>
      <c r="BL144" s="101"/>
      <c r="BM144" s="101"/>
      <c r="BN144" s="101"/>
      <c r="BO144" s="102"/>
      <c r="BP144" s="102"/>
      <c r="BQ144" s="102"/>
      <c r="BR144" s="102"/>
      <c r="BS144" s="102"/>
      <c r="BT144" s="102"/>
      <c r="BU144" s="102"/>
      <c r="BV144" s="102"/>
      <c r="BW144" s="102"/>
      <c r="BX144" s="102"/>
    </row>
    <row r="145" spans="1:76" s="59" customFormat="1" x14ac:dyDescent="0.3">
      <c r="A145" s="94">
        <v>15</v>
      </c>
      <c r="B145" s="98" t="s">
        <v>54</v>
      </c>
      <c r="C145" s="99"/>
      <c r="D145" s="99"/>
      <c r="E145" s="99"/>
      <c r="F145" s="99"/>
      <c r="G145" s="100"/>
      <c r="H145" s="100"/>
      <c r="I145" s="100"/>
      <c r="J145" s="100"/>
      <c r="K145" s="100"/>
      <c r="L145" s="100"/>
      <c r="M145" s="100"/>
      <c r="N145" s="100"/>
      <c r="O145" s="100"/>
      <c r="P145" s="100"/>
      <c r="Q145" s="100"/>
      <c r="R145" s="100"/>
      <c r="S145" s="100"/>
      <c r="T145" s="100"/>
      <c r="U145" s="100"/>
      <c r="V145" s="101"/>
      <c r="W145" s="101"/>
      <c r="X145" s="101">
        <v>1</v>
      </c>
      <c r="Y145" s="101">
        <v>0</v>
      </c>
      <c r="Z145" s="101">
        <v>1</v>
      </c>
      <c r="AA145" s="101">
        <v>4</v>
      </c>
      <c r="AB145" s="101">
        <v>6</v>
      </c>
      <c r="AC145" s="101">
        <v>2</v>
      </c>
      <c r="AD145" s="101">
        <v>1</v>
      </c>
      <c r="AE145" s="101">
        <v>1</v>
      </c>
      <c r="AF145" s="101">
        <v>3</v>
      </c>
      <c r="AG145" s="101">
        <v>2</v>
      </c>
      <c r="AH145" s="101">
        <v>2</v>
      </c>
      <c r="AI145" s="101">
        <v>1</v>
      </c>
      <c r="AJ145" s="101">
        <v>1</v>
      </c>
      <c r="AK145" s="101">
        <v>5</v>
      </c>
      <c r="AL145" s="101">
        <v>0</v>
      </c>
      <c r="AM145" s="101">
        <v>12</v>
      </c>
      <c r="AN145" s="101">
        <v>9</v>
      </c>
      <c r="AO145" s="101">
        <v>15</v>
      </c>
      <c r="AP145" s="101">
        <v>1</v>
      </c>
      <c r="AQ145" s="101">
        <v>3</v>
      </c>
      <c r="AR145" s="101">
        <v>0</v>
      </c>
      <c r="AS145" s="101">
        <v>0</v>
      </c>
      <c r="AT145" s="101">
        <v>0</v>
      </c>
      <c r="AU145" s="101">
        <v>0</v>
      </c>
      <c r="AV145" s="101">
        <v>0</v>
      </c>
      <c r="AW145" s="101">
        <v>2</v>
      </c>
      <c r="AX145" s="101"/>
      <c r="AY145" s="101"/>
      <c r="AZ145" s="101"/>
      <c r="BA145" s="101"/>
      <c r="BB145" s="101"/>
      <c r="BC145" s="101"/>
      <c r="BD145" s="101"/>
      <c r="BE145" s="101"/>
      <c r="BF145" s="101"/>
      <c r="BG145" s="101"/>
      <c r="BH145" s="101"/>
      <c r="BI145" s="101"/>
      <c r="BJ145" s="101"/>
      <c r="BK145" s="101"/>
      <c r="BL145" s="101"/>
      <c r="BM145" s="101"/>
      <c r="BN145" s="101"/>
      <c r="BO145" s="102"/>
      <c r="BP145" s="102"/>
      <c r="BQ145" s="102"/>
      <c r="BR145" s="102"/>
      <c r="BS145" s="102"/>
      <c r="BT145" s="102"/>
      <c r="BU145" s="102"/>
      <c r="BV145" s="102"/>
      <c r="BW145" s="102"/>
      <c r="BX145" s="102"/>
    </row>
    <row r="146" spans="1:76" s="91" customFormat="1" ht="26.4" x14ac:dyDescent="0.3">
      <c r="A146" s="88">
        <v>16</v>
      </c>
      <c r="B146" s="67" t="s">
        <v>26</v>
      </c>
      <c r="C146" s="89">
        <f t="shared" ref="C146:AH146" si="54">SUM(C147:C151)</f>
        <v>0</v>
      </c>
      <c r="D146" s="89">
        <f t="shared" si="54"/>
        <v>3</v>
      </c>
      <c r="E146" s="89">
        <f t="shared" si="54"/>
        <v>5</v>
      </c>
      <c r="F146" s="89">
        <f t="shared" si="54"/>
        <v>6</v>
      </c>
      <c r="G146" s="89">
        <f t="shared" si="54"/>
        <v>27</v>
      </c>
      <c r="H146" s="89">
        <f t="shared" si="54"/>
        <v>66</v>
      </c>
      <c r="I146" s="89">
        <f t="shared" si="54"/>
        <v>192</v>
      </c>
      <c r="J146" s="89">
        <f t="shared" si="54"/>
        <v>73</v>
      </c>
      <c r="K146" s="89">
        <f t="shared" si="54"/>
        <v>26</v>
      </c>
      <c r="L146" s="89">
        <f t="shared" si="54"/>
        <v>77</v>
      </c>
      <c r="M146" s="89">
        <f t="shared" si="54"/>
        <v>41</v>
      </c>
      <c r="N146" s="89">
        <f t="shared" si="54"/>
        <v>54</v>
      </c>
      <c r="O146" s="89">
        <f t="shared" si="54"/>
        <v>108</v>
      </c>
      <c r="P146" s="89">
        <f t="shared" si="54"/>
        <v>166</v>
      </c>
      <c r="Q146" s="89">
        <f t="shared" si="54"/>
        <v>87</v>
      </c>
      <c r="R146" s="89">
        <f t="shared" si="54"/>
        <v>92</v>
      </c>
      <c r="S146" s="89">
        <f t="shared" si="54"/>
        <v>110</v>
      </c>
      <c r="T146" s="89">
        <f t="shared" si="54"/>
        <v>62</v>
      </c>
      <c r="U146" s="89">
        <f t="shared" si="54"/>
        <v>138</v>
      </c>
      <c r="V146" s="89">
        <f t="shared" si="54"/>
        <v>55</v>
      </c>
      <c r="W146" s="89">
        <f t="shared" si="54"/>
        <v>141</v>
      </c>
      <c r="X146" s="89">
        <f t="shared" si="54"/>
        <v>171</v>
      </c>
      <c r="Y146" s="89">
        <f t="shared" si="54"/>
        <v>196</v>
      </c>
      <c r="Z146" s="89">
        <f t="shared" si="54"/>
        <v>112</v>
      </c>
      <c r="AA146" s="89">
        <f t="shared" si="54"/>
        <v>136</v>
      </c>
      <c r="AB146" s="89">
        <f t="shared" si="54"/>
        <v>245</v>
      </c>
      <c r="AC146" s="89">
        <f t="shared" si="54"/>
        <v>192</v>
      </c>
      <c r="AD146" s="89">
        <f t="shared" si="54"/>
        <v>123</v>
      </c>
      <c r="AE146" s="89">
        <f t="shared" si="54"/>
        <v>205</v>
      </c>
      <c r="AF146" s="89">
        <f t="shared" si="54"/>
        <v>141</v>
      </c>
      <c r="AG146" s="89">
        <f t="shared" si="54"/>
        <v>158</v>
      </c>
      <c r="AH146" s="89">
        <f t="shared" si="54"/>
        <v>158</v>
      </c>
      <c r="AI146" s="89">
        <f t="shared" ref="AI146:BN146" si="55">SUM(AI147:AI151)</f>
        <v>126</v>
      </c>
      <c r="AJ146" s="89">
        <f t="shared" si="55"/>
        <v>208</v>
      </c>
      <c r="AK146" s="89">
        <f t="shared" si="55"/>
        <v>187</v>
      </c>
      <c r="AL146" s="89">
        <f t="shared" si="55"/>
        <v>280</v>
      </c>
      <c r="AM146" s="89">
        <f t="shared" si="55"/>
        <v>200</v>
      </c>
      <c r="AN146" s="89">
        <f t="shared" si="55"/>
        <v>263</v>
      </c>
      <c r="AO146" s="89">
        <f t="shared" si="55"/>
        <v>164</v>
      </c>
      <c r="AP146" s="89">
        <f t="shared" si="55"/>
        <v>127</v>
      </c>
      <c r="AQ146" s="89">
        <f t="shared" si="55"/>
        <v>138</v>
      </c>
      <c r="AR146" s="89">
        <f t="shared" si="55"/>
        <v>204</v>
      </c>
      <c r="AS146" s="89">
        <f t="shared" si="55"/>
        <v>141</v>
      </c>
      <c r="AT146" s="89">
        <f t="shared" si="55"/>
        <v>207</v>
      </c>
      <c r="AU146" s="89">
        <f t="shared" si="55"/>
        <v>207</v>
      </c>
      <c r="AV146" s="89">
        <f t="shared" si="55"/>
        <v>286</v>
      </c>
      <c r="AW146" s="89">
        <f t="shared" si="55"/>
        <v>260</v>
      </c>
      <c r="AX146" s="89">
        <f t="shared" si="55"/>
        <v>0</v>
      </c>
      <c r="AY146" s="89">
        <f t="shared" si="55"/>
        <v>0</v>
      </c>
      <c r="AZ146" s="89">
        <f t="shared" si="55"/>
        <v>0</v>
      </c>
      <c r="BA146" s="89">
        <f t="shared" si="55"/>
        <v>0</v>
      </c>
      <c r="BB146" s="89">
        <f t="shared" si="55"/>
        <v>0</v>
      </c>
      <c r="BC146" s="89">
        <f t="shared" si="55"/>
        <v>0</v>
      </c>
      <c r="BD146" s="89">
        <f t="shared" si="55"/>
        <v>0</v>
      </c>
      <c r="BE146" s="89">
        <f t="shared" si="55"/>
        <v>0</v>
      </c>
      <c r="BF146" s="89">
        <f t="shared" si="55"/>
        <v>0</v>
      </c>
      <c r="BG146" s="89">
        <f t="shared" si="55"/>
        <v>0</v>
      </c>
      <c r="BH146" s="89">
        <f t="shared" si="55"/>
        <v>0</v>
      </c>
      <c r="BI146" s="89">
        <f t="shared" si="55"/>
        <v>0</v>
      </c>
      <c r="BJ146" s="89">
        <f t="shared" si="55"/>
        <v>0</v>
      </c>
      <c r="BK146" s="89">
        <f t="shared" si="55"/>
        <v>0</v>
      </c>
      <c r="BL146" s="89">
        <f t="shared" si="55"/>
        <v>0</v>
      </c>
      <c r="BM146" s="89">
        <f t="shared" si="55"/>
        <v>0</v>
      </c>
      <c r="BN146" s="89">
        <f t="shared" si="55"/>
        <v>0</v>
      </c>
      <c r="BO146" s="90"/>
      <c r="BP146" s="90"/>
      <c r="BQ146" s="90"/>
      <c r="BR146" s="90"/>
      <c r="BS146" s="90"/>
      <c r="BT146" s="90"/>
      <c r="BU146" s="90"/>
      <c r="BV146" s="90"/>
      <c r="BW146" s="90"/>
      <c r="BX146" s="90"/>
    </row>
    <row r="147" spans="1:76" s="59" customFormat="1" x14ac:dyDescent="0.3">
      <c r="A147" s="81"/>
      <c r="B147" s="103" t="s">
        <v>27</v>
      </c>
      <c r="C147" s="82"/>
      <c r="D147" s="82">
        <v>2</v>
      </c>
      <c r="E147" s="82">
        <v>2</v>
      </c>
      <c r="F147" s="82">
        <v>4</v>
      </c>
      <c r="G147" s="82">
        <v>22</v>
      </c>
      <c r="H147" s="82">
        <v>59</v>
      </c>
      <c r="I147" s="82">
        <v>5</v>
      </c>
      <c r="J147" s="82">
        <v>21</v>
      </c>
      <c r="K147" s="82">
        <v>8</v>
      </c>
      <c r="L147" s="82">
        <v>42</v>
      </c>
      <c r="M147" s="82">
        <v>9</v>
      </c>
      <c r="N147" s="82">
        <v>19</v>
      </c>
      <c r="O147" s="82">
        <v>8</v>
      </c>
      <c r="P147" s="82">
        <v>55</v>
      </c>
      <c r="Q147" s="82">
        <v>17</v>
      </c>
      <c r="R147" s="82">
        <v>55</v>
      </c>
      <c r="S147" s="82">
        <v>41</v>
      </c>
      <c r="T147" s="84">
        <v>21</v>
      </c>
      <c r="U147" s="84">
        <v>48</v>
      </c>
      <c r="V147" s="84">
        <v>32</v>
      </c>
      <c r="W147" s="84">
        <v>38</v>
      </c>
      <c r="X147" s="84">
        <v>57</v>
      </c>
      <c r="Y147" s="84">
        <v>66</v>
      </c>
      <c r="Z147" s="84">
        <v>58</v>
      </c>
      <c r="AA147" s="84">
        <v>42</v>
      </c>
      <c r="AB147" s="84">
        <v>77</v>
      </c>
      <c r="AC147" s="85">
        <v>65</v>
      </c>
      <c r="AD147" s="85">
        <v>45</v>
      </c>
      <c r="AE147" s="85">
        <v>73</v>
      </c>
      <c r="AF147" s="85">
        <v>40</v>
      </c>
      <c r="AG147" s="85">
        <v>57</v>
      </c>
      <c r="AH147" s="85">
        <v>50</v>
      </c>
      <c r="AI147" s="85">
        <v>28</v>
      </c>
      <c r="AJ147" s="85">
        <v>73</v>
      </c>
      <c r="AK147" s="85">
        <v>61</v>
      </c>
      <c r="AL147" s="85">
        <v>88</v>
      </c>
      <c r="AM147" s="85">
        <v>90</v>
      </c>
      <c r="AN147" s="85">
        <v>87</v>
      </c>
      <c r="AO147" s="85">
        <v>65</v>
      </c>
      <c r="AP147" s="85">
        <v>42</v>
      </c>
      <c r="AQ147" s="85">
        <v>54</v>
      </c>
      <c r="AR147" s="85">
        <v>73</v>
      </c>
      <c r="AS147" s="85">
        <v>51</v>
      </c>
      <c r="AT147" s="85">
        <v>84</v>
      </c>
      <c r="AU147" s="85">
        <v>49</v>
      </c>
      <c r="AV147" s="85">
        <v>90</v>
      </c>
      <c r="AW147" s="85">
        <v>82</v>
      </c>
      <c r="AX147" s="85"/>
      <c r="AY147" s="85"/>
      <c r="AZ147" s="85"/>
      <c r="BA147" s="85"/>
      <c r="BB147" s="85"/>
      <c r="BC147" s="85"/>
      <c r="BD147" s="85"/>
      <c r="BE147" s="85"/>
      <c r="BF147" s="85"/>
      <c r="BG147" s="85"/>
      <c r="BH147" s="85"/>
      <c r="BI147" s="85"/>
      <c r="BJ147" s="85"/>
      <c r="BK147" s="85"/>
      <c r="BL147" s="85"/>
      <c r="BM147" s="85"/>
      <c r="BN147" s="85"/>
      <c r="BO147" s="86"/>
      <c r="BP147" s="86"/>
      <c r="BQ147" s="86"/>
      <c r="BR147" s="86"/>
      <c r="BS147" s="86"/>
      <c r="BT147" s="86"/>
      <c r="BU147" s="86"/>
      <c r="BV147" s="86"/>
      <c r="BW147" s="86"/>
      <c r="BX147" s="86"/>
    </row>
    <row r="148" spans="1:76" s="59" customFormat="1" x14ac:dyDescent="0.3">
      <c r="A148" s="81"/>
      <c r="B148" s="103" t="s">
        <v>28</v>
      </c>
      <c r="C148" s="82"/>
      <c r="D148" s="82"/>
      <c r="E148" s="82"/>
      <c r="F148" s="82"/>
      <c r="G148" s="82"/>
      <c r="H148" s="82">
        <v>5</v>
      </c>
      <c r="I148" s="82">
        <v>53</v>
      </c>
      <c r="J148" s="82">
        <v>25</v>
      </c>
      <c r="K148" s="82">
        <v>12</v>
      </c>
      <c r="L148" s="82">
        <v>7</v>
      </c>
      <c r="M148" s="82">
        <v>6</v>
      </c>
      <c r="N148" s="82">
        <v>12</v>
      </c>
      <c r="O148" s="82">
        <v>50</v>
      </c>
      <c r="P148" s="82">
        <v>60</v>
      </c>
      <c r="Q148" s="82">
        <v>13</v>
      </c>
      <c r="R148" s="82">
        <v>20</v>
      </c>
      <c r="S148" s="82">
        <v>17</v>
      </c>
      <c r="T148" s="84">
        <v>10</v>
      </c>
      <c r="U148" s="84">
        <v>35</v>
      </c>
      <c r="V148" s="84">
        <v>8</v>
      </c>
      <c r="W148" s="84">
        <v>51</v>
      </c>
      <c r="X148" s="84">
        <v>45</v>
      </c>
      <c r="Y148" s="84">
        <v>48</v>
      </c>
      <c r="Z148" s="84">
        <v>31</v>
      </c>
      <c r="AA148" s="84">
        <v>45</v>
      </c>
      <c r="AB148" s="84">
        <v>81</v>
      </c>
      <c r="AC148" s="85">
        <v>44</v>
      </c>
      <c r="AD148" s="85">
        <v>28</v>
      </c>
      <c r="AE148" s="85">
        <v>74</v>
      </c>
      <c r="AF148" s="85">
        <v>39</v>
      </c>
      <c r="AG148" s="85">
        <v>54</v>
      </c>
      <c r="AH148" s="85">
        <v>60</v>
      </c>
      <c r="AI148" s="85">
        <v>27</v>
      </c>
      <c r="AJ148" s="85">
        <v>65</v>
      </c>
      <c r="AK148" s="85">
        <v>48</v>
      </c>
      <c r="AL148" s="85">
        <v>58</v>
      </c>
      <c r="AM148" s="85">
        <v>42</v>
      </c>
      <c r="AN148" s="85">
        <v>77</v>
      </c>
      <c r="AO148" s="85">
        <v>29</v>
      </c>
      <c r="AP148" s="85">
        <v>37</v>
      </c>
      <c r="AQ148" s="85">
        <v>27</v>
      </c>
      <c r="AR148" s="85">
        <v>72</v>
      </c>
      <c r="AS148" s="85">
        <v>30</v>
      </c>
      <c r="AT148" s="85">
        <v>39</v>
      </c>
      <c r="AU148" s="85">
        <v>73</v>
      </c>
      <c r="AV148" s="85">
        <v>51</v>
      </c>
      <c r="AW148" s="85">
        <v>79</v>
      </c>
      <c r="AX148" s="85"/>
      <c r="AY148" s="85"/>
      <c r="AZ148" s="85"/>
      <c r="BA148" s="85"/>
      <c r="BB148" s="85"/>
      <c r="BC148" s="85"/>
      <c r="BD148" s="85"/>
      <c r="BE148" s="85"/>
      <c r="BF148" s="85"/>
      <c r="BG148" s="85"/>
      <c r="BH148" s="85"/>
      <c r="BI148" s="85"/>
      <c r="BJ148" s="85"/>
      <c r="BK148" s="85"/>
      <c r="BL148" s="85"/>
      <c r="BM148" s="85"/>
      <c r="BN148" s="85"/>
      <c r="BO148" s="86"/>
      <c r="BP148" s="86"/>
      <c r="BQ148" s="86"/>
      <c r="BR148" s="86"/>
      <c r="BS148" s="86"/>
      <c r="BT148" s="86"/>
      <c r="BU148" s="86"/>
      <c r="BV148" s="86"/>
      <c r="BW148" s="86"/>
      <c r="BX148" s="86"/>
    </row>
    <row r="149" spans="1:76" s="59" customFormat="1" x14ac:dyDescent="0.3">
      <c r="A149" s="81"/>
      <c r="B149" s="103" t="s">
        <v>29</v>
      </c>
      <c r="C149" s="82"/>
      <c r="D149" s="82">
        <v>1</v>
      </c>
      <c r="E149" s="82">
        <v>3</v>
      </c>
      <c r="F149" s="82">
        <v>2</v>
      </c>
      <c r="G149" s="82">
        <v>5</v>
      </c>
      <c r="H149" s="82">
        <v>2</v>
      </c>
      <c r="I149" s="82">
        <v>134</v>
      </c>
      <c r="J149" s="82">
        <v>27</v>
      </c>
      <c r="K149" s="82">
        <v>6</v>
      </c>
      <c r="L149" s="82">
        <v>25</v>
      </c>
      <c r="M149" s="82">
        <v>25</v>
      </c>
      <c r="N149" s="82">
        <v>23</v>
      </c>
      <c r="O149" s="82">
        <v>50</v>
      </c>
      <c r="P149" s="82">
        <v>51</v>
      </c>
      <c r="Q149" s="82">
        <v>57</v>
      </c>
      <c r="R149" s="82">
        <v>17</v>
      </c>
      <c r="S149" s="82">
        <v>52</v>
      </c>
      <c r="T149" s="84">
        <v>31</v>
      </c>
      <c r="U149" s="84">
        <v>49</v>
      </c>
      <c r="V149" s="84">
        <v>7</v>
      </c>
      <c r="W149" s="84">
        <v>52</v>
      </c>
      <c r="X149" s="84">
        <v>64</v>
      </c>
      <c r="Y149" s="84">
        <v>82</v>
      </c>
      <c r="Z149" s="84">
        <v>23</v>
      </c>
      <c r="AA149" s="84">
        <v>49</v>
      </c>
      <c r="AB149" s="84">
        <v>87</v>
      </c>
      <c r="AC149" s="85">
        <v>72</v>
      </c>
      <c r="AD149" s="85">
        <v>47</v>
      </c>
      <c r="AE149" s="85">
        <v>58</v>
      </c>
      <c r="AF149" s="85">
        <v>62</v>
      </c>
      <c r="AG149" s="85">
        <v>43</v>
      </c>
      <c r="AH149" s="85">
        <v>47</v>
      </c>
      <c r="AI149" s="85">
        <v>51</v>
      </c>
      <c r="AJ149" s="85">
        <v>70</v>
      </c>
      <c r="AK149" s="85">
        <v>76</v>
      </c>
      <c r="AL149" s="85">
        <v>85</v>
      </c>
      <c r="AM149" s="85">
        <v>68</v>
      </c>
      <c r="AN149" s="85">
        <v>99</v>
      </c>
      <c r="AO149" s="85">
        <v>47</v>
      </c>
      <c r="AP149" s="85">
        <v>44</v>
      </c>
      <c r="AQ149" s="85">
        <v>57</v>
      </c>
      <c r="AR149" s="85">
        <v>59</v>
      </c>
      <c r="AS149" s="85">
        <v>51</v>
      </c>
      <c r="AT149" s="85">
        <v>77</v>
      </c>
      <c r="AU149" s="85">
        <v>72</v>
      </c>
      <c r="AV149" s="85">
        <v>115</v>
      </c>
      <c r="AW149" s="85">
        <v>90</v>
      </c>
      <c r="AX149" s="85"/>
      <c r="AY149" s="85"/>
      <c r="AZ149" s="85"/>
      <c r="BA149" s="85"/>
      <c r="BB149" s="85"/>
      <c r="BC149" s="85"/>
      <c r="BD149" s="85"/>
      <c r="BE149" s="85"/>
      <c r="BF149" s="85"/>
      <c r="BG149" s="85"/>
      <c r="BH149" s="85"/>
      <c r="BI149" s="85"/>
      <c r="BJ149" s="85"/>
      <c r="BK149" s="85"/>
      <c r="BL149" s="85"/>
      <c r="BM149" s="85"/>
      <c r="BN149" s="85"/>
      <c r="BO149" s="86"/>
      <c r="BP149" s="86"/>
      <c r="BQ149" s="86"/>
      <c r="BR149" s="86"/>
      <c r="BS149" s="86"/>
      <c r="BT149" s="86"/>
      <c r="BU149" s="86"/>
      <c r="BV149" s="86"/>
      <c r="BW149" s="86"/>
      <c r="BX149" s="86"/>
    </row>
    <row r="150" spans="1:76" s="59" customFormat="1" x14ac:dyDescent="0.3">
      <c r="A150" s="81"/>
      <c r="B150" s="103" t="s">
        <v>30</v>
      </c>
      <c r="C150" s="254"/>
      <c r="D150" s="254"/>
      <c r="E150" s="254"/>
      <c r="F150" s="254"/>
      <c r="G150" s="254"/>
      <c r="H150" s="254"/>
      <c r="I150" s="254"/>
      <c r="J150" s="254"/>
      <c r="K150" s="254"/>
      <c r="L150" s="254"/>
      <c r="M150" s="254"/>
      <c r="N150" s="254"/>
      <c r="O150" s="254"/>
      <c r="P150" s="254"/>
      <c r="Q150" s="254"/>
      <c r="R150" s="254"/>
      <c r="S150" s="82"/>
      <c r="T150" s="84"/>
      <c r="U150" s="84">
        <v>6</v>
      </c>
      <c r="V150" s="84">
        <v>8</v>
      </c>
      <c r="W150" s="84"/>
      <c r="X150" s="84">
        <v>5</v>
      </c>
      <c r="Y150" s="84">
        <v>0</v>
      </c>
      <c r="Z150" s="84">
        <v>0</v>
      </c>
      <c r="AA150" s="84">
        <v>0</v>
      </c>
      <c r="AB150" s="84">
        <v>0</v>
      </c>
      <c r="AC150" s="85">
        <v>0</v>
      </c>
      <c r="AD150" s="85">
        <v>0</v>
      </c>
      <c r="AE150" s="85">
        <v>0</v>
      </c>
      <c r="AF150" s="85">
        <v>0</v>
      </c>
      <c r="AG150" s="85">
        <v>0</v>
      </c>
      <c r="AH150" s="85">
        <v>0</v>
      </c>
      <c r="AI150" s="85">
        <v>0</v>
      </c>
      <c r="AJ150" s="85">
        <v>0</v>
      </c>
      <c r="AK150" s="85">
        <v>0</v>
      </c>
      <c r="AL150" s="85">
        <v>0</v>
      </c>
      <c r="AM150" s="85">
        <v>0</v>
      </c>
      <c r="AN150" s="85">
        <v>0</v>
      </c>
      <c r="AO150" s="85">
        <v>0</v>
      </c>
      <c r="AP150" s="85">
        <v>0</v>
      </c>
      <c r="AQ150" s="85">
        <v>0</v>
      </c>
      <c r="AR150" s="85">
        <v>0</v>
      </c>
      <c r="AS150" s="85">
        <v>0</v>
      </c>
      <c r="AT150" s="85">
        <v>0</v>
      </c>
      <c r="AU150" s="85">
        <v>0</v>
      </c>
      <c r="AV150" s="85">
        <v>0</v>
      </c>
      <c r="AW150" s="85">
        <v>0</v>
      </c>
      <c r="AX150" s="85"/>
      <c r="AY150" s="85"/>
      <c r="AZ150" s="85"/>
      <c r="BA150" s="85"/>
      <c r="BB150" s="85"/>
      <c r="BC150" s="85"/>
      <c r="BD150" s="85"/>
      <c r="BE150" s="85"/>
      <c r="BF150" s="85"/>
      <c r="BG150" s="85"/>
      <c r="BH150" s="85"/>
      <c r="BI150" s="85"/>
      <c r="BJ150" s="85"/>
      <c r="BK150" s="85"/>
      <c r="BL150" s="85"/>
      <c r="BM150" s="85"/>
      <c r="BN150" s="85"/>
      <c r="BO150" s="86"/>
      <c r="BP150" s="86"/>
      <c r="BQ150" s="86"/>
      <c r="BR150" s="86"/>
      <c r="BS150" s="86"/>
      <c r="BT150" s="86"/>
      <c r="BU150" s="86"/>
      <c r="BV150" s="86"/>
      <c r="BW150" s="86"/>
      <c r="BX150" s="86"/>
    </row>
    <row r="151" spans="1:76" s="59" customFormat="1" x14ac:dyDescent="0.3">
      <c r="A151" s="81"/>
      <c r="B151" s="103" t="s">
        <v>31</v>
      </c>
      <c r="C151" s="82"/>
      <c r="D151" s="82"/>
      <c r="E151" s="82"/>
      <c r="F151" s="82"/>
      <c r="G151" s="82"/>
      <c r="H151" s="82"/>
      <c r="I151" s="82"/>
      <c r="J151" s="82"/>
      <c r="K151" s="82"/>
      <c r="L151" s="82">
        <v>3</v>
      </c>
      <c r="M151" s="82">
        <v>1</v>
      </c>
      <c r="N151" s="82"/>
      <c r="O151" s="82"/>
      <c r="P151" s="82"/>
      <c r="Q151" s="82"/>
      <c r="R151" s="82"/>
      <c r="S151" s="82"/>
      <c r="T151" s="84"/>
      <c r="U151" s="84"/>
      <c r="V151" s="84"/>
      <c r="W151" s="84"/>
      <c r="X151" s="84"/>
      <c r="Y151" s="84"/>
      <c r="Z151" s="84"/>
      <c r="AA151" s="84"/>
      <c r="AB151" s="84"/>
      <c r="AC151" s="85">
        <v>11</v>
      </c>
      <c r="AD151" s="85">
        <v>3</v>
      </c>
      <c r="AE151" s="85">
        <v>0</v>
      </c>
      <c r="AF151" s="85">
        <v>0</v>
      </c>
      <c r="AG151" s="85">
        <v>4</v>
      </c>
      <c r="AH151" s="85">
        <v>1</v>
      </c>
      <c r="AI151" s="85">
        <v>20</v>
      </c>
      <c r="AJ151" s="85">
        <v>0</v>
      </c>
      <c r="AK151" s="85">
        <v>2</v>
      </c>
      <c r="AL151" s="85">
        <v>49</v>
      </c>
      <c r="AM151" s="85">
        <v>0</v>
      </c>
      <c r="AN151" s="85">
        <v>0</v>
      </c>
      <c r="AO151" s="85">
        <v>23</v>
      </c>
      <c r="AP151" s="85">
        <v>4</v>
      </c>
      <c r="AQ151" s="85">
        <v>0</v>
      </c>
      <c r="AR151" s="85">
        <v>0</v>
      </c>
      <c r="AS151" s="85">
        <v>9</v>
      </c>
      <c r="AT151" s="85">
        <v>7</v>
      </c>
      <c r="AU151" s="85">
        <v>13</v>
      </c>
      <c r="AV151" s="85">
        <v>30</v>
      </c>
      <c r="AW151" s="85">
        <v>9</v>
      </c>
      <c r="AX151" s="85"/>
      <c r="AY151" s="85"/>
      <c r="AZ151" s="85"/>
      <c r="BA151" s="85"/>
      <c r="BB151" s="85"/>
      <c r="BC151" s="85"/>
      <c r="BD151" s="85"/>
      <c r="BE151" s="85"/>
      <c r="BF151" s="85"/>
      <c r="BG151" s="85"/>
      <c r="BH151" s="85"/>
      <c r="BI151" s="85"/>
      <c r="BJ151" s="85"/>
      <c r="BK151" s="85"/>
      <c r="BL151" s="85"/>
      <c r="BM151" s="85"/>
      <c r="BN151" s="85"/>
      <c r="BO151" s="86"/>
      <c r="BP151" s="86"/>
      <c r="BQ151" s="86"/>
      <c r="BR151" s="86"/>
      <c r="BS151" s="86"/>
      <c r="BT151" s="86"/>
      <c r="BU151" s="86"/>
      <c r="BV151" s="86"/>
      <c r="BW151" s="86"/>
      <c r="BX151" s="86"/>
    </row>
    <row r="152" spans="1:76" s="91" customFormat="1" x14ac:dyDescent="0.3">
      <c r="A152" s="88">
        <v>17</v>
      </c>
      <c r="B152" s="67" t="s">
        <v>55</v>
      </c>
      <c r="C152" s="104">
        <f t="shared" ref="C152:AV152" si="56">SUM(C153:C153)</f>
        <v>2</v>
      </c>
      <c r="D152" s="104">
        <f t="shared" si="56"/>
        <v>9</v>
      </c>
      <c r="E152" s="104">
        <f t="shared" si="56"/>
        <v>3</v>
      </c>
      <c r="F152" s="104">
        <f t="shared" si="56"/>
        <v>0</v>
      </c>
      <c r="G152" s="104">
        <f t="shared" si="56"/>
        <v>0</v>
      </c>
      <c r="H152" s="104">
        <f t="shared" si="56"/>
        <v>1</v>
      </c>
      <c r="I152" s="104">
        <f t="shared" si="56"/>
        <v>2</v>
      </c>
      <c r="J152" s="104">
        <f t="shared" si="56"/>
        <v>4</v>
      </c>
      <c r="K152" s="104">
        <f t="shared" si="56"/>
        <v>6</v>
      </c>
      <c r="L152" s="104">
        <f t="shared" si="56"/>
        <v>1</v>
      </c>
      <c r="M152" s="104">
        <f t="shared" si="56"/>
        <v>1</v>
      </c>
      <c r="N152" s="104">
        <f t="shared" si="56"/>
        <v>1</v>
      </c>
      <c r="O152" s="104">
        <f t="shared" si="56"/>
        <v>6</v>
      </c>
      <c r="P152" s="104">
        <f t="shared" si="56"/>
        <v>17</v>
      </c>
      <c r="Q152" s="104">
        <f t="shared" si="56"/>
        <v>14</v>
      </c>
      <c r="R152" s="104">
        <f t="shared" si="56"/>
        <v>3</v>
      </c>
      <c r="S152" s="104">
        <f t="shared" si="56"/>
        <v>8</v>
      </c>
      <c r="T152" s="104">
        <f t="shared" si="56"/>
        <v>0</v>
      </c>
      <c r="U152" s="104">
        <f t="shared" si="56"/>
        <v>1</v>
      </c>
      <c r="V152" s="104">
        <f t="shared" si="56"/>
        <v>12</v>
      </c>
      <c r="W152" s="104">
        <f t="shared" si="56"/>
        <v>5</v>
      </c>
      <c r="X152" s="104">
        <f t="shared" si="56"/>
        <v>2</v>
      </c>
      <c r="Y152" s="104">
        <f t="shared" si="56"/>
        <v>4</v>
      </c>
      <c r="Z152" s="104">
        <f t="shared" si="56"/>
        <v>7</v>
      </c>
      <c r="AA152" s="104">
        <f t="shared" si="56"/>
        <v>11</v>
      </c>
      <c r="AB152" s="104">
        <f t="shared" si="56"/>
        <v>8</v>
      </c>
      <c r="AC152" s="104">
        <f t="shared" si="56"/>
        <v>5</v>
      </c>
      <c r="AD152" s="104">
        <f t="shared" si="56"/>
        <v>5</v>
      </c>
      <c r="AE152" s="104">
        <f t="shared" si="56"/>
        <v>10</v>
      </c>
      <c r="AF152" s="104">
        <f t="shared" si="56"/>
        <v>12</v>
      </c>
      <c r="AG152" s="104">
        <f t="shared" si="56"/>
        <v>5</v>
      </c>
      <c r="AH152" s="104">
        <f t="shared" si="56"/>
        <v>5</v>
      </c>
      <c r="AI152" s="104">
        <f t="shared" si="56"/>
        <v>6</v>
      </c>
      <c r="AJ152" s="104">
        <f t="shared" si="56"/>
        <v>15</v>
      </c>
      <c r="AK152" s="104">
        <f t="shared" si="56"/>
        <v>2</v>
      </c>
      <c r="AL152" s="104">
        <f t="shared" si="56"/>
        <v>11</v>
      </c>
      <c r="AM152" s="104">
        <f t="shared" si="56"/>
        <v>10</v>
      </c>
      <c r="AN152" s="104">
        <f t="shared" si="56"/>
        <v>4</v>
      </c>
      <c r="AO152" s="104">
        <f t="shared" si="56"/>
        <v>10</v>
      </c>
      <c r="AP152" s="104">
        <f t="shared" si="56"/>
        <v>19</v>
      </c>
      <c r="AQ152" s="104">
        <f t="shared" si="56"/>
        <v>20</v>
      </c>
      <c r="AR152" s="104">
        <f t="shared" si="56"/>
        <v>12</v>
      </c>
      <c r="AS152" s="104">
        <f t="shared" si="56"/>
        <v>2</v>
      </c>
      <c r="AT152" s="104">
        <f t="shared" si="56"/>
        <v>1</v>
      </c>
      <c r="AU152" s="104">
        <f t="shared" si="56"/>
        <v>3</v>
      </c>
      <c r="AV152" s="104">
        <f t="shared" si="56"/>
        <v>6</v>
      </c>
      <c r="AW152" s="104">
        <f t="shared" ref="AW152:BN152" si="57">SUM(AW153:AW154)</f>
        <v>7</v>
      </c>
      <c r="AX152" s="104">
        <f t="shared" si="57"/>
        <v>0</v>
      </c>
      <c r="AY152" s="104">
        <f t="shared" si="57"/>
        <v>0</v>
      </c>
      <c r="AZ152" s="104">
        <f t="shared" si="57"/>
        <v>0</v>
      </c>
      <c r="BA152" s="104">
        <f t="shared" si="57"/>
        <v>0</v>
      </c>
      <c r="BB152" s="104">
        <f t="shared" si="57"/>
        <v>0</v>
      </c>
      <c r="BC152" s="104">
        <f t="shared" si="57"/>
        <v>0</v>
      </c>
      <c r="BD152" s="104">
        <f t="shared" si="57"/>
        <v>0</v>
      </c>
      <c r="BE152" s="104">
        <f t="shared" si="57"/>
        <v>0</v>
      </c>
      <c r="BF152" s="104">
        <f t="shared" si="57"/>
        <v>0</v>
      </c>
      <c r="BG152" s="104">
        <f t="shared" si="57"/>
        <v>0</v>
      </c>
      <c r="BH152" s="104">
        <f t="shared" si="57"/>
        <v>0</v>
      </c>
      <c r="BI152" s="104">
        <f t="shared" si="57"/>
        <v>0</v>
      </c>
      <c r="BJ152" s="104">
        <f t="shared" si="57"/>
        <v>0</v>
      </c>
      <c r="BK152" s="104">
        <f t="shared" si="57"/>
        <v>0</v>
      </c>
      <c r="BL152" s="104">
        <f t="shared" si="57"/>
        <v>0</v>
      </c>
      <c r="BM152" s="104">
        <f t="shared" si="57"/>
        <v>0</v>
      </c>
      <c r="BN152" s="104">
        <f t="shared" si="57"/>
        <v>0</v>
      </c>
      <c r="BO152" s="105"/>
      <c r="BP152" s="105"/>
      <c r="BQ152" s="105"/>
      <c r="BR152" s="105"/>
      <c r="BS152" s="105"/>
      <c r="BT152" s="105"/>
      <c r="BU152" s="105"/>
      <c r="BV152" s="105"/>
      <c r="BW152" s="105"/>
      <c r="BX152" s="105"/>
    </row>
    <row r="153" spans="1:76" s="59" customFormat="1" x14ac:dyDescent="0.3">
      <c r="A153" s="81"/>
      <c r="B153" s="106" t="s">
        <v>38</v>
      </c>
      <c r="C153" s="87">
        <v>2</v>
      </c>
      <c r="D153" s="87">
        <v>9</v>
      </c>
      <c r="E153" s="87">
        <v>3</v>
      </c>
      <c r="F153" s="87">
        <v>0</v>
      </c>
      <c r="G153" s="87">
        <v>0</v>
      </c>
      <c r="H153" s="87">
        <v>1</v>
      </c>
      <c r="I153" s="87">
        <v>2</v>
      </c>
      <c r="J153" s="87">
        <v>4</v>
      </c>
      <c r="K153" s="87">
        <v>6</v>
      </c>
      <c r="L153" s="87">
        <v>1</v>
      </c>
      <c r="M153" s="87">
        <v>1</v>
      </c>
      <c r="N153" s="87">
        <v>1</v>
      </c>
      <c r="O153" s="87">
        <v>6</v>
      </c>
      <c r="P153" s="87">
        <v>17</v>
      </c>
      <c r="Q153" s="87">
        <v>14</v>
      </c>
      <c r="R153" s="87">
        <v>3</v>
      </c>
      <c r="S153" s="87">
        <v>8</v>
      </c>
      <c r="T153" s="84">
        <v>0</v>
      </c>
      <c r="U153" s="84">
        <v>1</v>
      </c>
      <c r="V153" s="84">
        <v>12</v>
      </c>
      <c r="W153" s="84">
        <v>5</v>
      </c>
      <c r="X153" s="84">
        <v>2</v>
      </c>
      <c r="Y153" s="84">
        <v>4</v>
      </c>
      <c r="Z153" s="84">
        <v>7</v>
      </c>
      <c r="AA153" s="84">
        <v>11</v>
      </c>
      <c r="AB153" s="84">
        <v>8</v>
      </c>
      <c r="AC153" s="85">
        <v>5</v>
      </c>
      <c r="AD153" s="85">
        <v>5</v>
      </c>
      <c r="AE153" s="85">
        <v>10</v>
      </c>
      <c r="AF153" s="85">
        <v>12</v>
      </c>
      <c r="AG153" s="85">
        <v>5</v>
      </c>
      <c r="AH153" s="85">
        <v>5</v>
      </c>
      <c r="AI153" s="85">
        <v>6</v>
      </c>
      <c r="AJ153" s="85">
        <v>15</v>
      </c>
      <c r="AK153" s="85">
        <v>2</v>
      </c>
      <c r="AL153" s="85">
        <v>11</v>
      </c>
      <c r="AM153" s="85">
        <v>10</v>
      </c>
      <c r="AN153" s="85">
        <v>4</v>
      </c>
      <c r="AO153" s="85">
        <v>10</v>
      </c>
      <c r="AP153" s="85">
        <v>19</v>
      </c>
      <c r="AQ153" s="85">
        <v>20</v>
      </c>
      <c r="AR153" s="85">
        <v>12</v>
      </c>
      <c r="AS153" s="85">
        <v>2</v>
      </c>
      <c r="AT153" s="85">
        <v>1</v>
      </c>
      <c r="AU153" s="85">
        <v>3</v>
      </c>
      <c r="AV153" s="85">
        <v>6</v>
      </c>
      <c r="AW153" s="85">
        <v>7</v>
      </c>
      <c r="AX153" s="85"/>
      <c r="AY153" s="85"/>
      <c r="AZ153" s="85"/>
      <c r="BA153" s="85"/>
      <c r="BB153" s="85"/>
      <c r="BC153" s="85"/>
      <c r="BD153" s="85"/>
      <c r="BE153" s="85"/>
      <c r="BF153" s="85"/>
      <c r="BG153" s="85"/>
      <c r="BH153" s="85"/>
      <c r="BI153" s="85"/>
      <c r="BJ153" s="85"/>
      <c r="BK153" s="85"/>
      <c r="BL153" s="85"/>
      <c r="BM153" s="85"/>
      <c r="BN153" s="85"/>
      <c r="BO153" s="86"/>
      <c r="BP153" s="86"/>
      <c r="BQ153" s="86"/>
      <c r="BR153" s="86"/>
      <c r="BS153" s="86"/>
      <c r="BT153" s="86"/>
      <c r="BU153" s="86"/>
      <c r="BV153" s="86"/>
      <c r="BW153" s="86"/>
      <c r="BX153" s="86"/>
    </row>
    <row r="154" spans="1:76" s="59" customFormat="1" x14ac:dyDescent="0.3">
      <c r="A154" s="81"/>
      <c r="B154" s="106" t="s">
        <v>58</v>
      </c>
      <c r="C154" s="107"/>
      <c r="D154" s="107"/>
      <c r="E154" s="107"/>
      <c r="F154" s="107"/>
      <c r="G154" s="107"/>
      <c r="H154" s="107"/>
      <c r="I154" s="107"/>
      <c r="J154" s="107"/>
      <c r="K154" s="107"/>
      <c r="L154" s="107"/>
      <c r="M154" s="107"/>
      <c r="N154" s="107"/>
      <c r="O154" s="107"/>
      <c r="P154" s="107"/>
      <c r="Q154" s="107"/>
      <c r="R154" s="107"/>
      <c r="S154" s="107"/>
      <c r="T154" s="108"/>
      <c r="U154" s="108"/>
      <c r="V154" s="108"/>
      <c r="W154" s="108"/>
      <c r="X154" s="108"/>
      <c r="Y154" s="108"/>
      <c r="Z154" s="108"/>
      <c r="AA154" s="108"/>
      <c r="AB154" s="108"/>
      <c r="AC154" s="109"/>
      <c r="AD154" s="109"/>
      <c r="AE154" s="109"/>
      <c r="AF154" s="109"/>
      <c r="AG154" s="109"/>
      <c r="AH154" s="109"/>
      <c r="AI154" s="109"/>
      <c r="AJ154" s="109"/>
      <c r="AK154" s="109"/>
      <c r="AL154" s="109"/>
      <c r="AM154" s="109"/>
      <c r="AN154" s="109"/>
      <c r="AO154" s="109"/>
      <c r="AP154" s="109"/>
      <c r="AQ154" s="109"/>
      <c r="AR154" s="109"/>
      <c r="AS154" s="109"/>
      <c r="AT154" s="109"/>
      <c r="AU154" s="109"/>
      <c r="AV154" s="109"/>
      <c r="AW154" s="109"/>
      <c r="AX154" s="85"/>
      <c r="AY154" s="85"/>
      <c r="AZ154" s="85"/>
      <c r="BA154" s="85"/>
      <c r="BB154" s="85"/>
      <c r="BC154" s="85"/>
      <c r="BD154" s="85"/>
      <c r="BE154" s="85"/>
      <c r="BF154" s="85"/>
      <c r="BG154" s="85"/>
      <c r="BH154" s="85"/>
      <c r="BI154" s="85"/>
      <c r="BJ154" s="85"/>
      <c r="BK154" s="85"/>
      <c r="BL154" s="85"/>
      <c r="BM154" s="85"/>
      <c r="BN154" s="85"/>
      <c r="BO154" s="86"/>
      <c r="BP154" s="86"/>
      <c r="BQ154" s="86"/>
      <c r="BR154" s="86"/>
      <c r="BS154" s="86"/>
      <c r="BT154" s="86"/>
      <c r="BU154" s="86"/>
      <c r="BV154" s="86"/>
      <c r="BW154" s="86"/>
      <c r="BX154" s="86"/>
    </row>
    <row r="155" spans="1:76" s="59" customFormat="1" x14ac:dyDescent="0.3">
      <c r="A155" s="81">
        <v>18</v>
      </c>
      <c r="B155" s="60" t="s">
        <v>63</v>
      </c>
      <c r="C155" s="87"/>
      <c r="D155" s="87"/>
      <c r="E155" s="87"/>
      <c r="F155" s="87"/>
      <c r="G155" s="87"/>
      <c r="H155" s="87"/>
      <c r="I155" s="87"/>
      <c r="J155" s="87"/>
      <c r="K155" s="87"/>
      <c r="L155" s="87"/>
      <c r="M155" s="87"/>
      <c r="N155" s="87"/>
      <c r="O155" s="87"/>
      <c r="P155" s="87"/>
      <c r="Q155" s="87"/>
      <c r="R155" s="87"/>
      <c r="S155" s="87"/>
      <c r="T155" s="84"/>
      <c r="U155" s="84"/>
      <c r="V155" s="84"/>
      <c r="W155" s="84"/>
      <c r="X155" s="84"/>
      <c r="Y155" s="84"/>
      <c r="Z155" s="84"/>
      <c r="AA155" s="84"/>
      <c r="AB155" s="84"/>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c r="BD155" s="85"/>
      <c r="BE155" s="85"/>
      <c r="BF155" s="85"/>
      <c r="BG155" s="85"/>
      <c r="BH155" s="85"/>
      <c r="BI155" s="85"/>
      <c r="BJ155" s="85"/>
      <c r="BK155" s="85"/>
      <c r="BL155" s="85"/>
      <c r="BM155" s="85"/>
      <c r="BN155" s="85"/>
      <c r="BO155" s="86"/>
      <c r="BP155" s="86"/>
      <c r="BQ155" s="86"/>
      <c r="BR155" s="86"/>
      <c r="BS155" s="86"/>
      <c r="BT155" s="86"/>
      <c r="BU155" s="86"/>
      <c r="BV155" s="86"/>
      <c r="BW155" s="86"/>
      <c r="BX155" s="86"/>
    </row>
    <row r="156" spans="1:76" ht="15" customHeight="1" x14ac:dyDescent="0.3">
      <c r="A156" s="260" t="s">
        <v>64</v>
      </c>
      <c r="B156" s="260"/>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2"/>
      <c r="AY156" s="132"/>
      <c r="AZ156" s="132"/>
      <c r="BA156" s="132"/>
      <c r="BB156" s="132"/>
      <c r="BC156" s="132"/>
      <c r="BD156" s="132"/>
      <c r="BE156" s="132"/>
      <c r="BF156" s="132"/>
      <c r="BG156" s="132"/>
      <c r="BH156" s="132"/>
      <c r="BI156" s="132"/>
      <c r="BJ156" s="132"/>
      <c r="BK156" s="132"/>
      <c r="BL156" s="132"/>
      <c r="BM156" s="132"/>
      <c r="BN156" s="132"/>
      <c r="BO156" s="53"/>
      <c r="BP156" s="53"/>
      <c r="BQ156" s="53"/>
      <c r="BR156" s="53"/>
      <c r="BS156" s="53"/>
      <c r="BT156" s="53"/>
      <c r="BU156" s="53"/>
      <c r="BV156" s="53"/>
      <c r="BW156" s="53"/>
      <c r="BX156" s="53"/>
    </row>
    <row r="157" spans="1:76" s="59" customFormat="1" x14ac:dyDescent="0.3">
      <c r="A157" s="81">
        <v>1</v>
      </c>
      <c r="B157" s="60" t="s">
        <v>42</v>
      </c>
      <c r="C157" s="82">
        <v>1047</v>
      </c>
      <c r="D157" s="82">
        <v>998</v>
      </c>
      <c r="E157" s="83">
        <v>1036</v>
      </c>
      <c r="F157" s="83">
        <v>1068</v>
      </c>
      <c r="G157" s="83">
        <v>1058</v>
      </c>
      <c r="H157" s="83">
        <v>1078</v>
      </c>
      <c r="I157" s="83">
        <v>1110</v>
      </c>
      <c r="J157" s="83">
        <v>1198</v>
      </c>
      <c r="K157" s="83">
        <v>1217</v>
      </c>
      <c r="L157" s="83">
        <v>1238</v>
      </c>
      <c r="M157" s="83">
        <v>1274</v>
      </c>
      <c r="N157" s="83">
        <v>1299</v>
      </c>
      <c r="O157" s="83">
        <v>1240</v>
      </c>
      <c r="P157" s="83">
        <v>1091</v>
      </c>
      <c r="Q157" s="83">
        <v>1133</v>
      </c>
      <c r="R157" s="83">
        <v>1142</v>
      </c>
      <c r="S157" s="83">
        <v>1153</v>
      </c>
      <c r="T157" s="84">
        <v>1173</v>
      </c>
      <c r="U157" s="84">
        <v>1206</v>
      </c>
      <c r="V157" s="84">
        <v>1225</v>
      </c>
      <c r="W157" s="84">
        <v>1247</v>
      </c>
      <c r="X157" s="84">
        <v>1251</v>
      </c>
      <c r="Y157" s="84">
        <v>1240</v>
      </c>
      <c r="Z157" s="84">
        <v>1268</v>
      </c>
      <c r="AA157" s="84">
        <v>1238</v>
      </c>
      <c r="AB157" s="84">
        <v>1198</v>
      </c>
      <c r="AC157" s="85">
        <v>1208</v>
      </c>
      <c r="AD157" s="85">
        <v>1232</v>
      </c>
      <c r="AE157" s="85">
        <v>1252</v>
      </c>
      <c r="AF157" s="85">
        <v>1229</v>
      </c>
      <c r="AG157" s="85">
        <v>1217</v>
      </c>
      <c r="AH157" s="85">
        <v>1234</v>
      </c>
      <c r="AI157" s="85">
        <v>1197</v>
      </c>
      <c r="AJ157" s="85">
        <v>1229</v>
      </c>
      <c r="AK157" s="85">
        <v>1256</v>
      </c>
      <c r="AL157" s="85">
        <v>1245</v>
      </c>
      <c r="AM157" s="85">
        <v>1269</v>
      </c>
      <c r="AN157" s="85">
        <v>1267</v>
      </c>
      <c r="AO157" s="85">
        <v>1283</v>
      </c>
      <c r="AP157" s="85">
        <v>1286</v>
      </c>
      <c r="AQ157" s="85">
        <v>1302</v>
      </c>
      <c r="AR157" s="85">
        <v>1299</v>
      </c>
      <c r="AS157" s="85">
        <v>1294</v>
      </c>
      <c r="AT157" s="85">
        <v>1294</v>
      </c>
      <c r="AU157" s="85">
        <v>1306</v>
      </c>
      <c r="AV157" s="85">
        <v>1276</v>
      </c>
      <c r="AW157" s="85">
        <v>1240</v>
      </c>
      <c r="AX157" s="85"/>
      <c r="AY157" s="85"/>
      <c r="AZ157" s="85"/>
      <c r="BA157" s="85"/>
      <c r="BB157" s="85"/>
      <c r="BC157" s="85"/>
      <c r="BD157" s="85"/>
      <c r="BE157" s="85"/>
      <c r="BF157" s="85"/>
      <c r="BG157" s="85"/>
      <c r="BH157" s="85"/>
      <c r="BI157" s="85"/>
      <c r="BJ157" s="85"/>
      <c r="BK157" s="85"/>
      <c r="BL157" s="85"/>
      <c r="BM157" s="85"/>
      <c r="BN157" s="85"/>
      <c r="BO157" s="86"/>
      <c r="BP157" s="86"/>
      <c r="BQ157" s="86"/>
      <c r="BR157" s="86"/>
      <c r="BS157" s="86"/>
      <c r="BT157" s="86"/>
      <c r="BU157" s="86"/>
      <c r="BV157" s="86"/>
      <c r="BW157" s="86"/>
      <c r="BX157" s="86"/>
    </row>
    <row r="158" spans="1:76" s="59" customFormat="1" x14ac:dyDescent="0.3">
      <c r="A158" s="81">
        <v>2</v>
      </c>
      <c r="B158" s="60" t="s">
        <v>43</v>
      </c>
      <c r="C158" s="87">
        <v>76</v>
      </c>
      <c r="D158" s="87">
        <v>37</v>
      </c>
      <c r="E158" s="87">
        <v>24</v>
      </c>
      <c r="F158" s="87">
        <v>12</v>
      </c>
      <c r="G158" s="87">
        <v>21</v>
      </c>
      <c r="H158" s="87">
        <v>27</v>
      </c>
      <c r="I158" s="87">
        <v>35</v>
      </c>
      <c r="J158" s="87">
        <v>18</v>
      </c>
      <c r="K158" s="87">
        <v>22</v>
      </c>
      <c r="L158" s="87">
        <v>30</v>
      </c>
      <c r="M158" s="87">
        <v>23</v>
      </c>
      <c r="N158" s="87">
        <v>36</v>
      </c>
      <c r="O158" s="87">
        <v>26</v>
      </c>
      <c r="P158" s="87">
        <v>35</v>
      </c>
      <c r="Q158" s="87">
        <v>25</v>
      </c>
      <c r="R158" s="87">
        <v>20</v>
      </c>
      <c r="S158" s="87">
        <v>22</v>
      </c>
      <c r="T158" s="84">
        <v>31</v>
      </c>
      <c r="U158" s="84">
        <v>23</v>
      </c>
      <c r="V158" s="84">
        <v>29</v>
      </c>
      <c r="W158" s="84">
        <v>27</v>
      </c>
      <c r="X158" s="84">
        <v>26</v>
      </c>
      <c r="Y158" s="84">
        <v>27</v>
      </c>
      <c r="Z158" s="84">
        <v>30</v>
      </c>
      <c r="AA158" s="84">
        <v>21</v>
      </c>
      <c r="AB158" s="84">
        <v>20</v>
      </c>
      <c r="AC158" s="85">
        <v>28</v>
      </c>
      <c r="AD158" s="85">
        <v>19</v>
      </c>
      <c r="AE158" s="85">
        <v>27</v>
      </c>
      <c r="AF158" s="85">
        <v>28</v>
      </c>
      <c r="AG158" s="85">
        <v>44</v>
      </c>
      <c r="AH158" s="85">
        <v>13</v>
      </c>
      <c r="AI158" s="85">
        <v>38</v>
      </c>
      <c r="AJ158" s="85">
        <v>26</v>
      </c>
      <c r="AK158" s="85">
        <v>29</v>
      </c>
      <c r="AL158" s="85">
        <v>27</v>
      </c>
      <c r="AM158" s="85">
        <v>19</v>
      </c>
      <c r="AN158" s="85">
        <v>39</v>
      </c>
      <c r="AO158" s="85">
        <v>26</v>
      </c>
      <c r="AP158" s="85">
        <v>17</v>
      </c>
      <c r="AQ158" s="85">
        <v>30</v>
      </c>
      <c r="AR158" s="85">
        <v>26</v>
      </c>
      <c r="AS158" s="85">
        <v>17</v>
      </c>
      <c r="AT158" s="85">
        <v>17</v>
      </c>
      <c r="AU158" s="85">
        <v>24</v>
      </c>
      <c r="AV158" s="85">
        <v>36</v>
      </c>
      <c r="AW158" s="85">
        <v>15</v>
      </c>
      <c r="AX158" s="85"/>
      <c r="AY158" s="85"/>
      <c r="AZ158" s="85"/>
      <c r="BA158" s="85"/>
      <c r="BB158" s="85"/>
      <c r="BC158" s="85"/>
      <c r="BD158" s="85"/>
      <c r="BE158" s="85"/>
      <c r="BF158" s="85"/>
      <c r="BG158" s="85"/>
      <c r="BH158" s="85"/>
      <c r="BI158" s="85"/>
      <c r="BJ158" s="85"/>
      <c r="BK158" s="85"/>
      <c r="BL158" s="85"/>
      <c r="BM158" s="85"/>
      <c r="BN158" s="85"/>
      <c r="BO158" s="86"/>
      <c r="BP158" s="86"/>
      <c r="BQ158" s="86"/>
      <c r="BR158" s="86"/>
      <c r="BS158" s="86"/>
      <c r="BT158" s="86"/>
      <c r="BU158" s="86"/>
      <c r="BV158" s="86"/>
      <c r="BW158" s="86"/>
      <c r="BX158" s="86"/>
    </row>
    <row r="159" spans="1:76" s="59" customFormat="1" x14ac:dyDescent="0.3">
      <c r="A159" s="81">
        <v>3</v>
      </c>
      <c r="B159" s="60" t="s">
        <v>44</v>
      </c>
      <c r="C159" s="82">
        <v>23</v>
      </c>
      <c r="D159" s="82">
        <v>1</v>
      </c>
      <c r="E159" s="82">
        <v>20</v>
      </c>
      <c r="F159" s="82">
        <v>9</v>
      </c>
      <c r="G159" s="82">
        <v>7</v>
      </c>
      <c r="H159" s="82">
        <v>9</v>
      </c>
      <c r="I159" s="82">
        <v>56</v>
      </c>
      <c r="J159" s="82">
        <v>7</v>
      </c>
      <c r="K159" s="82">
        <v>16</v>
      </c>
      <c r="L159" s="82">
        <v>11</v>
      </c>
      <c r="M159" s="82">
        <v>11</v>
      </c>
      <c r="N159" s="82">
        <v>15</v>
      </c>
      <c r="O159" s="82">
        <v>16</v>
      </c>
      <c r="P159" s="82">
        <v>15</v>
      </c>
      <c r="Q159" s="82">
        <v>15</v>
      </c>
      <c r="R159" s="82">
        <v>12</v>
      </c>
      <c r="S159" s="82">
        <v>7</v>
      </c>
      <c r="T159" s="84">
        <v>26</v>
      </c>
      <c r="U159" s="84">
        <v>10</v>
      </c>
      <c r="V159" s="84">
        <v>7</v>
      </c>
      <c r="W159" s="84">
        <v>5</v>
      </c>
      <c r="X159" s="84">
        <v>8</v>
      </c>
      <c r="Y159" s="84">
        <v>10</v>
      </c>
      <c r="Z159" s="84">
        <v>4</v>
      </c>
      <c r="AA159" s="84">
        <v>8</v>
      </c>
      <c r="AB159" s="84">
        <v>10</v>
      </c>
      <c r="AC159" s="85">
        <v>3</v>
      </c>
      <c r="AD159" s="85">
        <v>22</v>
      </c>
      <c r="AE159" s="85">
        <v>5</v>
      </c>
      <c r="AF159" s="85">
        <v>24</v>
      </c>
      <c r="AG159" s="85">
        <v>22</v>
      </c>
      <c r="AH159" s="85">
        <v>10</v>
      </c>
      <c r="AI159" s="85">
        <v>28</v>
      </c>
      <c r="AJ159" s="85">
        <v>20</v>
      </c>
      <c r="AK159" s="85">
        <v>18</v>
      </c>
      <c r="AL159" s="85">
        <v>19</v>
      </c>
      <c r="AM159" s="85">
        <v>24</v>
      </c>
      <c r="AN159" s="85">
        <v>10</v>
      </c>
      <c r="AO159" s="85">
        <v>11</v>
      </c>
      <c r="AP159" s="85">
        <v>13</v>
      </c>
      <c r="AQ159" s="85">
        <v>15</v>
      </c>
      <c r="AR159" s="85">
        <v>19</v>
      </c>
      <c r="AS159" s="85">
        <v>9</v>
      </c>
      <c r="AT159" s="85">
        <v>14</v>
      </c>
      <c r="AU159" s="85">
        <v>14</v>
      </c>
      <c r="AV159" s="85">
        <v>13</v>
      </c>
      <c r="AW159" s="85">
        <v>11</v>
      </c>
      <c r="AX159" s="85"/>
      <c r="AY159" s="85"/>
      <c r="AZ159" s="85"/>
      <c r="BA159" s="85"/>
      <c r="BB159" s="85"/>
      <c r="BC159" s="85"/>
      <c r="BD159" s="85"/>
      <c r="BE159" s="85"/>
      <c r="BF159" s="85"/>
      <c r="BG159" s="85"/>
      <c r="BH159" s="85"/>
      <c r="BI159" s="85"/>
      <c r="BJ159" s="85"/>
      <c r="BK159" s="85"/>
      <c r="BL159" s="85"/>
      <c r="BM159" s="85"/>
      <c r="BN159" s="85"/>
      <c r="BO159" s="86"/>
      <c r="BP159" s="86"/>
      <c r="BQ159" s="86"/>
      <c r="BR159" s="86"/>
      <c r="BS159" s="86"/>
      <c r="BT159" s="86"/>
      <c r="BU159" s="86"/>
      <c r="BV159" s="86"/>
      <c r="BW159" s="86"/>
      <c r="BX159" s="86"/>
    </row>
    <row r="160" spans="1:76" s="59" customFormat="1" x14ac:dyDescent="0.3">
      <c r="A160" s="81">
        <v>4</v>
      </c>
      <c r="B160" s="60" t="s">
        <v>45</v>
      </c>
      <c r="C160" s="82">
        <v>148</v>
      </c>
      <c r="D160" s="82">
        <v>0</v>
      </c>
      <c r="E160" s="82">
        <v>9</v>
      </c>
      <c r="F160" s="82">
        <v>17</v>
      </c>
      <c r="G160" s="82">
        <v>8</v>
      </c>
      <c r="H160" s="82">
        <v>4</v>
      </c>
      <c r="I160" s="82">
        <v>2</v>
      </c>
      <c r="J160" s="82">
        <v>6</v>
      </c>
      <c r="K160" s="82">
        <v>17</v>
      </c>
      <c r="L160" s="82">
        <v>5</v>
      </c>
      <c r="M160" s="82">
        <v>8</v>
      </c>
      <c r="N160" s="82">
        <v>110</v>
      </c>
      <c r="O160" s="82">
        <v>191</v>
      </c>
      <c r="P160" s="82">
        <v>8</v>
      </c>
      <c r="Q160" s="82">
        <v>31</v>
      </c>
      <c r="R160" s="82">
        <v>21</v>
      </c>
      <c r="S160" s="82">
        <v>9</v>
      </c>
      <c r="T160" s="84">
        <v>24</v>
      </c>
      <c r="U160" s="84">
        <v>14</v>
      </c>
      <c r="V160" s="84">
        <v>14</v>
      </c>
      <c r="W160" s="84">
        <v>18</v>
      </c>
      <c r="X160" s="84">
        <v>45</v>
      </c>
      <c r="Y160" s="84">
        <v>9</v>
      </c>
      <c r="Z160" s="84">
        <v>64</v>
      </c>
      <c r="AA160" s="84">
        <v>69</v>
      </c>
      <c r="AB160" s="84">
        <v>20</v>
      </c>
      <c r="AC160" s="85">
        <v>7</v>
      </c>
      <c r="AD160" s="85">
        <v>21</v>
      </c>
      <c r="AE160" s="85">
        <v>55</v>
      </c>
      <c r="AF160" s="85">
        <v>64</v>
      </c>
      <c r="AG160" s="85">
        <v>49</v>
      </c>
      <c r="AH160" s="85">
        <v>60</v>
      </c>
      <c r="AI160" s="85">
        <v>34</v>
      </c>
      <c r="AJ160" s="85">
        <v>19</v>
      </c>
      <c r="AK160" s="85">
        <v>58</v>
      </c>
      <c r="AL160" s="85">
        <v>21</v>
      </c>
      <c r="AM160" s="85">
        <v>45</v>
      </c>
      <c r="AN160" s="85">
        <v>33</v>
      </c>
      <c r="AO160" s="85">
        <v>34</v>
      </c>
      <c r="AP160" s="85">
        <v>14</v>
      </c>
      <c r="AQ160" s="85">
        <v>48</v>
      </c>
      <c r="AR160" s="85">
        <v>50</v>
      </c>
      <c r="AS160" s="85">
        <v>26</v>
      </c>
      <c r="AT160" s="85">
        <v>19</v>
      </c>
      <c r="AU160" s="85">
        <v>68</v>
      </c>
      <c r="AV160" s="85">
        <v>85</v>
      </c>
      <c r="AW160" s="85">
        <v>66</v>
      </c>
      <c r="AX160" s="85"/>
      <c r="AY160" s="85"/>
      <c r="AZ160" s="85"/>
      <c r="BA160" s="85"/>
      <c r="BB160" s="85"/>
      <c r="BC160" s="85"/>
      <c r="BD160" s="85"/>
      <c r="BE160" s="85"/>
      <c r="BF160" s="85"/>
      <c r="BG160" s="85"/>
      <c r="BH160" s="85"/>
      <c r="BI160" s="85"/>
      <c r="BJ160" s="85"/>
      <c r="BK160" s="85"/>
      <c r="BL160" s="85"/>
      <c r="BM160" s="85"/>
      <c r="BN160" s="85"/>
      <c r="BO160" s="86"/>
      <c r="BP160" s="86"/>
      <c r="BQ160" s="86"/>
      <c r="BR160" s="86"/>
      <c r="BS160" s="86"/>
      <c r="BT160" s="86"/>
      <c r="BU160" s="86"/>
      <c r="BV160" s="86"/>
      <c r="BW160" s="86"/>
      <c r="BX160" s="86"/>
    </row>
    <row r="161" spans="1:76" s="91" customFormat="1" x14ac:dyDescent="0.3">
      <c r="A161" s="88">
        <v>5</v>
      </c>
      <c r="B161" s="67" t="s">
        <v>46</v>
      </c>
      <c r="C161" s="89">
        <f t="shared" ref="C161:AH161" si="58">C162+C163</f>
        <v>998</v>
      </c>
      <c r="D161" s="89">
        <f t="shared" si="58"/>
        <v>1036</v>
      </c>
      <c r="E161" s="89">
        <f t="shared" si="58"/>
        <v>1068</v>
      </c>
      <c r="F161" s="89">
        <f t="shared" si="58"/>
        <v>1058</v>
      </c>
      <c r="G161" s="89">
        <f t="shared" si="58"/>
        <v>1078</v>
      </c>
      <c r="H161" s="89">
        <f t="shared" si="58"/>
        <v>1110</v>
      </c>
      <c r="I161" s="89">
        <f t="shared" si="58"/>
        <v>1198</v>
      </c>
      <c r="J161" s="89">
        <f t="shared" si="58"/>
        <v>1217</v>
      </c>
      <c r="K161" s="89">
        <f t="shared" si="58"/>
        <v>1238</v>
      </c>
      <c r="L161" s="89">
        <f t="shared" si="58"/>
        <v>1274</v>
      </c>
      <c r="M161" s="89">
        <f t="shared" si="58"/>
        <v>1299</v>
      </c>
      <c r="N161" s="89">
        <f t="shared" si="58"/>
        <v>1240</v>
      </c>
      <c r="O161" s="89">
        <f t="shared" si="58"/>
        <v>1091</v>
      </c>
      <c r="P161" s="89">
        <f t="shared" si="58"/>
        <v>1133</v>
      </c>
      <c r="Q161" s="89">
        <f t="shared" si="58"/>
        <v>1142</v>
      </c>
      <c r="R161" s="89">
        <f t="shared" si="58"/>
        <v>1153</v>
      </c>
      <c r="S161" s="89">
        <f t="shared" si="58"/>
        <v>1173</v>
      </c>
      <c r="T161" s="89">
        <f t="shared" si="58"/>
        <v>1206</v>
      </c>
      <c r="U161" s="89">
        <f t="shared" si="58"/>
        <v>1225</v>
      </c>
      <c r="V161" s="89">
        <f t="shared" si="58"/>
        <v>1247</v>
      </c>
      <c r="W161" s="89">
        <f t="shared" si="58"/>
        <v>1251</v>
      </c>
      <c r="X161" s="89">
        <f t="shared" si="58"/>
        <v>1240</v>
      </c>
      <c r="Y161" s="89">
        <f t="shared" si="58"/>
        <v>1268</v>
      </c>
      <c r="Z161" s="89">
        <f t="shared" si="58"/>
        <v>1238</v>
      </c>
      <c r="AA161" s="89">
        <f t="shared" si="58"/>
        <v>1198</v>
      </c>
      <c r="AB161" s="89">
        <f t="shared" si="58"/>
        <v>1208</v>
      </c>
      <c r="AC161" s="89">
        <f t="shared" si="58"/>
        <v>1232</v>
      </c>
      <c r="AD161" s="89">
        <f t="shared" si="58"/>
        <v>1252</v>
      </c>
      <c r="AE161" s="89">
        <f t="shared" si="58"/>
        <v>1229</v>
      </c>
      <c r="AF161" s="89">
        <f t="shared" si="58"/>
        <v>1217</v>
      </c>
      <c r="AG161" s="89">
        <f t="shared" si="58"/>
        <v>1234</v>
      </c>
      <c r="AH161" s="89">
        <f t="shared" si="58"/>
        <v>1197</v>
      </c>
      <c r="AI161" s="89">
        <f t="shared" ref="AI161:BN161" si="59">AI162+AI163</f>
        <v>1229</v>
      </c>
      <c r="AJ161" s="89">
        <f t="shared" si="59"/>
        <v>1256</v>
      </c>
      <c r="AK161" s="89">
        <f t="shared" si="59"/>
        <v>1245</v>
      </c>
      <c r="AL161" s="89">
        <f t="shared" si="59"/>
        <v>1269</v>
      </c>
      <c r="AM161" s="89">
        <f t="shared" si="59"/>
        <v>1267</v>
      </c>
      <c r="AN161" s="89">
        <f t="shared" si="59"/>
        <v>1283</v>
      </c>
      <c r="AO161" s="89">
        <f t="shared" si="59"/>
        <v>1286</v>
      </c>
      <c r="AP161" s="89">
        <f t="shared" si="59"/>
        <v>1302</v>
      </c>
      <c r="AQ161" s="89">
        <f t="shared" si="59"/>
        <v>1299</v>
      </c>
      <c r="AR161" s="89">
        <f t="shared" si="59"/>
        <v>1294</v>
      </c>
      <c r="AS161" s="89">
        <f t="shared" si="59"/>
        <v>1294</v>
      </c>
      <c r="AT161" s="89">
        <f t="shared" si="59"/>
        <v>1306</v>
      </c>
      <c r="AU161" s="89">
        <f t="shared" si="59"/>
        <v>1276</v>
      </c>
      <c r="AV161" s="89">
        <f t="shared" si="59"/>
        <v>1240</v>
      </c>
      <c r="AW161" s="89">
        <f t="shared" si="59"/>
        <v>1200</v>
      </c>
      <c r="AX161" s="89">
        <f t="shared" si="59"/>
        <v>0</v>
      </c>
      <c r="AY161" s="89">
        <f t="shared" si="59"/>
        <v>0</v>
      </c>
      <c r="AZ161" s="89">
        <f t="shared" si="59"/>
        <v>0</v>
      </c>
      <c r="BA161" s="89">
        <f t="shared" si="59"/>
        <v>0</v>
      </c>
      <c r="BB161" s="89">
        <f t="shared" si="59"/>
        <v>0</v>
      </c>
      <c r="BC161" s="89">
        <f t="shared" si="59"/>
        <v>0</v>
      </c>
      <c r="BD161" s="89">
        <f t="shared" si="59"/>
        <v>0</v>
      </c>
      <c r="BE161" s="89">
        <f t="shared" si="59"/>
        <v>0</v>
      </c>
      <c r="BF161" s="89">
        <f t="shared" si="59"/>
        <v>0</v>
      </c>
      <c r="BG161" s="89">
        <f t="shared" si="59"/>
        <v>0</v>
      </c>
      <c r="BH161" s="89">
        <f t="shared" si="59"/>
        <v>0</v>
      </c>
      <c r="BI161" s="89">
        <f t="shared" si="59"/>
        <v>0</v>
      </c>
      <c r="BJ161" s="89">
        <f t="shared" si="59"/>
        <v>0</v>
      </c>
      <c r="BK161" s="89">
        <f t="shared" si="59"/>
        <v>0</v>
      </c>
      <c r="BL161" s="89">
        <f t="shared" si="59"/>
        <v>0</v>
      </c>
      <c r="BM161" s="89">
        <f t="shared" si="59"/>
        <v>0</v>
      </c>
      <c r="BN161" s="89">
        <f t="shared" si="59"/>
        <v>0</v>
      </c>
      <c r="BO161" s="90"/>
      <c r="BP161" s="90"/>
      <c r="BQ161" s="90"/>
      <c r="BR161" s="90"/>
      <c r="BS161" s="90"/>
      <c r="BT161" s="90"/>
      <c r="BU161" s="90"/>
      <c r="BV161" s="90"/>
      <c r="BW161" s="90"/>
      <c r="BX161" s="90"/>
    </row>
    <row r="162" spans="1:76" s="59" customFormat="1" x14ac:dyDescent="0.3">
      <c r="A162" s="81">
        <v>6</v>
      </c>
      <c r="B162" s="60" t="s">
        <v>47</v>
      </c>
      <c r="C162" s="82">
        <f>998-771</f>
        <v>227</v>
      </c>
      <c r="D162" s="82">
        <v>1028</v>
      </c>
      <c r="E162" s="82">
        <v>514</v>
      </c>
      <c r="F162" s="82">
        <v>223</v>
      </c>
      <c r="G162" s="82">
        <v>242</v>
      </c>
      <c r="H162" s="82">
        <v>265</v>
      </c>
      <c r="I162" s="82">
        <v>284</v>
      </c>
      <c r="J162" s="82">
        <v>291</v>
      </c>
      <c r="K162" s="82">
        <v>268</v>
      </c>
      <c r="L162" s="82">
        <v>238</v>
      </c>
      <c r="M162" s="82">
        <v>249</v>
      </c>
      <c r="N162" s="82">
        <v>268</v>
      </c>
      <c r="O162" s="82">
        <v>262</v>
      </c>
      <c r="P162" s="82">
        <v>291</v>
      </c>
      <c r="Q162" s="82">
        <v>310</v>
      </c>
      <c r="R162" s="82">
        <v>319</v>
      </c>
      <c r="S162" s="82">
        <v>328</v>
      </c>
      <c r="T162" s="84">
        <v>338</v>
      </c>
      <c r="U162" s="84">
        <v>351</v>
      </c>
      <c r="V162" s="84">
        <v>357</v>
      </c>
      <c r="W162" s="84">
        <v>368</v>
      </c>
      <c r="X162" s="84">
        <v>363</v>
      </c>
      <c r="Y162" s="84">
        <v>371</v>
      </c>
      <c r="Z162" s="84">
        <v>348</v>
      </c>
      <c r="AA162" s="84">
        <v>322</v>
      </c>
      <c r="AB162" s="84">
        <v>333</v>
      </c>
      <c r="AC162" s="85">
        <v>349</v>
      </c>
      <c r="AD162" s="85">
        <v>359</v>
      </c>
      <c r="AE162" s="85">
        <v>362</v>
      </c>
      <c r="AF162" s="85">
        <v>370</v>
      </c>
      <c r="AG162" s="85">
        <v>383</v>
      </c>
      <c r="AH162" s="85">
        <v>356</v>
      </c>
      <c r="AI162" s="85">
        <v>221</v>
      </c>
      <c r="AJ162" s="85">
        <v>214</v>
      </c>
      <c r="AK162" s="85">
        <v>198</v>
      </c>
      <c r="AL162" s="85">
        <v>210</v>
      </c>
      <c r="AM162" s="85">
        <v>224</v>
      </c>
      <c r="AN162" s="85">
        <v>256</v>
      </c>
      <c r="AO162" s="85">
        <v>266</v>
      </c>
      <c r="AP162" s="85">
        <v>277</v>
      </c>
      <c r="AQ162" s="85">
        <v>284</v>
      </c>
      <c r="AR162" s="85">
        <v>268</v>
      </c>
      <c r="AS162" s="85">
        <v>263</v>
      </c>
      <c r="AT162" s="85">
        <v>259</v>
      </c>
      <c r="AU162" s="85">
        <v>253</v>
      </c>
      <c r="AV162" s="85">
        <v>241</v>
      </c>
      <c r="AW162" s="85">
        <v>221</v>
      </c>
      <c r="AX162" s="85"/>
      <c r="AY162" s="85"/>
      <c r="AZ162" s="85"/>
      <c r="BA162" s="85"/>
      <c r="BB162" s="85"/>
      <c r="BC162" s="85"/>
      <c r="BD162" s="85"/>
      <c r="BE162" s="85"/>
      <c r="BF162" s="85"/>
      <c r="BG162" s="85"/>
      <c r="BH162" s="85"/>
      <c r="BI162" s="85"/>
      <c r="BJ162" s="85"/>
      <c r="BK162" s="85"/>
      <c r="BL162" s="85"/>
      <c r="BM162" s="85"/>
      <c r="BN162" s="85"/>
      <c r="BO162" s="86"/>
      <c r="BP162" s="86"/>
      <c r="BQ162" s="86"/>
      <c r="BR162" s="86"/>
      <c r="BS162" s="86"/>
      <c r="BT162" s="86"/>
      <c r="BU162" s="86"/>
      <c r="BV162" s="86"/>
      <c r="BW162" s="86"/>
      <c r="BX162" s="86"/>
    </row>
    <row r="163" spans="1:76" s="59" customFormat="1" x14ac:dyDescent="0.3">
      <c r="A163" s="81">
        <v>7</v>
      </c>
      <c r="B163" s="60" t="s">
        <v>57</v>
      </c>
      <c r="C163" s="82">
        <v>771</v>
      </c>
      <c r="D163" s="82">
        <v>8</v>
      </c>
      <c r="E163" s="82">
        <v>554</v>
      </c>
      <c r="F163" s="82">
        <v>835</v>
      </c>
      <c r="G163" s="82">
        <v>836</v>
      </c>
      <c r="H163" s="82">
        <v>845</v>
      </c>
      <c r="I163" s="82">
        <v>914</v>
      </c>
      <c r="J163" s="82">
        <v>926</v>
      </c>
      <c r="K163" s="82">
        <v>970</v>
      </c>
      <c r="L163" s="82">
        <v>1036</v>
      </c>
      <c r="M163" s="82">
        <v>1050</v>
      </c>
      <c r="N163" s="82">
        <v>972</v>
      </c>
      <c r="O163" s="82">
        <v>829</v>
      </c>
      <c r="P163" s="82">
        <v>842</v>
      </c>
      <c r="Q163" s="82">
        <v>832</v>
      </c>
      <c r="R163" s="82">
        <v>834</v>
      </c>
      <c r="S163" s="82">
        <v>845</v>
      </c>
      <c r="T163" s="84">
        <v>868</v>
      </c>
      <c r="U163" s="84">
        <v>874</v>
      </c>
      <c r="V163" s="84">
        <v>890</v>
      </c>
      <c r="W163" s="84">
        <v>883</v>
      </c>
      <c r="X163" s="84">
        <v>877</v>
      </c>
      <c r="Y163" s="84">
        <v>897</v>
      </c>
      <c r="Z163" s="84">
        <v>890</v>
      </c>
      <c r="AA163" s="84">
        <v>876</v>
      </c>
      <c r="AB163" s="84">
        <v>875</v>
      </c>
      <c r="AC163" s="85">
        <v>883</v>
      </c>
      <c r="AD163" s="85">
        <v>893</v>
      </c>
      <c r="AE163" s="85">
        <v>867</v>
      </c>
      <c r="AF163" s="85">
        <v>847</v>
      </c>
      <c r="AG163" s="85">
        <v>851</v>
      </c>
      <c r="AH163" s="85">
        <v>841</v>
      </c>
      <c r="AI163" s="85">
        <v>1008</v>
      </c>
      <c r="AJ163" s="85">
        <v>1042</v>
      </c>
      <c r="AK163" s="85">
        <v>1047</v>
      </c>
      <c r="AL163" s="85">
        <v>1059</v>
      </c>
      <c r="AM163" s="85">
        <v>1043</v>
      </c>
      <c r="AN163" s="85">
        <v>1027</v>
      </c>
      <c r="AO163" s="85">
        <v>1020</v>
      </c>
      <c r="AP163" s="85">
        <v>1025</v>
      </c>
      <c r="AQ163" s="85">
        <v>1015</v>
      </c>
      <c r="AR163" s="85">
        <v>1026</v>
      </c>
      <c r="AS163" s="85">
        <v>1031</v>
      </c>
      <c r="AT163" s="85">
        <v>1047</v>
      </c>
      <c r="AU163" s="85">
        <v>1023</v>
      </c>
      <c r="AV163" s="85">
        <v>999</v>
      </c>
      <c r="AW163" s="85">
        <v>979</v>
      </c>
      <c r="AX163" s="85"/>
      <c r="AY163" s="85"/>
      <c r="AZ163" s="85"/>
      <c r="BA163" s="85"/>
      <c r="BB163" s="85"/>
      <c r="BC163" s="85"/>
      <c r="BD163" s="85"/>
      <c r="BE163" s="85"/>
      <c r="BF163" s="85"/>
      <c r="BG163" s="85"/>
      <c r="BH163" s="85"/>
      <c r="BI163" s="85"/>
      <c r="BJ163" s="85"/>
      <c r="BK163" s="85"/>
      <c r="BL163" s="85"/>
      <c r="BM163" s="85"/>
      <c r="BN163" s="85"/>
      <c r="BO163" s="86"/>
      <c r="BP163" s="86"/>
      <c r="BQ163" s="86"/>
      <c r="BR163" s="86"/>
      <c r="BS163" s="86"/>
      <c r="BT163" s="86"/>
      <c r="BU163" s="86"/>
      <c r="BV163" s="86"/>
      <c r="BW163" s="86"/>
      <c r="BX163" s="86"/>
    </row>
    <row r="164" spans="1:76" s="59" customFormat="1" x14ac:dyDescent="0.3">
      <c r="A164" s="81">
        <v>8</v>
      </c>
      <c r="B164" s="93" t="s">
        <v>49</v>
      </c>
      <c r="C164" s="61"/>
      <c r="D164" s="61">
        <v>42656</v>
      </c>
      <c r="E164" s="61">
        <v>42656</v>
      </c>
      <c r="F164" s="61">
        <v>42656</v>
      </c>
      <c r="G164" s="61">
        <v>42662</v>
      </c>
      <c r="H164" s="61">
        <v>42662</v>
      </c>
      <c r="I164" s="61">
        <v>43027</v>
      </c>
      <c r="J164" s="61">
        <v>42684</v>
      </c>
      <c r="K164" s="61">
        <v>42684</v>
      </c>
      <c r="L164" s="61">
        <v>42696</v>
      </c>
      <c r="M164" s="61">
        <v>42696</v>
      </c>
      <c r="N164" s="61">
        <v>42965</v>
      </c>
      <c r="O164" s="61">
        <v>42995</v>
      </c>
      <c r="P164" s="61">
        <v>43005</v>
      </c>
      <c r="Q164" s="61">
        <v>43038</v>
      </c>
      <c r="R164" s="61">
        <v>43090</v>
      </c>
      <c r="S164" s="61">
        <v>43117</v>
      </c>
      <c r="T164" s="61">
        <v>43145</v>
      </c>
      <c r="U164" s="61">
        <v>43158</v>
      </c>
      <c r="V164" s="61">
        <v>43244</v>
      </c>
      <c r="W164" s="61">
        <v>43271</v>
      </c>
      <c r="X164" s="61">
        <v>43291</v>
      </c>
      <c r="Y164" s="61">
        <v>43328</v>
      </c>
      <c r="Z164" s="61">
        <v>43360</v>
      </c>
      <c r="AA164" s="61">
        <v>43382</v>
      </c>
      <c r="AB164" s="61">
        <v>43423</v>
      </c>
      <c r="AC164" s="61">
        <v>43453</v>
      </c>
      <c r="AD164" s="61">
        <v>43486</v>
      </c>
      <c r="AE164" s="61">
        <v>43516</v>
      </c>
      <c r="AF164" s="61">
        <v>43545</v>
      </c>
      <c r="AG164" s="61">
        <v>43579</v>
      </c>
      <c r="AH164" s="61">
        <v>43612</v>
      </c>
      <c r="AI164" s="61">
        <v>43635</v>
      </c>
      <c r="AJ164" s="61">
        <v>43664</v>
      </c>
      <c r="AK164" s="61">
        <v>43691</v>
      </c>
      <c r="AL164" s="61">
        <v>43719</v>
      </c>
      <c r="AM164" s="61">
        <v>43732</v>
      </c>
      <c r="AN164" s="61">
        <v>43780</v>
      </c>
      <c r="AO164" s="61">
        <v>43812</v>
      </c>
      <c r="AP164" s="61">
        <v>43844</v>
      </c>
      <c r="AQ164" s="61">
        <v>43879</v>
      </c>
      <c r="AR164" s="61">
        <v>43901</v>
      </c>
      <c r="AS164" s="61">
        <v>43938</v>
      </c>
      <c r="AT164" s="61">
        <v>43965</v>
      </c>
      <c r="AU164" s="61">
        <v>43991</v>
      </c>
      <c r="AV164" s="61">
        <v>44022</v>
      </c>
      <c r="AW164" s="61">
        <v>44057</v>
      </c>
      <c r="AX164" s="61"/>
      <c r="AY164" s="61"/>
      <c r="AZ164" s="61"/>
      <c r="BA164" s="61"/>
      <c r="BB164" s="61"/>
      <c r="BC164" s="61"/>
      <c r="BD164" s="61"/>
      <c r="BE164" s="61"/>
      <c r="BF164" s="61"/>
      <c r="BG164" s="61"/>
      <c r="BH164" s="61"/>
      <c r="BI164" s="61"/>
      <c r="BJ164" s="61"/>
      <c r="BK164" s="61"/>
      <c r="BL164" s="61"/>
      <c r="BM164" s="61"/>
      <c r="BN164" s="61"/>
      <c r="BO164" s="63"/>
      <c r="BP164" s="63"/>
      <c r="BQ164" s="63"/>
      <c r="BR164" s="63"/>
      <c r="BS164" s="63"/>
      <c r="BT164" s="63"/>
      <c r="BU164" s="63"/>
      <c r="BV164" s="63"/>
      <c r="BW164" s="63"/>
      <c r="BX164" s="63"/>
    </row>
    <row r="165" spans="1:76" s="59" customFormat="1" ht="26.4" x14ac:dyDescent="0.3">
      <c r="A165" s="81">
        <v>9</v>
      </c>
      <c r="B165" s="93" t="s">
        <v>50</v>
      </c>
      <c r="C165" s="61">
        <v>42594</v>
      </c>
      <c r="D165" s="61">
        <v>42690</v>
      </c>
      <c r="E165" s="61">
        <v>42725</v>
      </c>
      <c r="F165" s="61">
        <v>42766</v>
      </c>
      <c r="G165" s="61">
        <v>42795</v>
      </c>
      <c r="H165" s="61">
        <v>42817</v>
      </c>
      <c r="I165" s="61">
        <v>42843</v>
      </c>
      <c r="J165" s="61">
        <v>42843</v>
      </c>
      <c r="K165" s="61">
        <v>42902</v>
      </c>
      <c r="L165" s="61">
        <v>42902</v>
      </c>
      <c r="M165" s="61">
        <v>42902</v>
      </c>
      <c r="N165" s="61">
        <v>42944</v>
      </c>
      <c r="O165" s="61">
        <v>42990</v>
      </c>
      <c r="P165" s="61">
        <v>43012</v>
      </c>
      <c r="Q165" s="61">
        <v>43012</v>
      </c>
      <c r="R165" s="61">
        <v>43017</v>
      </c>
      <c r="S165" s="61">
        <v>43059</v>
      </c>
      <c r="T165" s="61">
        <v>43075</v>
      </c>
      <c r="U165" s="61">
        <v>43115</v>
      </c>
      <c r="V165" s="61">
        <v>43115</v>
      </c>
      <c r="W165" s="61">
        <v>43140</v>
      </c>
      <c r="X165" s="61">
        <v>43180</v>
      </c>
      <c r="Y165" s="61">
        <v>43180</v>
      </c>
      <c r="Z165" s="61">
        <v>43222</v>
      </c>
      <c r="AA165" s="61">
        <v>43242</v>
      </c>
      <c r="AB165" s="61">
        <v>43250</v>
      </c>
      <c r="AC165" s="61">
        <v>43280</v>
      </c>
      <c r="AD165" s="61">
        <v>43291</v>
      </c>
      <c r="AE165" s="61">
        <v>43326</v>
      </c>
      <c r="AF165" s="61">
        <v>43392</v>
      </c>
      <c r="AG165" s="61">
        <v>43451</v>
      </c>
      <c r="AH165" s="61">
        <v>43594</v>
      </c>
      <c r="AI165" s="61">
        <v>43594</v>
      </c>
      <c r="AJ165" s="61">
        <v>43644</v>
      </c>
      <c r="AK165" s="61">
        <v>43644</v>
      </c>
      <c r="AL165" s="61">
        <v>43690</v>
      </c>
      <c r="AM165" s="61">
        <v>43710</v>
      </c>
      <c r="AN165" s="61">
        <v>43710</v>
      </c>
      <c r="AO165" s="61">
        <v>43734</v>
      </c>
      <c r="AP165" s="61">
        <v>43789</v>
      </c>
      <c r="AQ165" s="61">
        <v>43808</v>
      </c>
      <c r="AR165" s="61">
        <v>43838</v>
      </c>
      <c r="AS165" s="61">
        <v>43845</v>
      </c>
      <c r="AT165" s="61">
        <v>43936</v>
      </c>
      <c r="AU165" s="61">
        <v>43936</v>
      </c>
      <c r="AV165" s="61">
        <v>43958</v>
      </c>
      <c r="AW165" s="61">
        <v>44001</v>
      </c>
      <c r="AX165" s="61"/>
      <c r="AY165" s="61"/>
      <c r="AZ165" s="61"/>
      <c r="BA165" s="61"/>
      <c r="BB165" s="61"/>
      <c r="BC165" s="61"/>
      <c r="BD165" s="61"/>
      <c r="BE165" s="61"/>
      <c r="BF165" s="61"/>
      <c r="BG165" s="61"/>
      <c r="BH165" s="61"/>
      <c r="BI165" s="61"/>
      <c r="BJ165" s="61"/>
      <c r="BK165" s="61"/>
      <c r="BL165" s="61"/>
      <c r="BM165" s="61"/>
      <c r="BN165" s="61"/>
      <c r="BO165" s="63"/>
      <c r="BP165" s="63"/>
      <c r="BQ165" s="63"/>
      <c r="BR165" s="63"/>
      <c r="BS165" s="63"/>
      <c r="BT165" s="63"/>
      <c r="BU165" s="63"/>
      <c r="BV165" s="63"/>
      <c r="BW165" s="63"/>
      <c r="BX165" s="63"/>
    </row>
    <row r="166" spans="1:76" s="59" customFormat="1" x14ac:dyDescent="0.3">
      <c r="A166" s="81">
        <v>10</v>
      </c>
      <c r="B166" s="93" t="s">
        <v>51</v>
      </c>
      <c r="C166" s="61"/>
      <c r="D166" s="61">
        <v>42683</v>
      </c>
      <c r="E166" s="61">
        <v>42683</v>
      </c>
      <c r="F166" s="61">
        <v>42683</v>
      </c>
      <c r="G166" s="61">
        <v>42683</v>
      </c>
      <c r="H166" s="61">
        <v>43048</v>
      </c>
      <c r="I166" s="61">
        <v>42683</v>
      </c>
      <c r="J166" s="61">
        <v>42683</v>
      </c>
      <c r="K166" s="61">
        <v>42746</v>
      </c>
      <c r="L166" s="61">
        <v>42888</v>
      </c>
      <c r="M166" s="61">
        <v>42888</v>
      </c>
      <c r="N166" s="61">
        <v>42888</v>
      </c>
      <c r="O166" s="61">
        <v>42970</v>
      </c>
      <c r="P166" s="61">
        <v>42984</v>
      </c>
      <c r="Q166" s="61">
        <v>43007</v>
      </c>
      <c r="R166" s="61">
        <v>43007</v>
      </c>
      <c r="S166" s="61">
        <v>42998</v>
      </c>
      <c r="T166" s="61">
        <v>43073</v>
      </c>
      <c r="U166" s="61">
        <v>43164</v>
      </c>
      <c r="V166" s="61">
        <v>43244</v>
      </c>
      <c r="W166" s="61">
        <v>43270</v>
      </c>
      <c r="X166" s="61">
        <v>43291</v>
      </c>
      <c r="Y166" s="61">
        <v>43328</v>
      </c>
      <c r="Z166" s="61">
        <v>43360</v>
      </c>
      <c r="AA166" s="61">
        <v>43382</v>
      </c>
      <c r="AB166" s="61">
        <v>43423</v>
      </c>
      <c r="AC166" s="61">
        <v>43454</v>
      </c>
      <c r="AD166" s="61">
        <v>43486</v>
      </c>
      <c r="AE166" s="61">
        <v>43515</v>
      </c>
      <c r="AF166" s="61">
        <v>43545</v>
      </c>
      <c r="AG166" s="61">
        <v>43579</v>
      </c>
      <c r="AH166" s="61">
        <v>43612</v>
      </c>
      <c r="AI166" s="61">
        <v>43635</v>
      </c>
      <c r="AJ166" s="61">
        <v>43663</v>
      </c>
      <c r="AK166" s="61">
        <v>43691</v>
      </c>
      <c r="AL166" s="61">
        <v>43713</v>
      </c>
      <c r="AM166" s="61">
        <v>43746</v>
      </c>
      <c r="AN166" s="61">
        <v>43780</v>
      </c>
      <c r="AO166" s="61">
        <v>43812</v>
      </c>
      <c r="AP166" s="61">
        <v>43846</v>
      </c>
      <c r="AQ166" s="61">
        <v>43875</v>
      </c>
      <c r="AR166" s="61">
        <v>43901</v>
      </c>
      <c r="AS166" s="61">
        <v>43936</v>
      </c>
      <c r="AT166" s="61">
        <v>43963</v>
      </c>
      <c r="AU166" s="61">
        <v>43991</v>
      </c>
      <c r="AV166" s="61">
        <v>44021</v>
      </c>
      <c r="AW166" s="61">
        <v>44056</v>
      </c>
      <c r="AX166" s="61"/>
      <c r="AY166" s="61"/>
      <c r="AZ166" s="61"/>
      <c r="BA166" s="61"/>
      <c r="BB166" s="61"/>
      <c r="BC166" s="61"/>
      <c r="BD166" s="61"/>
      <c r="BE166" s="61"/>
      <c r="BF166" s="61"/>
      <c r="BG166" s="61"/>
      <c r="BH166" s="61"/>
      <c r="BI166" s="61"/>
      <c r="BJ166" s="61"/>
      <c r="BK166" s="61"/>
      <c r="BL166" s="61"/>
      <c r="BM166" s="61"/>
      <c r="BN166" s="61"/>
      <c r="BO166" s="63"/>
      <c r="BP166" s="63"/>
      <c r="BQ166" s="63"/>
      <c r="BR166" s="63"/>
      <c r="BS166" s="63"/>
      <c r="BT166" s="63"/>
      <c r="BU166" s="63"/>
      <c r="BV166" s="63"/>
      <c r="BW166" s="63"/>
      <c r="BX166" s="63"/>
    </row>
    <row r="167" spans="1:76" s="59" customFormat="1" x14ac:dyDescent="0.3">
      <c r="A167" s="81">
        <v>11</v>
      </c>
      <c r="B167" s="95" t="s">
        <v>52</v>
      </c>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7">
        <v>0</v>
      </c>
      <c r="AL167" s="97">
        <v>26</v>
      </c>
      <c r="AM167" s="97">
        <v>9</v>
      </c>
      <c r="AN167" s="97">
        <v>4</v>
      </c>
      <c r="AO167" s="97">
        <v>8</v>
      </c>
      <c r="AP167" s="97">
        <v>1</v>
      </c>
      <c r="AQ167" s="97">
        <v>13</v>
      </c>
      <c r="AR167" s="97">
        <v>8</v>
      </c>
      <c r="AS167" s="97">
        <v>9</v>
      </c>
      <c r="AT167" s="97">
        <v>4</v>
      </c>
      <c r="AU167" s="97">
        <v>7</v>
      </c>
      <c r="AV167" s="97">
        <v>4</v>
      </c>
      <c r="AW167" s="97">
        <v>11</v>
      </c>
      <c r="AX167" s="97"/>
      <c r="AY167" s="97"/>
      <c r="AZ167" s="97"/>
      <c r="BA167" s="97"/>
      <c r="BB167" s="97"/>
      <c r="BC167" s="97"/>
      <c r="BD167" s="97"/>
      <c r="BE167" s="97"/>
      <c r="BF167" s="97"/>
      <c r="BG167" s="97"/>
      <c r="BH167" s="97"/>
      <c r="BI167" s="97"/>
      <c r="BJ167" s="97"/>
      <c r="BK167" s="97"/>
      <c r="BL167" s="97"/>
      <c r="BM167" s="97"/>
      <c r="BN167" s="97"/>
      <c r="BO167" s="86"/>
      <c r="BP167" s="86"/>
      <c r="BQ167" s="86"/>
      <c r="BR167" s="86"/>
      <c r="BS167" s="86"/>
      <c r="BT167" s="86"/>
      <c r="BU167" s="86"/>
      <c r="BV167" s="86"/>
      <c r="BW167" s="86"/>
      <c r="BX167" s="86"/>
    </row>
    <row r="168" spans="1:76" s="59" customFormat="1" x14ac:dyDescent="0.3">
      <c r="A168" s="81">
        <v>12</v>
      </c>
      <c r="B168" s="60" t="s">
        <v>24</v>
      </c>
      <c r="C168" s="82">
        <v>38</v>
      </c>
      <c r="D168" s="82">
        <v>55</v>
      </c>
      <c r="E168" s="82">
        <v>49</v>
      </c>
      <c r="F168" s="82">
        <v>0</v>
      </c>
      <c r="G168" s="82">
        <v>0</v>
      </c>
      <c r="H168" s="82">
        <v>11</v>
      </c>
      <c r="I168" s="82">
        <v>16</v>
      </c>
      <c r="J168" s="82">
        <v>9</v>
      </c>
      <c r="K168" s="82">
        <v>14</v>
      </c>
      <c r="L168" s="82">
        <v>20</v>
      </c>
      <c r="M168" s="82">
        <v>13</v>
      </c>
      <c r="N168" s="82">
        <v>22</v>
      </c>
      <c r="O168" s="82">
        <v>11</v>
      </c>
      <c r="P168" s="82">
        <v>23</v>
      </c>
      <c r="Q168" s="82">
        <v>32</v>
      </c>
      <c r="R168" s="82">
        <v>24</v>
      </c>
      <c r="S168" s="82">
        <v>5</v>
      </c>
      <c r="T168" s="84">
        <v>17</v>
      </c>
      <c r="U168" s="84">
        <v>18</v>
      </c>
      <c r="V168" s="84">
        <v>27</v>
      </c>
      <c r="W168" s="84">
        <v>12</v>
      </c>
      <c r="X168" s="84">
        <v>39</v>
      </c>
      <c r="Y168" s="84">
        <v>17</v>
      </c>
      <c r="Z168" s="84">
        <v>39</v>
      </c>
      <c r="AA168" s="84">
        <v>28</v>
      </c>
      <c r="AB168" s="84">
        <v>16</v>
      </c>
      <c r="AC168" s="85">
        <v>18</v>
      </c>
      <c r="AD168" s="85">
        <v>17</v>
      </c>
      <c r="AE168" s="85">
        <v>16</v>
      </c>
      <c r="AF168" s="85">
        <v>15</v>
      </c>
      <c r="AG168" s="85">
        <v>19</v>
      </c>
      <c r="AH168" s="85">
        <v>9</v>
      </c>
      <c r="AI168" s="85">
        <v>15</v>
      </c>
      <c r="AJ168" s="85">
        <v>14</v>
      </c>
      <c r="AK168" s="85">
        <v>11</v>
      </c>
      <c r="AL168" s="85">
        <v>20</v>
      </c>
      <c r="AM168" s="85">
        <v>13</v>
      </c>
      <c r="AN168" s="85">
        <v>12</v>
      </c>
      <c r="AO168" s="85">
        <v>9</v>
      </c>
      <c r="AP168" s="85">
        <v>17</v>
      </c>
      <c r="AQ168" s="85">
        <v>49</v>
      </c>
      <c r="AR168" s="85">
        <v>10</v>
      </c>
      <c r="AS168" s="85">
        <v>8</v>
      </c>
      <c r="AT168" s="85">
        <v>18</v>
      </c>
      <c r="AU168" s="85">
        <v>16</v>
      </c>
      <c r="AV168" s="85">
        <v>22</v>
      </c>
      <c r="AW168" s="85">
        <v>13</v>
      </c>
      <c r="AX168" s="85"/>
      <c r="AY168" s="85"/>
      <c r="AZ168" s="85"/>
      <c r="BA168" s="85"/>
      <c r="BB168" s="85"/>
      <c r="BC168" s="85"/>
      <c r="BD168" s="85"/>
      <c r="BE168" s="85"/>
      <c r="BF168" s="85"/>
      <c r="BG168" s="85"/>
      <c r="BH168" s="85"/>
      <c r="BI168" s="85"/>
      <c r="BJ168" s="85"/>
      <c r="BK168" s="85"/>
      <c r="BL168" s="85"/>
      <c r="BM168" s="85"/>
      <c r="BN168" s="85"/>
      <c r="BO168" s="86"/>
      <c r="BP168" s="86"/>
      <c r="BQ168" s="86"/>
      <c r="BR168" s="86"/>
      <c r="BS168" s="86"/>
      <c r="BT168" s="86"/>
      <c r="BU168" s="86"/>
      <c r="BV168" s="86"/>
      <c r="BW168" s="86"/>
      <c r="BX168" s="86"/>
    </row>
    <row r="169" spans="1:76" s="59" customFormat="1" x14ac:dyDescent="0.3">
      <c r="A169" s="81">
        <v>13</v>
      </c>
      <c r="B169" s="60" t="s">
        <v>25</v>
      </c>
      <c r="C169" s="87">
        <v>6</v>
      </c>
      <c r="D169" s="87">
        <v>10</v>
      </c>
      <c r="E169" s="87">
        <v>0</v>
      </c>
      <c r="F169" s="87">
        <v>0</v>
      </c>
      <c r="G169" s="87">
        <v>0</v>
      </c>
      <c r="H169" s="87">
        <v>4</v>
      </c>
      <c r="I169" s="87">
        <v>4</v>
      </c>
      <c r="J169" s="87">
        <v>2</v>
      </c>
      <c r="K169" s="87">
        <v>6</v>
      </c>
      <c r="L169" s="87">
        <v>3</v>
      </c>
      <c r="M169" s="87">
        <v>7</v>
      </c>
      <c r="N169" s="87">
        <v>10</v>
      </c>
      <c r="O169" s="87">
        <v>2</v>
      </c>
      <c r="P169" s="87">
        <v>7</v>
      </c>
      <c r="Q169" s="87">
        <v>19</v>
      </c>
      <c r="R169" s="87">
        <v>7</v>
      </c>
      <c r="S169" s="87">
        <v>1</v>
      </c>
      <c r="T169" s="84">
        <v>4</v>
      </c>
      <c r="U169" s="84">
        <v>5</v>
      </c>
      <c r="V169" s="84">
        <v>8</v>
      </c>
      <c r="W169" s="84">
        <v>5</v>
      </c>
      <c r="X169" s="84">
        <v>18</v>
      </c>
      <c r="Y169" s="84">
        <v>5</v>
      </c>
      <c r="Z169" s="84">
        <v>22</v>
      </c>
      <c r="AA169" s="84">
        <v>18</v>
      </c>
      <c r="AB169" s="84">
        <v>15</v>
      </c>
      <c r="AC169" s="85">
        <v>14</v>
      </c>
      <c r="AD169" s="85">
        <v>16</v>
      </c>
      <c r="AE169" s="85">
        <v>12</v>
      </c>
      <c r="AF169" s="85">
        <v>13</v>
      </c>
      <c r="AG169" s="85">
        <v>13</v>
      </c>
      <c r="AH169" s="85">
        <v>3</v>
      </c>
      <c r="AI169" s="85">
        <v>11</v>
      </c>
      <c r="AJ169" s="85">
        <v>8</v>
      </c>
      <c r="AK169" s="85">
        <v>7</v>
      </c>
      <c r="AL169" s="85">
        <v>15</v>
      </c>
      <c r="AM169" s="85">
        <v>11</v>
      </c>
      <c r="AN169" s="85">
        <v>7</v>
      </c>
      <c r="AO169" s="85">
        <v>4</v>
      </c>
      <c r="AP169" s="85">
        <v>16</v>
      </c>
      <c r="AQ169" s="85">
        <v>20</v>
      </c>
      <c r="AR169" s="85">
        <v>10</v>
      </c>
      <c r="AS169" s="85">
        <v>5</v>
      </c>
      <c r="AT169" s="85">
        <v>10</v>
      </c>
      <c r="AU169" s="85">
        <v>13</v>
      </c>
      <c r="AV169" s="85">
        <v>22</v>
      </c>
      <c r="AW169" s="85">
        <v>7</v>
      </c>
      <c r="AX169" s="85"/>
      <c r="AY169" s="85"/>
      <c r="AZ169" s="85"/>
      <c r="BA169" s="85"/>
      <c r="BB169" s="85"/>
      <c r="BC169" s="85"/>
      <c r="BD169" s="85"/>
      <c r="BE169" s="85"/>
      <c r="BF169" s="85"/>
      <c r="BG169" s="85"/>
      <c r="BH169" s="85"/>
      <c r="BI169" s="85"/>
      <c r="BJ169" s="85"/>
      <c r="BK169" s="85"/>
      <c r="BL169" s="85"/>
      <c r="BM169" s="85"/>
      <c r="BN169" s="85"/>
      <c r="BO169" s="86"/>
      <c r="BP169" s="86"/>
      <c r="BQ169" s="86"/>
      <c r="BR169" s="86"/>
      <c r="BS169" s="86"/>
      <c r="BT169" s="86"/>
      <c r="BU169" s="86"/>
      <c r="BV169" s="86"/>
      <c r="BW169" s="86"/>
      <c r="BX169" s="86"/>
    </row>
    <row r="170" spans="1:76" s="59" customFormat="1" x14ac:dyDescent="0.3">
      <c r="A170" s="81">
        <v>14</v>
      </c>
      <c r="B170" s="98" t="s">
        <v>53</v>
      </c>
      <c r="C170" s="99"/>
      <c r="D170" s="99"/>
      <c r="E170" s="99"/>
      <c r="F170" s="99"/>
      <c r="G170" s="87"/>
      <c r="H170" s="100"/>
      <c r="I170" s="100"/>
      <c r="J170" s="100"/>
      <c r="K170" s="100"/>
      <c r="L170" s="100"/>
      <c r="M170" s="100"/>
      <c r="N170" s="100"/>
      <c r="O170" s="100"/>
      <c r="P170" s="100"/>
      <c r="Q170" s="100"/>
      <c r="R170" s="100"/>
      <c r="S170" s="100"/>
      <c r="T170" s="100"/>
      <c r="U170" s="100"/>
      <c r="V170" s="101"/>
      <c r="W170" s="101"/>
      <c r="X170" s="101">
        <v>40</v>
      </c>
      <c r="Y170" s="101">
        <v>26</v>
      </c>
      <c r="Z170" s="101">
        <v>44</v>
      </c>
      <c r="AA170" s="101">
        <v>31</v>
      </c>
      <c r="AB170" s="101">
        <v>28</v>
      </c>
      <c r="AC170" s="101">
        <v>4</v>
      </c>
      <c r="AD170" s="101">
        <v>22</v>
      </c>
      <c r="AE170" s="101">
        <v>21</v>
      </c>
      <c r="AF170" s="101">
        <v>35</v>
      </c>
      <c r="AG170" s="101">
        <v>24</v>
      </c>
      <c r="AH170" s="101">
        <v>23</v>
      </c>
      <c r="AI170" s="101">
        <v>29</v>
      </c>
      <c r="AJ170" s="101">
        <v>40</v>
      </c>
      <c r="AK170" s="101">
        <v>39</v>
      </c>
      <c r="AL170" s="101">
        <v>26</v>
      </c>
      <c r="AM170" s="101">
        <v>51</v>
      </c>
      <c r="AN170" s="101">
        <v>52</v>
      </c>
      <c r="AO170" s="101">
        <v>55</v>
      </c>
      <c r="AP170" s="101"/>
      <c r="AQ170" s="101">
        <v>18</v>
      </c>
      <c r="AR170" s="101">
        <v>48</v>
      </c>
      <c r="AS170" s="101">
        <v>56</v>
      </c>
      <c r="AT170" s="101">
        <v>51</v>
      </c>
      <c r="AU170" s="101">
        <v>47</v>
      </c>
      <c r="AV170" s="101">
        <v>47</v>
      </c>
      <c r="AW170" s="101">
        <v>45</v>
      </c>
      <c r="AX170" s="101"/>
      <c r="AY170" s="101"/>
      <c r="AZ170" s="101"/>
      <c r="BA170" s="101"/>
      <c r="BB170" s="101"/>
      <c r="BC170" s="101"/>
      <c r="BD170" s="101"/>
      <c r="BE170" s="101"/>
      <c r="BF170" s="101"/>
      <c r="BG170" s="101"/>
      <c r="BH170" s="101"/>
      <c r="BI170" s="101"/>
      <c r="BJ170" s="101"/>
      <c r="BK170" s="101"/>
      <c r="BL170" s="101"/>
      <c r="BM170" s="101"/>
      <c r="BN170" s="101"/>
      <c r="BO170" s="102"/>
      <c r="BP170" s="102"/>
      <c r="BQ170" s="102"/>
      <c r="BR170" s="102"/>
      <c r="BS170" s="102"/>
      <c r="BT170" s="102"/>
      <c r="BU170" s="102"/>
      <c r="BV170" s="102"/>
      <c r="BW170" s="102"/>
      <c r="BX170" s="102"/>
    </row>
    <row r="171" spans="1:76" s="59" customFormat="1" x14ac:dyDescent="0.3">
      <c r="A171" s="81">
        <v>15</v>
      </c>
      <c r="B171" s="98" t="s">
        <v>54</v>
      </c>
      <c r="C171" s="99"/>
      <c r="D171" s="99"/>
      <c r="E171" s="99"/>
      <c r="F171" s="99"/>
      <c r="G171" s="87"/>
      <c r="H171" s="100"/>
      <c r="I171" s="100"/>
      <c r="J171" s="100"/>
      <c r="K171" s="100"/>
      <c r="L171" s="100"/>
      <c r="M171" s="100"/>
      <c r="N171" s="100"/>
      <c r="O171" s="100"/>
      <c r="P171" s="100"/>
      <c r="Q171" s="100"/>
      <c r="R171" s="100"/>
      <c r="S171" s="100"/>
      <c r="T171" s="100"/>
      <c r="U171" s="100"/>
      <c r="V171" s="101"/>
      <c r="W171" s="101"/>
      <c r="X171" s="101">
        <v>100</v>
      </c>
      <c r="Y171" s="101">
        <v>79</v>
      </c>
      <c r="Z171" s="101">
        <v>50</v>
      </c>
      <c r="AA171" s="101">
        <v>55</v>
      </c>
      <c r="AB171" s="101">
        <v>76</v>
      </c>
      <c r="AC171" s="101">
        <v>86</v>
      </c>
      <c r="AD171" s="101">
        <v>54</v>
      </c>
      <c r="AE171" s="101">
        <v>49</v>
      </c>
      <c r="AF171" s="101">
        <v>42</v>
      </c>
      <c r="AG171" s="101">
        <v>21</v>
      </c>
      <c r="AH171" s="101">
        <v>4</v>
      </c>
      <c r="AI171" s="101">
        <v>12</v>
      </c>
      <c r="AJ171" s="101">
        <v>12</v>
      </c>
      <c r="AK171" s="101">
        <v>5</v>
      </c>
      <c r="AL171" s="101">
        <v>9</v>
      </c>
      <c r="AM171" s="101">
        <v>13</v>
      </c>
      <c r="AN171" s="101">
        <v>31</v>
      </c>
      <c r="AO171" s="101">
        <v>28</v>
      </c>
      <c r="AP171" s="101">
        <v>24</v>
      </c>
      <c r="AQ171" s="101">
        <v>33</v>
      </c>
      <c r="AR171" s="101">
        <v>41</v>
      </c>
      <c r="AS171" s="101">
        <v>20</v>
      </c>
      <c r="AT171" s="101">
        <v>20</v>
      </c>
      <c r="AU171" s="101">
        <v>23</v>
      </c>
      <c r="AV171" s="101">
        <v>30</v>
      </c>
      <c r="AW171" s="101">
        <v>19</v>
      </c>
      <c r="AX171" s="101"/>
      <c r="AY171" s="101"/>
      <c r="AZ171" s="101"/>
      <c r="BA171" s="101"/>
      <c r="BB171" s="101"/>
      <c r="BC171" s="101"/>
      <c r="BD171" s="101"/>
      <c r="BE171" s="101"/>
      <c r="BF171" s="101"/>
      <c r="BG171" s="101"/>
      <c r="BH171" s="101"/>
      <c r="BI171" s="101"/>
      <c r="BJ171" s="101"/>
      <c r="BK171" s="101"/>
      <c r="BL171" s="101"/>
      <c r="BM171" s="101"/>
      <c r="BN171" s="101"/>
      <c r="BO171" s="102"/>
      <c r="BP171" s="102"/>
      <c r="BQ171" s="102"/>
      <c r="BR171" s="102"/>
      <c r="BS171" s="102"/>
      <c r="BT171" s="102"/>
      <c r="BU171" s="102"/>
      <c r="BV171" s="102"/>
      <c r="BW171" s="102"/>
      <c r="BX171" s="102"/>
    </row>
    <row r="172" spans="1:76" s="59" customFormat="1" x14ac:dyDescent="0.3">
      <c r="A172" s="81">
        <v>16</v>
      </c>
      <c r="B172" s="60" t="s">
        <v>65</v>
      </c>
      <c r="C172" s="87"/>
      <c r="D172" s="87"/>
      <c r="E172" s="87"/>
      <c r="F172" s="87"/>
      <c r="G172" s="100"/>
      <c r="H172" s="100"/>
      <c r="I172" s="100"/>
      <c r="J172" s="100"/>
      <c r="K172" s="100"/>
      <c r="L172" s="100"/>
      <c r="M172" s="100"/>
      <c r="N172" s="100"/>
      <c r="O172" s="100"/>
      <c r="P172" s="100"/>
      <c r="Q172" s="100"/>
      <c r="R172" s="100"/>
      <c r="S172" s="100"/>
      <c r="T172" s="100"/>
      <c r="U172" s="100"/>
      <c r="V172" s="101"/>
      <c r="W172" s="101"/>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1"/>
      <c r="BA172" s="101"/>
      <c r="BB172" s="101"/>
      <c r="BC172" s="101"/>
      <c r="BD172" s="101"/>
      <c r="BE172" s="101"/>
      <c r="BF172" s="101"/>
      <c r="BG172" s="101"/>
      <c r="BH172" s="101"/>
      <c r="BI172" s="101"/>
      <c r="BJ172" s="101"/>
      <c r="BK172" s="101"/>
      <c r="BL172" s="101"/>
      <c r="BM172" s="101"/>
      <c r="BN172" s="101"/>
      <c r="BO172" s="102"/>
      <c r="BP172" s="102"/>
      <c r="BQ172" s="102"/>
      <c r="BR172" s="102"/>
      <c r="BS172" s="102"/>
      <c r="BT172" s="102"/>
      <c r="BU172" s="102"/>
      <c r="BV172" s="102"/>
      <c r="BW172" s="102"/>
      <c r="BX172" s="102"/>
    </row>
    <row r="173" spans="1:76" s="59" customFormat="1" x14ac:dyDescent="0.3">
      <c r="A173" s="81">
        <v>17</v>
      </c>
      <c r="B173" s="60" t="s">
        <v>66</v>
      </c>
      <c r="C173" s="87"/>
      <c r="D173" s="87"/>
      <c r="E173" s="87"/>
      <c r="F173" s="87"/>
      <c r="G173" s="100">
        <v>49</v>
      </c>
      <c r="H173" s="100">
        <v>42</v>
      </c>
      <c r="I173" s="100">
        <v>0</v>
      </c>
      <c r="J173" s="100"/>
      <c r="K173" s="100"/>
      <c r="L173" s="100">
        <v>25</v>
      </c>
      <c r="M173" s="100">
        <v>24</v>
      </c>
      <c r="N173" s="100">
        <v>22</v>
      </c>
      <c r="O173" s="100">
        <v>23</v>
      </c>
      <c r="P173" s="100">
        <v>6</v>
      </c>
      <c r="Q173" s="100">
        <v>111</v>
      </c>
      <c r="R173" s="100">
        <v>171</v>
      </c>
      <c r="S173" s="100">
        <v>64</v>
      </c>
      <c r="T173" s="100">
        <v>206</v>
      </c>
      <c r="U173" s="100">
        <v>162</v>
      </c>
      <c r="V173" s="101">
        <v>105</v>
      </c>
      <c r="W173" s="101">
        <v>132</v>
      </c>
      <c r="X173" s="101">
        <v>224</v>
      </c>
      <c r="Y173" s="101">
        <v>212</v>
      </c>
      <c r="Z173" s="101">
        <v>241</v>
      </c>
      <c r="AA173" s="101">
        <v>218</v>
      </c>
      <c r="AB173" s="101">
        <v>204</v>
      </c>
      <c r="AC173" s="101">
        <v>256</v>
      </c>
      <c r="AD173" s="101">
        <v>261</v>
      </c>
      <c r="AE173" s="101">
        <v>228</v>
      </c>
      <c r="AF173" s="101">
        <v>240</v>
      </c>
      <c r="AG173" s="101">
        <v>221</v>
      </c>
      <c r="AH173" s="101">
        <v>167</v>
      </c>
      <c r="AI173" s="101">
        <v>132</v>
      </c>
      <c r="AJ173" s="101">
        <v>193</v>
      </c>
      <c r="AK173" s="101">
        <v>392</v>
      </c>
      <c r="AL173" s="101">
        <v>170</v>
      </c>
      <c r="AM173" s="101">
        <v>140</v>
      </c>
      <c r="AN173" s="101">
        <v>271</v>
      </c>
      <c r="AO173" s="101">
        <v>355</v>
      </c>
      <c r="AP173" s="101">
        <v>234</v>
      </c>
      <c r="AQ173" s="101">
        <v>390</v>
      </c>
      <c r="AR173" s="101">
        <v>298</v>
      </c>
      <c r="AS173" s="101">
        <v>191</v>
      </c>
      <c r="AT173" s="101">
        <v>239</v>
      </c>
      <c r="AU173" s="101">
        <v>222</v>
      </c>
      <c r="AV173" s="101">
        <v>259</v>
      </c>
      <c r="AW173" s="101">
        <v>239</v>
      </c>
      <c r="AX173" s="101"/>
      <c r="AY173" s="101"/>
      <c r="AZ173" s="101"/>
      <c r="BA173" s="101"/>
      <c r="BB173" s="101"/>
      <c r="BC173" s="101"/>
      <c r="BD173" s="101"/>
      <c r="BE173" s="101"/>
      <c r="BF173" s="101"/>
      <c r="BG173" s="101"/>
      <c r="BH173" s="101"/>
      <c r="BI173" s="101"/>
      <c r="BJ173" s="101"/>
      <c r="BK173" s="101"/>
      <c r="BL173" s="101"/>
      <c r="BM173" s="101"/>
      <c r="BN173" s="101"/>
      <c r="BO173" s="102"/>
      <c r="BP173" s="102"/>
      <c r="BQ173" s="102"/>
      <c r="BR173" s="102"/>
      <c r="BS173" s="102"/>
      <c r="BT173" s="102"/>
      <c r="BU173" s="102"/>
      <c r="BV173" s="102"/>
      <c r="BW173" s="102"/>
      <c r="BX173" s="102"/>
    </row>
    <row r="174" spans="1:76" s="91" customFormat="1" ht="26.4" x14ac:dyDescent="0.3">
      <c r="A174" s="88">
        <v>18</v>
      </c>
      <c r="B174" s="67" t="s">
        <v>26</v>
      </c>
      <c r="C174" s="89">
        <f t="shared" ref="C174:AH174" si="60">SUM(C175:C179)</f>
        <v>0</v>
      </c>
      <c r="D174" s="89">
        <f t="shared" si="60"/>
        <v>5</v>
      </c>
      <c r="E174" s="89">
        <f t="shared" si="60"/>
        <v>18</v>
      </c>
      <c r="F174" s="89">
        <f t="shared" si="60"/>
        <v>56</v>
      </c>
      <c r="G174" s="89">
        <f t="shared" si="60"/>
        <v>75</v>
      </c>
      <c r="H174" s="89">
        <f t="shared" si="60"/>
        <v>105</v>
      </c>
      <c r="I174" s="89">
        <f t="shared" si="60"/>
        <v>73</v>
      </c>
      <c r="J174" s="89">
        <f t="shared" si="60"/>
        <v>63</v>
      </c>
      <c r="K174" s="89">
        <f t="shared" si="60"/>
        <v>216</v>
      </c>
      <c r="L174" s="89">
        <f t="shared" si="60"/>
        <v>132</v>
      </c>
      <c r="M174" s="89">
        <f t="shared" si="60"/>
        <v>93</v>
      </c>
      <c r="N174" s="89">
        <f t="shared" si="60"/>
        <v>159</v>
      </c>
      <c r="O174" s="89">
        <f t="shared" si="60"/>
        <v>257</v>
      </c>
      <c r="P174" s="89">
        <f t="shared" si="60"/>
        <v>362</v>
      </c>
      <c r="Q174" s="89">
        <f t="shared" si="60"/>
        <v>232</v>
      </c>
      <c r="R174" s="89">
        <f t="shared" si="60"/>
        <v>138</v>
      </c>
      <c r="S174" s="89">
        <f t="shared" si="60"/>
        <v>133</v>
      </c>
      <c r="T174" s="89">
        <f t="shared" si="60"/>
        <v>178</v>
      </c>
      <c r="U174" s="89">
        <f t="shared" si="60"/>
        <v>242</v>
      </c>
      <c r="V174" s="89">
        <f t="shared" si="60"/>
        <v>164</v>
      </c>
      <c r="W174" s="89">
        <f t="shared" si="60"/>
        <v>348</v>
      </c>
      <c r="X174" s="89">
        <f t="shared" si="60"/>
        <v>367</v>
      </c>
      <c r="Y174" s="89">
        <f t="shared" si="60"/>
        <v>322</v>
      </c>
      <c r="Z174" s="89">
        <f t="shared" si="60"/>
        <v>602</v>
      </c>
      <c r="AA174" s="89">
        <f t="shared" si="60"/>
        <v>545</v>
      </c>
      <c r="AB174" s="89">
        <f t="shared" si="60"/>
        <v>391</v>
      </c>
      <c r="AC174" s="89">
        <f t="shared" si="60"/>
        <v>398</v>
      </c>
      <c r="AD174" s="89">
        <f t="shared" si="60"/>
        <v>393</v>
      </c>
      <c r="AE174" s="89">
        <f t="shared" si="60"/>
        <v>420</v>
      </c>
      <c r="AF174" s="89">
        <f t="shared" si="60"/>
        <v>530</v>
      </c>
      <c r="AG174" s="89">
        <f t="shared" si="60"/>
        <v>539</v>
      </c>
      <c r="AH174" s="89">
        <f t="shared" si="60"/>
        <v>437</v>
      </c>
      <c r="AI174" s="89">
        <f t="shared" ref="AI174:BN174" si="61">SUM(AI175:AI179)</f>
        <v>308</v>
      </c>
      <c r="AJ174" s="89">
        <f t="shared" si="61"/>
        <v>438</v>
      </c>
      <c r="AK174" s="89">
        <f t="shared" si="61"/>
        <v>624</v>
      </c>
      <c r="AL174" s="89">
        <f t="shared" si="61"/>
        <v>405</v>
      </c>
      <c r="AM174" s="89">
        <f t="shared" si="61"/>
        <v>372</v>
      </c>
      <c r="AN174" s="89">
        <f t="shared" si="61"/>
        <v>529</v>
      </c>
      <c r="AO174" s="89">
        <f t="shared" si="61"/>
        <v>469</v>
      </c>
      <c r="AP174" s="89">
        <f t="shared" si="61"/>
        <v>411</v>
      </c>
      <c r="AQ174" s="89">
        <f t="shared" si="61"/>
        <v>514</v>
      </c>
      <c r="AR174" s="89">
        <f t="shared" si="61"/>
        <v>620</v>
      </c>
      <c r="AS174" s="89">
        <f t="shared" si="61"/>
        <v>467</v>
      </c>
      <c r="AT174" s="89">
        <f t="shared" si="61"/>
        <v>360</v>
      </c>
      <c r="AU174" s="89">
        <f t="shared" si="61"/>
        <v>372</v>
      </c>
      <c r="AV174" s="89">
        <f t="shared" si="61"/>
        <v>456</v>
      </c>
      <c r="AW174" s="89">
        <f t="shared" si="61"/>
        <v>307</v>
      </c>
      <c r="AX174" s="89">
        <f t="shared" si="61"/>
        <v>0</v>
      </c>
      <c r="AY174" s="89">
        <f t="shared" si="61"/>
        <v>0</v>
      </c>
      <c r="AZ174" s="89">
        <f t="shared" si="61"/>
        <v>0</v>
      </c>
      <c r="BA174" s="89">
        <f t="shared" si="61"/>
        <v>0</v>
      </c>
      <c r="BB174" s="89">
        <f t="shared" si="61"/>
        <v>0</v>
      </c>
      <c r="BC174" s="89">
        <f t="shared" si="61"/>
        <v>0</v>
      </c>
      <c r="BD174" s="89">
        <f t="shared" si="61"/>
        <v>0</v>
      </c>
      <c r="BE174" s="89">
        <f t="shared" si="61"/>
        <v>0</v>
      </c>
      <c r="BF174" s="89">
        <f t="shared" si="61"/>
        <v>0</v>
      </c>
      <c r="BG174" s="89">
        <f t="shared" si="61"/>
        <v>0</v>
      </c>
      <c r="BH174" s="89">
        <f t="shared" si="61"/>
        <v>0</v>
      </c>
      <c r="BI174" s="89">
        <f t="shared" si="61"/>
        <v>0</v>
      </c>
      <c r="BJ174" s="89">
        <f t="shared" si="61"/>
        <v>0</v>
      </c>
      <c r="BK174" s="89">
        <f t="shared" si="61"/>
        <v>0</v>
      </c>
      <c r="BL174" s="89">
        <f t="shared" si="61"/>
        <v>0</v>
      </c>
      <c r="BM174" s="89">
        <f t="shared" si="61"/>
        <v>0</v>
      </c>
      <c r="BN174" s="89">
        <f t="shared" si="61"/>
        <v>0</v>
      </c>
      <c r="BO174" s="90"/>
      <c r="BP174" s="90"/>
      <c r="BQ174" s="90"/>
      <c r="BR174" s="90"/>
      <c r="BS174" s="90"/>
      <c r="BT174" s="90"/>
      <c r="BU174" s="90"/>
      <c r="BV174" s="90"/>
      <c r="BW174" s="90"/>
      <c r="BX174" s="90"/>
    </row>
    <row r="175" spans="1:76" s="59" customFormat="1" x14ac:dyDescent="0.3">
      <c r="A175" s="81"/>
      <c r="B175" s="103" t="s">
        <v>27</v>
      </c>
      <c r="C175" s="82"/>
      <c r="D175" s="82">
        <v>2</v>
      </c>
      <c r="E175" s="82">
        <v>6</v>
      </c>
      <c r="F175" s="82">
        <v>42</v>
      </c>
      <c r="G175" s="82">
        <v>48</v>
      </c>
      <c r="H175" s="82">
        <v>32</v>
      </c>
      <c r="I175" s="82">
        <v>19</v>
      </c>
      <c r="J175" s="82">
        <v>4</v>
      </c>
      <c r="K175" s="82">
        <v>73</v>
      </c>
      <c r="L175" s="82">
        <v>50</v>
      </c>
      <c r="M175" s="82">
        <v>24</v>
      </c>
      <c r="N175" s="82">
        <v>53</v>
      </c>
      <c r="O175" s="82">
        <v>77</v>
      </c>
      <c r="P175" s="82">
        <v>104</v>
      </c>
      <c r="Q175" s="82">
        <v>54</v>
      </c>
      <c r="R175" s="82">
        <v>56</v>
      </c>
      <c r="S175" s="82">
        <v>46</v>
      </c>
      <c r="T175" s="84">
        <v>40</v>
      </c>
      <c r="U175" s="84">
        <v>81</v>
      </c>
      <c r="V175" s="84">
        <v>76</v>
      </c>
      <c r="W175" s="84">
        <v>182</v>
      </c>
      <c r="X175" s="84">
        <v>118</v>
      </c>
      <c r="Y175" s="84">
        <v>129</v>
      </c>
      <c r="Z175" s="84">
        <v>229</v>
      </c>
      <c r="AA175" s="84">
        <v>200</v>
      </c>
      <c r="AB175" s="84">
        <v>153</v>
      </c>
      <c r="AC175" s="85">
        <v>172</v>
      </c>
      <c r="AD175" s="85">
        <v>193</v>
      </c>
      <c r="AE175" s="85">
        <v>140</v>
      </c>
      <c r="AF175" s="85">
        <v>255</v>
      </c>
      <c r="AG175" s="85">
        <v>187</v>
      </c>
      <c r="AH175" s="85">
        <v>159</v>
      </c>
      <c r="AI175" s="85">
        <v>121</v>
      </c>
      <c r="AJ175" s="85">
        <v>177</v>
      </c>
      <c r="AK175" s="85">
        <v>245</v>
      </c>
      <c r="AL175" s="85">
        <v>196</v>
      </c>
      <c r="AM175" s="85">
        <v>176</v>
      </c>
      <c r="AN175" s="85">
        <v>190</v>
      </c>
      <c r="AO175" s="85">
        <v>157</v>
      </c>
      <c r="AP175" s="85">
        <v>160</v>
      </c>
      <c r="AQ175" s="85">
        <v>210</v>
      </c>
      <c r="AR175" s="85">
        <v>193</v>
      </c>
      <c r="AS175" s="85">
        <v>193</v>
      </c>
      <c r="AT175" s="85">
        <v>129</v>
      </c>
      <c r="AU175" s="85">
        <v>158</v>
      </c>
      <c r="AV175" s="85">
        <v>173</v>
      </c>
      <c r="AW175" s="85">
        <v>105</v>
      </c>
      <c r="AX175" s="85"/>
      <c r="AY175" s="85"/>
      <c r="AZ175" s="85"/>
      <c r="BA175" s="85"/>
      <c r="BB175" s="85"/>
      <c r="BC175" s="85"/>
      <c r="BD175" s="85"/>
      <c r="BE175" s="85"/>
      <c r="BF175" s="85"/>
      <c r="BG175" s="85"/>
      <c r="BH175" s="85"/>
      <c r="BI175" s="85"/>
      <c r="BJ175" s="85"/>
      <c r="BK175" s="85"/>
      <c r="BL175" s="85"/>
      <c r="BM175" s="85"/>
      <c r="BN175" s="85"/>
      <c r="BO175" s="86"/>
      <c r="BP175" s="86"/>
      <c r="BQ175" s="86"/>
      <c r="BR175" s="86"/>
      <c r="BS175" s="86"/>
      <c r="BT175" s="86"/>
      <c r="BU175" s="86"/>
      <c r="BV175" s="86"/>
      <c r="BW175" s="86"/>
      <c r="BX175" s="86"/>
    </row>
    <row r="176" spans="1:76" s="59" customFormat="1" x14ac:dyDescent="0.3">
      <c r="A176" s="81"/>
      <c r="B176" s="103" t="s">
        <v>28</v>
      </c>
      <c r="C176" s="82"/>
      <c r="D176" s="82"/>
      <c r="E176" s="82"/>
      <c r="F176" s="82"/>
      <c r="G176" s="82"/>
      <c r="H176" s="82">
        <v>43</v>
      </c>
      <c r="I176" s="82">
        <v>34</v>
      </c>
      <c r="J176" s="82">
        <v>21</v>
      </c>
      <c r="K176" s="82">
        <v>88</v>
      </c>
      <c r="L176" s="82">
        <v>34</v>
      </c>
      <c r="M176" s="82">
        <v>21</v>
      </c>
      <c r="N176" s="82">
        <v>76</v>
      </c>
      <c r="O176" s="82">
        <v>80</v>
      </c>
      <c r="P176" s="82">
        <v>155</v>
      </c>
      <c r="Q176" s="82">
        <v>92</v>
      </c>
      <c r="R176" s="82">
        <v>41</v>
      </c>
      <c r="S176" s="82">
        <v>42</v>
      </c>
      <c r="T176" s="84">
        <v>45</v>
      </c>
      <c r="U176" s="84">
        <v>25</v>
      </c>
      <c r="V176" s="84">
        <v>37</v>
      </c>
      <c r="W176" s="84">
        <v>42</v>
      </c>
      <c r="X176" s="84">
        <v>87</v>
      </c>
      <c r="Y176" s="84">
        <v>92</v>
      </c>
      <c r="Z176" s="84">
        <v>181</v>
      </c>
      <c r="AA176" s="84">
        <v>157</v>
      </c>
      <c r="AB176" s="84">
        <v>110</v>
      </c>
      <c r="AC176" s="85">
        <v>77</v>
      </c>
      <c r="AD176" s="85">
        <v>78</v>
      </c>
      <c r="AE176" s="85">
        <v>103</v>
      </c>
      <c r="AF176" s="85">
        <v>100</v>
      </c>
      <c r="AG176" s="85">
        <v>175</v>
      </c>
      <c r="AH176" s="85">
        <v>146</v>
      </c>
      <c r="AI176" s="85">
        <v>78</v>
      </c>
      <c r="AJ176" s="85">
        <v>77</v>
      </c>
      <c r="AK176" s="85">
        <v>188</v>
      </c>
      <c r="AL176" s="85">
        <v>57</v>
      </c>
      <c r="AM176" s="85">
        <v>65</v>
      </c>
      <c r="AN176" s="85">
        <v>116</v>
      </c>
      <c r="AO176" s="85">
        <v>128</v>
      </c>
      <c r="AP176" s="85">
        <v>89</v>
      </c>
      <c r="AQ176" s="85">
        <v>154</v>
      </c>
      <c r="AR176" s="85">
        <v>198</v>
      </c>
      <c r="AS176" s="85">
        <v>124</v>
      </c>
      <c r="AT176" s="85">
        <v>110</v>
      </c>
      <c r="AU176" s="85">
        <v>74</v>
      </c>
      <c r="AV176" s="85">
        <v>125</v>
      </c>
      <c r="AW176" s="85">
        <v>97</v>
      </c>
      <c r="AX176" s="85"/>
      <c r="AY176" s="85"/>
      <c r="AZ176" s="85"/>
      <c r="BA176" s="85"/>
      <c r="BB176" s="85"/>
      <c r="BC176" s="85"/>
      <c r="BD176" s="85"/>
      <c r="BE176" s="85"/>
      <c r="BF176" s="85"/>
      <c r="BG176" s="85"/>
      <c r="BH176" s="85"/>
      <c r="BI176" s="85"/>
      <c r="BJ176" s="85"/>
      <c r="BK176" s="85"/>
      <c r="BL176" s="85"/>
      <c r="BM176" s="85"/>
      <c r="BN176" s="85"/>
      <c r="BO176" s="86"/>
      <c r="BP176" s="86"/>
      <c r="BQ176" s="86"/>
      <c r="BR176" s="86"/>
      <c r="BS176" s="86"/>
      <c r="BT176" s="86"/>
      <c r="BU176" s="86"/>
      <c r="BV176" s="86"/>
      <c r="BW176" s="86"/>
      <c r="BX176" s="86"/>
    </row>
    <row r="177" spans="1:76" s="59" customFormat="1" x14ac:dyDescent="0.3">
      <c r="A177" s="81"/>
      <c r="B177" s="103" t="s">
        <v>29</v>
      </c>
      <c r="C177" s="82"/>
      <c r="D177" s="82">
        <v>3</v>
      </c>
      <c r="E177" s="82">
        <v>12</v>
      </c>
      <c r="F177" s="82">
        <v>14</v>
      </c>
      <c r="G177" s="82">
        <v>27</v>
      </c>
      <c r="H177" s="82">
        <v>30</v>
      </c>
      <c r="I177" s="82">
        <v>20</v>
      </c>
      <c r="J177" s="82">
        <v>38</v>
      </c>
      <c r="K177" s="82">
        <v>55</v>
      </c>
      <c r="L177" s="82">
        <v>48</v>
      </c>
      <c r="M177" s="82">
        <v>48</v>
      </c>
      <c r="N177" s="82">
        <v>30</v>
      </c>
      <c r="O177" s="82">
        <v>100</v>
      </c>
      <c r="P177" s="82">
        <v>103</v>
      </c>
      <c r="Q177" s="82">
        <v>86</v>
      </c>
      <c r="R177" s="82">
        <v>41</v>
      </c>
      <c r="S177" s="82">
        <v>45</v>
      </c>
      <c r="T177" s="84">
        <v>93</v>
      </c>
      <c r="U177" s="84">
        <v>75</v>
      </c>
      <c r="V177" s="84">
        <v>9</v>
      </c>
      <c r="W177" s="84">
        <v>124</v>
      </c>
      <c r="X177" s="84">
        <v>127</v>
      </c>
      <c r="Y177" s="84">
        <v>101</v>
      </c>
      <c r="Z177" s="84">
        <v>192</v>
      </c>
      <c r="AA177" s="84">
        <v>188</v>
      </c>
      <c r="AB177" s="84">
        <v>128</v>
      </c>
      <c r="AC177" s="85">
        <v>146</v>
      </c>
      <c r="AD177" s="85">
        <v>100</v>
      </c>
      <c r="AE177" s="85">
        <v>165</v>
      </c>
      <c r="AF177" s="85">
        <v>157</v>
      </c>
      <c r="AG177" s="85">
        <v>166</v>
      </c>
      <c r="AH177" s="85">
        <v>130</v>
      </c>
      <c r="AI177" s="85">
        <v>107</v>
      </c>
      <c r="AJ177" s="85">
        <v>165</v>
      </c>
      <c r="AK177" s="85">
        <v>185</v>
      </c>
      <c r="AL177" s="85">
        <v>150</v>
      </c>
      <c r="AM177" s="85">
        <v>109</v>
      </c>
      <c r="AN177" s="85">
        <v>221</v>
      </c>
      <c r="AO177" s="85">
        <v>183</v>
      </c>
      <c r="AP177" s="85">
        <v>159</v>
      </c>
      <c r="AQ177" s="85">
        <v>144</v>
      </c>
      <c r="AR177" s="85">
        <v>214</v>
      </c>
      <c r="AS177" s="85">
        <v>140</v>
      </c>
      <c r="AT177" s="85">
        <v>120</v>
      </c>
      <c r="AU177" s="85">
        <v>140</v>
      </c>
      <c r="AV177" s="85">
        <v>152</v>
      </c>
      <c r="AW177" s="85">
        <v>97</v>
      </c>
      <c r="AX177" s="85"/>
      <c r="AY177" s="85"/>
      <c r="AZ177" s="85"/>
      <c r="BA177" s="85"/>
      <c r="BB177" s="85"/>
      <c r="BC177" s="85"/>
      <c r="BD177" s="85"/>
      <c r="BE177" s="85"/>
      <c r="BF177" s="85"/>
      <c r="BG177" s="85"/>
      <c r="BH177" s="85"/>
      <c r="BI177" s="85"/>
      <c r="BJ177" s="85"/>
      <c r="BK177" s="85"/>
      <c r="BL177" s="85"/>
      <c r="BM177" s="85"/>
      <c r="BN177" s="85"/>
      <c r="BO177" s="86"/>
      <c r="BP177" s="86"/>
      <c r="BQ177" s="86"/>
      <c r="BR177" s="86"/>
      <c r="BS177" s="86"/>
      <c r="BT177" s="86"/>
      <c r="BU177" s="86"/>
      <c r="BV177" s="86"/>
      <c r="BW177" s="86"/>
      <c r="BX177" s="86"/>
    </row>
    <row r="178" spans="1:76" s="59" customFormat="1" x14ac:dyDescent="0.3">
      <c r="A178" s="81"/>
      <c r="B178" s="103" t="s">
        <v>30</v>
      </c>
      <c r="C178" s="254"/>
      <c r="D178" s="254"/>
      <c r="E178" s="254"/>
      <c r="F178" s="254"/>
      <c r="G178" s="254"/>
      <c r="H178" s="254"/>
      <c r="I178" s="254"/>
      <c r="J178" s="254"/>
      <c r="K178" s="254"/>
      <c r="L178" s="254"/>
      <c r="M178" s="254"/>
      <c r="N178" s="254"/>
      <c r="O178" s="254"/>
      <c r="P178" s="254"/>
      <c r="Q178" s="254"/>
      <c r="R178" s="254"/>
      <c r="S178" s="82"/>
      <c r="T178" s="84"/>
      <c r="U178" s="84">
        <v>43</v>
      </c>
      <c r="V178" s="84">
        <v>42</v>
      </c>
      <c r="W178" s="84"/>
      <c r="X178" s="84">
        <v>35</v>
      </c>
      <c r="Y178" s="84">
        <v>0</v>
      </c>
      <c r="Z178" s="84">
        <v>0</v>
      </c>
      <c r="AA178" s="84">
        <v>0</v>
      </c>
      <c r="AB178" s="84">
        <v>0</v>
      </c>
      <c r="AC178" s="85">
        <v>0</v>
      </c>
      <c r="AD178" s="85">
        <v>0</v>
      </c>
      <c r="AE178" s="85">
        <v>0</v>
      </c>
      <c r="AF178" s="85">
        <v>0</v>
      </c>
      <c r="AG178" s="85">
        <v>0</v>
      </c>
      <c r="AH178" s="85">
        <v>0</v>
      </c>
      <c r="AI178" s="85">
        <v>0</v>
      </c>
      <c r="AJ178" s="85">
        <v>0</v>
      </c>
      <c r="AK178" s="85">
        <v>0</v>
      </c>
      <c r="AL178" s="85">
        <v>0</v>
      </c>
      <c r="AM178" s="85">
        <v>0</v>
      </c>
      <c r="AN178" s="85">
        <v>0</v>
      </c>
      <c r="AO178" s="85">
        <v>0</v>
      </c>
      <c r="AP178" s="85">
        <v>0</v>
      </c>
      <c r="AQ178" s="85">
        <v>0</v>
      </c>
      <c r="AR178" s="85">
        <v>0</v>
      </c>
      <c r="AS178" s="85">
        <v>0</v>
      </c>
      <c r="AT178" s="85">
        <v>0</v>
      </c>
      <c r="AU178" s="85">
        <v>0</v>
      </c>
      <c r="AV178" s="85">
        <v>0</v>
      </c>
      <c r="AW178" s="85">
        <v>0</v>
      </c>
      <c r="AX178" s="85"/>
      <c r="AY178" s="85"/>
      <c r="AZ178" s="85"/>
      <c r="BA178" s="85"/>
      <c r="BB178" s="85"/>
      <c r="BC178" s="85"/>
      <c r="BD178" s="85"/>
      <c r="BE178" s="85"/>
      <c r="BF178" s="85"/>
      <c r="BG178" s="85"/>
      <c r="BH178" s="85"/>
      <c r="BI178" s="85"/>
      <c r="BJ178" s="85"/>
      <c r="BK178" s="85"/>
      <c r="BL178" s="85"/>
      <c r="BM178" s="85"/>
      <c r="BN178" s="85"/>
      <c r="BO178" s="86"/>
      <c r="BP178" s="86"/>
      <c r="BQ178" s="86"/>
      <c r="BR178" s="86"/>
      <c r="BS178" s="86"/>
      <c r="BT178" s="86"/>
      <c r="BU178" s="86"/>
      <c r="BV178" s="86"/>
      <c r="BW178" s="86"/>
      <c r="BX178" s="86"/>
    </row>
    <row r="179" spans="1:76" s="59" customFormat="1" x14ac:dyDescent="0.3">
      <c r="A179" s="81"/>
      <c r="B179" s="103" t="s">
        <v>31</v>
      </c>
      <c r="C179" s="82"/>
      <c r="D179" s="82"/>
      <c r="E179" s="82"/>
      <c r="F179" s="82"/>
      <c r="G179" s="82"/>
      <c r="H179" s="82"/>
      <c r="I179" s="82"/>
      <c r="J179" s="82"/>
      <c r="K179" s="82"/>
      <c r="L179" s="82"/>
      <c r="M179" s="82"/>
      <c r="N179" s="82"/>
      <c r="O179" s="82"/>
      <c r="P179" s="82"/>
      <c r="Q179" s="82"/>
      <c r="R179" s="82"/>
      <c r="S179" s="82"/>
      <c r="T179" s="84"/>
      <c r="U179" s="84">
        <v>18</v>
      </c>
      <c r="V179" s="84"/>
      <c r="W179" s="84"/>
      <c r="X179" s="84"/>
      <c r="Y179" s="84"/>
      <c r="Z179" s="84"/>
      <c r="AA179" s="84"/>
      <c r="AB179" s="84"/>
      <c r="AC179" s="85">
        <v>3</v>
      </c>
      <c r="AD179" s="85">
        <v>22</v>
      </c>
      <c r="AE179" s="85">
        <v>12</v>
      </c>
      <c r="AF179" s="85">
        <v>18</v>
      </c>
      <c r="AG179" s="85">
        <v>11</v>
      </c>
      <c r="AH179" s="85">
        <v>2</v>
      </c>
      <c r="AI179" s="85">
        <v>2</v>
      </c>
      <c r="AJ179" s="85">
        <v>19</v>
      </c>
      <c r="AK179" s="85">
        <v>6</v>
      </c>
      <c r="AL179" s="85">
        <v>2</v>
      </c>
      <c r="AM179" s="85">
        <v>22</v>
      </c>
      <c r="AN179" s="85">
        <v>2</v>
      </c>
      <c r="AO179" s="85">
        <v>1</v>
      </c>
      <c r="AP179" s="85">
        <v>3</v>
      </c>
      <c r="AQ179" s="85">
        <v>6</v>
      </c>
      <c r="AR179" s="85">
        <v>15</v>
      </c>
      <c r="AS179" s="85">
        <v>10</v>
      </c>
      <c r="AT179" s="85">
        <v>1</v>
      </c>
      <c r="AU179" s="85">
        <v>0</v>
      </c>
      <c r="AV179" s="85">
        <v>6</v>
      </c>
      <c r="AW179" s="85">
        <v>8</v>
      </c>
      <c r="AX179" s="85"/>
      <c r="AY179" s="85"/>
      <c r="AZ179" s="85"/>
      <c r="BA179" s="85"/>
      <c r="BB179" s="85"/>
      <c r="BC179" s="85"/>
      <c r="BD179" s="85"/>
      <c r="BE179" s="85"/>
      <c r="BF179" s="85"/>
      <c r="BG179" s="85"/>
      <c r="BH179" s="85"/>
      <c r="BI179" s="85"/>
      <c r="BJ179" s="85"/>
      <c r="BK179" s="85"/>
      <c r="BL179" s="85"/>
      <c r="BM179" s="85"/>
      <c r="BN179" s="85"/>
      <c r="BO179" s="86"/>
      <c r="BP179" s="86"/>
      <c r="BQ179" s="86"/>
      <c r="BR179" s="86"/>
      <c r="BS179" s="86"/>
      <c r="BT179" s="86"/>
      <c r="BU179" s="86"/>
      <c r="BV179" s="86"/>
      <c r="BW179" s="86"/>
      <c r="BX179" s="86"/>
    </row>
    <row r="180" spans="1:76" s="91" customFormat="1" x14ac:dyDescent="0.3">
      <c r="A180" s="88">
        <v>19</v>
      </c>
      <c r="B180" s="67" t="s">
        <v>55</v>
      </c>
      <c r="C180" s="104">
        <f t="shared" ref="C180:AV180" si="62">SUM(C181:C181)</f>
        <v>28</v>
      </c>
      <c r="D180" s="104">
        <f t="shared" si="62"/>
        <v>5</v>
      </c>
      <c r="E180" s="104">
        <f t="shared" si="62"/>
        <v>3</v>
      </c>
      <c r="F180" s="104">
        <f t="shared" si="62"/>
        <v>0</v>
      </c>
      <c r="G180" s="104">
        <f t="shared" si="62"/>
        <v>4</v>
      </c>
      <c r="H180" s="104">
        <f t="shared" si="62"/>
        <v>4</v>
      </c>
      <c r="I180" s="104">
        <f t="shared" si="62"/>
        <v>1</v>
      </c>
      <c r="J180" s="104">
        <f t="shared" si="62"/>
        <v>7</v>
      </c>
      <c r="K180" s="104">
        <f t="shared" si="62"/>
        <v>2</v>
      </c>
      <c r="L180" s="104">
        <f t="shared" si="62"/>
        <v>8</v>
      </c>
      <c r="M180" s="104">
        <f t="shared" si="62"/>
        <v>4</v>
      </c>
      <c r="N180" s="104">
        <f t="shared" si="62"/>
        <v>3</v>
      </c>
      <c r="O180" s="104">
        <f t="shared" si="62"/>
        <v>5</v>
      </c>
      <c r="P180" s="104">
        <f t="shared" si="62"/>
        <v>6</v>
      </c>
      <c r="Q180" s="104">
        <f t="shared" si="62"/>
        <v>14</v>
      </c>
      <c r="R180" s="104">
        <f t="shared" si="62"/>
        <v>5</v>
      </c>
      <c r="S180" s="104">
        <f t="shared" si="62"/>
        <v>8</v>
      </c>
      <c r="T180" s="104">
        <f t="shared" si="62"/>
        <v>14</v>
      </c>
      <c r="U180" s="104">
        <f t="shared" si="62"/>
        <v>13</v>
      </c>
      <c r="V180" s="104">
        <f t="shared" si="62"/>
        <v>10</v>
      </c>
      <c r="W180" s="104">
        <f t="shared" si="62"/>
        <v>4</v>
      </c>
      <c r="X180" s="104">
        <f t="shared" si="62"/>
        <v>20</v>
      </c>
      <c r="Y180" s="104">
        <f t="shared" si="62"/>
        <v>11</v>
      </c>
      <c r="Z180" s="104">
        <f t="shared" si="62"/>
        <v>18</v>
      </c>
      <c r="AA180" s="104">
        <f t="shared" si="62"/>
        <v>22</v>
      </c>
      <c r="AB180" s="104">
        <f t="shared" si="62"/>
        <v>9</v>
      </c>
      <c r="AC180" s="104">
        <f t="shared" si="62"/>
        <v>15</v>
      </c>
      <c r="AD180" s="104">
        <f t="shared" si="62"/>
        <v>10</v>
      </c>
      <c r="AE180" s="104">
        <f t="shared" si="62"/>
        <v>13</v>
      </c>
      <c r="AF180" s="104">
        <f t="shared" si="62"/>
        <v>10</v>
      </c>
      <c r="AG180" s="104">
        <f t="shared" si="62"/>
        <v>7</v>
      </c>
      <c r="AH180" s="104">
        <f t="shared" si="62"/>
        <v>7</v>
      </c>
      <c r="AI180" s="104">
        <f t="shared" si="62"/>
        <v>5</v>
      </c>
      <c r="AJ180" s="104">
        <f t="shared" si="62"/>
        <v>2</v>
      </c>
      <c r="AK180" s="104">
        <f t="shared" si="62"/>
        <v>5</v>
      </c>
      <c r="AL180" s="104">
        <f t="shared" si="62"/>
        <v>3</v>
      </c>
      <c r="AM180" s="104">
        <f t="shared" si="62"/>
        <v>7</v>
      </c>
      <c r="AN180" s="104">
        <f t="shared" si="62"/>
        <v>2</v>
      </c>
      <c r="AO180" s="104">
        <f t="shared" si="62"/>
        <v>10</v>
      </c>
      <c r="AP180" s="104">
        <f t="shared" si="62"/>
        <v>8</v>
      </c>
      <c r="AQ180" s="104">
        <f t="shared" si="62"/>
        <v>11</v>
      </c>
      <c r="AR180" s="104">
        <f t="shared" si="62"/>
        <v>13</v>
      </c>
      <c r="AS180" s="104">
        <f t="shared" si="62"/>
        <v>19</v>
      </c>
      <c r="AT180" s="104">
        <f t="shared" si="62"/>
        <v>12</v>
      </c>
      <c r="AU180" s="104">
        <f t="shared" si="62"/>
        <v>21</v>
      </c>
      <c r="AV180" s="104">
        <f t="shared" si="62"/>
        <v>14</v>
      </c>
      <c r="AW180" s="104">
        <f t="shared" ref="AW180:BN180" si="63">SUM(AW181:AW182)</f>
        <v>19</v>
      </c>
      <c r="AX180" s="104">
        <f t="shared" si="63"/>
        <v>0</v>
      </c>
      <c r="AY180" s="104">
        <f t="shared" si="63"/>
        <v>0</v>
      </c>
      <c r="AZ180" s="104">
        <f t="shared" si="63"/>
        <v>0</v>
      </c>
      <c r="BA180" s="104">
        <f t="shared" si="63"/>
        <v>0</v>
      </c>
      <c r="BB180" s="104">
        <f t="shared" si="63"/>
        <v>0</v>
      </c>
      <c r="BC180" s="104">
        <f t="shared" si="63"/>
        <v>0</v>
      </c>
      <c r="BD180" s="104">
        <f t="shared" si="63"/>
        <v>0</v>
      </c>
      <c r="BE180" s="104">
        <f t="shared" si="63"/>
        <v>0</v>
      </c>
      <c r="BF180" s="104">
        <f t="shared" si="63"/>
        <v>0</v>
      </c>
      <c r="BG180" s="104">
        <f t="shared" si="63"/>
        <v>0</v>
      </c>
      <c r="BH180" s="104">
        <f t="shared" si="63"/>
        <v>0</v>
      </c>
      <c r="BI180" s="104">
        <f t="shared" si="63"/>
        <v>0</v>
      </c>
      <c r="BJ180" s="104">
        <f t="shared" si="63"/>
        <v>0</v>
      </c>
      <c r="BK180" s="104">
        <f t="shared" si="63"/>
        <v>0</v>
      </c>
      <c r="BL180" s="104">
        <f t="shared" si="63"/>
        <v>0</v>
      </c>
      <c r="BM180" s="104">
        <f t="shared" si="63"/>
        <v>0</v>
      </c>
      <c r="BN180" s="104">
        <f t="shared" si="63"/>
        <v>0</v>
      </c>
      <c r="BO180" s="105"/>
      <c r="BP180" s="105"/>
      <c r="BQ180" s="105"/>
      <c r="BR180" s="105"/>
      <c r="BS180" s="105"/>
      <c r="BT180" s="105"/>
      <c r="BU180" s="105"/>
      <c r="BV180" s="105"/>
      <c r="BW180" s="105"/>
      <c r="BX180" s="105"/>
    </row>
    <row r="181" spans="1:76" s="59" customFormat="1" x14ac:dyDescent="0.3">
      <c r="A181" s="81"/>
      <c r="B181" s="106" t="s">
        <v>38</v>
      </c>
      <c r="C181" s="87">
        <v>28</v>
      </c>
      <c r="D181" s="87">
        <v>5</v>
      </c>
      <c r="E181" s="87">
        <v>3</v>
      </c>
      <c r="F181" s="87">
        <v>0</v>
      </c>
      <c r="G181" s="87">
        <v>4</v>
      </c>
      <c r="H181" s="87">
        <v>4</v>
      </c>
      <c r="I181" s="87">
        <v>1</v>
      </c>
      <c r="J181" s="87">
        <v>7</v>
      </c>
      <c r="K181" s="87">
        <v>2</v>
      </c>
      <c r="L181" s="87">
        <v>8</v>
      </c>
      <c r="M181" s="87">
        <v>4</v>
      </c>
      <c r="N181" s="87">
        <v>3</v>
      </c>
      <c r="O181" s="87">
        <v>5</v>
      </c>
      <c r="P181" s="87">
        <v>6</v>
      </c>
      <c r="Q181" s="87">
        <v>14</v>
      </c>
      <c r="R181" s="87">
        <v>5</v>
      </c>
      <c r="S181" s="87">
        <v>8</v>
      </c>
      <c r="T181" s="84">
        <v>14</v>
      </c>
      <c r="U181" s="84">
        <v>13</v>
      </c>
      <c r="V181" s="84">
        <v>10</v>
      </c>
      <c r="W181" s="84">
        <v>4</v>
      </c>
      <c r="X181" s="84">
        <v>20</v>
      </c>
      <c r="Y181" s="84">
        <v>11</v>
      </c>
      <c r="Z181" s="84">
        <v>18</v>
      </c>
      <c r="AA181" s="84">
        <v>22</v>
      </c>
      <c r="AB181" s="84">
        <v>9</v>
      </c>
      <c r="AC181" s="85">
        <v>15</v>
      </c>
      <c r="AD181" s="85">
        <v>10</v>
      </c>
      <c r="AE181" s="85">
        <v>13</v>
      </c>
      <c r="AF181" s="85">
        <v>10</v>
      </c>
      <c r="AG181" s="85">
        <v>7</v>
      </c>
      <c r="AH181" s="85">
        <v>7</v>
      </c>
      <c r="AI181" s="85">
        <v>5</v>
      </c>
      <c r="AJ181" s="85">
        <v>2</v>
      </c>
      <c r="AK181" s="85">
        <v>5</v>
      </c>
      <c r="AL181" s="85">
        <v>3</v>
      </c>
      <c r="AM181" s="85">
        <v>7</v>
      </c>
      <c r="AN181" s="85">
        <v>2</v>
      </c>
      <c r="AO181" s="85">
        <v>10</v>
      </c>
      <c r="AP181" s="85">
        <v>8</v>
      </c>
      <c r="AQ181" s="85">
        <v>11</v>
      </c>
      <c r="AR181" s="85">
        <v>13</v>
      </c>
      <c r="AS181" s="85">
        <v>19</v>
      </c>
      <c r="AT181" s="85">
        <v>12</v>
      </c>
      <c r="AU181" s="85">
        <v>21</v>
      </c>
      <c r="AV181" s="85">
        <v>14</v>
      </c>
      <c r="AW181" s="85">
        <v>14</v>
      </c>
      <c r="AX181" s="85"/>
      <c r="AY181" s="85"/>
      <c r="AZ181" s="85"/>
      <c r="BA181" s="85"/>
      <c r="BB181" s="85"/>
      <c r="BC181" s="85"/>
      <c r="BD181" s="85"/>
      <c r="BE181" s="85"/>
      <c r="BF181" s="85"/>
      <c r="BG181" s="85"/>
      <c r="BH181" s="85"/>
      <c r="BI181" s="85"/>
      <c r="BJ181" s="85"/>
      <c r="BK181" s="85"/>
      <c r="BL181" s="85"/>
      <c r="BM181" s="85"/>
      <c r="BN181" s="85"/>
      <c r="BO181" s="86"/>
      <c r="BP181" s="86"/>
      <c r="BQ181" s="86"/>
      <c r="BR181" s="86"/>
      <c r="BS181" s="86"/>
      <c r="BT181" s="86"/>
      <c r="BU181" s="86"/>
      <c r="BV181" s="86"/>
      <c r="BW181" s="86"/>
      <c r="BX181" s="86"/>
    </row>
    <row r="182" spans="1:76" s="59" customFormat="1" x14ac:dyDescent="0.3">
      <c r="A182" s="81"/>
      <c r="B182" s="106" t="s">
        <v>39</v>
      </c>
      <c r="C182" s="107"/>
      <c r="D182" s="107"/>
      <c r="E182" s="107"/>
      <c r="F182" s="107"/>
      <c r="G182" s="107"/>
      <c r="H182" s="107"/>
      <c r="I182" s="107"/>
      <c r="J182" s="107"/>
      <c r="K182" s="107"/>
      <c r="L182" s="107"/>
      <c r="M182" s="107"/>
      <c r="N182" s="107"/>
      <c r="O182" s="107"/>
      <c r="P182" s="107"/>
      <c r="Q182" s="107"/>
      <c r="R182" s="107"/>
      <c r="S182" s="107"/>
      <c r="T182" s="108"/>
      <c r="U182" s="108"/>
      <c r="V182" s="108"/>
      <c r="W182" s="108"/>
      <c r="X182" s="108"/>
      <c r="Y182" s="108"/>
      <c r="Z182" s="108"/>
      <c r="AA182" s="108"/>
      <c r="AB182" s="108"/>
      <c r="AC182" s="109"/>
      <c r="AD182" s="109"/>
      <c r="AE182" s="109"/>
      <c r="AF182" s="109"/>
      <c r="AG182" s="109"/>
      <c r="AH182" s="109"/>
      <c r="AI182" s="109"/>
      <c r="AJ182" s="109"/>
      <c r="AK182" s="109"/>
      <c r="AL182" s="109"/>
      <c r="AM182" s="109"/>
      <c r="AN182" s="109"/>
      <c r="AO182" s="109"/>
      <c r="AP182" s="109"/>
      <c r="AQ182" s="109"/>
      <c r="AR182" s="109"/>
      <c r="AS182" s="109"/>
      <c r="AT182" s="109"/>
      <c r="AU182" s="109"/>
      <c r="AV182" s="109"/>
      <c r="AW182" s="109">
        <v>5</v>
      </c>
      <c r="AX182" s="85"/>
      <c r="AY182" s="85"/>
      <c r="AZ182" s="85"/>
      <c r="BA182" s="85"/>
      <c r="BB182" s="85"/>
      <c r="BC182" s="85"/>
      <c r="BD182" s="85"/>
      <c r="BE182" s="85"/>
      <c r="BF182" s="85"/>
      <c r="BG182" s="85"/>
      <c r="BH182" s="85"/>
      <c r="BI182" s="85"/>
      <c r="BJ182" s="85"/>
      <c r="BK182" s="85"/>
      <c r="BL182" s="85"/>
      <c r="BM182" s="85"/>
      <c r="BN182" s="85"/>
      <c r="BO182" s="86"/>
      <c r="BP182" s="86"/>
      <c r="BQ182" s="86"/>
      <c r="BR182" s="86"/>
      <c r="BS182" s="86"/>
      <c r="BT182" s="86"/>
      <c r="BU182" s="86"/>
      <c r="BV182" s="86"/>
      <c r="BW182" s="86"/>
      <c r="BX182" s="86"/>
    </row>
  </sheetData>
  <sheetProtection sheet="1"/>
  <mergeCells count="40">
    <mergeCell ref="A130:B130"/>
    <mergeCell ref="C150:R150"/>
    <mergeCell ref="A156:B156"/>
    <mergeCell ref="C178:R178"/>
    <mergeCell ref="C77:R77"/>
    <mergeCell ref="A82:B82"/>
    <mergeCell ref="C101:R101"/>
    <mergeCell ref="A105:B105"/>
    <mergeCell ref="C125:R125"/>
    <mergeCell ref="C19:R19"/>
    <mergeCell ref="C25:R25"/>
    <mergeCell ref="A32:B32"/>
    <mergeCell ref="C52:R52"/>
    <mergeCell ref="A57:B57"/>
    <mergeCell ref="BK3:BL3"/>
    <mergeCell ref="BM3:BN3"/>
    <mergeCell ref="A4:B4"/>
    <mergeCell ref="C4:AD4"/>
    <mergeCell ref="A6:B6"/>
    <mergeCell ref="BA3:BB3"/>
    <mergeCell ref="BC3:BD3"/>
    <mergeCell ref="BE3:BF3"/>
    <mergeCell ref="BG3:BH3"/>
    <mergeCell ref="BI3:BJ3"/>
    <mergeCell ref="A1:B1"/>
    <mergeCell ref="C1:AD2"/>
    <mergeCell ref="AE1:BN2"/>
    <mergeCell ref="A2:B3"/>
    <mergeCell ref="AC3:AD3"/>
    <mergeCell ref="AE3:AF3"/>
    <mergeCell ref="AG3:AH3"/>
    <mergeCell ref="AI3:AJ3"/>
    <mergeCell ref="AK3:AL3"/>
    <mergeCell ref="AM3:AN3"/>
    <mergeCell ref="AO3:AP3"/>
    <mergeCell ref="AQ3:AR3"/>
    <mergeCell ref="AS3:AT3"/>
    <mergeCell ref="AU3:AV3"/>
    <mergeCell ref="AW3:AX3"/>
    <mergeCell ref="AY3:AZ3"/>
  </mergeCells>
  <pageMargins left="0.78749999999999998" right="0.78749999999999998" top="1.0249999999999999" bottom="1.0249999999999999" header="0.78749999999999998" footer="0.78749999999999998"/>
  <pageSetup firstPageNumber="0" orientation="portrait" horizontalDpi="300" verticalDpi="300"/>
  <headerFooter>
    <oddHeader>&amp;C&amp;"Arial,Normal"&amp;10&amp;A</oddHeader>
    <oddFooter>&amp;C&amp;"Arial,Normal"&amp;10Página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122"/>
  <sheetViews>
    <sheetView showGridLines="0" tabSelected="1" zoomScale="70" zoomScaleNormal="70" workbookViewId="0">
      <pane xSplit="14" ySplit="5" topLeftCell="AW81" activePane="bottomRight" state="frozen"/>
      <selection pane="topRight" activeCell="AW1" sqref="AW1"/>
      <selection pane="bottomLeft" activeCell="A83" sqref="A83"/>
      <selection pane="bottomRight" activeCell="BJ84" sqref="BI84:BJ84"/>
    </sheetView>
  </sheetViews>
  <sheetFormatPr baseColWidth="10" defaultColWidth="8.88671875" defaultRowHeight="14.4" x14ac:dyDescent="0.3"/>
  <cols>
    <col min="1" max="1" width="14.21875" hidden="1" customWidth="1"/>
    <col min="2" max="2" width="4.6640625" customWidth="1"/>
    <col min="3" max="3" width="27.44140625" customWidth="1"/>
    <col min="4" max="4" width="23.109375" style="133" customWidth="1"/>
    <col min="5" max="5" width="11.44140625" hidden="1"/>
    <col min="6" max="6" width="16.44140625" hidden="1" customWidth="1"/>
    <col min="7" max="7" width="32.6640625" hidden="1" customWidth="1"/>
    <col min="8" max="8" width="3.6640625" customWidth="1"/>
    <col min="9" max="9" width="5.6640625" customWidth="1"/>
    <col min="10" max="10" width="5.109375" style="134" customWidth="1"/>
    <col min="11" max="11" width="7.5546875" customWidth="1"/>
    <col min="12" max="12" width="5.5546875" style="134" customWidth="1"/>
    <col min="13" max="13" width="3.6640625" customWidth="1"/>
    <col min="14" max="14" width="5.6640625" customWidth="1"/>
    <col min="15" max="66" width="8" style="135" customWidth="1"/>
    <col min="67" max="1025" width="10.44140625" customWidth="1"/>
  </cols>
  <sheetData>
    <row r="1" spans="1:78" ht="69.75" customHeight="1" x14ac:dyDescent="0.3">
      <c r="A1" s="261" t="s">
        <v>67</v>
      </c>
      <c r="B1" s="261"/>
      <c r="C1" s="261"/>
      <c r="D1" s="261"/>
      <c r="E1" s="261"/>
      <c r="F1" s="261"/>
      <c r="G1" s="261"/>
      <c r="H1" s="261"/>
      <c r="I1" s="261"/>
      <c r="J1" s="261"/>
      <c r="K1" s="261"/>
      <c r="L1" s="261"/>
      <c r="M1" s="261"/>
      <c r="N1" s="261"/>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row>
    <row r="2" spans="1:78" ht="22.5" customHeight="1" x14ac:dyDescent="0.3">
      <c r="A2" s="262" t="s">
        <v>68</v>
      </c>
      <c r="B2" s="262"/>
      <c r="C2" s="262"/>
      <c r="D2" s="262"/>
      <c r="E2" s="262"/>
      <c r="F2" s="262"/>
      <c r="G2" s="262"/>
      <c r="H2" s="262"/>
      <c r="I2" s="262"/>
      <c r="J2" s="262"/>
      <c r="K2" s="262"/>
      <c r="L2" s="262"/>
      <c r="M2" s="262"/>
      <c r="N2" s="262"/>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row>
    <row r="3" spans="1:78" ht="15.75" customHeight="1" x14ac:dyDescent="0.3">
      <c r="A3" s="263" t="s">
        <v>13</v>
      </c>
      <c r="B3" s="263"/>
      <c r="C3" s="263"/>
      <c r="D3" s="263"/>
      <c r="E3" s="263"/>
      <c r="F3" s="263"/>
      <c r="G3" s="263"/>
      <c r="H3" s="263"/>
      <c r="I3" s="263"/>
      <c r="J3" s="263"/>
      <c r="K3" s="263"/>
      <c r="L3" s="263"/>
      <c r="M3" s="263"/>
      <c r="N3" s="263"/>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row>
    <row r="4" spans="1:78" ht="15" customHeight="1" x14ac:dyDescent="0.3">
      <c r="A4" s="264" t="s">
        <v>14</v>
      </c>
      <c r="B4" s="264"/>
      <c r="C4" s="264"/>
      <c r="D4" s="264"/>
      <c r="E4" s="264"/>
      <c r="F4" s="264"/>
      <c r="G4" s="264"/>
      <c r="H4" s="265" t="s">
        <v>69</v>
      </c>
      <c r="I4" s="265"/>
      <c r="J4" s="265"/>
      <c r="K4" s="265"/>
      <c r="L4" s="265"/>
      <c r="M4" s="265"/>
      <c r="N4" s="265"/>
      <c r="O4" s="137" t="s">
        <v>70</v>
      </c>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row>
    <row r="5" spans="1:78" x14ac:dyDescent="0.3">
      <c r="A5" s="139" t="s">
        <v>71</v>
      </c>
      <c r="B5" s="140" t="s">
        <v>15</v>
      </c>
      <c r="C5" s="139" t="s">
        <v>72</v>
      </c>
      <c r="D5" s="139" t="s">
        <v>73</v>
      </c>
      <c r="E5" s="139" t="s">
        <v>74</v>
      </c>
      <c r="F5" s="139" t="s">
        <v>75</v>
      </c>
      <c r="G5" s="141" t="s">
        <v>76</v>
      </c>
      <c r="H5" s="266" t="s">
        <v>77</v>
      </c>
      <c r="I5" s="266"/>
      <c r="J5" s="267" t="s">
        <v>78</v>
      </c>
      <c r="K5" s="267"/>
      <c r="L5" s="267"/>
      <c r="M5" s="268" t="s">
        <v>79</v>
      </c>
      <c r="N5" s="268"/>
      <c r="O5" s="142">
        <v>42614</v>
      </c>
      <c r="P5" s="142">
        <v>42644</v>
      </c>
      <c r="Q5" s="142">
        <v>42675</v>
      </c>
      <c r="R5" s="142">
        <v>42705</v>
      </c>
      <c r="S5" s="142">
        <v>42736</v>
      </c>
      <c r="T5" s="142">
        <v>42767</v>
      </c>
      <c r="U5" s="142">
        <v>42795</v>
      </c>
      <c r="V5" s="142">
        <v>42826</v>
      </c>
      <c r="W5" s="142">
        <v>42856</v>
      </c>
      <c r="X5" s="142">
        <v>42887</v>
      </c>
      <c r="Y5" s="142">
        <v>42917</v>
      </c>
      <c r="Z5" s="142">
        <v>42948</v>
      </c>
      <c r="AA5" s="142">
        <v>42979</v>
      </c>
      <c r="AB5" s="142">
        <v>43009</v>
      </c>
      <c r="AC5" s="142">
        <v>43040</v>
      </c>
      <c r="AD5" s="142">
        <v>43070</v>
      </c>
      <c r="AE5" s="142">
        <v>43101</v>
      </c>
      <c r="AF5" s="142">
        <v>43132</v>
      </c>
      <c r="AG5" s="142">
        <v>43160</v>
      </c>
      <c r="AH5" s="142">
        <v>43191</v>
      </c>
      <c r="AI5" s="142">
        <v>43221</v>
      </c>
      <c r="AJ5" s="142">
        <v>43252</v>
      </c>
      <c r="AK5" s="142">
        <v>43282</v>
      </c>
      <c r="AL5" s="142">
        <v>43313</v>
      </c>
      <c r="AM5" s="142">
        <v>43344</v>
      </c>
      <c r="AN5" s="142">
        <v>43374</v>
      </c>
      <c r="AO5" s="142">
        <v>43405</v>
      </c>
      <c r="AP5" s="142">
        <v>43435</v>
      </c>
      <c r="AQ5" s="142">
        <v>43466</v>
      </c>
      <c r="AR5" s="142">
        <v>43497</v>
      </c>
      <c r="AS5" s="142">
        <v>43525</v>
      </c>
      <c r="AT5" s="142">
        <v>43556</v>
      </c>
      <c r="AU5" s="142">
        <v>43586</v>
      </c>
      <c r="AV5" s="142">
        <v>43617</v>
      </c>
      <c r="AW5" s="142">
        <v>43647</v>
      </c>
      <c r="AX5" s="142">
        <v>43678</v>
      </c>
      <c r="AY5" s="142">
        <v>43709</v>
      </c>
      <c r="AZ5" s="142">
        <v>43739</v>
      </c>
      <c r="BA5" s="142">
        <v>43770</v>
      </c>
      <c r="BB5" s="142">
        <v>43800</v>
      </c>
      <c r="BC5" s="142">
        <v>43831</v>
      </c>
      <c r="BD5" s="142">
        <v>43862</v>
      </c>
      <c r="BE5" s="142">
        <v>43891</v>
      </c>
      <c r="BF5" s="142">
        <v>43922</v>
      </c>
      <c r="BG5" s="142">
        <v>43952</v>
      </c>
      <c r="BH5" s="142">
        <v>43983</v>
      </c>
      <c r="BI5" s="142">
        <v>44013</v>
      </c>
      <c r="BJ5" s="142">
        <v>44044</v>
      </c>
      <c r="BK5" s="142">
        <v>44075</v>
      </c>
      <c r="BL5" s="142">
        <v>44105</v>
      </c>
      <c r="BM5" s="142">
        <v>44136</v>
      </c>
      <c r="BN5" s="142">
        <v>44166</v>
      </c>
      <c r="BO5" s="142">
        <v>44197</v>
      </c>
      <c r="BP5" s="142">
        <v>44228</v>
      </c>
      <c r="BQ5" s="142">
        <v>44256</v>
      </c>
      <c r="BR5" s="142">
        <v>44287</v>
      </c>
      <c r="BS5" s="142">
        <v>44317</v>
      </c>
      <c r="BT5" s="142">
        <v>44348</v>
      </c>
      <c r="BU5" s="142">
        <v>44378</v>
      </c>
      <c r="BV5" s="142">
        <v>44409</v>
      </c>
      <c r="BW5" s="142">
        <v>44440</v>
      </c>
      <c r="BX5" s="142">
        <v>44470</v>
      </c>
      <c r="BY5" s="142">
        <v>44501</v>
      </c>
      <c r="BZ5" s="142">
        <v>44531</v>
      </c>
    </row>
    <row r="6" spans="1:78" ht="22.5" customHeight="1" x14ac:dyDescent="0.3">
      <c r="A6" s="269" t="s">
        <v>80</v>
      </c>
      <c r="B6" s="270">
        <v>1</v>
      </c>
      <c r="C6" s="144" t="s">
        <v>81</v>
      </c>
      <c r="D6" s="145" t="s">
        <v>82</v>
      </c>
      <c r="E6" s="146" t="s">
        <v>83</v>
      </c>
      <c r="F6" s="147" t="s">
        <v>84</v>
      </c>
      <c r="G6" s="148" t="s">
        <v>85</v>
      </c>
      <c r="H6" s="149" t="s">
        <v>86</v>
      </c>
      <c r="I6" s="150">
        <v>142</v>
      </c>
      <c r="J6" s="151">
        <f>I6</f>
        <v>142</v>
      </c>
      <c r="K6" s="152" t="s">
        <v>87</v>
      </c>
      <c r="L6" s="153">
        <f>N6</f>
        <v>130</v>
      </c>
      <c r="M6" s="154" t="s">
        <v>88</v>
      </c>
      <c r="N6" s="155">
        <v>130</v>
      </c>
      <c r="O6" s="156">
        <f t="shared" ref="O6:AT6" si="0">SUM(O7:O12)</f>
        <v>336</v>
      </c>
      <c r="P6" s="156">
        <f t="shared" si="0"/>
        <v>206</v>
      </c>
      <c r="Q6" s="156">
        <f t="shared" si="0"/>
        <v>105</v>
      </c>
      <c r="R6" s="156">
        <f t="shared" si="0"/>
        <v>107</v>
      </c>
      <c r="S6" s="156">
        <f t="shared" si="0"/>
        <v>121</v>
      </c>
      <c r="T6" s="156">
        <f t="shared" si="0"/>
        <v>119</v>
      </c>
      <c r="U6" s="156">
        <f t="shared" si="0"/>
        <v>204</v>
      </c>
      <c r="V6" s="156">
        <f t="shared" si="0"/>
        <v>114</v>
      </c>
      <c r="W6" s="156">
        <f t="shared" si="0"/>
        <v>144</v>
      </c>
      <c r="X6" s="156">
        <f t="shared" si="0"/>
        <v>152</v>
      </c>
      <c r="Y6" s="156">
        <f t="shared" si="0"/>
        <v>123</v>
      </c>
      <c r="Z6" s="156">
        <f t="shared" si="0"/>
        <v>150</v>
      </c>
      <c r="AA6" s="156">
        <f t="shared" si="0"/>
        <v>133</v>
      </c>
      <c r="AB6" s="156">
        <f t="shared" si="0"/>
        <v>139</v>
      </c>
      <c r="AC6" s="156">
        <f t="shared" si="0"/>
        <v>163</v>
      </c>
      <c r="AD6" s="156">
        <f t="shared" si="0"/>
        <v>111</v>
      </c>
      <c r="AE6" s="156">
        <f t="shared" si="0"/>
        <v>120</v>
      </c>
      <c r="AF6" s="156">
        <f t="shared" si="0"/>
        <v>148</v>
      </c>
      <c r="AG6" s="156">
        <f t="shared" si="0"/>
        <v>128</v>
      </c>
      <c r="AH6" s="156">
        <f t="shared" si="0"/>
        <v>149</v>
      </c>
      <c r="AI6" s="156">
        <f t="shared" si="0"/>
        <v>149</v>
      </c>
      <c r="AJ6" s="156">
        <f t="shared" si="0"/>
        <v>115</v>
      </c>
      <c r="AK6" s="156">
        <f t="shared" si="0"/>
        <v>125</v>
      </c>
      <c r="AL6" s="156">
        <f t="shared" si="0"/>
        <v>146</v>
      </c>
      <c r="AM6" s="156">
        <f t="shared" si="0"/>
        <v>94</v>
      </c>
      <c r="AN6" s="156">
        <f t="shared" si="0"/>
        <v>159</v>
      </c>
      <c r="AO6" s="156">
        <f t="shared" si="0"/>
        <v>142</v>
      </c>
      <c r="AP6" s="156">
        <f t="shared" si="0"/>
        <v>155</v>
      </c>
      <c r="AQ6" s="156">
        <f t="shared" si="0"/>
        <v>160</v>
      </c>
      <c r="AR6" s="156">
        <f t="shared" si="0"/>
        <v>178</v>
      </c>
      <c r="AS6" s="156">
        <f t="shared" si="0"/>
        <v>201</v>
      </c>
      <c r="AT6" s="156">
        <f t="shared" si="0"/>
        <v>134</v>
      </c>
      <c r="AU6" s="156">
        <f t="shared" ref="AU6:BZ6" si="1">SUM(AU7:AU12)</f>
        <v>176</v>
      </c>
      <c r="AV6" s="156">
        <f t="shared" si="1"/>
        <v>163</v>
      </c>
      <c r="AW6" s="156">
        <f t="shared" si="1"/>
        <v>180</v>
      </c>
      <c r="AX6" s="156">
        <f t="shared" si="1"/>
        <v>162</v>
      </c>
      <c r="AY6" s="156">
        <f t="shared" si="1"/>
        <v>166</v>
      </c>
      <c r="AZ6" s="156">
        <f t="shared" si="1"/>
        <v>200</v>
      </c>
      <c r="BA6" s="156">
        <f t="shared" si="1"/>
        <v>141</v>
      </c>
      <c r="BB6" s="156">
        <f t="shared" si="1"/>
        <v>110</v>
      </c>
      <c r="BC6" s="156">
        <f t="shared" si="1"/>
        <v>162</v>
      </c>
      <c r="BD6" s="156">
        <f t="shared" si="1"/>
        <v>160</v>
      </c>
      <c r="BE6" s="156">
        <f t="shared" si="1"/>
        <v>109</v>
      </c>
      <c r="BF6" s="156">
        <f t="shared" si="1"/>
        <v>111</v>
      </c>
      <c r="BG6" s="156">
        <f t="shared" si="1"/>
        <v>137</v>
      </c>
      <c r="BH6" s="156">
        <f t="shared" si="1"/>
        <v>160</v>
      </c>
      <c r="BI6" s="156">
        <f t="shared" si="1"/>
        <v>121</v>
      </c>
      <c r="BJ6" s="156">
        <f t="shared" si="1"/>
        <v>0</v>
      </c>
      <c r="BK6" s="156">
        <f t="shared" si="1"/>
        <v>0</v>
      </c>
      <c r="BL6" s="156">
        <f t="shared" si="1"/>
        <v>0</v>
      </c>
      <c r="BM6" s="156">
        <f t="shared" si="1"/>
        <v>0</v>
      </c>
      <c r="BN6" s="156">
        <f t="shared" si="1"/>
        <v>0</v>
      </c>
      <c r="BO6" s="156">
        <f t="shared" si="1"/>
        <v>0</v>
      </c>
      <c r="BP6" s="156">
        <f t="shared" si="1"/>
        <v>0</v>
      </c>
      <c r="BQ6" s="156">
        <f t="shared" si="1"/>
        <v>0</v>
      </c>
      <c r="BR6" s="156">
        <f t="shared" si="1"/>
        <v>0</v>
      </c>
      <c r="BS6" s="156">
        <f t="shared" si="1"/>
        <v>0</v>
      </c>
      <c r="BT6" s="156">
        <f t="shared" si="1"/>
        <v>0</v>
      </c>
      <c r="BU6" s="156">
        <f t="shared" si="1"/>
        <v>0</v>
      </c>
      <c r="BV6" s="156">
        <f t="shared" si="1"/>
        <v>0</v>
      </c>
      <c r="BW6" s="156">
        <f t="shared" si="1"/>
        <v>0</v>
      </c>
      <c r="BX6" s="156">
        <f t="shared" si="1"/>
        <v>0</v>
      </c>
      <c r="BY6" s="156">
        <f t="shared" si="1"/>
        <v>0</v>
      </c>
      <c r="BZ6" s="156">
        <f t="shared" si="1"/>
        <v>0</v>
      </c>
    </row>
    <row r="7" spans="1:78" ht="14.25" customHeight="1" x14ac:dyDescent="0.3">
      <c r="A7" s="269"/>
      <c r="B7" s="270"/>
      <c r="C7" s="157" t="s">
        <v>89</v>
      </c>
      <c r="D7" s="158"/>
      <c r="E7" s="159"/>
      <c r="F7" s="160"/>
      <c r="G7" s="161"/>
      <c r="H7" s="149" t="s">
        <v>86</v>
      </c>
      <c r="I7" s="162">
        <v>45</v>
      </c>
      <c r="J7" s="151">
        <f>I7</f>
        <v>45</v>
      </c>
      <c r="K7" s="152" t="s">
        <v>87</v>
      </c>
      <c r="L7" s="153">
        <f>N7</f>
        <v>41</v>
      </c>
      <c r="M7" s="154" t="s">
        <v>88</v>
      </c>
      <c r="N7" s="155">
        <v>41</v>
      </c>
      <c r="O7" s="156">
        <f>'2.Métricas'!C158+'2.Métricas'!C159</f>
        <v>99</v>
      </c>
      <c r="P7" s="156">
        <f>'2.Métricas'!D158+'2.Métricas'!D159</f>
        <v>38</v>
      </c>
      <c r="Q7" s="156">
        <f>'2.Métricas'!E158+'2.Métricas'!E159</f>
        <v>44</v>
      </c>
      <c r="R7" s="156">
        <f>'2.Métricas'!F158+'2.Métricas'!F159</f>
        <v>21</v>
      </c>
      <c r="S7" s="156">
        <f>'2.Métricas'!G158+'2.Métricas'!G159</f>
        <v>28</v>
      </c>
      <c r="T7" s="156">
        <f>'2.Métricas'!H158+'2.Métricas'!H159</f>
        <v>36</v>
      </c>
      <c r="U7" s="156">
        <f>'2.Métricas'!I158+'2.Métricas'!I159</f>
        <v>91</v>
      </c>
      <c r="V7" s="156">
        <f>'2.Métricas'!J158+'2.Métricas'!J159</f>
        <v>25</v>
      </c>
      <c r="W7" s="156">
        <f>'2.Métricas'!K158+'2.Métricas'!K159</f>
        <v>38</v>
      </c>
      <c r="X7" s="156">
        <f>'2.Métricas'!L158+'2.Métricas'!L159</f>
        <v>41</v>
      </c>
      <c r="Y7" s="156">
        <f>'2.Métricas'!M158+'2.Métricas'!M159</f>
        <v>34</v>
      </c>
      <c r="Z7" s="156">
        <f>'2.Métricas'!N158+'2.Métricas'!N159</f>
        <v>51</v>
      </c>
      <c r="AA7" s="156">
        <f>'2.Métricas'!O158+'2.Métricas'!O159</f>
        <v>42</v>
      </c>
      <c r="AB7" s="156">
        <f>'2.Métricas'!P158+'2.Métricas'!P159</f>
        <v>50</v>
      </c>
      <c r="AC7" s="156">
        <f>'2.Métricas'!Q158+'2.Métricas'!Q159</f>
        <v>40</v>
      </c>
      <c r="AD7" s="156">
        <f>'2.Métricas'!R158+'2.Métricas'!R159</f>
        <v>32</v>
      </c>
      <c r="AE7" s="156">
        <f>'2.Métricas'!S158+'2.Métricas'!S159</f>
        <v>29</v>
      </c>
      <c r="AF7" s="156">
        <f>'2.Métricas'!T158+'2.Métricas'!T159</f>
        <v>57</v>
      </c>
      <c r="AG7" s="156">
        <f>'2.Métricas'!U158+'2.Métricas'!U159</f>
        <v>33</v>
      </c>
      <c r="AH7" s="156">
        <f>'2.Métricas'!V158+'2.Métricas'!V159</f>
        <v>36</v>
      </c>
      <c r="AI7" s="156">
        <f>'2.Métricas'!W158+'2.Métricas'!W159</f>
        <v>32</v>
      </c>
      <c r="AJ7" s="156">
        <f>'2.Métricas'!X158+'2.Métricas'!X159</f>
        <v>34</v>
      </c>
      <c r="AK7" s="156">
        <f>'2.Métricas'!Y158+'2.Métricas'!Y159</f>
        <v>37</v>
      </c>
      <c r="AL7" s="156">
        <f>'2.Métricas'!Z158+'2.Métricas'!Z159</f>
        <v>34</v>
      </c>
      <c r="AM7" s="156">
        <f>'2.Métricas'!AA158+'2.Métricas'!AA159</f>
        <v>29</v>
      </c>
      <c r="AN7" s="156">
        <f>'2.Métricas'!AB158+'2.Métricas'!AB159</f>
        <v>30</v>
      </c>
      <c r="AO7" s="156">
        <f>'2.Métricas'!AC158+'2.Métricas'!AC159</f>
        <v>31</v>
      </c>
      <c r="AP7" s="156">
        <f>'2.Métricas'!AD158+'2.Métricas'!AD159</f>
        <v>41</v>
      </c>
      <c r="AQ7" s="156">
        <f>'2.Métricas'!AE158+'2.Métricas'!AE159</f>
        <v>32</v>
      </c>
      <c r="AR7" s="156">
        <f>'2.Métricas'!AF158+'2.Métricas'!AF159</f>
        <v>52</v>
      </c>
      <c r="AS7" s="156">
        <f>'2.Métricas'!AG158+'2.Métricas'!AG159</f>
        <v>66</v>
      </c>
      <c r="AT7" s="156">
        <f>'2.Métricas'!AH158+'2.Métricas'!AH159</f>
        <v>23</v>
      </c>
      <c r="AU7" s="156">
        <f>'2.Métricas'!AI158+'2.Métricas'!AI159</f>
        <v>66</v>
      </c>
      <c r="AV7" s="156">
        <f>'2.Métricas'!AJ158+'2.Métricas'!AJ159</f>
        <v>46</v>
      </c>
      <c r="AW7" s="156">
        <f>'2.Métricas'!AK158+'2.Métricas'!AK159</f>
        <v>47</v>
      </c>
      <c r="AX7" s="156">
        <f>'2.Métricas'!AL158+'2.Métricas'!AL159</f>
        <v>46</v>
      </c>
      <c r="AY7" s="156">
        <f>'2.Métricas'!AM158+'2.Métricas'!AM159</f>
        <v>43</v>
      </c>
      <c r="AZ7" s="156">
        <f>'2.Métricas'!AN158+'2.Métricas'!AN159</f>
        <v>49</v>
      </c>
      <c r="BA7" s="156">
        <f>'2.Métricas'!AO158+'2.Métricas'!AO159</f>
        <v>37</v>
      </c>
      <c r="BB7" s="156">
        <f>'2.Métricas'!AP158+'2.Métricas'!AP159</f>
        <v>30</v>
      </c>
      <c r="BC7" s="156">
        <f>'2.Métricas'!AQ158+'2.Métricas'!AQ159</f>
        <v>45</v>
      </c>
      <c r="BD7" s="156">
        <f>'2.Métricas'!AR158+'2.Métricas'!AR159</f>
        <v>45</v>
      </c>
      <c r="BE7" s="156">
        <f>'2.Métricas'!AS158+'2.Métricas'!AS159</f>
        <v>26</v>
      </c>
      <c r="BF7" s="156">
        <f>'2.Métricas'!AT158+'2.Métricas'!AT159</f>
        <v>31</v>
      </c>
      <c r="BG7" s="156">
        <f>'2.Métricas'!AU158+'2.Métricas'!AU159</f>
        <v>38</v>
      </c>
      <c r="BH7" s="156">
        <f>'2.Métricas'!AV158+'2.Métricas'!AV159</f>
        <v>49</v>
      </c>
      <c r="BI7" s="156">
        <f>'2.Métricas'!AW158+'2.Métricas'!AW159</f>
        <v>26</v>
      </c>
      <c r="BJ7" s="156">
        <f>'2.Métricas'!AX158+'2.Métricas'!AX159</f>
        <v>0</v>
      </c>
      <c r="BK7" s="156">
        <f>'2.Métricas'!AY158+'2.Métricas'!AY159</f>
        <v>0</v>
      </c>
      <c r="BL7" s="156">
        <f>'2.Métricas'!AZ158+'2.Métricas'!AZ159</f>
        <v>0</v>
      </c>
      <c r="BM7" s="156">
        <f>'2.Métricas'!BA158+'2.Métricas'!BA159</f>
        <v>0</v>
      </c>
      <c r="BN7" s="156">
        <f>'2.Métricas'!BB158+'2.Métricas'!BB159</f>
        <v>0</v>
      </c>
      <c r="BO7" s="156">
        <f>'2.Métricas'!BC158+'2.Métricas'!BC159</f>
        <v>0</v>
      </c>
      <c r="BP7" s="156">
        <f>'2.Métricas'!BD158+'2.Métricas'!BD159</f>
        <v>0</v>
      </c>
      <c r="BQ7" s="156">
        <f>'2.Métricas'!BE158+'2.Métricas'!BE159</f>
        <v>0</v>
      </c>
      <c r="BR7" s="156">
        <f>'2.Métricas'!BF158+'2.Métricas'!BF159</f>
        <v>0</v>
      </c>
      <c r="BS7" s="156">
        <f>'2.Métricas'!BG158+'2.Métricas'!BG159</f>
        <v>0</v>
      </c>
      <c r="BT7" s="156">
        <f>'2.Métricas'!BH158+'2.Métricas'!BH159</f>
        <v>0</v>
      </c>
      <c r="BU7" s="156">
        <f>'2.Métricas'!BI158+'2.Métricas'!BI159</f>
        <v>0</v>
      </c>
      <c r="BV7" s="156">
        <f>'2.Métricas'!BJ158+'2.Métricas'!BJ159</f>
        <v>0</v>
      </c>
      <c r="BW7" s="156">
        <f>'2.Métricas'!BK158+'2.Métricas'!BK159</f>
        <v>0</v>
      </c>
      <c r="BX7" s="156">
        <f>'2.Métricas'!BL158+'2.Métricas'!BL159</f>
        <v>0</v>
      </c>
      <c r="BY7" s="156">
        <f>'2.Métricas'!BM158+'2.Métricas'!BM159</f>
        <v>0</v>
      </c>
      <c r="BZ7" s="156">
        <f>'2.Métricas'!BN158+'2.Métricas'!BN159</f>
        <v>0</v>
      </c>
    </row>
    <row r="8" spans="1:78" ht="14.25" customHeight="1" x14ac:dyDescent="0.3">
      <c r="A8" s="269"/>
      <c r="B8" s="270"/>
      <c r="C8" s="157" t="s">
        <v>90</v>
      </c>
      <c r="D8" s="158"/>
      <c r="E8" s="159"/>
      <c r="F8" s="160"/>
      <c r="G8" s="161"/>
      <c r="H8" s="149" t="s">
        <v>86</v>
      </c>
      <c r="I8" s="162">
        <v>50</v>
      </c>
      <c r="J8" s="151">
        <f>I8</f>
        <v>50</v>
      </c>
      <c r="K8" s="152" t="s">
        <v>87</v>
      </c>
      <c r="L8" s="153">
        <f>N8</f>
        <v>46</v>
      </c>
      <c r="M8" s="154" t="s">
        <v>88</v>
      </c>
      <c r="N8" s="155">
        <v>46</v>
      </c>
      <c r="O8" s="156">
        <f>'2.Métricas'!C132+'2.Métricas'!C133</f>
        <v>120</v>
      </c>
      <c r="P8" s="156">
        <f>'2.Métricas'!D132+'2.Métricas'!D133</f>
        <v>58</v>
      </c>
      <c r="Q8" s="156">
        <f>'2.Métricas'!E132+'2.Métricas'!E133</f>
        <v>23</v>
      </c>
      <c r="R8" s="156">
        <f>'2.Métricas'!F132+'2.Métricas'!F133</f>
        <v>39</v>
      </c>
      <c r="S8" s="156">
        <f>'2.Métricas'!G132+'2.Métricas'!G133</f>
        <v>45</v>
      </c>
      <c r="T8" s="156">
        <f>'2.Métricas'!H132+'2.Métricas'!H133</f>
        <v>33</v>
      </c>
      <c r="U8" s="156">
        <f>'2.Métricas'!I132+'2.Métricas'!I133</f>
        <v>42</v>
      </c>
      <c r="V8" s="156">
        <f>'2.Métricas'!J132+'2.Métricas'!J133</f>
        <v>43</v>
      </c>
      <c r="W8" s="156">
        <f>'2.Métricas'!K132+'2.Métricas'!K133</f>
        <v>45</v>
      </c>
      <c r="X8" s="156">
        <f>'2.Métricas'!L132+'2.Métricas'!L133</f>
        <v>45</v>
      </c>
      <c r="Y8" s="156">
        <f>'2.Métricas'!M132+'2.Métricas'!M133</f>
        <v>52</v>
      </c>
      <c r="Z8" s="156">
        <f>'2.Métricas'!N132+'2.Métricas'!N133</f>
        <v>41</v>
      </c>
      <c r="AA8" s="156">
        <f>'2.Métricas'!O132+'2.Métricas'!O133</f>
        <v>34</v>
      </c>
      <c r="AB8" s="156">
        <f>'2.Métricas'!P132+'2.Métricas'!P133</f>
        <v>38</v>
      </c>
      <c r="AC8" s="156">
        <f>'2.Métricas'!Q132+'2.Métricas'!Q133</f>
        <v>46</v>
      </c>
      <c r="AD8" s="156">
        <f>'2.Métricas'!R132+'2.Métricas'!R133</f>
        <v>44</v>
      </c>
      <c r="AE8" s="156">
        <f>'2.Métricas'!S132+'2.Métricas'!S133</f>
        <v>41</v>
      </c>
      <c r="AF8" s="156">
        <f>'2.Métricas'!T132+'2.Métricas'!T133</f>
        <v>35</v>
      </c>
      <c r="AG8" s="156">
        <f>'2.Métricas'!U132+'2.Métricas'!U133</f>
        <v>50</v>
      </c>
      <c r="AH8" s="156">
        <f>'2.Métricas'!V132+'2.Métricas'!V133</f>
        <v>45</v>
      </c>
      <c r="AI8" s="156">
        <f>'2.Métricas'!W132+'2.Métricas'!W133</f>
        <v>58</v>
      </c>
      <c r="AJ8" s="156">
        <f>'2.Métricas'!X132+'2.Métricas'!X133</f>
        <v>46</v>
      </c>
      <c r="AK8" s="156">
        <f>'2.Métricas'!Y132+'2.Métricas'!Y133</f>
        <v>39</v>
      </c>
      <c r="AL8" s="156">
        <f>'2.Métricas'!Z132+'2.Métricas'!Z133</f>
        <v>62</v>
      </c>
      <c r="AM8" s="156">
        <f>'2.Métricas'!AA132+'2.Métricas'!AA133</f>
        <v>45</v>
      </c>
      <c r="AN8" s="156">
        <f>'2.Métricas'!AB132+'2.Métricas'!AB133</f>
        <v>61</v>
      </c>
      <c r="AO8" s="156">
        <f>'2.Métricas'!AC132+'2.Métricas'!AC133</f>
        <v>57</v>
      </c>
      <c r="AP8" s="156">
        <f>'2.Métricas'!AD132+'2.Métricas'!AD133</f>
        <v>61</v>
      </c>
      <c r="AQ8" s="156">
        <f>'2.Métricas'!AE132+'2.Métricas'!AE133</f>
        <v>39</v>
      </c>
      <c r="AR8" s="156">
        <f>'2.Métricas'!AF132+'2.Métricas'!AF133</f>
        <v>48</v>
      </c>
      <c r="AS8" s="156">
        <f>'2.Métricas'!AG132+'2.Métricas'!AG133</f>
        <v>55</v>
      </c>
      <c r="AT8" s="156">
        <f>'2.Métricas'!AH132+'2.Métricas'!AH133</f>
        <v>49</v>
      </c>
      <c r="AU8" s="156">
        <f>'2.Métricas'!AI132+'2.Métricas'!AI133</f>
        <v>52</v>
      </c>
      <c r="AV8" s="156">
        <f>'2.Métricas'!AJ132+'2.Métricas'!AJ133</f>
        <v>64</v>
      </c>
      <c r="AW8" s="156">
        <f>'2.Métricas'!AK132+'2.Métricas'!AK133</f>
        <v>63</v>
      </c>
      <c r="AX8" s="156">
        <f>'2.Métricas'!AL132+'2.Métricas'!AL133</f>
        <v>67</v>
      </c>
      <c r="AY8" s="156">
        <f>'2.Métricas'!AM132+'2.Métricas'!AM133</f>
        <v>48</v>
      </c>
      <c r="AZ8" s="156">
        <f>'2.Métricas'!AN132+'2.Métricas'!AN133</f>
        <v>67</v>
      </c>
      <c r="BA8" s="156">
        <f>'2.Métricas'!AO132+'2.Métricas'!AO133</f>
        <v>45</v>
      </c>
      <c r="BB8" s="156">
        <f>'2.Métricas'!AP132+'2.Métricas'!AP133</f>
        <v>43</v>
      </c>
      <c r="BC8" s="156">
        <f>'2.Métricas'!AQ132+'2.Métricas'!AQ133</f>
        <v>40</v>
      </c>
      <c r="BD8" s="156">
        <f>'2.Métricas'!AR132+'2.Métricas'!AR133</f>
        <v>57</v>
      </c>
      <c r="BE8" s="156">
        <f>'2.Métricas'!AS132+'2.Métricas'!AS133</f>
        <v>47</v>
      </c>
      <c r="BF8" s="156">
        <f>'2.Métricas'!AT132+'2.Métricas'!AT133</f>
        <v>41</v>
      </c>
      <c r="BG8" s="156">
        <f>'2.Métricas'!AU132+'2.Métricas'!AU133</f>
        <v>51</v>
      </c>
      <c r="BH8" s="156">
        <f>'2.Métricas'!AV132+'2.Métricas'!AV133</f>
        <v>49</v>
      </c>
      <c r="BI8" s="156">
        <f>'2.Métricas'!AW132+'2.Métricas'!AW133</f>
        <v>51</v>
      </c>
      <c r="BJ8" s="156">
        <f>'2.Métricas'!AX132+'2.Métricas'!AX133</f>
        <v>0</v>
      </c>
      <c r="BK8" s="156">
        <f>'2.Métricas'!AY132+'2.Métricas'!AY133</f>
        <v>0</v>
      </c>
      <c r="BL8" s="156">
        <f>'2.Métricas'!AZ132+'2.Métricas'!AZ133</f>
        <v>0</v>
      </c>
      <c r="BM8" s="156">
        <f>'2.Métricas'!BA132+'2.Métricas'!BA133</f>
        <v>0</v>
      </c>
      <c r="BN8" s="156">
        <f>'2.Métricas'!BB132+'2.Métricas'!BB133</f>
        <v>0</v>
      </c>
      <c r="BO8" s="156">
        <f>'2.Métricas'!BC132+'2.Métricas'!BC133</f>
        <v>0</v>
      </c>
      <c r="BP8" s="156">
        <f>'2.Métricas'!BD132+'2.Métricas'!BD133</f>
        <v>0</v>
      </c>
      <c r="BQ8" s="156">
        <f>'2.Métricas'!BE132+'2.Métricas'!BE133</f>
        <v>0</v>
      </c>
      <c r="BR8" s="156">
        <f>'2.Métricas'!BF132+'2.Métricas'!BF133</f>
        <v>0</v>
      </c>
      <c r="BS8" s="156">
        <f>'2.Métricas'!BG132+'2.Métricas'!BG133</f>
        <v>0</v>
      </c>
      <c r="BT8" s="156">
        <f>'2.Métricas'!BH132+'2.Métricas'!BH133</f>
        <v>0</v>
      </c>
      <c r="BU8" s="156">
        <f>'2.Métricas'!BI132+'2.Métricas'!BI133</f>
        <v>0</v>
      </c>
      <c r="BV8" s="156">
        <f>'2.Métricas'!BJ132+'2.Métricas'!BJ133</f>
        <v>0</v>
      </c>
      <c r="BW8" s="156">
        <f>'2.Métricas'!BK132+'2.Métricas'!BK133</f>
        <v>0</v>
      </c>
      <c r="BX8" s="156">
        <f>'2.Métricas'!BL132+'2.Métricas'!BL133</f>
        <v>0</v>
      </c>
      <c r="BY8" s="156">
        <f>'2.Métricas'!BM132+'2.Métricas'!BM133</f>
        <v>0</v>
      </c>
      <c r="BZ8" s="156">
        <f>'2.Métricas'!BN132+'2.Métricas'!BN133</f>
        <v>0</v>
      </c>
    </row>
    <row r="9" spans="1:78" ht="14.25" customHeight="1" x14ac:dyDescent="0.3">
      <c r="A9" s="269"/>
      <c r="B9" s="270"/>
      <c r="C9" s="157" t="s">
        <v>91</v>
      </c>
      <c r="D9" s="158"/>
      <c r="E9" s="159"/>
      <c r="F9" s="160"/>
      <c r="G9" s="161"/>
      <c r="H9" s="149" t="s">
        <v>86</v>
      </c>
      <c r="I9" s="162">
        <v>4.75</v>
      </c>
      <c r="J9" s="151">
        <f>N9</f>
        <v>5.25</v>
      </c>
      <c r="K9" s="152" t="s">
        <v>87</v>
      </c>
      <c r="L9" s="153">
        <f>I9</f>
        <v>4.75</v>
      </c>
      <c r="M9" s="154" t="s">
        <v>88</v>
      </c>
      <c r="N9" s="155">
        <v>5.25</v>
      </c>
      <c r="O9" s="156">
        <f>'2.Métricas'!C107+'2.Métricas'!C108</f>
        <v>32</v>
      </c>
      <c r="P9" s="156">
        <f>'2.Métricas'!D107+'2.Métricas'!D108</f>
        <v>24</v>
      </c>
      <c r="Q9" s="156">
        <f>'2.Métricas'!E107+'2.Métricas'!E108</f>
        <v>7</v>
      </c>
      <c r="R9" s="156">
        <f>'2.Métricas'!F107+'2.Métricas'!F108</f>
        <v>13</v>
      </c>
      <c r="S9" s="156">
        <f>'2.Métricas'!G107+'2.Métricas'!G108</f>
        <v>10</v>
      </c>
      <c r="T9" s="156">
        <f>'2.Métricas'!H107+'2.Métricas'!H108</f>
        <v>11</v>
      </c>
      <c r="U9" s="156">
        <f>'2.Métricas'!I107+'2.Métricas'!I108</f>
        <v>20</v>
      </c>
      <c r="V9" s="156">
        <f>'2.Métricas'!J107+'2.Métricas'!J108</f>
        <v>9</v>
      </c>
      <c r="W9" s="156">
        <f>'2.Métricas'!K107+'2.Métricas'!K108</f>
        <v>22</v>
      </c>
      <c r="X9" s="156">
        <f>'2.Métricas'!L107+'2.Métricas'!L108</f>
        <v>11</v>
      </c>
      <c r="Y9" s="156">
        <f>'2.Métricas'!M107+'2.Métricas'!M108</f>
        <v>10</v>
      </c>
      <c r="Z9" s="156">
        <f>'2.Métricas'!N107+'2.Métricas'!N108</f>
        <v>9</v>
      </c>
      <c r="AA9" s="156">
        <f>'2.Métricas'!O107+'2.Métricas'!O108</f>
        <v>12</v>
      </c>
      <c r="AB9" s="156">
        <f>'2.Métricas'!P107+'2.Métricas'!P108</f>
        <v>14</v>
      </c>
      <c r="AC9" s="156">
        <f>'2.Métricas'!Q107+'2.Métricas'!Q108</f>
        <v>16</v>
      </c>
      <c r="AD9" s="156">
        <f>'2.Métricas'!R107+'2.Métricas'!R108</f>
        <v>15</v>
      </c>
      <c r="AE9" s="156">
        <f>'2.Métricas'!S107+'2.Métricas'!S108</f>
        <v>11</v>
      </c>
      <c r="AF9" s="156">
        <f>'2.Métricas'!T107+'2.Métricas'!T108</f>
        <v>6</v>
      </c>
      <c r="AG9" s="156">
        <f>'2.Métricas'!U107+'2.Métricas'!U108</f>
        <v>13</v>
      </c>
      <c r="AH9" s="156">
        <f>'2.Métricas'!V107+'2.Métricas'!V108</f>
        <v>18</v>
      </c>
      <c r="AI9" s="156">
        <f>'2.Métricas'!W107+'2.Métricas'!W108</f>
        <v>15</v>
      </c>
      <c r="AJ9" s="156">
        <f>'2.Métricas'!X107+'2.Métricas'!X108</f>
        <v>3</v>
      </c>
      <c r="AK9" s="156">
        <f>'2.Métricas'!Y107+'2.Métricas'!Y108</f>
        <v>10</v>
      </c>
      <c r="AL9" s="156">
        <f>'2.Métricas'!Z107+'2.Métricas'!Z108</f>
        <v>8</v>
      </c>
      <c r="AM9" s="156">
        <f>'2.Métricas'!AA107+'2.Métricas'!AA108</f>
        <v>6</v>
      </c>
      <c r="AN9" s="156">
        <f>'2.Métricas'!AB107+'2.Métricas'!AB108</f>
        <v>35</v>
      </c>
      <c r="AO9" s="156">
        <f>'2.Métricas'!AC107+'2.Métricas'!AC108</f>
        <v>15</v>
      </c>
      <c r="AP9" s="156">
        <f>'2.Métricas'!AD107+'2.Métricas'!AD108</f>
        <v>12</v>
      </c>
      <c r="AQ9" s="156">
        <f>'2.Métricas'!AE107+'2.Métricas'!AE108</f>
        <v>32</v>
      </c>
      <c r="AR9" s="156">
        <f>'2.Métricas'!AF107+'2.Métricas'!AF108</f>
        <v>25</v>
      </c>
      <c r="AS9" s="156">
        <f>'2.Métricas'!AG107+'2.Métricas'!AG108</f>
        <v>13</v>
      </c>
      <c r="AT9" s="156">
        <f>'2.Métricas'!AH107+'2.Métricas'!AH108</f>
        <v>8</v>
      </c>
      <c r="AU9" s="156">
        <f>'2.Métricas'!AI107+'2.Métricas'!AI108</f>
        <v>22</v>
      </c>
      <c r="AV9" s="156">
        <f>'2.Métricas'!AJ107+'2.Métricas'!AJ108</f>
        <v>5</v>
      </c>
      <c r="AW9" s="156">
        <f>'2.Métricas'!AK107+'2.Métricas'!AK108</f>
        <v>19</v>
      </c>
      <c r="AX9" s="156">
        <f>'2.Métricas'!AL107+'2.Métricas'!AL108</f>
        <v>13</v>
      </c>
      <c r="AY9" s="156">
        <f>'2.Métricas'!AM107+'2.Métricas'!AM108</f>
        <v>10</v>
      </c>
      <c r="AZ9" s="156">
        <f>'2.Métricas'!AN107+'2.Métricas'!AN108</f>
        <v>20</v>
      </c>
      <c r="BA9" s="156">
        <f>'2.Métricas'!AO107+'2.Métricas'!AO108</f>
        <v>19</v>
      </c>
      <c r="BB9" s="156">
        <f>'2.Métricas'!AP107+'2.Métricas'!AP108</f>
        <v>9</v>
      </c>
      <c r="BC9" s="156">
        <f>'2.Métricas'!AQ107+'2.Métricas'!AQ108</f>
        <v>25</v>
      </c>
      <c r="BD9" s="156">
        <f>'2.Métricas'!AR107+'2.Métricas'!AR108</f>
        <v>22</v>
      </c>
      <c r="BE9" s="156">
        <f>'2.Métricas'!AS107+'2.Métricas'!AS108</f>
        <v>9</v>
      </c>
      <c r="BF9" s="156">
        <f>'2.Métricas'!AT107+'2.Métricas'!AT108</f>
        <v>13</v>
      </c>
      <c r="BG9" s="156">
        <f>'2.Métricas'!AU107+'2.Métricas'!AU108</f>
        <v>4</v>
      </c>
      <c r="BH9" s="156">
        <f>'2.Métricas'!AV107+'2.Métricas'!AV108</f>
        <v>6</v>
      </c>
      <c r="BI9" s="156">
        <f>'2.Métricas'!AW107+'2.Métricas'!AW108</f>
        <v>4</v>
      </c>
      <c r="BJ9" s="156">
        <f>'2.Métricas'!AX107+'2.Métricas'!AX108</f>
        <v>0</v>
      </c>
      <c r="BK9" s="156">
        <f>'2.Métricas'!AY107+'2.Métricas'!AY108</f>
        <v>0</v>
      </c>
      <c r="BL9" s="156">
        <f>'2.Métricas'!AZ107+'2.Métricas'!AZ108</f>
        <v>0</v>
      </c>
      <c r="BM9" s="156">
        <f>'2.Métricas'!BA107+'2.Métricas'!BA108</f>
        <v>0</v>
      </c>
      <c r="BN9" s="156">
        <f>'2.Métricas'!BB107+'2.Métricas'!BB108</f>
        <v>0</v>
      </c>
      <c r="BO9" s="156">
        <f>'2.Métricas'!BC107+'2.Métricas'!BC108</f>
        <v>0</v>
      </c>
      <c r="BP9" s="156">
        <f>'2.Métricas'!BD107+'2.Métricas'!BD108</f>
        <v>0</v>
      </c>
      <c r="BQ9" s="156">
        <f>'2.Métricas'!BE107+'2.Métricas'!BE108</f>
        <v>0</v>
      </c>
      <c r="BR9" s="156">
        <f>'2.Métricas'!BF107+'2.Métricas'!BF108</f>
        <v>0</v>
      </c>
      <c r="BS9" s="156">
        <f>'2.Métricas'!BG107+'2.Métricas'!BG108</f>
        <v>0</v>
      </c>
      <c r="BT9" s="156">
        <f>'2.Métricas'!BH107+'2.Métricas'!BH108</f>
        <v>0</v>
      </c>
      <c r="BU9" s="156">
        <f>'2.Métricas'!BI107+'2.Métricas'!BI108</f>
        <v>0</v>
      </c>
      <c r="BV9" s="156">
        <f>'2.Métricas'!BJ107+'2.Métricas'!BJ108</f>
        <v>0</v>
      </c>
      <c r="BW9" s="156">
        <f>'2.Métricas'!BK107+'2.Métricas'!BK108</f>
        <v>0</v>
      </c>
      <c r="BX9" s="156">
        <f>'2.Métricas'!BL107+'2.Métricas'!BL108</f>
        <v>0</v>
      </c>
      <c r="BY9" s="156">
        <f>'2.Métricas'!BM107+'2.Métricas'!BM108</f>
        <v>0</v>
      </c>
      <c r="BZ9" s="156">
        <f>'2.Métricas'!BN107+'2.Métricas'!BN108</f>
        <v>0</v>
      </c>
    </row>
    <row r="10" spans="1:78" ht="14.25" customHeight="1" x14ac:dyDescent="0.3">
      <c r="A10" s="269"/>
      <c r="B10" s="270"/>
      <c r="C10" s="157" t="s">
        <v>92</v>
      </c>
      <c r="D10" s="158"/>
      <c r="E10" s="159"/>
      <c r="F10" s="160"/>
      <c r="G10" s="161"/>
      <c r="H10" s="149" t="s">
        <v>86</v>
      </c>
      <c r="I10" s="162">
        <v>36</v>
      </c>
      <c r="J10" s="151">
        <f>I10</f>
        <v>36</v>
      </c>
      <c r="K10" s="152" t="s">
        <v>87</v>
      </c>
      <c r="L10" s="153">
        <f>N10</f>
        <v>32</v>
      </c>
      <c r="M10" s="154" t="s">
        <v>88</v>
      </c>
      <c r="N10" s="155">
        <v>32</v>
      </c>
      <c r="O10" s="156">
        <f>'2.Métricas'!C34+'2.Métricas'!C35</f>
        <v>68</v>
      </c>
      <c r="P10" s="156">
        <f>'2.Métricas'!D34+'2.Métricas'!D35</f>
        <v>73</v>
      </c>
      <c r="Q10" s="156">
        <f>'2.Métricas'!E34+'2.Métricas'!E35</f>
        <v>27</v>
      </c>
      <c r="R10" s="156">
        <f>'2.Métricas'!F34+'2.Métricas'!F35</f>
        <v>25</v>
      </c>
      <c r="S10" s="156">
        <f>'2.Métricas'!G34+'2.Métricas'!G35</f>
        <v>23</v>
      </c>
      <c r="T10" s="156">
        <f>'2.Métricas'!H34+'2.Métricas'!H35</f>
        <v>32</v>
      </c>
      <c r="U10" s="156">
        <f>'2.Métricas'!I34+'2.Métricas'!I35</f>
        <v>39</v>
      </c>
      <c r="V10" s="156">
        <f>'2.Métricas'!J34+'2.Métricas'!J35</f>
        <v>29</v>
      </c>
      <c r="W10" s="156">
        <f>'2.Métricas'!K34+'2.Métricas'!K35</f>
        <v>28</v>
      </c>
      <c r="X10" s="156">
        <f>'2.Métricas'!L34+'2.Métricas'!L35</f>
        <v>44</v>
      </c>
      <c r="Y10" s="156">
        <f>'2.Métricas'!M34+'2.Métricas'!M35</f>
        <v>24</v>
      </c>
      <c r="Z10" s="156">
        <f>'2.Métricas'!N34+'2.Métricas'!N35</f>
        <v>42</v>
      </c>
      <c r="AA10" s="156">
        <f>'2.Métricas'!O34+'2.Métricas'!O35</f>
        <v>36</v>
      </c>
      <c r="AB10" s="156">
        <f>'2.Métricas'!P34+'2.Métricas'!P35</f>
        <v>33</v>
      </c>
      <c r="AC10" s="156">
        <f>'2.Métricas'!Q34+'2.Métricas'!Q35</f>
        <v>53</v>
      </c>
      <c r="AD10" s="156">
        <f>'2.Métricas'!R34+'2.Métricas'!R35</f>
        <v>14</v>
      </c>
      <c r="AE10" s="156">
        <f>'2.Métricas'!S34+'2.Métricas'!S35</f>
        <v>35</v>
      </c>
      <c r="AF10" s="156">
        <f>'2.Métricas'!T34+'2.Métricas'!T35</f>
        <v>41</v>
      </c>
      <c r="AG10" s="156">
        <f>'2.Métricas'!U34+'2.Métricas'!U35</f>
        <v>24</v>
      </c>
      <c r="AH10" s="156">
        <f>'2.Métricas'!V34+'2.Métricas'!V35</f>
        <v>34</v>
      </c>
      <c r="AI10" s="156">
        <f>'2.Métricas'!W34+'2.Métricas'!W35</f>
        <v>36</v>
      </c>
      <c r="AJ10" s="156">
        <f>'2.Métricas'!X34+'2.Métricas'!X35</f>
        <v>26</v>
      </c>
      <c r="AK10" s="156">
        <f>'2.Métricas'!Y34+'2.Métricas'!Y35</f>
        <v>27</v>
      </c>
      <c r="AL10" s="156">
        <f>'2.Métricas'!Z34+'2.Métricas'!Z35</f>
        <v>22</v>
      </c>
      <c r="AM10" s="156">
        <f>'2.Métricas'!AA34+'2.Métricas'!AA35</f>
        <v>13</v>
      </c>
      <c r="AN10" s="156">
        <f>'2.Métricas'!AB34+'2.Métricas'!AB35</f>
        <v>33</v>
      </c>
      <c r="AO10" s="156">
        <f>'2.Métricas'!AC34+'2.Métricas'!AC35</f>
        <v>35</v>
      </c>
      <c r="AP10" s="156">
        <f>'2.Métricas'!AD34+'2.Métricas'!AD35</f>
        <v>30</v>
      </c>
      <c r="AQ10" s="156">
        <f>'2.Métricas'!AE34+'2.Métricas'!AE35</f>
        <v>36</v>
      </c>
      <c r="AR10" s="156">
        <f>'2.Métricas'!AF34+'2.Métricas'!AF35</f>
        <v>34</v>
      </c>
      <c r="AS10" s="156">
        <f>'2.Métricas'!AG34+'2.Métricas'!AG35</f>
        <v>46</v>
      </c>
      <c r="AT10" s="156">
        <f>'2.Métricas'!AH34+'2.Métricas'!AH35</f>
        <v>44</v>
      </c>
      <c r="AU10" s="156">
        <f>'2.Métricas'!AI34+'2.Métricas'!AI35</f>
        <v>31</v>
      </c>
      <c r="AV10" s="156">
        <f>'2.Métricas'!AJ34+'2.Métricas'!AJ35</f>
        <v>41</v>
      </c>
      <c r="AW10" s="156">
        <f>'2.Métricas'!AK34+'2.Métricas'!AK35</f>
        <v>41</v>
      </c>
      <c r="AX10" s="156">
        <f>'2.Métricas'!AL34+'2.Métricas'!AL35</f>
        <v>27</v>
      </c>
      <c r="AY10" s="156">
        <f>'2.Métricas'!AM34+'2.Métricas'!AM35</f>
        <v>52</v>
      </c>
      <c r="AZ10" s="156">
        <f>'2.Métricas'!AN34+'2.Métricas'!AN35</f>
        <v>52</v>
      </c>
      <c r="BA10" s="156">
        <f>'2.Métricas'!AO34+'2.Métricas'!AO35</f>
        <v>31</v>
      </c>
      <c r="BB10" s="156">
        <f>'2.Métricas'!AP34+'2.Métricas'!AP35</f>
        <v>21</v>
      </c>
      <c r="BC10" s="156">
        <f>'2.Métricas'!AQ34+'2.Métricas'!AQ35</f>
        <v>35</v>
      </c>
      <c r="BD10" s="156">
        <f>'2.Métricas'!AR34+'2.Métricas'!AR35</f>
        <v>24</v>
      </c>
      <c r="BE10" s="156">
        <f>'2.Métricas'!AS34+'2.Métricas'!AS35</f>
        <v>21</v>
      </c>
      <c r="BF10" s="156">
        <f>'2.Métricas'!AT34+'2.Métricas'!AT35</f>
        <v>24</v>
      </c>
      <c r="BG10" s="156">
        <f>'2.Métricas'!AU34+'2.Métricas'!AU35</f>
        <v>37</v>
      </c>
      <c r="BH10" s="156">
        <f>'2.Métricas'!AV34+'2.Métricas'!AV35</f>
        <v>43</v>
      </c>
      <c r="BI10" s="156">
        <f>'2.Métricas'!AW34+'2.Métricas'!AW35</f>
        <v>36</v>
      </c>
      <c r="BJ10" s="156">
        <f>'2.Métricas'!AX34+'2.Métricas'!AX35</f>
        <v>0</v>
      </c>
      <c r="BK10" s="156">
        <f>'2.Métricas'!AY34+'2.Métricas'!AY35</f>
        <v>0</v>
      </c>
      <c r="BL10" s="156">
        <f>'2.Métricas'!AZ34+'2.Métricas'!AZ35</f>
        <v>0</v>
      </c>
      <c r="BM10" s="156">
        <f>'2.Métricas'!BA34+'2.Métricas'!BA35</f>
        <v>0</v>
      </c>
      <c r="BN10" s="156">
        <f>'2.Métricas'!BB34+'2.Métricas'!BB35</f>
        <v>0</v>
      </c>
      <c r="BO10" s="156">
        <f>'2.Métricas'!BC34+'2.Métricas'!BC35</f>
        <v>0</v>
      </c>
      <c r="BP10" s="156">
        <f>'2.Métricas'!BD34+'2.Métricas'!BD35</f>
        <v>0</v>
      </c>
      <c r="BQ10" s="156">
        <f>'2.Métricas'!BE34+'2.Métricas'!BE35</f>
        <v>0</v>
      </c>
      <c r="BR10" s="156">
        <f>'2.Métricas'!BF34+'2.Métricas'!BF35</f>
        <v>0</v>
      </c>
      <c r="BS10" s="156">
        <f>'2.Métricas'!BG34+'2.Métricas'!BG35</f>
        <v>0</v>
      </c>
      <c r="BT10" s="156">
        <f>'2.Métricas'!BH34+'2.Métricas'!BH35</f>
        <v>0</v>
      </c>
      <c r="BU10" s="156">
        <f>'2.Métricas'!BI34+'2.Métricas'!BI35</f>
        <v>0</v>
      </c>
      <c r="BV10" s="156">
        <f>'2.Métricas'!BJ34+'2.Métricas'!BJ35</f>
        <v>0</v>
      </c>
      <c r="BW10" s="156">
        <f>'2.Métricas'!BK34+'2.Métricas'!BK35</f>
        <v>0</v>
      </c>
      <c r="BX10" s="156">
        <f>'2.Métricas'!BL34+'2.Métricas'!BL35</f>
        <v>0</v>
      </c>
      <c r="BY10" s="156">
        <f>'2.Métricas'!BM34+'2.Métricas'!BM35</f>
        <v>0</v>
      </c>
      <c r="BZ10" s="156">
        <f>'2.Métricas'!BN34+'2.Métricas'!BN35</f>
        <v>0</v>
      </c>
    </row>
    <row r="11" spans="1:78" ht="14.25" hidden="1" customHeight="1" x14ac:dyDescent="0.3">
      <c r="A11" s="269"/>
      <c r="B11" s="270"/>
      <c r="C11" s="157" t="s">
        <v>93</v>
      </c>
      <c r="D11" s="158"/>
      <c r="E11" s="159"/>
      <c r="F11" s="160"/>
      <c r="G11" s="161"/>
      <c r="H11" s="149" t="s">
        <v>86</v>
      </c>
      <c r="I11" s="162"/>
      <c r="J11" s="151">
        <f>N11</f>
        <v>0</v>
      </c>
      <c r="K11" s="152" t="s">
        <v>87</v>
      </c>
      <c r="L11" s="153">
        <f>I11</f>
        <v>0</v>
      </c>
      <c r="M11" s="154" t="s">
        <v>88</v>
      </c>
      <c r="N11" s="155"/>
      <c r="O11" s="156">
        <f>'2.Métricas'!C84+'2.Métricas'!C85</f>
        <v>4</v>
      </c>
      <c r="P11" s="156">
        <f>'2.Métricas'!D84+'2.Métricas'!D85</f>
        <v>3</v>
      </c>
      <c r="Q11" s="156">
        <f>'2.Métricas'!E84+'2.Métricas'!E85</f>
        <v>0</v>
      </c>
      <c r="R11" s="156">
        <f>'2.Métricas'!F84+'2.Métricas'!F85</f>
        <v>2</v>
      </c>
      <c r="S11" s="156">
        <f>'2.Métricas'!G84+'2.Métricas'!G85</f>
        <v>1</v>
      </c>
      <c r="T11" s="156">
        <f>'2.Métricas'!H84+'2.Métricas'!H85</f>
        <v>1</v>
      </c>
      <c r="U11" s="156">
        <f>'2.Métricas'!I84+'2.Métricas'!I85</f>
        <v>9</v>
      </c>
      <c r="V11" s="156">
        <f>'2.Métricas'!J84+'2.Métricas'!J85</f>
        <v>3</v>
      </c>
      <c r="W11" s="156">
        <f>'2.Métricas'!K84+'2.Métricas'!K85</f>
        <v>1</v>
      </c>
      <c r="X11" s="156">
        <f>'2.Métricas'!L84+'2.Métricas'!L85</f>
        <v>4</v>
      </c>
      <c r="Y11" s="156">
        <f>'2.Métricas'!M84+'2.Métricas'!M85</f>
        <v>1</v>
      </c>
      <c r="Z11" s="156">
        <f>'2.Métricas'!N84+'2.Métricas'!N85</f>
        <v>2</v>
      </c>
      <c r="AA11" s="156">
        <f>'2.Métricas'!O84+'2.Métricas'!O85</f>
        <v>2</v>
      </c>
      <c r="AB11" s="156">
        <f>'2.Métricas'!P84+'2.Métricas'!P85</f>
        <v>1</v>
      </c>
      <c r="AC11" s="156">
        <f>'2.Métricas'!Q84+'2.Métricas'!Q85</f>
        <v>5</v>
      </c>
      <c r="AD11" s="156">
        <f>'2.Métricas'!R84+'2.Métricas'!R85</f>
        <v>4</v>
      </c>
      <c r="AE11" s="156">
        <f>'2.Métricas'!S84+'2.Métricas'!S85</f>
        <v>0</v>
      </c>
      <c r="AF11" s="156">
        <f>'2.Métricas'!T84+'2.Métricas'!T85</f>
        <v>6</v>
      </c>
      <c r="AG11" s="156">
        <f>'2.Métricas'!U84+'2.Métricas'!U85</f>
        <v>2</v>
      </c>
      <c r="AH11" s="156">
        <f>'2.Métricas'!V84+'2.Métricas'!V85</f>
        <v>1</v>
      </c>
      <c r="AI11" s="156">
        <f>'2.Métricas'!W84+'2.Métricas'!W85</f>
        <v>1</v>
      </c>
      <c r="AJ11" s="156">
        <f>'2.Métricas'!X84+'2.Métricas'!X85</f>
        <v>0</v>
      </c>
      <c r="AK11" s="156">
        <f>'2.Métricas'!Y84+'2.Métricas'!Y85</f>
        <v>2</v>
      </c>
      <c r="AL11" s="156">
        <f>'2.Métricas'!Z84+'2.Métricas'!Z85</f>
        <v>1</v>
      </c>
      <c r="AM11" s="156">
        <f>'2.Métricas'!AA84+'2.Métricas'!AA85</f>
        <v>0</v>
      </c>
      <c r="AN11" s="156">
        <f>'2.Métricas'!AB84+'2.Métricas'!AB85</f>
        <v>0</v>
      </c>
      <c r="AO11" s="156">
        <f>'2.Métricas'!AC84+'2.Métricas'!AC85</f>
        <v>0</v>
      </c>
      <c r="AP11" s="156">
        <f>'2.Métricas'!AD84+'2.Métricas'!AD85</f>
        <v>0</v>
      </c>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row>
    <row r="12" spans="1:78" ht="14.25" customHeight="1" x14ac:dyDescent="0.3">
      <c r="A12" s="269"/>
      <c r="B12" s="270"/>
      <c r="C12" s="157" t="s">
        <v>94</v>
      </c>
      <c r="D12" s="158"/>
      <c r="E12" s="159"/>
      <c r="F12" s="160"/>
      <c r="G12" s="161"/>
      <c r="H12" s="149" t="s">
        <v>86</v>
      </c>
      <c r="I12" s="162">
        <v>6</v>
      </c>
      <c r="J12" s="151">
        <f>N12</f>
        <v>6</v>
      </c>
      <c r="K12" s="152" t="s">
        <v>87</v>
      </c>
      <c r="L12" s="153">
        <f>I12</f>
        <v>6</v>
      </c>
      <c r="M12" s="154" t="s">
        <v>88</v>
      </c>
      <c r="N12" s="155">
        <v>6</v>
      </c>
      <c r="O12" s="156">
        <f>'2.Métricas'!C59+'2.Métricas'!C60</f>
        <v>13</v>
      </c>
      <c r="P12" s="156">
        <f>'2.Métricas'!D59+'2.Métricas'!D60</f>
        <v>10</v>
      </c>
      <c r="Q12" s="156">
        <f>'2.Métricas'!E59+'2.Métricas'!E60</f>
        <v>4</v>
      </c>
      <c r="R12" s="156">
        <f>'2.Métricas'!F59+'2.Métricas'!F60</f>
        <v>7</v>
      </c>
      <c r="S12" s="156">
        <f>'2.Métricas'!G59+'2.Métricas'!G60</f>
        <v>14</v>
      </c>
      <c r="T12" s="156">
        <f>'2.Métricas'!H59+'2.Métricas'!H60</f>
        <v>6</v>
      </c>
      <c r="U12" s="156">
        <f>'2.Métricas'!I59+'2.Métricas'!I60</f>
        <v>3</v>
      </c>
      <c r="V12" s="156">
        <f>'2.Métricas'!J59+'2.Métricas'!J60</f>
        <v>5</v>
      </c>
      <c r="W12" s="156">
        <f>'2.Métricas'!K59+'2.Métricas'!K60</f>
        <v>10</v>
      </c>
      <c r="X12" s="156">
        <f>'2.Métricas'!L59+'2.Métricas'!L60</f>
        <v>7</v>
      </c>
      <c r="Y12" s="156">
        <f>'2.Métricas'!M59+'2.Métricas'!M60</f>
        <v>2</v>
      </c>
      <c r="Z12" s="156">
        <f>'2.Métricas'!N59+'2.Métricas'!N60</f>
        <v>5</v>
      </c>
      <c r="AA12" s="156">
        <f>'2.Métricas'!O59+'2.Métricas'!O60</f>
        <v>7</v>
      </c>
      <c r="AB12" s="156">
        <f>'2.Métricas'!P59+'2.Métricas'!P60</f>
        <v>3</v>
      </c>
      <c r="AC12" s="156">
        <f>'2.Métricas'!Q59+'2.Métricas'!Q60</f>
        <v>3</v>
      </c>
      <c r="AD12" s="156">
        <f>'2.Métricas'!R59+'2.Métricas'!R60</f>
        <v>2</v>
      </c>
      <c r="AE12" s="156">
        <f>'2.Métricas'!S59+'2.Métricas'!S60</f>
        <v>4</v>
      </c>
      <c r="AF12" s="156">
        <f>'2.Métricas'!T59+'2.Métricas'!T60</f>
        <v>3</v>
      </c>
      <c r="AG12" s="156">
        <f>'2.Métricas'!U59+'2.Métricas'!U60</f>
        <v>6</v>
      </c>
      <c r="AH12" s="156">
        <f>'2.Métricas'!V59+'2.Métricas'!V60</f>
        <v>15</v>
      </c>
      <c r="AI12" s="156">
        <f>'2.Métricas'!W59+'2.Métricas'!W60</f>
        <v>7</v>
      </c>
      <c r="AJ12" s="156">
        <f>'2.Métricas'!X59+'2.Métricas'!X60</f>
        <v>6</v>
      </c>
      <c r="AK12" s="156">
        <f>'2.Métricas'!Y59+'2.Métricas'!Y60</f>
        <v>10</v>
      </c>
      <c r="AL12" s="156">
        <f>'2.Métricas'!Z59+'2.Métricas'!Z60</f>
        <v>19</v>
      </c>
      <c r="AM12" s="156">
        <f>'2.Métricas'!AA59+'2.Métricas'!AA60</f>
        <v>1</v>
      </c>
      <c r="AN12" s="156">
        <f>'2.Métricas'!AB59+'2.Métricas'!AB60</f>
        <v>0</v>
      </c>
      <c r="AO12" s="156">
        <f>'2.Métricas'!AC59+'2.Métricas'!AC60</f>
        <v>4</v>
      </c>
      <c r="AP12" s="156">
        <f>'2.Métricas'!AD59+'2.Métricas'!AD60</f>
        <v>11</v>
      </c>
      <c r="AQ12" s="156">
        <f>'2.Métricas'!AE59+'2.Métricas'!AE60</f>
        <v>21</v>
      </c>
      <c r="AR12" s="156">
        <f>'2.Métricas'!AF59+'2.Métricas'!AF60</f>
        <v>19</v>
      </c>
      <c r="AS12" s="156">
        <f>'2.Métricas'!AG59+'2.Métricas'!AG60</f>
        <v>21</v>
      </c>
      <c r="AT12" s="156">
        <f>'2.Métricas'!AH59+'2.Métricas'!AH60</f>
        <v>10</v>
      </c>
      <c r="AU12" s="156">
        <f>'2.Métricas'!AI59+'2.Métricas'!AI60</f>
        <v>5</v>
      </c>
      <c r="AV12" s="156">
        <f>'2.Métricas'!AJ59+'2.Métricas'!AJ60</f>
        <v>7</v>
      </c>
      <c r="AW12" s="156">
        <f>'2.Métricas'!AK59+'2.Métricas'!AK60</f>
        <v>10</v>
      </c>
      <c r="AX12" s="156">
        <f>'2.Métricas'!AL59+'2.Métricas'!AL60</f>
        <v>9</v>
      </c>
      <c r="AY12" s="156">
        <f>'2.Métricas'!AM59+'2.Métricas'!AM60</f>
        <v>13</v>
      </c>
      <c r="AZ12" s="156">
        <f>'2.Métricas'!AN59+'2.Métricas'!AN60</f>
        <v>12</v>
      </c>
      <c r="BA12" s="156">
        <f>'2.Métricas'!AO59+'2.Métricas'!AO60</f>
        <v>9</v>
      </c>
      <c r="BB12" s="156">
        <f>'2.Métricas'!AP59+'2.Métricas'!AP60</f>
        <v>7</v>
      </c>
      <c r="BC12" s="156">
        <f>'2.Métricas'!AQ59+'2.Métricas'!AQ60</f>
        <v>17</v>
      </c>
      <c r="BD12" s="156">
        <f>'2.Métricas'!AR59+'2.Métricas'!AR60</f>
        <v>12</v>
      </c>
      <c r="BE12" s="156">
        <f>'2.Métricas'!AS59+'2.Métricas'!AS60</f>
        <v>6</v>
      </c>
      <c r="BF12" s="156">
        <f>'2.Métricas'!AT59+'2.Métricas'!AT60</f>
        <v>2</v>
      </c>
      <c r="BG12" s="156">
        <f>'2.Métricas'!AU59+'2.Métricas'!AU60</f>
        <v>7</v>
      </c>
      <c r="BH12" s="156">
        <f>'2.Métricas'!AV59+'2.Métricas'!AV60</f>
        <v>13</v>
      </c>
      <c r="BI12" s="156">
        <f>'2.Métricas'!AW59+'2.Métricas'!AW60</f>
        <v>4</v>
      </c>
      <c r="BJ12" s="156">
        <f>'2.Métricas'!AX59+'2.Métricas'!AX60</f>
        <v>0</v>
      </c>
      <c r="BK12" s="156">
        <f>'2.Métricas'!AY59+'2.Métricas'!AY60</f>
        <v>0</v>
      </c>
      <c r="BL12" s="156">
        <f>'2.Métricas'!AZ59+'2.Métricas'!AZ60</f>
        <v>0</v>
      </c>
      <c r="BM12" s="156">
        <f>'2.Métricas'!BA59+'2.Métricas'!BA60</f>
        <v>0</v>
      </c>
      <c r="BN12" s="156">
        <f>'2.Métricas'!BB59+'2.Métricas'!BB60</f>
        <v>0</v>
      </c>
      <c r="BO12" s="156">
        <f>'2.Métricas'!BC59+'2.Métricas'!BC60</f>
        <v>0</v>
      </c>
      <c r="BP12" s="156">
        <f>'2.Métricas'!BD59+'2.Métricas'!BD60</f>
        <v>0</v>
      </c>
      <c r="BQ12" s="156">
        <f>'2.Métricas'!BE59+'2.Métricas'!BE60</f>
        <v>0</v>
      </c>
      <c r="BR12" s="156">
        <f>'2.Métricas'!BF59+'2.Métricas'!BF60</f>
        <v>0</v>
      </c>
      <c r="BS12" s="156">
        <f>'2.Métricas'!BG59+'2.Métricas'!BG60</f>
        <v>0</v>
      </c>
      <c r="BT12" s="156">
        <f>'2.Métricas'!BH59+'2.Métricas'!BH60</f>
        <v>0</v>
      </c>
      <c r="BU12" s="156">
        <f>'2.Métricas'!BI59+'2.Métricas'!BI60</f>
        <v>0</v>
      </c>
      <c r="BV12" s="156">
        <f>'2.Métricas'!BJ59+'2.Métricas'!BJ60</f>
        <v>0</v>
      </c>
      <c r="BW12" s="156">
        <f>'2.Métricas'!BK59+'2.Métricas'!BK60</f>
        <v>0</v>
      </c>
      <c r="BX12" s="156">
        <f>'2.Métricas'!BL59+'2.Métricas'!BL60</f>
        <v>0</v>
      </c>
      <c r="BY12" s="156">
        <f>'2.Métricas'!BM59+'2.Métricas'!BM60</f>
        <v>0</v>
      </c>
      <c r="BZ12" s="156">
        <f>'2.Métricas'!BN59+'2.Métricas'!BN60</f>
        <v>0</v>
      </c>
    </row>
    <row r="13" spans="1:78" ht="30" customHeight="1" x14ac:dyDescent="0.3">
      <c r="A13" s="269"/>
      <c r="B13" s="270">
        <v>2</v>
      </c>
      <c r="C13" s="144" t="s">
        <v>95</v>
      </c>
      <c r="D13" s="145" t="s">
        <v>96</v>
      </c>
      <c r="E13" s="146" t="s">
        <v>83</v>
      </c>
      <c r="F13" s="147" t="s">
        <v>84</v>
      </c>
      <c r="G13" s="148" t="s">
        <v>85</v>
      </c>
      <c r="H13" s="163" t="s">
        <v>88</v>
      </c>
      <c r="I13" s="150">
        <f>I14+I15+I16+I17+I19</f>
        <v>111</v>
      </c>
      <c r="J13" s="164">
        <f t="shared" ref="J13:J19" si="2">I13</f>
        <v>111</v>
      </c>
      <c r="K13" s="152" t="s">
        <v>87</v>
      </c>
      <c r="L13" s="152">
        <f t="shared" ref="L13:L19" si="3">N13</f>
        <v>123</v>
      </c>
      <c r="M13" s="165" t="s">
        <v>86</v>
      </c>
      <c r="N13" s="166">
        <f>N14+N15+N16+N17+N19</f>
        <v>123</v>
      </c>
      <c r="O13" s="156">
        <f t="shared" ref="O13:AT13" si="4">SUM(O14:O19)</f>
        <v>372</v>
      </c>
      <c r="P13" s="156">
        <f t="shared" si="4"/>
        <v>87</v>
      </c>
      <c r="Q13" s="156">
        <f t="shared" si="4"/>
        <v>57</v>
      </c>
      <c r="R13" s="156">
        <f t="shared" si="4"/>
        <v>28</v>
      </c>
      <c r="S13" s="156">
        <f t="shared" si="4"/>
        <v>12</v>
      </c>
      <c r="T13" s="156">
        <f t="shared" si="4"/>
        <v>68</v>
      </c>
      <c r="U13" s="156">
        <f t="shared" si="4"/>
        <v>180</v>
      </c>
      <c r="V13" s="156">
        <f t="shared" si="4"/>
        <v>52</v>
      </c>
      <c r="W13" s="156">
        <f t="shared" si="4"/>
        <v>92</v>
      </c>
      <c r="X13" s="156">
        <f t="shared" si="4"/>
        <v>55</v>
      </c>
      <c r="Y13" s="156">
        <f t="shared" si="4"/>
        <v>117</v>
      </c>
      <c r="Z13" s="156">
        <f t="shared" si="4"/>
        <v>247</v>
      </c>
      <c r="AA13" s="156">
        <f t="shared" si="4"/>
        <v>319</v>
      </c>
      <c r="AB13" s="156">
        <f t="shared" si="4"/>
        <v>71</v>
      </c>
      <c r="AC13" s="156">
        <f t="shared" si="4"/>
        <v>148</v>
      </c>
      <c r="AD13" s="156">
        <f t="shared" si="4"/>
        <v>95</v>
      </c>
      <c r="AE13" s="156">
        <f t="shared" si="4"/>
        <v>76</v>
      </c>
      <c r="AF13" s="156">
        <f t="shared" si="4"/>
        <v>112</v>
      </c>
      <c r="AG13" s="156">
        <f t="shared" si="4"/>
        <v>121</v>
      </c>
      <c r="AH13" s="156">
        <f t="shared" si="4"/>
        <v>81</v>
      </c>
      <c r="AI13" s="156">
        <f t="shared" si="4"/>
        <v>149</v>
      </c>
      <c r="AJ13" s="156">
        <f t="shared" si="4"/>
        <v>174</v>
      </c>
      <c r="AK13" s="156">
        <f t="shared" si="4"/>
        <v>159</v>
      </c>
      <c r="AL13" s="156">
        <f t="shared" si="4"/>
        <v>221</v>
      </c>
      <c r="AM13" s="156">
        <f t="shared" si="4"/>
        <v>163</v>
      </c>
      <c r="AN13" s="156">
        <f t="shared" si="4"/>
        <v>193</v>
      </c>
      <c r="AO13" s="156">
        <f t="shared" si="4"/>
        <v>64</v>
      </c>
      <c r="AP13" s="156">
        <f t="shared" si="4"/>
        <v>132</v>
      </c>
      <c r="AQ13" s="156">
        <f t="shared" si="4"/>
        <v>160</v>
      </c>
      <c r="AR13" s="156">
        <f t="shared" si="4"/>
        <v>151</v>
      </c>
      <c r="AS13" s="156">
        <f t="shared" si="4"/>
        <v>133</v>
      </c>
      <c r="AT13" s="156">
        <f t="shared" si="4"/>
        <v>194</v>
      </c>
      <c r="AU13" s="156">
        <f t="shared" ref="AU13:BZ13" si="5">SUM(AU14:AU19)</f>
        <v>125</v>
      </c>
      <c r="AV13" s="156">
        <f t="shared" si="5"/>
        <v>156</v>
      </c>
      <c r="AW13" s="156">
        <f t="shared" si="5"/>
        <v>172</v>
      </c>
      <c r="AX13" s="156">
        <f t="shared" si="5"/>
        <v>148</v>
      </c>
      <c r="AY13" s="156">
        <f t="shared" si="5"/>
        <v>137</v>
      </c>
      <c r="AZ13" s="156">
        <f t="shared" si="5"/>
        <v>132</v>
      </c>
      <c r="BA13" s="156">
        <f t="shared" si="5"/>
        <v>141</v>
      </c>
      <c r="BB13" s="156">
        <f t="shared" si="5"/>
        <v>146</v>
      </c>
      <c r="BC13" s="156">
        <f t="shared" si="5"/>
        <v>168</v>
      </c>
      <c r="BD13" s="156">
        <f t="shared" si="5"/>
        <v>211</v>
      </c>
      <c r="BE13" s="156">
        <f t="shared" si="5"/>
        <v>121</v>
      </c>
      <c r="BF13" s="156">
        <f t="shared" si="5"/>
        <v>94</v>
      </c>
      <c r="BG13" s="156">
        <f t="shared" si="5"/>
        <v>178</v>
      </c>
      <c r="BH13" s="156">
        <f t="shared" si="5"/>
        <v>219</v>
      </c>
      <c r="BI13" s="156">
        <f t="shared" si="5"/>
        <v>166</v>
      </c>
      <c r="BJ13" s="156">
        <f t="shared" si="5"/>
        <v>0</v>
      </c>
      <c r="BK13" s="156">
        <f t="shared" si="5"/>
        <v>0</v>
      </c>
      <c r="BL13" s="156">
        <f t="shared" si="5"/>
        <v>0</v>
      </c>
      <c r="BM13" s="156">
        <f t="shared" si="5"/>
        <v>0</v>
      </c>
      <c r="BN13" s="156">
        <f t="shared" si="5"/>
        <v>0</v>
      </c>
      <c r="BO13" s="156">
        <f t="shared" si="5"/>
        <v>0</v>
      </c>
      <c r="BP13" s="156">
        <f t="shared" si="5"/>
        <v>0</v>
      </c>
      <c r="BQ13" s="156">
        <f t="shared" si="5"/>
        <v>0</v>
      </c>
      <c r="BR13" s="156">
        <f t="shared" si="5"/>
        <v>0</v>
      </c>
      <c r="BS13" s="156">
        <f t="shared" si="5"/>
        <v>0</v>
      </c>
      <c r="BT13" s="156">
        <f t="shared" si="5"/>
        <v>0</v>
      </c>
      <c r="BU13" s="156">
        <f t="shared" si="5"/>
        <v>0</v>
      </c>
      <c r="BV13" s="156">
        <f t="shared" si="5"/>
        <v>0</v>
      </c>
      <c r="BW13" s="156">
        <f t="shared" si="5"/>
        <v>0</v>
      </c>
      <c r="BX13" s="156">
        <f t="shared" si="5"/>
        <v>0</v>
      </c>
      <c r="BY13" s="156">
        <f t="shared" si="5"/>
        <v>0</v>
      </c>
      <c r="BZ13" s="156">
        <f t="shared" si="5"/>
        <v>0</v>
      </c>
    </row>
    <row r="14" spans="1:78" ht="15" x14ac:dyDescent="0.3">
      <c r="A14" s="269"/>
      <c r="B14" s="270"/>
      <c r="C14" s="157" t="s">
        <v>89</v>
      </c>
      <c r="D14" s="158"/>
      <c r="E14" s="159"/>
      <c r="F14" s="160"/>
      <c r="G14" s="167"/>
      <c r="H14" s="163" t="s">
        <v>88</v>
      </c>
      <c r="I14" s="168">
        <v>29</v>
      </c>
      <c r="J14" s="164">
        <f t="shared" si="2"/>
        <v>29</v>
      </c>
      <c r="K14" s="152" t="s">
        <v>87</v>
      </c>
      <c r="L14" s="152">
        <f t="shared" si="3"/>
        <v>33</v>
      </c>
      <c r="M14" s="165" t="s">
        <v>86</v>
      </c>
      <c r="N14" s="169">
        <v>33</v>
      </c>
      <c r="O14" s="156">
        <f>'2.Métricas'!C160</f>
        <v>148</v>
      </c>
      <c r="P14" s="156">
        <f>'2.Métricas'!D160</f>
        <v>0</v>
      </c>
      <c r="Q14" s="156">
        <f>'2.Métricas'!E160</f>
        <v>9</v>
      </c>
      <c r="R14" s="156">
        <f>'2.Métricas'!F160</f>
        <v>17</v>
      </c>
      <c r="S14" s="156">
        <f>'2.Métricas'!G160</f>
        <v>8</v>
      </c>
      <c r="T14" s="156">
        <f>'2.Métricas'!H160</f>
        <v>4</v>
      </c>
      <c r="U14" s="156">
        <f>'2.Métricas'!I160</f>
        <v>2</v>
      </c>
      <c r="V14" s="156">
        <f>'2.Métricas'!J160</f>
        <v>6</v>
      </c>
      <c r="W14" s="156">
        <f>'2.Métricas'!K160</f>
        <v>17</v>
      </c>
      <c r="X14" s="156">
        <f>'2.Métricas'!L160</f>
        <v>5</v>
      </c>
      <c r="Y14" s="156">
        <f>'2.Métricas'!M160</f>
        <v>8</v>
      </c>
      <c r="Z14" s="156">
        <f>'2.Métricas'!N160</f>
        <v>110</v>
      </c>
      <c r="AA14" s="156">
        <f>'2.Métricas'!O160</f>
        <v>191</v>
      </c>
      <c r="AB14" s="156">
        <f>'2.Métricas'!P160</f>
        <v>8</v>
      </c>
      <c r="AC14" s="156">
        <f>'2.Métricas'!Q160</f>
        <v>31</v>
      </c>
      <c r="AD14" s="156">
        <f>'2.Métricas'!R160</f>
        <v>21</v>
      </c>
      <c r="AE14" s="156">
        <f>'2.Métricas'!S160</f>
        <v>9</v>
      </c>
      <c r="AF14" s="156">
        <f>'2.Métricas'!T160</f>
        <v>24</v>
      </c>
      <c r="AG14" s="156">
        <f>'2.Métricas'!U160</f>
        <v>14</v>
      </c>
      <c r="AH14" s="156">
        <f>'2.Métricas'!V160</f>
        <v>14</v>
      </c>
      <c r="AI14" s="156">
        <f>'2.Métricas'!W160</f>
        <v>18</v>
      </c>
      <c r="AJ14" s="156">
        <f>'2.Métricas'!X160</f>
        <v>45</v>
      </c>
      <c r="AK14" s="156">
        <f>'2.Métricas'!Y160</f>
        <v>9</v>
      </c>
      <c r="AL14" s="156">
        <f>'2.Métricas'!Z160</f>
        <v>64</v>
      </c>
      <c r="AM14" s="156">
        <f>'2.Métricas'!AA160</f>
        <v>69</v>
      </c>
      <c r="AN14" s="156">
        <f>'2.Métricas'!AB160</f>
        <v>20</v>
      </c>
      <c r="AO14" s="156">
        <f>'2.Métricas'!AC160</f>
        <v>7</v>
      </c>
      <c r="AP14" s="156">
        <f>'2.Métricas'!AD160</f>
        <v>21</v>
      </c>
      <c r="AQ14" s="156">
        <f>'2.Métricas'!AE160</f>
        <v>55</v>
      </c>
      <c r="AR14" s="156">
        <f>'2.Métricas'!AF160</f>
        <v>64</v>
      </c>
      <c r="AS14" s="156">
        <f>'2.Métricas'!AG160</f>
        <v>49</v>
      </c>
      <c r="AT14" s="156">
        <f>'2.Métricas'!AH160</f>
        <v>60</v>
      </c>
      <c r="AU14" s="156">
        <f>'2.Métricas'!AI160</f>
        <v>34</v>
      </c>
      <c r="AV14" s="156">
        <f>'2.Métricas'!AJ160</f>
        <v>19</v>
      </c>
      <c r="AW14" s="156">
        <f>'2.Métricas'!AK160</f>
        <v>58</v>
      </c>
      <c r="AX14" s="156">
        <f>'2.Métricas'!AL160</f>
        <v>21</v>
      </c>
      <c r="AY14" s="156">
        <f>'2.Métricas'!AM160</f>
        <v>45</v>
      </c>
      <c r="AZ14" s="156">
        <f>'2.Métricas'!AN160</f>
        <v>33</v>
      </c>
      <c r="BA14" s="156">
        <f>'2.Métricas'!AO160</f>
        <v>34</v>
      </c>
      <c r="BB14" s="156">
        <f>'2.Métricas'!AP160</f>
        <v>14</v>
      </c>
      <c r="BC14" s="156">
        <f>'2.Métricas'!AQ160</f>
        <v>48</v>
      </c>
      <c r="BD14" s="156">
        <f>'2.Métricas'!AR160</f>
        <v>50</v>
      </c>
      <c r="BE14" s="156">
        <f>'2.Métricas'!AS160</f>
        <v>26</v>
      </c>
      <c r="BF14" s="156">
        <f>'2.Métricas'!AT160</f>
        <v>19</v>
      </c>
      <c r="BG14" s="156">
        <f>'2.Métricas'!AU160</f>
        <v>68</v>
      </c>
      <c r="BH14" s="156">
        <f>'2.Métricas'!AV160</f>
        <v>85</v>
      </c>
      <c r="BI14" s="156">
        <f>'2.Métricas'!AW160</f>
        <v>66</v>
      </c>
      <c r="BJ14" s="156">
        <f>'2.Métricas'!AX160</f>
        <v>0</v>
      </c>
      <c r="BK14" s="156">
        <f>'2.Métricas'!AY160</f>
        <v>0</v>
      </c>
      <c r="BL14" s="156">
        <f>'2.Métricas'!AZ160</f>
        <v>0</v>
      </c>
      <c r="BM14" s="156">
        <f>'2.Métricas'!BA160</f>
        <v>0</v>
      </c>
      <c r="BN14" s="156">
        <f>'2.Métricas'!BB160</f>
        <v>0</v>
      </c>
      <c r="BO14" s="156">
        <f>'2.Métricas'!BC160</f>
        <v>0</v>
      </c>
      <c r="BP14" s="156">
        <f>'2.Métricas'!BD160</f>
        <v>0</v>
      </c>
      <c r="BQ14" s="156">
        <f>'2.Métricas'!BE160</f>
        <v>0</v>
      </c>
      <c r="BR14" s="156">
        <f>'2.Métricas'!BF160</f>
        <v>0</v>
      </c>
      <c r="BS14" s="156">
        <f>'2.Métricas'!BG160</f>
        <v>0</v>
      </c>
      <c r="BT14" s="156">
        <f>'2.Métricas'!BH160</f>
        <v>0</v>
      </c>
      <c r="BU14" s="156">
        <f>'2.Métricas'!BI160</f>
        <v>0</v>
      </c>
      <c r="BV14" s="156">
        <f>'2.Métricas'!BJ160</f>
        <v>0</v>
      </c>
      <c r="BW14" s="156">
        <f>'2.Métricas'!BK160</f>
        <v>0</v>
      </c>
      <c r="BX14" s="156">
        <f>'2.Métricas'!BL160</f>
        <v>0</v>
      </c>
      <c r="BY14" s="156">
        <f>'2.Métricas'!BM160</f>
        <v>0</v>
      </c>
      <c r="BZ14" s="156">
        <f>'2.Métricas'!BN160</f>
        <v>0</v>
      </c>
    </row>
    <row r="15" spans="1:78" ht="15" x14ac:dyDescent="0.3">
      <c r="A15" s="269"/>
      <c r="B15" s="270"/>
      <c r="C15" s="157" t="s">
        <v>90</v>
      </c>
      <c r="D15" s="158"/>
      <c r="E15" s="159"/>
      <c r="F15" s="160"/>
      <c r="G15" s="167"/>
      <c r="H15" s="163" t="s">
        <v>88</v>
      </c>
      <c r="I15" s="168">
        <v>41</v>
      </c>
      <c r="J15" s="164">
        <f t="shared" si="2"/>
        <v>41</v>
      </c>
      <c r="K15" s="152" t="s">
        <v>87</v>
      </c>
      <c r="L15" s="152">
        <f t="shared" si="3"/>
        <v>45</v>
      </c>
      <c r="M15" s="165" t="s">
        <v>86</v>
      </c>
      <c r="N15" s="169">
        <v>45</v>
      </c>
      <c r="O15" s="156">
        <f>'2.Métricas'!C134</f>
        <v>96</v>
      </c>
      <c r="P15" s="156">
        <f>'2.Métricas'!D134</f>
        <v>3</v>
      </c>
      <c r="Q15" s="156">
        <f>'2.Métricas'!E134</f>
        <v>27</v>
      </c>
      <c r="R15" s="156">
        <f>'2.Métricas'!F134</f>
        <v>3</v>
      </c>
      <c r="S15" s="156">
        <f>'2.Métricas'!G134</f>
        <v>0</v>
      </c>
      <c r="T15" s="156">
        <f>'2.Métricas'!H134</f>
        <v>61</v>
      </c>
      <c r="U15" s="156">
        <f>'2.Métricas'!I134</f>
        <v>168</v>
      </c>
      <c r="V15" s="156">
        <f>'2.Métricas'!J134</f>
        <v>34</v>
      </c>
      <c r="W15" s="156">
        <f>'2.Métricas'!K134</f>
        <v>50</v>
      </c>
      <c r="X15" s="156">
        <f>'2.Métricas'!L134</f>
        <v>13</v>
      </c>
      <c r="Y15" s="156">
        <f>'2.Métricas'!M134</f>
        <v>40</v>
      </c>
      <c r="Z15" s="156">
        <f>'2.Métricas'!N134</f>
        <v>68</v>
      </c>
      <c r="AA15" s="156">
        <f>'2.Métricas'!O134</f>
        <v>38</v>
      </c>
      <c r="AB15" s="156">
        <f>'2.Métricas'!P134</f>
        <v>23</v>
      </c>
      <c r="AC15" s="156">
        <f>'2.Métricas'!Q134</f>
        <v>47</v>
      </c>
      <c r="AD15" s="156">
        <f>'2.Métricas'!R134</f>
        <v>31</v>
      </c>
      <c r="AE15" s="156">
        <f>'2.Métricas'!S134</f>
        <v>19</v>
      </c>
      <c r="AF15" s="156">
        <f>'2.Métricas'!T134</f>
        <v>48</v>
      </c>
      <c r="AG15" s="156">
        <f>'2.Métricas'!U134</f>
        <v>39</v>
      </c>
      <c r="AH15" s="156">
        <f>'2.Métricas'!V134</f>
        <v>34</v>
      </c>
      <c r="AI15" s="156">
        <f>'2.Métricas'!W134</f>
        <v>58</v>
      </c>
      <c r="AJ15" s="156">
        <f>'2.Métricas'!X134</f>
        <v>53</v>
      </c>
      <c r="AK15" s="156">
        <f>'2.Métricas'!Y134</f>
        <v>44</v>
      </c>
      <c r="AL15" s="156">
        <f>'2.Métricas'!Z134</f>
        <v>98</v>
      </c>
      <c r="AM15" s="156">
        <f>'2.Métricas'!AA134</f>
        <v>30</v>
      </c>
      <c r="AN15" s="156">
        <f>'2.Métricas'!AB134</f>
        <v>55</v>
      </c>
      <c r="AO15" s="156">
        <f>'2.Métricas'!AC134</f>
        <v>20</v>
      </c>
      <c r="AP15" s="156">
        <f>'2.Métricas'!AD134</f>
        <v>56</v>
      </c>
      <c r="AQ15" s="156">
        <f>'2.Métricas'!AE134</f>
        <v>55</v>
      </c>
      <c r="AR15" s="156">
        <f>'2.Métricas'!AF134</f>
        <v>34</v>
      </c>
      <c r="AS15" s="156">
        <f>'2.Métricas'!AG134</f>
        <v>37</v>
      </c>
      <c r="AT15" s="156">
        <f>'2.Métricas'!AH134</f>
        <v>47</v>
      </c>
      <c r="AU15" s="156">
        <f>'2.Métricas'!AI134</f>
        <v>42</v>
      </c>
      <c r="AV15" s="156">
        <f>'2.Métricas'!AJ134</f>
        <v>57</v>
      </c>
      <c r="AW15" s="156">
        <f>'2.Métricas'!AK134</f>
        <v>47</v>
      </c>
      <c r="AX15" s="156">
        <f>'2.Métricas'!AL134</f>
        <v>69</v>
      </c>
      <c r="AY15" s="156">
        <f>'2.Métricas'!AM134</f>
        <v>43</v>
      </c>
      <c r="AZ15" s="156">
        <f>'2.Métricas'!AN134</f>
        <v>55</v>
      </c>
      <c r="BA15" s="156">
        <f>'2.Métricas'!AO134</f>
        <v>68</v>
      </c>
      <c r="BB15" s="156">
        <f>'2.Métricas'!AP134</f>
        <v>35</v>
      </c>
      <c r="BC15" s="156">
        <f>'2.Métricas'!AQ134</f>
        <v>53</v>
      </c>
      <c r="BD15" s="156">
        <f>'2.Métricas'!AR134</f>
        <v>90</v>
      </c>
      <c r="BE15" s="156">
        <f>'2.Métricas'!AS134</f>
        <v>42</v>
      </c>
      <c r="BF15" s="156">
        <f>'2.Métricas'!AT134</f>
        <v>31</v>
      </c>
      <c r="BG15" s="156">
        <f>'2.Métricas'!AU134</f>
        <v>76</v>
      </c>
      <c r="BH15" s="156">
        <f>'2.Métricas'!AV134</f>
        <v>59</v>
      </c>
      <c r="BI15" s="156">
        <f>'2.Métricas'!AW134</f>
        <v>55</v>
      </c>
      <c r="BJ15" s="156">
        <f>'2.Métricas'!AX134</f>
        <v>0</v>
      </c>
      <c r="BK15" s="156">
        <f>'2.Métricas'!AY134</f>
        <v>0</v>
      </c>
      <c r="BL15" s="156">
        <f>'2.Métricas'!AZ134</f>
        <v>0</v>
      </c>
      <c r="BM15" s="156">
        <f>'2.Métricas'!BA134</f>
        <v>0</v>
      </c>
      <c r="BN15" s="156">
        <f>'2.Métricas'!BB134</f>
        <v>0</v>
      </c>
      <c r="BO15" s="156">
        <f>'2.Métricas'!BC134</f>
        <v>0</v>
      </c>
      <c r="BP15" s="156">
        <f>'2.Métricas'!BD134</f>
        <v>0</v>
      </c>
      <c r="BQ15" s="156">
        <f>'2.Métricas'!BE134</f>
        <v>0</v>
      </c>
      <c r="BR15" s="156">
        <f>'2.Métricas'!BF134</f>
        <v>0</v>
      </c>
      <c r="BS15" s="156">
        <f>'2.Métricas'!BG134</f>
        <v>0</v>
      </c>
      <c r="BT15" s="156">
        <f>'2.Métricas'!BH134</f>
        <v>0</v>
      </c>
      <c r="BU15" s="156">
        <f>'2.Métricas'!BI134</f>
        <v>0</v>
      </c>
      <c r="BV15" s="156">
        <f>'2.Métricas'!BJ134</f>
        <v>0</v>
      </c>
      <c r="BW15" s="156">
        <f>'2.Métricas'!BK134</f>
        <v>0</v>
      </c>
      <c r="BX15" s="156">
        <f>'2.Métricas'!BL134</f>
        <v>0</v>
      </c>
      <c r="BY15" s="156">
        <f>'2.Métricas'!BM134</f>
        <v>0</v>
      </c>
      <c r="BZ15" s="156">
        <f>'2.Métricas'!BN134</f>
        <v>0</v>
      </c>
    </row>
    <row r="16" spans="1:78" ht="15" x14ac:dyDescent="0.3">
      <c r="A16" s="269"/>
      <c r="B16" s="270"/>
      <c r="C16" s="157" t="s">
        <v>91</v>
      </c>
      <c r="D16" s="158"/>
      <c r="E16" s="159"/>
      <c r="F16" s="160"/>
      <c r="G16" s="167"/>
      <c r="H16" s="163" t="s">
        <v>88</v>
      </c>
      <c r="I16" s="168">
        <v>5</v>
      </c>
      <c r="J16" s="164">
        <f t="shared" si="2"/>
        <v>5</v>
      </c>
      <c r="K16" s="152" t="s">
        <v>87</v>
      </c>
      <c r="L16" s="152">
        <f t="shared" si="3"/>
        <v>5</v>
      </c>
      <c r="M16" s="165" t="s">
        <v>86</v>
      </c>
      <c r="N16" s="169">
        <v>5</v>
      </c>
      <c r="O16" s="156">
        <f>'2.Métricas'!C109</f>
        <v>35</v>
      </c>
      <c r="P16" s="156">
        <f>'2.Métricas'!D109</f>
        <v>20</v>
      </c>
      <c r="Q16" s="156">
        <f>'2.Métricas'!E109</f>
        <v>6</v>
      </c>
      <c r="R16" s="156">
        <f>'2.Métricas'!F109</f>
        <v>3</v>
      </c>
      <c r="S16" s="156">
        <f>'2.Métricas'!G109</f>
        <v>0</v>
      </c>
      <c r="T16" s="156">
        <f>'2.Métricas'!H109</f>
        <v>0</v>
      </c>
      <c r="U16" s="156">
        <f>'2.Métricas'!I109</f>
        <v>1</v>
      </c>
      <c r="V16" s="156">
        <f>'2.Métricas'!J109</f>
        <v>2</v>
      </c>
      <c r="W16" s="156">
        <f>'2.Métricas'!K109</f>
        <v>8</v>
      </c>
      <c r="X16" s="156">
        <f>'2.Métricas'!L109</f>
        <v>11</v>
      </c>
      <c r="Y16" s="156">
        <f>'2.Métricas'!M109</f>
        <v>26</v>
      </c>
      <c r="Z16" s="156">
        <f>'2.Métricas'!N109</f>
        <v>17</v>
      </c>
      <c r="AA16" s="156">
        <f>'2.Métricas'!O109</f>
        <v>18</v>
      </c>
      <c r="AB16" s="156">
        <f>'2.Métricas'!P109</f>
        <v>15</v>
      </c>
      <c r="AC16" s="156">
        <f>'2.Métricas'!Q109</f>
        <v>12</v>
      </c>
      <c r="AD16" s="156">
        <f>'2.Métricas'!R109</f>
        <v>5</v>
      </c>
      <c r="AE16" s="156">
        <f>'2.Métricas'!S109</f>
        <v>2</v>
      </c>
      <c r="AF16" s="156">
        <f>'2.Métricas'!T109</f>
        <v>3</v>
      </c>
      <c r="AG16" s="156">
        <f>'2.Métricas'!U109</f>
        <v>11</v>
      </c>
      <c r="AH16" s="156">
        <f>'2.Métricas'!V109</f>
        <v>7</v>
      </c>
      <c r="AI16" s="156">
        <f>'2.Métricas'!W109</f>
        <v>22</v>
      </c>
      <c r="AJ16" s="156">
        <f>'2.Métricas'!X109</f>
        <v>18</v>
      </c>
      <c r="AK16" s="156">
        <f>'2.Métricas'!Y109</f>
        <v>23</v>
      </c>
      <c r="AL16" s="156">
        <f>'2.Métricas'!Z109</f>
        <v>16</v>
      </c>
      <c r="AM16" s="156">
        <f>'2.Métricas'!AA109</f>
        <v>7</v>
      </c>
      <c r="AN16" s="156">
        <f>'2.Métricas'!AB109</f>
        <v>38</v>
      </c>
      <c r="AO16" s="156">
        <f>'2.Métricas'!AC109</f>
        <v>8</v>
      </c>
      <c r="AP16" s="156">
        <f>'2.Métricas'!AD109</f>
        <v>24</v>
      </c>
      <c r="AQ16" s="156">
        <f>'2.Métricas'!AE109</f>
        <v>15</v>
      </c>
      <c r="AR16" s="156">
        <f>'2.Métricas'!AF109</f>
        <v>9</v>
      </c>
      <c r="AS16" s="156">
        <f>'2.Métricas'!AG109</f>
        <v>20</v>
      </c>
      <c r="AT16" s="156">
        <f>'2.Métricas'!AH109</f>
        <v>17</v>
      </c>
      <c r="AU16" s="156">
        <f>'2.Métricas'!AI109</f>
        <v>18</v>
      </c>
      <c r="AV16" s="156">
        <f>'2.Métricas'!AJ109</f>
        <v>14</v>
      </c>
      <c r="AW16" s="156">
        <f>'2.Métricas'!AK109</f>
        <v>12</v>
      </c>
      <c r="AX16" s="156">
        <f>'2.Métricas'!AL109</f>
        <v>20</v>
      </c>
      <c r="AY16" s="156">
        <f>'2.Métricas'!AM109</f>
        <v>11</v>
      </c>
      <c r="AZ16" s="156">
        <f>'2.Métricas'!AN109</f>
        <v>11</v>
      </c>
      <c r="BA16" s="156">
        <f>'2.Métricas'!AO109</f>
        <v>5</v>
      </c>
      <c r="BB16" s="156">
        <f>'2.Métricas'!AP109</f>
        <v>35</v>
      </c>
      <c r="BC16" s="156">
        <f>'2.Métricas'!AQ109</f>
        <v>11</v>
      </c>
      <c r="BD16" s="156">
        <f>'2.Métricas'!AR109</f>
        <v>15</v>
      </c>
      <c r="BE16" s="156">
        <f>'2.Métricas'!AS109</f>
        <v>21</v>
      </c>
      <c r="BF16" s="156">
        <f>'2.Métricas'!AT109</f>
        <v>21</v>
      </c>
      <c r="BG16" s="156">
        <f>'2.Métricas'!AU109</f>
        <v>9</v>
      </c>
      <c r="BH16" s="156">
        <f>'2.Métricas'!AV109</f>
        <v>14</v>
      </c>
      <c r="BI16" s="156">
        <f>'2.Métricas'!AW109</f>
        <v>11</v>
      </c>
      <c r="BJ16" s="156">
        <f>'2.Métricas'!AX109</f>
        <v>0</v>
      </c>
      <c r="BK16" s="156">
        <f>'2.Métricas'!AY109</f>
        <v>0</v>
      </c>
      <c r="BL16" s="156">
        <f>'2.Métricas'!AZ109</f>
        <v>0</v>
      </c>
      <c r="BM16" s="156">
        <f>'2.Métricas'!BA109</f>
        <v>0</v>
      </c>
      <c r="BN16" s="156">
        <f>'2.Métricas'!BB109</f>
        <v>0</v>
      </c>
      <c r="BO16" s="156">
        <f>'2.Métricas'!BC109</f>
        <v>0</v>
      </c>
      <c r="BP16" s="156">
        <f>'2.Métricas'!BD109</f>
        <v>0</v>
      </c>
      <c r="BQ16" s="156">
        <f>'2.Métricas'!BE109</f>
        <v>0</v>
      </c>
      <c r="BR16" s="156">
        <f>'2.Métricas'!BF109</f>
        <v>0</v>
      </c>
      <c r="BS16" s="156">
        <f>'2.Métricas'!BG109</f>
        <v>0</v>
      </c>
      <c r="BT16" s="156">
        <f>'2.Métricas'!BH109</f>
        <v>0</v>
      </c>
      <c r="BU16" s="156">
        <f>'2.Métricas'!BI109</f>
        <v>0</v>
      </c>
      <c r="BV16" s="156">
        <f>'2.Métricas'!BJ109</f>
        <v>0</v>
      </c>
      <c r="BW16" s="156">
        <f>'2.Métricas'!BK109</f>
        <v>0</v>
      </c>
      <c r="BX16" s="156">
        <f>'2.Métricas'!BL109</f>
        <v>0</v>
      </c>
      <c r="BY16" s="156">
        <f>'2.Métricas'!BM109</f>
        <v>0</v>
      </c>
      <c r="BZ16" s="156">
        <f>'2.Métricas'!BN109</f>
        <v>0</v>
      </c>
    </row>
    <row r="17" spans="1:78" ht="15" x14ac:dyDescent="0.3">
      <c r="A17" s="269"/>
      <c r="B17" s="270"/>
      <c r="C17" s="157" t="s">
        <v>92</v>
      </c>
      <c r="D17" s="158"/>
      <c r="E17" s="159"/>
      <c r="F17" s="160"/>
      <c r="G17" s="167"/>
      <c r="H17" s="163" t="s">
        <v>88</v>
      </c>
      <c r="I17" s="168">
        <v>31</v>
      </c>
      <c r="J17" s="164">
        <f t="shared" si="2"/>
        <v>31</v>
      </c>
      <c r="K17" s="152" t="s">
        <v>87</v>
      </c>
      <c r="L17" s="152">
        <f t="shared" si="3"/>
        <v>35</v>
      </c>
      <c r="M17" s="165" t="s">
        <v>86</v>
      </c>
      <c r="N17" s="169">
        <v>35</v>
      </c>
      <c r="O17" s="156">
        <f>'2.Métricas'!C36</f>
        <v>71</v>
      </c>
      <c r="P17" s="156">
        <f>'2.Métricas'!D36</f>
        <v>54</v>
      </c>
      <c r="Q17" s="156">
        <f>'2.Métricas'!E36</f>
        <v>15</v>
      </c>
      <c r="R17" s="156">
        <f>'2.Métricas'!F36</f>
        <v>2</v>
      </c>
      <c r="S17" s="156">
        <f>'2.Métricas'!G36</f>
        <v>4</v>
      </c>
      <c r="T17" s="156">
        <f>'2.Métricas'!H36</f>
        <v>3</v>
      </c>
      <c r="U17" s="156">
        <f>'2.Métricas'!I36</f>
        <v>7</v>
      </c>
      <c r="V17" s="156">
        <f>'2.Métricas'!J36</f>
        <v>8</v>
      </c>
      <c r="W17" s="156">
        <f>'2.Métricas'!K36</f>
        <v>9</v>
      </c>
      <c r="X17" s="156">
        <f>'2.Métricas'!L36</f>
        <v>23</v>
      </c>
      <c r="Y17" s="156">
        <f>'2.Métricas'!M36</f>
        <v>35</v>
      </c>
      <c r="Z17" s="156">
        <f>'2.Métricas'!N36</f>
        <v>45</v>
      </c>
      <c r="AA17" s="156">
        <f>'2.Métricas'!O36</f>
        <v>56</v>
      </c>
      <c r="AB17" s="156">
        <f>'2.Métricas'!P36</f>
        <v>21</v>
      </c>
      <c r="AC17" s="156">
        <f>'2.Métricas'!Q36</f>
        <v>49</v>
      </c>
      <c r="AD17" s="156">
        <f>'2.Métricas'!R36</f>
        <v>32</v>
      </c>
      <c r="AE17" s="156">
        <f>'2.Métricas'!S36</f>
        <v>40</v>
      </c>
      <c r="AF17" s="156">
        <f>'2.Métricas'!T36</f>
        <v>34</v>
      </c>
      <c r="AG17" s="156">
        <f>'2.Métricas'!U36</f>
        <v>41</v>
      </c>
      <c r="AH17" s="156">
        <f>'2.Métricas'!V36</f>
        <v>17</v>
      </c>
      <c r="AI17" s="156">
        <f>'2.Métricas'!W36</f>
        <v>29</v>
      </c>
      <c r="AJ17" s="156">
        <f>'2.Métricas'!X36</f>
        <v>56</v>
      </c>
      <c r="AK17" s="156">
        <f>'2.Métricas'!Y36</f>
        <v>73</v>
      </c>
      <c r="AL17" s="156">
        <f>'2.Métricas'!Z36</f>
        <v>39</v>
      </c>
      <c r="AM17" s="156">
        <f>'2.Métricas'!AA36</f>
        <v>30</v>
      </c>
      <c r="AN17" s="156">
        <f>'2.Métricas'!AB36</f>
        <v>68</v>
      </c>
      <c r="AO17" s="156">
        <f>'2.Métricas'!AC36</f>
        <v>25</v>
      </c>
      <c r="AP17" s="156">
        <f>'2.Métricas'!AD36</f>
        <v>28</v>
      </c>
      <c r="AQ17" s="156">
        <f>'2.Métricas'!AE36</f>
        <v>27</v>
      </c>
      <c r="AR17" s="156">
        <f>'2.Métricas'!AF36</f>
        <v>37</v>
      </c>
      <c r="AS17" s="156">
        <f>'2.Métricas'!AG36</f>
        <v>20</v>
      </c>
      <c r="AT17" s="156">
        <f>'2.Métricas'!AH36</f>
        <v>54</v>
      </c>
      <c r="AU17" s="156">
        <f>'2.Métricas'!AI36</f>
        <v>24</v>
      </c>
      <c r="AV17" s="156">
        <f>'2.Métricas'!AJ36</f>
        <v>46</v>
      </c>
      <c r="AW17" s="156">
        <f>'2.Métricas'!AK36</f>
        <v>44</v>
      </c>
      <c r="AX17" s="156">
        <f>'2.Métricas'!AL36</f>
        <v>29</v>
      </c>
      <c r="AY17" s="156">
        <f>'2.Métricas'!AM36</f>
        <v>34</v>
      </c>
      <c r="AZ17" s="156">
        <f>'2.Métricas'!AN36</f>
        <v>21</v>
      </c>
      <c r="BA17" s="156">
        <f>'2.Métricas'!AO36</f>
        <v>31</v>
      </c>
      <c r="BB17" s="156">
        <f>'2.Métricas'!AP36</f>
        <v>51</v>
      </c>
      <c r="BC17" s="156">
        <f>'2.Métricas'!AQ36</f>
        <v>53</v>
      </c>
      <c r="BD17" s="156">
        <f>'2.Métricas'!AR36</f>
        <v>41</v>
      </c>
      <c r="BE17" s="156">
        <f>'2.Métricas'!AS36</f>
        <v>29</v>
      </c>
      <c r="BF17" s="156">
        <f>'2.Métricas'!AT36</f>
        <v>18</v>
      </c>
      <c r="BG17" s="156">
        <f>'2.Métricas'!AU36</f>
        <v>24</v>
      </c>
      <c r="BH17" s="156">
        <f>'2.Métricas'!AV36</f>
        <v>44</v>
      </c>
      <c r="BI17" s="156">
        <f>'2.Métricas'!AW36</f>
        <v>34</v>
      </c>
      <c r="BJ17" s="156">
        <f>'2.Métricas'!AX36</f>
        <v>0</v>
      </c>
      <c r="BK17" s="156">
        <f>'2.Métricas'!AY36</f>
        <v>0</v>
      </c>
      <c r="BL17" s="156">
        <f>'2.Métricas'!AZ36</f>
        <v>0</v>
      </c>
      <c r="BM17" s="156">
        <f>'2.Métricas'!BA36</f>
        <v>0</v>
      </c>
      <c r="BN17" s="156">
        <f>'2.Métricas'!BB36</f>
        <v>0</v>
      </c>
      <c r="BO17" s="156">
        <f>'2.Métricas'!BC36</f>
        <v>0</v>
      </c>
      <c r="BP17" s="156">
        <f>'2.Métricas'!BD36</f>
        <v>0</v>
      </c>
      <c r="BQ17" s="156">
        <f>'2.Métricas'!BE36</f>
        <v>0</v>
      </c>
      <c r="BR17" s="156">
        <f>'2.Métricas'!BF36</f>
        <v>0</v>
      </c>
      <c r="BS17" s="156">
        <f>'2.Métricas'!BG36</f>
        <v>0</v>
      </c>
      <c r="BT17" s="156">
        <f>'2.Métricas'!BH36</f>
        <v>0</v>
      </c>
      <c r="BU17" s="156">
        <f>'2.Métricas'!BI36</f>
        <v>0</v>
      </c>
      <c r="BV17" s="156">
        <f>'2.Métricas'!BJ36</f>
        <v>0</v>
      </c>
      <c r="BW17" s="156">
        <f>'2.Métricas'!BK36</f>
        <v>0</v>
      </c>
      <c r="BX17" s="156">
        <f>'2.Métricas'!BL36</f>
        <v>0</v>
      </c>
      <c r="BY17" s="156">
        <f>'2.Métricas'!BM36</f>
        <v>0</v>
      </c>
      <c r="BZ17" s="156">
        <f>'2.Métricas'!BN36</f>
        <v>0</v>
      </c>
    </row>
    <row r="18" spans="1:78" ht="15" hidden="1" x14ac:dyDescent="0.3">
      <c r="A18" s="269"/>
      <c r="B18" s="270"/>
      <c r="C18" s="157" t="s">
        <v>93</v>
      </c>
      <c r="D18" s="158"/>
      <c r="E18" s="159"/>
      <c r="F18" s="160"/>
      <c r="G18" s="167"/>
      <c r="H18" s="163" t="s">
        <v>88</v>
      </c>
      <c r="I18" s="168">
        <v>4.75</v>
      </c>
      <c r="J18" s="164">
        <f t="shared" si="2"/>
        <v>4.75</v>
      </c>
      <c r="K18" s="152" t="s">
        <v>87</v>
      </c>
      <c r="L18" s="152">
        <f t="shared" si="3"/>
        <v>3</v>
      </c>
      <c r="M18" s="165" t="s">
        <v>86</v>
      </c>
      <c r="N18" s="169">
        <v>3</v>
      </c>
      <c r="O18" s="156">
        <f>'2.Métricas'!C86</f>
        <v>4</v>
      </c>
      <c r="P18" s="156">
        <f>'2.Métricas'!D86</f>
        <v>1</v>
      </c>
      <c r="Q18" s="156">
        <f>'2.Métricas'!E86</f>
        <v>0</v>
      </c>
      <c r="R18" s="156">
        <f>'2.Métricas'!F86</f>
        <v>2</v>
      </c>
      <c r="S18" s="156">
        <f>'2.Métricas'!G86</f>
        <v>0</v>
      </c>
      <c r="T18" s="156">
        <f>'2.Métricas'!H86</f>
        <v>0</v>
      </c>
      <c r="U18" s="156">
        <f>'2.Métricas'!I86</f>
        <v>1</v>
      </c>
      <c r="V18" s="156">
        <f>'2.Métricas'!J86</f>
        <v>2</v>
      </c>
      <c r="W18" s="156">
        <f>'2.Métricas'!K86</f>
        <v>2</v>
      </c>
      <c r="X18" s="156">
        <f>'2.Métricas'!L86</f>
        <v>2</v>
      </c>
      <c r="Y18" s="156">
        <f>'2.Métricas'!M86</f>
        <v>3</v>
      </c>
      <c r="Z18" s="156">
        <f>'2.Métricas'!N86</f>
        <v>1</v>
      </c>
      <c r="AA18" s="156">
        <f>'2.Métricas'!O86</f>
        <v>9</v>
      </c>
      <c r="AB18" s="156">
        <f>'2.Métricas'!P86</f>
        <v>0</v>
      </c>
      <c r="AC18" s="156">
        <f>'2.Métricas'!Q86</f>
        <v>2</v>
      </c>
      <c r="AD18" s="156">
        <f>'2.Métricas'!R86</f>
        <v>0</v>
      </c>
      <c r="AE18" s="156">
        <f>'2.Métricas'!S86</f>
        <v>0</v>
      </c>
      <c r="AF18" s="156">
        <f>'2.Métricas'!T86</f>
        <v>3</v>
      </c>
      <c r="AG18" s="156">
        <f>'2.Métricas'!U86</f>
        <v>0</v>
      </c>
      <c r="AH18" s="156">
        <f>'2.Métricas'!V86</f>
        <v>4</v>
      </c>
      <c r="AI18" s="156">
        <f>'2.Métricas'!W86</f>
        <v>3</v>
      </c>
      <c r="AJ18" s="156">
        <f>'2.Métricas'!X86</f>
        <v>1</v>
      </c>
      <c r="AK18" s="156">
        <f>'2.Métricas'!Y86</f>
        <v>4</v>
      </c>
      <c r="AL18" s="156">
        <f>'2.Métricas'!Z86</f>
        <v>4</v>
      </c>
      <c r="AM18" s="156">
        <f>'2.Métricas'!AA86</f>
        <v>20</v>
      </c>
      <c r="AN18" s="156">
        <f>'2.Métricas'!AB86</f>
        <v>0</v>
      </c>
      <c r="AO18" s="156">
        <f>'2.Métricas'!AC86</f>
        <v>0</v>
      </c>
      <c r="AP18" s="156">
        <f>'2.Métricas'!AD86</f>
        <v>0</v>
      </c>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row>
    <row r="19" spans="1:78" ht="15" x14ac:dyDescent="0.3">
      <c r="A19" s="269"/>
      <c r="B19" s="270"/>
      <c r="C19" s="157" t="s">
        <v>94</v>
      </c>
      <c r="D19" s="158"/>
      <c r="E19" s="159"/>
      <c r="F19" s="160"/>
      <c r="G19" s="167"/>
      <c r="H19" s="163" t="s">
        <v>88</v>
      </c>
      <c r="I19" s="168">
        <v>5</v>
      </c>
      <c r="J19" s="164">
        <f t="shared" si="2"/>
        <v>5</v>
      </c>
      <c r="K19" s="152" t="s">
        <v>87</v>
      </c>
      <c r="L19" s="152">
        <f t="shared" si="3"/>
        <v>5</v>
      </c>
      <c r="M19" s="165" t="s">
        <v>86</v>
      </c>
      <c r="N19" s="169">
        <v>5</v>
      </c>
      <c r="O19" s="156">
        <f>'2.Métricas'!C61</f>
        <v>18</v>
      </c>
      <c r="P19" s="156">
        <f>'2.Métricas'!D61</f>
        <v>9</v>
      </c>
      <c r="Q19" s="156">
        <f>'2.Métricas'!E61</f>
        <v>0</v>
      </c>
      <c r="R19" s="156">
        <f>'2.Métricas'!F61</f>
        <v>1</v>
      </c>
      <c r="S19" s="156">
        <f>'2.Métricas'!G61</f>
        <v>0</v>
      </c>
      <c r="T19" s="156">
        <f>'2.Métricas'!H61</f>
        <v>0</v>
      </c>
      <c r="U19" s="156">
        <f>'2.Métricas'!I61</f>
        <v>1</v>
      </c>
      <c r="V19" s="156">
        <f>'2.Métricas'!J61</f>
        <v>0</v>
      </c>
      <c r="W19" s="156">
        <f>'2.Métricas'!K61</f>
        <v>6</v>
      </c>
      <c r="X19" s="156">
        <f>'2.Métricas'!L61</f>
        <v>1</v>
      </c>
      <c r="Y19" s="156">
        <f>'2.Métricas'!M61</f>
        <v>5</v>
      </c>
      <c r="Z19" s="156">
        <f>'2.Métricas'!N61</f>
        <v>6</v>
      </c>
      <c r="AA19" s="156">
        <f>'2.Métricas'!O61</f>
        <v>7</v>
      </c>
      <c r="AB19" s="156">
        <f>'2.Métricas'!P61</f>
        <v>4</v>
      </c>
      <c r="AC19" s="156">
        <f>'2.Métricas'!Q61</f>
        <v>7</v>
      </c>
      <c r="AD19" s="156">
        <f>'2.Métricas'!R61</f>
        <v>6</v>
      </c>
      <c r="AE19" s="156">
        <f>'2.Métricas'!S61</f>
        <v>6</v>
      </c>
      <c r="AF19" s="156">
        <f>'2.Métricas'!T61</f>
        <v>0</v>
      </c>
      <c r="AG19" s="156">
        <f>'2.Métricas'!U61</f>
        <v>16</v>
      </c>
      <c r="AH19" s="156">
        <f>'2.Métricas'!V61</f>
        <v>5</v>
      </c>
      <c r="AI19" s="156">
        <f>'2.Métricas'!W61</f>
        <v>19</v>
      </c>
      <c r="AJ19" s="156">
        <f>'2.Métricas'!X61</f>
        <v>1</v>
      </c>
      <c r="AK19" s="156">
        <f>'2.Métricas'!Y61</f>
        <v>6</v>
      </c>
      <c r="AL19" s="156">
        <f>'2.Métricas'!Z61</f>
        <v>0</v>
      </c>
      <c r="AM19" s="156">
        <f>'2.Métricas'!AA61</f>
        <v>7</v>
      </c>
      <c r="AN19" s="156">
        <f>'2.Métricas'!AB61</f>
        <v>12</v>
      </c>
      <c r="AO19" s="156">
        <f>'2.Métricas'!AC61</f>
        <v>4</v>
      </c>
      <c r="AP19" s="156">
        <f>'2.Métricas'!AD61</f>
        <v>3</v>
      </c>
      <c r="AQ19" s="156">
        <f>'2.Métricas'!AE61</f>
        <v>8</v>
      </c>
      <c r="AR19" s="156">
        <f>'2.Métricas'!AF61</f>
        <v>7</v>
      </c>
      <c r="AS19" s="156">
        <f>'2.Métricas'!AG61</f>
        <v>7</v>
      </c>
      <c r="AT19" s="156">
        <f>'2.Métricas'!AH61</f>
        <v>16</v>
      </c>
      <c r="AU19" s="156">
        <f>'2.Métricas'!AI61</f>
        <v>7</v>
      </c>
      <c r="AV19" s="156">
        <f>'2.Métricas'!AJ61</f>
        <v>20</v>
      </c>
      <c r="AW19" s="156">
        <f>'2.Métricas'!AK61</f>
        <v>11</v>
      </c>
      <c r="AX19" s="156">
        <f>'2.Métricas'!AL61</f>
        <v>9</v>
      </c>
      <c r="AY19" s="156">
        <f>'2.Métricas'!AM61</f>
        <v>4</v>
      </c>
      <c r="AZ19" s="156">
        <f>'2.Métricas'!AN61</f>
        <v>12</v>
      </c>
      <c r="BA19" s="156">
        <f>'2.Métricas'!AO61</f>
        <v>3</v>
      </c>
      <c r="BB19" s="156">
        <f>'2.Métricas'!AP61</f>
        <v>11</v>
      </c>
      <c r="BC19" s="156">
        <f>'2.Métricas'!AQ61</f>
        <v>3</v>
      </c>
      <c r="BD19" s="156">
        <f>'2.Métricas'!AR61</f>
        <v>15</v>
      </c>
      <c r="BE19" s="156">
        <f>'2.Métricas'!AS61</f>
        <v>3</v>
      </c>
      <c r="BF19" s="156">
        <f>'2.Métricas'!AT61</f>
        <v>5</v>
      </c>
      <c r="BG19" s="156">
        <f>'2.Métricas'!AU61</f>
        <v>1</v>
      </c>
      <c r="BH19" s="156">
        <f>'2.Métricas'!AV61</f>
        <v>17</v>
      </c>
      <c r="BI19" s="156">
        <f>'2.Métricas'!AW61</f>
        <v>0</v>
      </c>
      <c r="BJ19" s="156">
        <f>'2.Métricas'!AX61</f>
        <v>0</v>
      </c>
      <c r="BK19" s="156">
        <f>'2.Métricas'!AY61</f>
        <v>0</v>
      </c>
      <c r="BL19" s="156">
        <f>'2.Métricas'!AZ61</f>
        <v>0</v>
      </c>
      <c r="BM19" s="156">
        <f>'2.Métricas'!BA61</f>
        <v>0</v>
      </c>
      <c r="BN19" s="156">
        <f>'2.Métricas'!BB61</f>
        <v>0</v>
      </c>
      <c r="BO19" s="156">
        <f>'2.Métricas'!BC61</f>
        <v>0</v>
      </c>
      <c r="BP19" s="156">
        <f>'2.Métricas'!BD61</f>
        <v>0</v>
      </c>
      <c r="BQ19" s="156">
        <f>'2.Métricas'!BE61</f>
        <v>0</v>
      </c>
      <c r="BR19" s="156">
        <f>'2.Métricas'!BF61</f>
        <v>0</v>
      </c>
      <c r="BS19" s="156">
        <f>'2.Métricas'!BG61</f>
        <v>0</v>
      </c>
      <c r="BT19" s="156">
        <f>'2.Métricas'!BH61</f>
        <v>0</v>
      </c>
      <c r="BU19" s="156">
        <f>'2.Métricas'!BI61</f>
        <v>0</v>
      </c>
      <c r="BV19" s="156">
        <f>'2.Métricas'!BJ61</f>
        <v>0</v>
      </c>
      <c r="BW19" s="156">
        <f>'2.Métricas'!BK61</f>
        <v>0</v>
      </c>
      <c r="BX19" s="156">
        <f>'2.Métricas'!BL61</f>
        <v>0</v>
      </c>
      <c r="BY19" s="156">
        <f>'2.Métricas'!BM61</f>
        <v>0</v>
      </c>
      <c r="BZ19" s="156">
        <f>'2.Métricas'!BN61</f>
        <v>0</v>
      </c>
    </row>
    <row r="20" spans="1:78" ht="20.399999999999999" x14ac:dyDescent="0.3">
      <c r="A20" s="269"/>
      <c r="B20" s="270">
        <v>3</v>
      </c>
      <c r="C20" s="144" t="s">
        <v>97</v>
      </c>
      <c r="D20" s="145" t="s">
        <v>98</v>
      </c>
      <c r="E20" s="146" t="s">
        <v>83</v>
      </c>
      <c r="F20" s="147" t="s">
        <v>84</v>
      </c>
      <c r="G20" s="148" t="s">
        <v>99</v>
      </c>
      <c r="H20" s="149" t="s">
        <v>86</v>
      </c>
      <c r="I20" s="162">
        <f>I21+I24+I27+I30+I36</f>
        <v>2397</v>
      </c>
      <c r="J20" s="152">
        <f t="shared" ref="J20:J36" si="6">N20</f>
        <v>2283</v>
      </c>
      <c r="K20" s="152" t="s">
        <v>87</v>
      </c>
      <c r="L20" s="153">
        <f t="shared" ref="L20:L36" si="7">I20</f>
        <v>2397</v>
      </c>
      <c r="M20" s="154" t="s">
        <v>88</v>
      </c>
      <c r="N20" s="155">
        <f>N21+N24+N27+N30+N36</f>
        <v>2283</v>
      </c>
      <c r="O20" s="156">
        <f t="shared" ref="O20:AP20" si="8">O21+O24+O27+O30+O33+O36</f>
        <v>1886</v>
      </c>
      <c r="P20" s="156">
        <f t="shared" si="8"/>
        <v>2007</v>
      </c>
      <c r="Q20" s="156">
        <f t="shared" si="8"/>
        <v>2367</v>
      </c>
      <c r="R20" s="156">
        <f t="shared" si="8"/>
        <v>2431</v>
      </c>
      <c r="S20" s="156">
        <f t="shared" si="8"/>
        <v>2540</v>
      </c>
      <c r="T20" s="156">
        <f t="shared" si="8"/>
        <v>2276</v>
      </c>
      <c r="U20" s="156">
        <f t="shared" si="8"/>
        <v>2299</v>
      </c>
      <c r="V20" s="156">
        <f t="shared" si="8"/>
        <v>2361</v>
      </c>
      <c r="W20" s="156">
        <f t="shared" si="8"/>
        <v>2413</v>
      </c>
      <c r="X20" s="156">
        <f t="shared" si="8"/>
        <v>2510</v>
      </c>
      <c r="Y20" s="156">
        <f t="shared" si="8"/>
        <v>2515</v>
      </c>
      <c r="Z20" s="156">
        <f t="shared" si="8"/>
        <v>2418</v>
      </c>
      <c r="AA20" s="156">
        <f t="shared" si="8"/>
        <v>2232</v>
      </c>
      <c r="AB20" s="156">
        <f t="shared" si="8"/>
        <v>2301</v>
      </c>
      <c r="AC20" s="156">
        <f t="shared" si="8"/>
        <v>2323</v>
      </c>
      <c r="AD20" s="156">
        <f t="shared" si="8"/>
        <v>2339</v>
      </c>
      <c r="AE20" s="156">
        <f t="shared" si="8"/>
        <v>2383</v>
      </c>
      <c r="AF20" s="156">
        <f t="shared" si="8"/>
        <v>2419</v>
      </c>
      <c r="AG20" s="156">
        <f t="shared" si="8"/>
        <v>2426</v>
      </c>
      <c r="AH20" s="156">
        <f t="shared" si="8"/>
        <v>2494</v>
      </c>
      <c r="AI20" s="156">
        <f t="shared" si="8"/>
        <v>2484</v>
      </c>
      <c r="AJ20" s="156">
        <f t="shared" si="8"/>
        <v>2425</v>
      </c>
      <c r="AK20" s="156">
        <f t="shared" si="8"/>
        <v>2391</v>
      </c>
      <c r="AL20" s="156">
        <f t="shared" si="8"/>
        <v>2317</v>
      </c>
      <c r="AM20" s="156">
        <f t="shared" si="8"/>
        <v>2248</v>
      </c>
      <c r="AN20" s="156">
        <f t="shared" si="8"/>
        <v>2214</v>
      </c>
      <c r="AO20" s="156">
        <f t="shared" si="8"/>
        <v>2292</v>
      </c>
      <c r="AP20" s="156">
        <f t="shared" si="8"/>
        <v>2315</v>
      </c>
      <c r="AQ20" s="170">
        <f t="shared" ref="AQ20:BZ20" si="9">AQ21+AQ24+AQ27+AQ30+AQ36</f>
        <v>2315</v>
      </c>
      <c r="AR20" s="170">
        <f t="shared" si="9"/>
        <v>2342</v>
      </c>
      <c r="AS20" s="170">
        <f t="shared" si="9"/>
        <v>2410</v>
      </c>
      <c r="AT20" s="170">
        <f t="shared" si="9"/>
        <v>2350</v>
      </c>
      <c r="AU20" s="170">
        <f t="shared" si="9"/>
        <v>2401</v>
      </c>
      <c r="AV20" s="170">
        <f t="shared" si="9"/>
        <v>2408</v>
      </c>
      <c r="AW20" s="170">
        <f t="shared" si="9"/>
        <v>2416</v>
      </c>
      <c r="AX20" s="170">
        <f t="shared" si="9"/>
        <v>2429</v>
      </c>
      <c r="AY20" s="170">
        <f t="shared" si="9"/>
        <v>2458</v>
      </c>
      <c r="AZ20" s="170">
        <f t="shared" si="9"/>
        <v>2526</v>
      </c>
      <c r="BA20" s="170">
        <f t="shared" si="9"/>
        <v>2526</v>
      </c>
      <c r="BB20" s="170">
        <f t="shared" si="9"/>
        <v>2490</v>
      </c>
      <c r="BC20" s="170">
        <f t="shared" si="9"/>
        <v>2484</v>
      </c>
      <c r="BD20" s="170">
        <f t="shared" si="9"/>
        <v>2432</v>
      </c>
      <c r="BE20" s="170">
        <f t="shared" si="9"/>
        <v>2420</v>
      </c>
      <c r="BF20" s="170">
        <f t="shared" si="9"/>
        <v>2437</v>
      </c>
      <c r="BG20" s="170">
        <f t="shared" si="9"/>
        <v>2396</v>
      </c>
      <c r="BH20" s="170">
        <f t="shared" si="9"/>
        <v>2337</v>
      </c>
      <c r="BI20" s="170">
        <f t="shared" si="9"/>
        <v>2283</v>
      </c>
      <c r="BJ20" s="170">
        <f t="shared" si="9"/>
        <v>0</v>
      </c>
      <c r="BK20" s="170">
        <f t="shared" si="9"/>
        <v>0</v>
      </c>
      <c r="BL20" s="170">
        <f t="shared" si="9"/>
        <v>0</v>
      </c>
      <c r="BM20" s="170">
        <f t="shared" si="9"/>
        <v>0</v>
      </c>
      <c r="BN20" s="170">
        <f t="shared" si="9"/>
        <v>0</v>
      </c>
      <c r="BO20" s="170">
        <f t="shared" si="9"/>
        <v>0</v>
      </c>
      <c r="BP20" s="170">
        <f t="shared" si="9"/>
        <v>0</v>
      </c>
      <c r="BQ20" s="170">
        <f t="shared" si="9"/>
        <v>0</v>
      </c>
      <c r="BR20" s="170">
        <f t="shared" si="9"/>
        <v>0</v>
      </c>
      <c r="BS20" s="170">
        <f t="shared" si="9"/>
        <v>0</v>
      </c>
      <c r="BT20" s="170">
        <f t="shared" si="9"/>
        <v>0</v>
      </c>
      <c r="BU20" s="170">
        <f t="shared" si="9"/>
        <v>0</v>
      </c>
      <c r="BV20" s="170">
        <f t="shared" si="9"/>
        <v>0</v>
      </c>
      <c r="BW20" s="170">
        <f t="shared" si="9"/>
        <v>0</v>
      </c>
      <c r="BX20" s="170">
        <f t="shared" si="9"/>
        <v>0</v>
      </c>
      <c r="BY20" s="170">
        <f t="shared" si="9"/>
        <v>0</v>
      </c>
      <c r="BZ20" s="170">
        <f t="shared" si="9"/>
        <v>0</v>
      </c>
    </row>
    <row r="21" spans="1:78" ht="15" x14ac:dyDescent="0.3">
      <c r="A21" s="269"/>
      <c r="B21" s="270"/>
      <c r="C21" s="157" t="s">
        <v>89</v>
      </c>
      <c r="D21" s="158"/>
      <c r="E21" s="159"/>
      <c r="F21" s="160"/>
      <c r="G21" s="167"/>
      <c r="H21" s="149" t="s">
        <v>86</v>
      </c>
      <c r="I21" s="162">
        <v>1281</v>
      </c>
      <c r="J21" s="152">
        <f t="shared" si="6"/>
        <v>1220</v>
      </c>
      <c r="K21" s="152" t="s">
        <v>87</v>
      </c>
      <c r="L21" s="153">
        <f t="shared" si="7"/>
        <v>1281</v>
      </c>
      <c r="M21" s="154" t="s">
        <v>88</v>
      </c>
      <c r="N21" s="155">
        <v>1220</v>
      </c>
      <c r="O21" s="170">
        <f>'2.Métricas'!C161</f>
        <v>998</v>
      </c>
      <c r="P21" s="170">
        <f>'2.Métricas'!D161</f>
        <v>1036</v>
      </c>
      <c r="Q21" s="170">
        <f>'2.Métricas'!E161</f>
        <v>1068</v>
      </c>
      <c r="R21" s="170">
        <f>'2.Métricas'!F161</f>
        <v>1058</v>
      </c>
      <c r="S21" s="170">
        <f>'2.Métricas'!G161</f>
        <v>1078</v>
      </c>
      <c r="T21" s="170">
        <f>'2.Métricas'!H161</f>
        <v>1110</v>
      </c>
      <c r="U21" s="170">
        <f>'2.Métricas'!I161</f>
        <v>1198</v>
      </c>
      <c r="V21" s="170">
        <f>'2.Métricas'!J161</f>
        <v>1217</v>
      </c>
      <c r="W21" s="170">
        <f>'2.Métricas'!K161</f>
        <v>1238</v>
      </c>
      <c r="X21" s="170">
        <f>'2.Métricas'!L161</f>
        <v>1274</v>
      </c>
      <c r="Y21" s="170">
        <f>'2.Métricas'!M161</f>
        <v>1299</v>
      </c>
      <c r="Z21" s="170">
        <f>'2.Métricas'!N161</f>
        <v>1240</v>
      </c>
      <c r="AA21" s="170">
        <f>'2.Métricas'!O161</f>
        <v>1091</v>
      </c>
      <c r="AB21" s="170">
        <f>'2.Métricas'!P161</f>
        <v>1133</v>
      </c>
      <c r="AC21" s="170">
        <f>'2.Métricas'!Q161</f>
        <v>1142</v>
      </c>
      <c r="AD21" s="170">
        <f>'2.Métricas'!R161</f>
        <v>1153</v>
      </c>
      <c r="AE21" s="170">
        <f>'2.Métricas'!S161</f>
        <v>1173</v>
      </c>
      <c r="AF21" s="170">
        <f>'2.Métricas'!T161</f>
        <v>1206</v>
      </c>
      <c r="AG21" s="170">
        <f>'2.Métricas'!U161</f>
        <v>1225</v>
      </c>
      <c r="AH21" s="170">
        <f>'2.Métricas'!V161</f>
        <v>1247</v>
      </c>
      <c r="AI21" s="170">
        <f>'2.Métricas'!W161</f>
        <v>1251</v>
      </c>
      <c r="AJ21" s="170">
        <f>'2.Métricas'!X161</f>
        <v>1240</v>
      </c>
      <c r="AK21" s="170">
        <f>'2.Métricas'!Y161</f>
        <v>1268</v>
      </c>
      <c r="AL21" s="170">
        <f>'2.Métricas'!Z161</f>
        <v>1238</v>
      </c>
      <c r="AM21" s="170">
        <f>'2.Métricas'!AA161</f>
        <v>1198</v>
      </c>
      <c r="AN21" s="170">
        <f>'2.Métricas'!AB161</f>
        <v>1208</v>
      </c>
      <c r="AO21" s="170">
        <f>'2.Métricas'!AC161</f>
        <v>1232</v>
      </c>
      <c r="AP21" s="170">
        <f>'2.Métricas'!AD161</f>
        <v>1252</v>
      </c>
      <c r="AQ21" s="170">
        <f>'2.Métricas'!AE161</f>
        <v>1229</v>
      </c>
      <c r="AR21" s="170">
        <f>'2.Métricas'!AF161</f>
        <v>1217</v>
      </c>
      <c r="AS21" s="170">
        <f>'2.Métricas'!AG161</f>
        <v>1234</v>
      </c>
      <c r="AT21" s="170">
        <f>'2.Métricas'!AH161</f>
        <v>1197</v>
      </c>
      <c r="AU21" s="170">
        <f>'2.Métricas'!AI161</f>
        <v>1229</v>
      </c>
      <c r="AV21" s="170">
        <f>'2.Métricas'!AJ161</f>
        <v>1256</v>
      </c>
      <c r="AW21" s="170">
        <f>'2.Métricas'!AK161</f>
        <v>1245</v>
      </c>
      <c r="AX21" s="170">
        <f>'2.Métricas'!AL161</f>
        <v>1269</v>
      </c>
      <c r="AY21" s="170">
        <f>'2.Métricas'!AM161</f>
        <v>1267</v>
      </c>
      <c r="AZ21" s="170">
        <f>'2.Métricas'!AN161</f>
        <v>1283</v>
      </c>
      <c r="BA21" s="170">
        <f>'2.Métricas'!AO161</f>
        <v>1286</v>
      </c>
      <c r="BB21" s="170">
        <f>'2.Métricas'!AP161</f>
        <v>1302</v>
      </c>
      <c r="BC21" s="170">
        <f>'2.Métricas'!AQ161</f>
        <v>1299</v>
      </c>
      <c r="BD21" s="170">
        <f>'2.Métricas'!AR161</f>
        <v>1294</v>
      </c>
      <c r="BE21" s="170">
        <f>'2.Métricas'!AS161</f>
        <v>1294</v>
      </c>
      <c r="BF21" s="170">
        <f>'2.Métricas'!AT161</f>
        <v>1306</v>
      </c>
      <c r="BG21" s="170">
        <f>'2.Métricas'!AU161</f>
        <v>1276</v>
      </c>
      <c r="BH21" s="170">
        <f>'2.Métricas'!AV161</f>
        <v>1240</v>
      </c>
      <c r="BI21" s="170">
        <f>'2.Métricas'!AW161</f>
        <v>1200</v>
      </c>
      <c r="BJ21" s="170">
        <f>'2.Métricas'!AX161</f>
        <v>0</v>
      </c>
      <c r="BK21" s="170">
        <f>'2.Métricas'!AY161</f>
        <v>0</v>
      </c>
      <c r="BL21" s="170">
        <f>'2.Métricas'!AZ161</f>
        <v>0</v>
      </c>
      <c r="BM21" s="170">
        <f>'2.Métricas'!BA161</f>
        <v>0</v>
      </c>
      <c r="BN21" s="170">
        <f>'2.Métricas'!BB161</f>
        <v>0</v>
      </c>
      <c r="BO21" s="170">
        <f>'2.Métricas'!BC161</f>
        <v>0</v>
      </c>
      <c r="BP21" s="170">
        <f>'2.Métricas'!BD161</f>
        <v>0</v>
      </c>
      <c r="BQ21" s="170">
        <f>'2.Métricas'!BE161</f>
        <v>0</v>
      </c>
      <c r="BR21" s="170">
        <f>'2.Métricas'!BF161</f>
        <v>0</v>
      </c>
      <c r="BS21" s="170">
        <f>'2.Métricas'!BG161</f>
        <v>0</v>
      </c>
      <c r="BT21" s="170">
        <f>'2.Métricas'!BH161</f>
        <v>0</v>
      </c>
      <c r="BU21" s="170">
        <f>'2.Métricas'!BI161</f>
        <v>0</v>
      </c>
      <c r="BV21" s="170">
        <f>'2.Métricas'!BJ161</f>
        <v>0</v>
      </c>
      <c r="BW21" s="170">
        <f>'2.Métricas'!BK161</f>
        <v>0</v>
      </c>
      <c r="BX21" s="170">
        <f>'2.Métricas'!BL161</f>
        <v>0</v>
      </c>
      <c r="BY21" s="170">
        <f>'2.Métricas'!BM161</f>
        <v>0</v>
      </c>
      <c r="BZ21" s="170">
        <f>'2.Métricas'!BN161</f>
        <v>0</v>
      </c>
    </row>
    <row r="22" spans="1:78" ht="15" hidden="1" x14ac:dyDescent="0.3">
      <c r="A22" s="269"/>
      <c r="B22" s="270"/>
      <c r="C22" s="171" t="s">
        <v>100</v>
      </c>
      <c r="D22" s="172"/>
      <c r="E22" s="173"/>
      <c r="F22" s="174"/>
      <c r="G22" s="175"/>
      <c r="H22" s="149"/>
      <c r="I22" s="162"/>
      <c r="J22" s="152">
        <f t="shared" si="6"/>
        <v>0</v>
      </c>
      <c r="K22" s="152" t="s">
        <v>87</v>
      </c>
      <c r="L22" s="153">
        <f t="shared" si="7"/>
        <v>0</v>
      </c>
      <c r="M22" s="154"/>
      <c r="N22" s="155"/>
      <c r="O22" s="176">
        <f>'2.Métricas'!C162</f>
        <v>227</v>
      </c>
      <c r="P22" s="176">
        <f>'2.Métricas'!D162</f>
        <v>1028</v>
      </c>
      <c r="Q22" s="176">
        <f>'2.Métricas'!E162</f>
        <v>514</v>
      </c>
      <c r="R22" s="176">
        <f>'2.Métricas'!F162</f>
        <v>223</v>
      </c>
      <c r="S22" s="176">
        <f>'2.Métricas'!G162</f>
        <v>242</v>
      </c>
      <c r="T22" s="176">
        <f>'2.Métricas'!H162</f>
        <v>265</v>
      </c>
      <c r="U22" s="176">
        <f>'2.Métricas'!I162</f>
        <v>284</v>
      </c>
      <c r="V22" s="176">
        <f>'2.Métricas'!J162</f>
        <v>291</v>
      </c>
      <c r="W22" s="176">
        <f>'2.Métricas'!K162</f>
        <v>268</v>
      </c>
      <c r="X22" s="176">
        <f>'2.Métricas'!L162</f>
        <v>238</v>
      </c>
      <c r="Y22" s="176">
        <f>'2.Métricas'!M162</f>
        <v>249</v>
      </c>
      <c r="Z22" s="176">
        <f>'2.Métricas'!N162</f>
        <v>268</v>
      </c>
      <c r="AA22" s="176">
        <f>'2.Métricas'!O162</f>
        <v>262</v>
      </c>
      <c r="AB22" s="176">
        <f>'2.Métricas'!P162</f>
        <v>291</v>
      </c>
      <c r="AC22" s="176">
        <f>'2.Métricas'!Q162</f>
        <v>310</v>
      </c>
      <c r="AD22" s="176">
        <f>'2.Métricas'!R162</f>
        <v>319</v>
      </c>
      <c r="AE22" s="176">
        <f>'2.Métricas'!S162</f>
        <v>328</v>
      </c>
      <c r="AF22" s="176">
        <f>'2.Métricas'!T162</f>
        <v>338</v>
      </c>
      <c r="AG22" s="176">
        <f>'2.Métricas'!U162</f>
        <v>351</v>
      </c>
      <c r="AH22" s="176">
        <f>'2.Métricas'!V162</f>
        <v>357</v>
      </c>
      <c r="AI22" s="176">
        <f>'2.Métricas'!W162</f>
        <v>368</v>
      </c>
      <c r="AJ22" s="176">
        <f>'2.Métricas'!X162</f>
        <v>363</v>
      </c>
      <c r="AK22" s="176">
        <f>'2.Métricas'!Y162</f>
        <v>371</v>
      </c>
      <c r="AL22" s="176">
        <f>'2.Métricas'!Z162</f>
        <v>348</v>
      </c>
      <c r="AM22" s="176">
        <f>'2.Métricas'!AA162</f>
        <v>322</v>
      </c>
      <c r="AN22" s="176">
        <f>'2.Métricas'!AB162</f>
        <v>333</v>
      </c>
      <c r="AO22" s="176">
        <f>'2.Métricas'!AC162</f>
        <v>349</v>
      </c>
      <c r="AP22" s="176">
        <f>'2.Métricas'!AD162</f>
        <v>359</v>
      </c>
      <c r="AQ22" s="176">
        <f>'2.Métricas'!AE162</f>
        <v>362</v>
      </c>
      <c r="AR22" s="176">
        <f>'2.Métricas'!AF162</f>
        <v>370</v>
      </c>
      <c r="AS22" s="176">
        <f>'2.Métricas'!AG162</f>
        <v>383</v>
      </c>
      <c r="AT22" s="176">
        <f>'2.Métricas'!AH162</f>
        <v>356</v>
      </c>
      <c r="AU22" s="176">
        <f>'2.Métricas'!AI162</f>
        <v>221</v>
      </c>
      <c r="AV22" s="176">
        <f>'2.Métricas'!AJ162</f>
        <v>214</v>
      </c>
      <c r="AW22" s="176">
        <f>'2.Métricas'!AK162</f>
        <v>198</v>
      </c>
      <c r="AX22" s="176">
        <f>'2.Métricas'!AL162</f>
        <v>210</v>
      </c>
      <c r="AY22" s="176">
        <f>'2.Métricas'!AM162</f>
        <v>224</v>
      </c>
      <c r="AZ22" s="176">
        <f>'2.Métricas'!AN162</f>
        <v>256</v>
      </c>
      <c r="BA22" s="176">
        <f>'2.Métricas'!AO162</f>
        <v>266</v>
      </c>
      <c r="BB22" s="176">
        <f>'2.Métricas'!AP162</f>
        <v>277</v>
      </c>
      <c r="BC22" s="176">
        <f>'2.Métricas'!AQ162</f>
        <v>284</v>
      </c>
      <c r="BD22" s="176">
        <f>'2.Métricas'!AR162</f>
        <v>268</v>
      </c>
      <c r="BE22" s="176">
        <f>'2.Métricas'!AS162</f>
        <v>263</v>
      </c>
      <c r="BF22" s="176">
        <f>'2.Métricas'!AT162</f>
        <v>259</v>
      </c>
      <c r="BG22" s="176">
        <f>'2.Métricas'!AU162</f>
        <v>253</v>
      </c>
      <c r="BH22" s="176">
        <f>'2.Métricas'!AV162</f>
        <v>241</v>
      </c>
      <c r="BI22" s="176">
        <f>'2.Métricas'!AW162</f>
        <v>221</v>
      </c>
      <c r="BJ22" s="176">
        <f>'2.Métricas'!AX162</f>
        <v>0</v>
      </c>
      <c r="BK22" s="176">
        <f>'2.Métricas'!AY162</f>
        <v>0</v>
      </c>
      <c r="BL22" s="176">
        <f>'2.Métricas'!AZ162</f>
        <v>0</v>
      </c>
      <c r="BM22" s="176">
        <f>'2.Métricas'!BA162</f>
        <v>0</v>
      </c>
      <c r="BN22" s="176">
        <f>'2.Métricas'!BB162</f>
        <v>0</v>
      </c>
      <c r="BO22" s="176">
        <f>'2.Métricas'!BC162</f>
        <v>0</v>
      </c>
      <c r="BP22" s="176">
        <f>'2.Métricas'!BD162</f>
        <v>0</v>
      </c>
      <c r="BQ22" s="176">
        <f>'2.Métricas'!BE162</f>
        <v>0</v>
      </c>
      <c r="BR22" s="176">
        <f>'2.Métricas'!BF162</f>
        <v>0</v>
      </c>
      <c r="BS22" s="176">
        <f>'2.Métricas'!BG162</f>
        <v>0</v>
      </c>
      <c r="BT22" s="176">
        <f>'2.Métricas'!BH162</f>
        <v>0</v>
      </c>
      <c r="BU22" s="176">
        <f>'2.Métricas'!BI162</f>
        <v>0</v>
      </c>
      <c r="BV22" s="176">
        <f>'2.Métricas'!BJ162</f>
        <v>0</v>
      </c>
      <c r="BW22" s="176">
        <f>'2.Métricas'!BK162</f>
        <v>0</v>
      </c>
      <c r="BX22" s="176">
        <f>'2.Métricas'!BL162</f>
        <v>0</v>
      </c>
      <c r="BY22" s="176">
        <f>'2.Métricas'!BM162</f>
        <v>0</v>
      </c>
      <c r="BZ22" s="176">
        <f>'2.Métricas'!BN162</f>
        <v>0</v>
      </c>
    </row>
    <row r="23" spans="1:78" ht="15" hidden="1" x14ac:dyDescent="0.3">
      <c r="A23" s="269"/>
      <c r="B23" s="270"/>
      <c r="C23" s="171" t="s">
        <v>101</v>
      </c>
      <c r="D23" s="172"/>
      <c r="E23" s="173"/>
      <c r="F23" s="174"/>
      <c r="G23" s="175"/>
      <c r="H23" s="149"/>
      <c r="I23" s="162"/>
      <c r="J23" s="152">
        <f t="shared" si="6"/>
        <v>0</v>
      </c>
      <c r="K23" s="152" t="s">
        <v>87</v>
      </c>
      <c r="L23" s="153">
        <f t="shared" si="7"/>
        <v>0</v>
      </c>
      <c r="M23" s="154"/>
      <c r="N23" s="155"/>
      <c r="O23" s="176">
        <f>'2.Métricas'!C163</f>
        <v>771</v>
      </c>
      <c r="P23" s="176">
        <f>'2.Métricas'!D163</f>
        <v>8</v>
      </c>
      <c r="Q23" s="176">
        <f>'2.Métricas'!E163</f>
        <v>554</v>
      </c>
      <c r="R23" s="176">
        <f>'2.Métricas'!F163</f>
        <v>835</v>
      </c>
      <c r="S23" s="176">
        <f>'2.Métricas'!G163</f>
        <v>836</v>
      </c>
      <c r="T23" s="176">
        <f>'2.Métricas'!H163</f>
        <v>845</v>
      </c>
      <c r="U23" s="176">
        <f>'2.Métricas'!I163</f>
        <v>914</v>
      </c>
      <c r="V23" s="176">
        <f>'2.Métricas'!J163</f>
        <v>926</v>
      </c>
      <c r="W23" s="176">
        <f>'2.Métricas'!K163</f>
        <v>970</v>
      </c>
      <c r="X23" s="176">
        <f>'2.Métricas'!L163</f>
        <v>1036</v>
      </c>
      <c r="Y23" s="176">
        <f>'2.Métricas'!M163</f>
        <v>1050</v>
      </c>
      <c r="Z23" s="176">
        <f>'2.Métricas'!N163</f>
        <v>972</v>
      </c>
      <c r="AA23" s="176">
        <f>'2.Métricas'!O163</f>
        <v>829</v>
      </c>
      <c r="AB23" s="176">
        <f>'2.Métricas'!P163</f>
        <v>842</v>
      </c>
      <c r="AC23" s="176">
        <f>'2.Métricas'!Q163</f>
        <v>832</v>
      </c>
      <c r="AD23" s="176">
        <f>'2.Métricas'!R163</f>
        <v>834</v>
      </c>
      <c r="AE23" s="176">
        <f>'2.Métricas'!S163</f>
        <v>845</v>
      </c>
      <c r="AF23" s="176">
        <f>'2.Métricas'!T163</f>
        <v>868</v>
      </c>
      <c r="AG23" s="176">
        <f>'2.Métricas'!U163</f>
        <v>874</v>
      </c>
      <c r="AH23" s="176">
        <f>'2.Métricas'!V163</f>
        <v>890</v>
      </c>
      <c r="AI23" s="176">
        <f>'2.Métricas'!W163</f>
        <v>883</v>
      </c>
      <c r="AJ23" s="176">
        <f>'2.Métricas'!X163</f>
        <v>877</v>
      </c>
      <c r="AK23" s="176">
        <f>'2.Métricas'!Y163</f>
        <v>897</v>
      </c>
      <c r="AL23" s="176">
        <f>'2.Métricas'!Z163</f>
        <v>890</v>
      </c>
      <c r="AM23" s="176">
        <f>'2.Métricas'!AA163</f>
        <v>876</v>
      </c>
      <c r="AN23" s="176">
        <f>'2.Métricas'!AB163</f>
        <v>875</v>
      </c>
      <c r="AO23" s="176">
        <f>'2.Métricas'!AC163</f>
        <v>883</v>
      </c>
      <c r="AP23" s="176">
        <f>'2.Métricas'!AD163</f>
        <v>893</v>
      </c>
      <c r="AQ23" s="176">
        <f>'2.Métricas'!AE163</f>
        <v>867</v>
      </c>
      <c r="AR23" s="176">
        <f>'2.Métricas'!AF163</f>
        <v>847</v>
      </c>
      <c r="AS23" s="176">
        <f>'2.Métricas'!AG163</f>
        <v>851</v>
      </c>
      <c r="AT23" s="176">
        <f>'2.Métricas'!AH163</f>
        <v>841</v>
      </c>
      <c r="AU23" s="176">
        <f>'2.Métricas'!AI163</f>
        <v>1008</v>
      </c>
      <c r="AV23" s="176">
        <f>'2.Métricas'!AJ163</f>
        <v>1042</v>
      </c>
      <c r="AW23" s="176">
        <f>'2.Métricas'!AK163</f>
        <v>1047</v>
      </c>
      <c r="AX23" s="176">
        <f>'2.Métricas'!AL163</f>
        <v>1059</v>
      </c>
      <c r="AY23" s="176">
        <f>'2.Métricas'!AM163</f>
        <v>1043</v>
      </c>
      <c r="AZ23" s="176">
        <f>'2.Métricas'!AN163</f>
        <v>1027</v>
      </c>
      <c r="BA23" s="176">
        <f>'2.Métricas'!AO163</f>
        <v>1020</v>
      </c>
      <c r="BB23" s="176">
        <f>'2.Métricas'!AP163</f>
        <v>1025</v>
      </c>
      <c r="BC23" s="176">
        <f>'2.Métricas'!AQ163</f>
        <v>1015</v>
      </c>
      <c r="BD23" s="176">
        <f>'2.Métricas'!AR163</f>
        <v>1026</v>
      </c>
      <c r="BE23" s="176">
        <f>'2.Métricas'!AS163</f>
        <v>1031</v>
      </c>
      <c r="BF23" s="176">
        <f>'2.Métricas'!AT163</f>
        <v>1047</v>
      </c>
      <c r="BG23" s="176">
        <f>'2.Métricas'!AU163</f>
        <v>1023</v>
      </c>
      <c r="BH23" s="176">
        <f>'2.Métricas'!AV163</f>
        <v>999</v>
      </c>
      <c r="BI23" s="176">
        <f>'2.Métricas'!AW163</f>
        <v>979</v>
      </c>
      <c r="BJ23" s="176">
        <f>'2.Métricas'!AX163</f>
        <v>0</v>
      </c>
      <c r="BK23" s="176">
        <f>'2.Métricas'!AY163</f>
        <v>0</v>
      </c>
      <c r="BL23" s="176">
        <f>'2.Métricas'!AZ163</f>
        <v>0</v>
      </c>
      <c r="BM23" s="176">
        <f>'2.Métricas'!BA163</f>
        <v>0</v>
      </c>
      <c r="BN23" s="176">
        <f>'2.Métricas'!BB163</f>
        <v>0</v>
      </c>
      <c r="BO23" s="176">
        <f>'2.Métricas'!BC163</f>
        <v>0</v>
      </c>
      <c r="BP23" s="176">
        <f>'2.Métricas'!BD163</f>
        <v>0</v>
      </c>
      <c r="BQ23" s="176">
        <f>'2.Métricas'!BE163</f>
        <v>0</v>
      </c>
      <c r="BR23" s="176">
        <f>'2.Métricas'!BF163</f>
        <v>0</v>
      </c>
      <c r="BS23" s="176">
        <f>'2.Métricas'!BG163</f>
        <v>0</v>
      </c>
      <c r="BT23" s="176">
        <f>'2.Métricas'!BH163</f>
        <v>0</v>
      </c>
      <c r="BU23" s="176">
        <f>'2.Métricas'!BI163</f>
        <v>0</v>
      </c>
      <c r="BV23" s="176">
        <f>'2.Métricas'!BJ163</f>
        <v>0</v>
      </c>
      <c r="BW23" s="176">
        <f>'2.Métricas'!BK163</f>
        <v>0</v>
      </c>
      <c r="BX23" s="176">
        <f>'2.Métricas'!BL163</f>
        <v>0</v>
      </c>
      <c r="BY23" s="176">
        <f>'2.Métricas'!BM163</f>
        <v>0</v>
      </c>
      <c r="BZ23" s="176">
        <f>'2.Métricas'!BN163</f>
        <v>0</v>
      </c>
    </row>
    <row r="24" spans="1:78" ht="15" x14ac:dyDescent="0.3">
      <c r="A24" s="269"/>
      <c r="B24" s="270"/>
      <c r="C24" s="157" t="s">
        <v>90</v>
      </c>
      <c r="D24" s="158"/>
      <c r="E24" s="159"/>
      <c r="F24" s="160"/>
      <c r="G24" s="167"/>
      <c r="H24" s="149" t="s">
        <v>86</v>
      </c>
      <c r="I24" s="162">
        <v>605</v>
      </c>
      <c r="J24" s="152">
        <f t="shared" si="6"/>
        <v>576</v>
      </c>
      <c r="K24" s="152" t="s">
        <v>87</v>
      </c>
      <c r="L24" s="153">
        <f t="shared" si="7"/>
        <v>605</v>
      </c>
      <c r="M24" s="154" t="s">
        <v>88</v>
      </c>
      <c r="N24" s="155">
        <v>576</v>
      </c>
      <c r="O24" s="170">
        <f>'2.Métricas'!C135</f>
        <v>498</v>
      </c>
      <c r="P24" s="170">
        <f>'2.Métricas'!D135</f>
        <v>555</v>
      </c>
      <c r="Q24" s="170">
        <f>'2.Métricas'!E135</f>
        <v>866</v>
      </c>
      <c r="R24" s="170">
        <f>'2.Métricas'!F135</f>
        <v>901</v>
      </c>
      <c r="S24" s="170">
        <f>'2.Métricas'!G135</f>
        <v>946</v>
      </c>
      <c r="T24" s="170">
        <f>'2.Métricas'!H135</f>
        <v>603</v>
      </c>
      <c r="U24" s="170">
        <f>'2.Métricas'!I135</f>
        <v>477</v>
      </c>
      <c r="V24" s="170">
        <f>'2.Métricas'!J135</f>
        <v>486</v>
      </c>
      <c r="W24" s="170">
        <f>'2.Métricas'!K135</f>
        <v>481</v>
      </c>
      <c r="X24" s="170">
        <f>'2.Métricas'!L135</f>
        <v>513</v>
      </c>
      <c r="Y24" s="170">
        <f>'2.Métricas'!M135</f>
        <v>525</v>
      </c>
      <c r="Z24" s="170">
        <f>'2.Métricas'!N135</f>
        <v>498</v>
      </c>
      <c r="AA24" s="170">
        <f>'2.Métricas'!O135</f>
        <v>494</v>
      </c>
      <c r="AB24" s="170">
        <f>'2.Métricas'!P135</f>
        <v>509</v>
      </c>
      <c r="AC24" s="170">
        <f>'2.Métricas'!Q135</f>
        <v>515</v>
      </c>
      <c r="AD24" s="170">
        <f>'2.Métricas'!R135</f>
        <v>528</v>
      </c>
      <c r="AE24" s="170">
        <f>'2.Métricas'!S135</f>
        <v>550</v>
      </c>
      <c r="AF24" s="170">
        <f>'2.Métricas'!T135</f>
        <v>537</v>
      </c>
      <c r="AG24" s="170">
        <f>'2.Métricas'!U135</f>
        <v>548</v>
      </c>
      <c r="AH24" s="170">
        <f>'2.Métricas'!V135</f>
        <v>559</v>
      </c>
      <c r="AI24" s="170">
        <f>'2.Métricas'!W135</f>
        <v>559</v>
      </c>
      <c r="AJ24" s="170">
        <f>'2.Métricas'!X135</f>
        <v>552</v>
      </c>
      <c r="AK24" s="170">
        <f>'2.Métricas'!Y135</f>
        <v>547</v>
      </c>
      <c r="AL24" s="170">
        <f>'2.Métricas'!Z135</f>
        <v>513</v>
      </c>
      <c r="AM24" s="170">
        <f>'2.Métricas'!AA135</f>
        <v>528</v>
      </c>
      <c r="AN24" s="170">
        <f>'2.Métricas'!AB135</f>
        <v>534</v>
      </c>
      <c r="AO24" s="170">
        <f>'2.Métricas'!AC135</f>
        <v>571</v>
      </c>
      <c r="AP24" s="170">
        <f>'2.Métricas'!AD135</f>
        <v>576</v>
      </c>
      <c r="AQ24" s="170">
        <f>'2.Métricas'!AE135</f>
        <v>560</v>
      </c>
      <c r="AR24" s="170">
        <f>'2.Métricas'!AF135</f>
        <v>574</v>
      </c>
      <c r="AS24" s="170">
        <f>'2.Métricas'!AG135</f>
        <v>592</v>
      </c>
      <c r="AT24" s="170">
        <f>'2.Métricas'!AH135</f>
        <v>594</v>
      </c>
      <c r="AU24" s="170">
        <f>'2.Métricas'!AI135</f>
        <v>604</v>
      </c>
      <c r="AV24" s="170">
        <f>'2.Métricas'!AJ135</f>
        <v>611</v>
      </c>
      <c r="AW24" s="170">
        <f>'2.Métricas'!AK135</f>
        <v>627</v>
      </c>
      <c r="AX24" s="170">
        <f>'2.Métricas'!AL135</f>
        <v>625</v>
      </c>
      <c r="AY24" s="170">
        <f>'2.Métricas'!AM135</f>
        <v>630</v>
      </c>
      <c r="AZ24" s="170">
        <f>'2.Métricas'!AN135</f>
        <v>642</v>
      </c>
      <c r="BA24" s="170">
        <f>'2.Métricas'!AO135</f>
        <v>619</v>
      </c>
      <c r="BB24" s="170">
        <f>'2.Métricas'!AP135</f>
        <v>627</v>
      </c>
      <c r="BC24" s="170">
        <f>'2.Métricas'!AQ135</f>
        <v>614</v>
      </c>
      <c r="BD24" s="170">
        <f>'2.Métricas'!AR135</f>
        <v>581</v>
      </c>
      <c r="BE24" s="170">
        <f>'2.Métricas'!AS135</f>
        <v>586</v>
      </c>
      <c r="BF24" s="170">
        <f>'2.Métricas'!AT135</f>
        <v>596</v>
      </c>
      <c r="BG24" s="170">
        <f>'2.Métricas'!AU135</f>
        <v>571</v>
      </c>
      <c r="BH24" s="170">
        <f>'2.Métricas'!AV135</f>
        <v>561</v>
      </c>
      <c r="BI24" s="170">
        <f>'2.Métricas'!AW135</f>
        <v>557</v>
      </c>
      <c r="BJ24" s="170">
        <f>'2.Métricas'!AX135</f>
        <v>0</v>
      </c>
      <c r="BK24" s="170">
        <f>'2.Métricas'!AY135</f>
        <v>0</v>
      </c>
      <c r="BL24" s="170">
        <f>'2.Métricas'!AZ135</f>
        <v>0</v>
      </c>
      <c r="BM24" s="170">
        <f>'2.Métricas'!BA135</f>
        <v>0</v>
      </c>
      <c r="BN24" s="170">
        <f>'2.Métricas'!BB135</f>
        <v>0</v>
      </c>
      <c r="BO24" s="170">
        <f>'2.Métricas'!BC135</f>
        <v>0</v>
      </c>
      <c r="BP24" s="170">
        <f>'2.Métricas'!BD135</f>
        <v>0</v>
      </c>
      <c r="BQ24" s="170">
        <f>'2.Métricas'!BE135</f>
        <v>0</v>
      </c>
      <c r="BR24" s="170">
        <f>'2.Métricas'!BF135</f>
        <v>0</v>
      </c>
      <c r="BS24" s="170">
        <f>'2.Métricas'!BG135</f>
        <v>0</v>
      </c>
      <c r="BT24" s="170">
        <f>'2.Métricas'!BH135</f>
        <v>0</v>
      </c>
      <c r="BU24" s="170">
        <f>'2.Métricas'!BI135</f>
        <v>0</v>
      </c>
      <c r="BV24" s="170">
        <f>'2.Métricas'!BJ135</f>
        <v>0</v>
      </c>
      <c r="BW24" s="170">
        <f>'2.Métricas'!BK135</f>
        <v>0</v>
      </c>
      <c r="BX24" s="170">
        <f>'2.Métricas'!BL135</f>
        <v>0</v>
      </c>
      <c r="BY24" s="170">
        <f>'2.Métricas'!BM135</f>
        <v>0</v>
      </c>
      <c r="BZ24" s="170">
        <f>'2.Métricas'!BN135</f>
        <v>0</v>
      </c>
    </row>
    <row r="25" spans="1:78" ht="15" hidden="1" x14ac:dyDescent="0.3">
      <c r="A25" s="269"/>
      <c r="B25" s="270"/>
      <c r="C25" s="171" t="s">
        <v>100</v>
      </c>
      <c r="D25" s="172"/>
      <c r="E25" s="173"/>
      <c r="F25" s="174"/>
      <c r="G25" s="175"/>
      <c r="H25" s="149"/>
      <c r="I25" s="162"/>
      <c r="J25" s="152">
        <f t="shared" si="6"/>
        <v>0</v>
      </c>
      <c r="K25" s="152" t="s">
        <v>87</v>
      </c>
      <c r="L25" s="153">
        <f t="shared" si="7"/>
        <v>0</v>
      </c>
      <c r="M25" s="154"/>
      <c r="N25" s="155"/>
      <c r="O25" s="176">
        <f>'2.Métricas'!C136</f>
        <v>498</v>
      </c>
      <c r="P25" s="176">
        <f>'2.Métricas'!D136</f>
        <v>554</v>
      </c>
      <c r="Q25" s="176">
        <f>'2.Métricas'!E136</f>
        <v>550</v>
      </c>
      <c r="R25" s="176">
        <f>'2.Métricas'!F136</f>
        <v>586</v>
      </c>
      <c r="S25" s="176">
        <f>'2.Métricas'!G136</f>
        <v>631</v>
      </c>
      <c r="T25" s="176">
        <f>'2.Métricas'!H136</f>
        <v>348</v>
      </c>
      <c r="U25" s="176">
        <f>'2.Métricas'!I136</f>
        <v>333</v>
      </c>
      <c r="V25" s="176">
        <f>'2.Métricas'!J136</f>
        <v>361</v>
      </c>
      <c r="W25" s="176">
        <f>'2.Métricas'!K136</f>
        <v>387</v>
      </c>
      <c r="X25" s="176">
        <f>'2.Métricas'!L136</f>
        <v>427</v>
      </c>
      <c r="Y25" s="176">
        <f>'2.Métricas'!M136</f>
        <v>463</v>
      </c>
      <c r="Z25" s="176">
        <f>'2.Métricas'!N136</f>
        <v>477</v>
      </c>
      <c r="AA25" s="176">
        <f>'2.Métricas'!O136</f>
        <v>419</v>
      </c>
      <c r="AB25" s="176">
        <f>'2.Métricas'!P136</f>
        <v>393</v>
      </c>
      <c r="AC25" s="176">
        <f>'2.Métricas'!Q136</f>
        <v>389</v>
      </c>
      <c r="AD25" s="176">
        <f>'2.Métricas'!R136</f>
        <v>402</v>
      </c>
      <c r="AE25" s="176">
        <f>'2.Métricas'!S136</f>
        <v>411</v>
      </c>
      <c r="AF25" s="176">
        <f>'2.Métricas'!T136</f>
        <v>361</v>
      </c>
      <c r="AG25" s="176">
        <f>'2.Métricas'!U136</f>
        <v>350</v>
      </c>
      <c r="AH25" s="176">
        <f>'2.Métricas'!V136</f>
        <v>350</v>
      </c>
      <c r="AI25" s="176">
        <f>'2.Métricas'!W136</f>
        <v>323</v>
      </c>
      <c r="AJ25" s="176">
        <f>'2.Métricas'!X136</f>
        <v>318</v>
      </c>
      <c r="AK25" s="176">
        <f>'2.Métricas'!Y136</f>
        <v>289</v>
      </c>
      <c r="AL25" s="176">
        <f>'2.Métricas'!Z136</f>
        <v>264</v>
      </c>
      <c r="AM25" s="176">
        <f>'2.Métricas'!AA136</f>
        <v>240</v>
      </c>
      <c r="AN25" s="176">
        <f>'2.Métricas'!AB136</f>
        <v>220</v>
      </c>
      <c r="AO25" s="176">
        <f>'2.Métricas'!AC136</f>
        <v>263</v>
      </c>
      <c r="AP25" s="176">
        <f>'2.Métricas'!AD136</f>
        <v>277</v>
      </c>
      <c r="AQ25" s="176">
        <f>'2.Métricas'!AE136</f>
        <v>237</v>
      </c>
      <c r="AR25" s="176">
        <f>'2.Métricas'!AF136</f>
        <v>250</v>
      </c>
      <c r="AS25" s="176">
        <f>'2.Métricas'!AG136</f>
        <v>274</v>
      </c>
      <c r="AT25" s="176">
        <f>'2.Métricas'!AH136</f>
        <v>272</v>
      </c>
      <c r="AU25" s="176">
        <f>'2.Métricas'!AI136</f>
        <v>306</v>
      </c>
      <c r="AV25" s="176">
        <f>'2.Métricas'!AJ136</f>
        <v>340</v>
      </c>
      <c r="AW25" s="176">
        <f>'2.Métricas'!AK136</f>
        <v>367</v>
      </c>
      <c r="AX25" s="176">
        <f>'2.Métricas'!AL136</f>
        <v>406</v>
      </c>
      <c r="AY25" s="176">
        <f>'2.Métricas'!AM136</f>
        <v>428</v>
      </c>
      <c r="AZ25" s="176">
        <f>'2.Métricas'!AN136</f>
        <v>457</v>
      </c>
      <c r="BA25" s="176">
        <f>'2.Métricas'!AO136</f>
        <v>463</v>
      </c>
      <c r="BB25" s="176">
        <f>'2.Métricas'!AP136</f>
        <v>460</v>
      </c>
      <c r="BC25" s="176">
        <f>'2.Métricas'!AQ136</f>
        <v>399</v>
      </c>
      <c r="BD25" s="176">
        <f>'2.Métricas'!AR136</f>
        <v>322</v>
      </c>
      <c r="BE25" s="176">
        <f>'2.Métricas'!AS136</f>
        <v>316</v>
      </c>
      <c r="BF25" s="176">
        <f>'2.Métricas'!AT136</f>
        <v>302</v>
      </c>
      <c r="BG25" s="176">
        <f>'2.Métricas'!AU136</f>
        <v>280</v>
      </c>
      <c r="BH25" s="176">
        <f>'2.Métricas'!AV136</f>
        <v>254</v>
      </c>
      <c r="BI25" s="176">
        <f>'2.Métricas'!AW136</f>
        <v>251</v>
      </c>
      <c r="BJ25" s="176">
        <f>'2.Métricas'!AX136</f>
        <v>0</v>
      </c>
      <c r="BK25" s="176">
        <f>'2.Métricas'!AY136</f>
        <v>0</v>
      </c>
      <c r="BL25" s="176">
        <f>'2.Métricas'!AZ136</f>
        <v>0</v>
      </c>
      <c r="BM25" s="176">
        <f>'2.Métricas'!BA136</f>
        <v>0</v>
      </c>
      <c r="BN25" s="176">
        <f>'2.Métricas'!BB136</f>
        <v>0</v>
      </c>
      <c r="BO25" s="176">
        <f>'2.Métricas'!BC136</f>
        <v>0</v>
      </c>
      <c r="BP25" s="176">
        <f>'2.Métricas'!BD136</f>
        <v>0</v>
      </c>
      <c r="BQ25" s="176">
        <f>'2.Métricas'!BE136</f>
        <v>0</v>
      </c>
      <c r="BR25" s="176">
        <f>'2.Métricas'!BF136</f>
        <v>0</v>
      </c>
      <c r="BS25" s="176">
        <f>'2.Métricas'!BG136</f>
        <v>0</v>
      </c>
      <c r="BT25" s="176">
        <f>'2.Métricas'!BH136</f>
        <v>0</v>
      </c>
      <c r="BU25" s="176">
        <f>'2.Métricas'!BI136</f>
        <v>0</v>
      </c>
      <c r="BV25" s="176">
        <f>'2.Métricas'!BJ136</f>
        <v>0</v>
      </c>
      <c r="BW25" s="176">
        <f>'2.Métricas'!BK136</f>
        <v>0</v>
      </c>
      <c r="BX25" s="176">
        <f>'2.Métricas'!BL136</f>
        <v>0</v>
      </c>
      <c r="BY25" s="176">
        <f>'2.Métricas'!BM136</f>
        <v>0</v>
      </c>
      <c r="BZ25" s="176">
        <f>'2.Métricas'!BN136</f>
        <v>0</v>
      </c>
    </row>
    <row r="26" spans="1:78" ht="15" hidden="1" x14ac:dyDescent="0.3">
      <c r="A26" s="269"/>
      <c r="B26" s="270"/>
      <c r="C26" s="171" t="s">
        <v>70</v>
      </c>
      <c r="D26" s="172"/>
      <c r="E26" s="173"/>
      <c r="F26" s="174"/>
      <c r="G26" s="175"/>
      <c r="H26" s="149"/>
      <c r="I26" s="162"/>
      <c r="J26" s="152">
        <f t="shared" si="6"/>
        <v>0</v>
      </c>
      <c r="K26" s="152" t="s">
        <v>87</v>
      </c>
      <c r="L26" s="153">
        <f t="shared" si="7"/>
        <v>0</v>
      </c>
      <c r="M26" s="154"/>
      <c r="N26" s="155"/>
      <c r="O26" s="176">
        <f>'2.Métricas'!C137</f>
        <v>0</v>
      </c>
      <c r="P26" s="176">
        <f>'2.Métricas'!D137</f>
        <v>1</v>
      </c>
      <c r="Q26" s="176">
        <f>'2.Métricas'!E137</f>
        <v>316</v>
      </c>
      <c r="R26" s="176">
        <f>'2.Métricas'!F137</f>
        <v>315</v>
      </c>
      <c r="S26" s="176">
        <f>'2.Métricas'!G137</f>
        <v>315</v>
      </c>
      <c r="T26" s="176">
        <f>'2.Métricas'!H137</f>
        <v>255</v>
      </c>
      <c r="U26" s="176">
        <f>'2.Métricas'!I137</f>
        <v>144</v>
      </c>
      <c r="V26" s="176">
        <f>'2.Métricas'!J137</f>
        <v>125</v>
      </c>
      <c r="W26" s="176">
        <f>'2.Métricas'!K137</f>
        <v>94</v>
      </c>
      <c r="X26" s="176">
        <f>'2.Métricas'!L137</f>
        <v>86</v>
      </c>
      <c r="Y26" s="176">
        <f>'2.Métricas'!M137</f>
        <v>62</v>
      </c>
      <c r="Z26" s="176">
        <f>'2.Métricas'!N137</f>
        <v>21</v>
      </c>
      <c r="AA26" s="176">
        <f>'2.Métricas'!O137</f>
        <v>75</v>
      </c>
      <c r="AB26" s="176">
        <f>'2.Métricas'!P137</f>
        <v>116</v>
      </c>
      <c r="AC26" s="176">
        <f>'2.Métricas'!Q137</f>
        <v>126</v>
      </c>
      <c r="AD26" s="176">
        <f>'2.Métricas'!R137</f>
        <v>126</v>
      </c>
      <c r="AE26" s="176">
        <f>'2.Métricas'!S137</f>
        <v>139</v>
      </c>
      <c r="AF26" s="176">
        <f>'2.Métricas'!T137</f>
        <v>176</v>
      </c>
      <c r="AG26" s="176">
        <f>'2.Métricas'!U137</f>
        <v>198</v>
      </c>
      <c r="AH26" s="176">
        <f>'2.Métricas'!V137</f>
        <v>209</v>
      </c>
      <c r="AI26" s="176">
        <f>'2.Métricas'!W137</f>
        <v>236</v>
      </c>
      <c r="AJ26" s="176">
        <f>'2.Métricas'!X137</f>
        <v>234</v>
      </c>
      <c r="AK26" s="176">
        <f>'2.Métricas'!Y137</f>
        <v>258</v>
      </c>
      <c r="AL26" s="176">
        <f>'2.Métricas'!Z137</f>
        <v>249</v>
      </c>
      <c r="AM26" s="176">
        <f>'2.Métricas'!AA137</f>
        <v>288</v>
      </c>
      <c r="AN26" s="176">
        <f>'2.Métricas'!AB137</f>
        <v>314</v>
      </c>
      <c r="AO26" s="176">
        <f>'2.Métricas'!AC137</f>
        <v>308</v>
      </c>
      <c r="AP26" s="176">
        <f>'2.Métricas'!AD137</f>
        <v>299</v>
      </c>
      <c r="AQ26" s="176">
        <f>'2.Métricas'!AE137</f>
        <v>323</v>
      </c>
      <c r="AR26" s="176">
        <f>'2.Métricas'!AF137</f>
        <v>324</v>
      </c>
      <c r="AS26" s="176">
        <f>'2.Métricas'!AG137</f>
        <v>318</v>
      </c>
      <c r="AT26" s="176">
        <f>'2.Métricas'!AH137</f>
        <v>322</v>
      </c>
      <c r="AU26" s="176">
        <f>'2.Métricas'!AI137</f>
        <v>298</v>
      </c>
      <c r="AV26" s="176">
        <f>'2.Métricas'!AJ137</f>
        <v>271</v>
      </c>
      <c r="AW26" s="176">
        <f>'2.Métricas'!AK137</f>
        <v>260</v>
      </c>
      <c r="AX26" s="176">
        <f>'2.Métricas'!AL137</f>
        <v>219</v>
      </c>
      <c r="AY26" s="176">
        <f>'2.Métricas'!AM137</f>
        <v>202</v>
      </c>
      <c r="AZ26" s="176">
        <f>'2.Métricas'!AN137</f>
        <v>185</v>
      </c>
      <c r="BA26" s="176">
        <f>'2.Métricas'!AO137</f>
        <v>156</v>
      </c>
      <c r="BB26" s="176">
        <f>'2.Métricas'!AP137</f>
        <v>167</v>
      </c>
      <c r="BC26" s="176">
        <f>'2.Métricas'!AQ137</f>
        <v>215</v>
      </c>
      <c r="BD26" s="176">
        <f>'2.Métricas'!AR137</f>
        <v>259</v>
      </c>
      <c r="BE26" s="176">
        <f>'2.Métricas'!AS137</f>
        <v>270</v>
      </c>
      <c r="BF26" s="176">
        <f>'2.Métricas'!AT137</f>
        <v>294</v>
      </c>
      <c r="BG26" s="176">
        <f>'2.Métricas'!AU137</f>
        <v>291</v>
      </c>
      <c r="BH26" s="176">
        <f>'2.Métricas'!AV137</f>
        <v>307</v>
      </c>
      <c r="BI26" s="176">
        <f>'2.Métricas'!AW137</f>
        <v>306</v>
      </c>
      <c r="BJ26" s="176">
        <f>'2.Métricas'!AX137</f>
        <v>0</v>
      </c>
      <c r="BK26" s="176">
        <f>'2.Métricas'!AY137</f>
        <v>0</v>
      </c>
      <c r="BL26" s="176">
        <f>'2.Métricas'!AZ137</f>
        <v>0</v>
      </c>
      <c r="BM26" s="176">
        <f>'2.Métricas'!BA137</f>
        <v>0</v>
      </c>
      <c r="BN26" s="176">
        <f>'2.Métricas'!BB137</f>
        <v>0</v>
      </c>
      <c r="BO26" s="176">
        <f>'2.Métricas'!BC137</f>
        <v>0</v>
      </c>
      <c r="BP26" s="176">
        <f>'2.Métricas'!BD137</f>
        <v>0</v>
      </c>
      <c r="BQ26" s="176">
        <f>'2.Métricas'!BE137</f>
        <v>0</v>
      </c>
      <c r="BR26" s="176">
        <f>'2.Métricas'!BF137</f>
        <v>0</v>
      </c>
      <c r="BS26" s="176">
        <f>'2.Métricas'!BG137</f>
        <v>0</v>
      </c>
      <c r="BT26" s="176">
        <f>'2.Métricas'!BH137</f>
        <v>0</v>
      </c>
      <c r="BU26" s="176">
        <f>'2.Métricas'!BI137</f>
        <v>0</v>
      </c>
      <c r="BV26" s="176">
        <f>'2.Métricas'!BJ137</f>
        <v>0</v>
      </c>
      <c r="BW26" s="176">
        <f>'2.Métricas'!BK137</f>
        <v>0</v>
      </c>
      <c r="BX26" s="176">
        <f>'2.Métricas'!BL137</f>
        <v>0</v>
      </c>
      <c r="BY26" s="176">
        <f>'2.Métricas'!BM137</f>
        <v>0</v>
      </c>
      <c r="BZ26" s="176">
        <f>'2.Métricas'!BN137</f>
        <v>0</v>
      </c>
    </row>
    <row r="27" spans="1:78" ht="15" x14ac:dyDescent="0.3">
      <c r="A27" s="269"/>
      <c r="B27" s="270"/>
      <c r="C27" s="157" t="s">
        <v>91</v>
      </c>
      <c r="D27" s="158"/>
      <c r="E27" s="159"/>
      <c r="F27" s="160"/>
      <c r="G27" s="167"/>
      <c r="H27" s="149" t="s">
        <v>86</v>
      </c>
      <c r="I27" s="162">
        <v>135</v>
      </c>
      <c r="J27" s="152">
        <f t="shared" si="6"/>
        <v>129</v>
      </c>
      <c r="K27" s="152" t="s">
        <v>87</v>
      </c>
      <c r="L27" s="153">
        <f t="shared" si="7"/>
        <v>135</v>
      </c>
      <c r="M27" s="154" t="s">
        <v>88</v>
      </c>
      <c r="N27" s="155">
        <v>129</v>
      </c>
      <c r="O27" s="170">
        <f>'2.Métricas'!C110</f>
        <v>97</v>
      </c>
      <c r="P27" s="170">
        <f>'2.Métricas'!D110</f>
        <v>101</v>
      </c>
      <c r="Q27" s="170">
        <f>'2.Métricas'!E110</f>
        <v>102</v>
      </c>
      <c r="R27" s="170">
        <f>'2.Métricas'!F110</f>
        <v>112</v>
      </c>
      <c r="S27" s="170">
        <f>'2.Métricas'!G110</f>
        <v>122</v>
      </c>
      <c r="T27" s="170">
        <f>'2.Métricas'!H110</f>
        <v>133</v>
      </c>
      <c r="U27" s="170">
        <f>'2.Métricas'!I110</f>
        <v>152</v>
      </c>
      <c r="V27" s="170">
        <f>'2.Métricas'!J110</f>
        <v>159</v>
      </c>
      <c r="W27" s="170">
        <f>'2.Métricas'!K110</f>
        <v>173</v>
      </c>
      <c r="X27" s="170">
        <f>'2.Métricas'!L110</f>
        <v>173</v>
      </c>
      <c r="Y27" s="170">
        <f>'2.Métricas'!M110</f>
        <v>157</v>
      </c>
      <c r="Z27" s="170">
        <f>'2.Métricas'!N110</f>
        <v>149</v>
      </c>
      <c r="AA27" s="170">
        <f>'2.Métricas'!O110</f>
        <v>143</v>
      </c>
      <c r="AB27" s="170">
        <f>'2.Métricas'!P110</f>
        <v>142</v>
      </c>
      <c r="AC27" s="170">
        <f>'2.Métricas'!Q110</f>
        <v>146</v>
      </c>
      <c r="AD27" s="170">
        <f>'2.Métricas'!R110</f>
        <v>156</v>
      </c>
      <c r="AE27" s="170">
        <f>'2.Métricas'!S110</f>
        <v>165</v>
      </c>
      <c r="AF27" s="170">
        <f>'2.Métricas'!T110</f>
        <v>168</v>
      </c>
      <c r="AG27" s="170">
        <f>'2.Métricas'!U110</f>
        <v>170</v>
      </c>
      <c r="AH27" s="170">
        <f>'2.Métricas'!V110</f>
        <v>181</v>
      </c>
      <c r="AI27" s="170">
        <f>'2.Métricas'!W110</f>
        <v>174</v>
      </c>
      <c r="AJ27" s="170">
        <f>'2.Métricas'!X110</f>
        <v>159</v>
      </c>
      <c r="AK27" s="170">
        <f>'2.Métricas'!Y110</f>
        <v>146</v>
      </c>
      <c r="AL27" s="170">
        <f>'2.Métricas'!Z110</f>
        <v>138</v>
      </c>
      <c r="AM27" s="170">
        <f>'2.Métricas'!AA110</f>
        <v>137</v>
      </c>
      <c r="AN27" s="170">
        <f>'2.Métricas'!AB110</f>
        <v>134</v>
      </c>
      <c r="AO27" s="170">
        <f>'2.Métricas'!AC110</f>
        <v>141</v>
      </c>
      <c r="AP27" s="170">
        <f>'2.Métricas'!AD110</f>
        <v>129</v>
      </c>
      <c r="AQ27" s="170">
        <f>'2.Métricas'!AE110</f>
        <v>146</v>
      </c>
      <c r="AR27" s="170">
        <f>'2.Métricas'!AF110</f>
        <v>162</v>
      </c>
      <c r="AS27" s="170">
        <f>'2.Métricas'!AG110</f>
        <v>155</v>
      </c>
      <c r="AT27" s="170">
        <f>'2.Métricas'!AH110</f>
        <v>146</v>
      </c>
      <c r="AU27" s="170">
        <f>'2.Métricas'!AI110</f>
        <v>150</v>
      </c>
      <c r="AV27" s="170">
        <f>'2.Métricas'!AJ110</f>
        <v>141</v>
      </c>
      <c r="AW27" s="170">
        <f>'2.Métricas'!AK110</f>
        <v>148</v>
      </c>
      <c r="AX27" s="170">
        <f>'2.Métricas'!AL110</f>
        <v>141</v>
      </c>
      <c r="AY27" s="170">
        <f>'2.Métricas'!AM110</f>
        <v>140</v>
      </c>
      <c r="AZ27" s="170">
        <f>'2.Métricas'!AN110</f>
        <v>149</v>
      </c>
      <c r="BA27" s="170">
        <f>'2.Métricas'!AO110</f>
        <v>163</v>
      </c>
      <c r="BB27" s="170">
        <f>'2.Métricas'!AP110</f>
        <v>137</v>
      </c>
      <c r="BC27" s="170">
        <f>'2.Métricas'!AQ110</f>
        <v>151</v>
      </c>
      <c r="BD27" s="170">
        <f>'2.Métricas'!AR110</f>
        <v>158</v>
      </c>
      <c r="BE27" s="170">
        <f>'2.Métricas'!AS110</f>
        <v>146</v>
      </c>
      <c r="BF27" s="170">
        <f>'2.Métricas'!AT110</f>
        <v>138</v>
      </c>
      <c r="BG27" s="170">
        <f>'2.Métricas'!AU110</f>
        <v>133</v>
      </c>
      <c r="BH27" s="170">
        <f>'2.Métricas'!AV110</f>
        <v>125</v>
      </c>
      <c r="BI27" s="170">
        <f>'2.Métricas'!AW110</f>
        <v>118</v>
      </c>
      <c r="BJ27" s="170">
        <f>'2.Métricas'!AX110</f>
        <v>0</v>
      </c>
      <c r="BK27" s="170">
        <f>'2.Métricas'!AY110</f>
        <v>0</v>
      </c>
      <c r="BL27" s="170">
        <f>'2.Métricas'!AZ110</f>
        <v>0</v>
      </c>
      <c r="BM27" s="170">
        <f>'2.Métricas'!BA110</f>
        <v>0</v>
      </c>
      <c r="BN27" s="170">
        <f>'2.Métricas'!BB110</f>
        <v>0</v>
      </c>
      <c r="BO27" s="170">
        <f>'2.Métricas'!BC110</f>
        <v>0</v>
      </c>
      <c r="BP27" s="170">
        <f>'2.Métricas'!BD110</f>
        <v>0</v>
      </c>
      <c r="BQ27" s="170">
        <f>'2.Métricas'!BE110</f>
        <v>0</v>
      </c>
      <c r="BR27" s="170">
        <f>'2.Métricas'!BF110</f>
        <v>0</v>
      </c>
      <c r="BS27" s="170">
        <f>'2.Métricas'!BG110</f>
        <v>0</v>
      </c>
      <c r="BT27" s="170">
        <f>'2.Métricas'!BH110</f>
        <v>0</v>
      </c>
      <c r="BU27" s="170">
        <f>'2.Métricas'!BI110</f>
        <v>0</v>
      </c>
      <c r="BV27" s="170">
        <f>'2.Métricas'!BJ110</f>
        <v>0</v>
      </c>
      <c r="BW27" s="170">
        <f>'2.Métricas'!BK110</f>
        <v>0</v>
      </c>
      <c r="BX27" s="170">
        <f>'2.Métricas'!BL110</f>
        <v>0</v>
      </c>
      <c r="BY27" s="170">
        <f>'2.Métricas'!BM110</f>
        <v>0</v>
      </c>
      <c r="BZ27" s="170">
        <f>'2.Métricas'!BN110</f>
        <v>0</v>
      </c>
    </row>
    <row r="28" spans="1:78" ht="15" hidden="1" x14ac:dyDescent="0.3">
      <c r="A28" s="269"/>
      <c r="B28" s="270"/>
      <c r="C28" s="171" t="s">
        <v>100</v>
      </c>
      <c r="D28" s="172"/>
      <c r="E28" s="173"/>
      <c r="F28" s="174"/>
      <c r="G28" s="175"/>
      <c r="H28" s="149"/>
      <c r="I28" s="162"/>
      <c r="J28" s="152">
        <f t="shared" si="6"/>
        <v>0</v>
      </c>
      <c r="K28" s="152" t="s">
        <v>87</v>
      </c>
      <c r="L28" s="153">
        <f t="shared" si="7"/>
        <v>0</v>
      </c>
      <c r="M28" s="154"/>
      <c r="N28" s="155"/>
      <c r="O28" s="176">
        <f>'2.Métricas'!C111</f>
        <v>97</v>
      </c>
      <c r="P28" s="176">
        <f>'2.Métricas'!D111</f>
        <v>101</v>
      </c>
      <c r="Q28" s="176">
        <f>'2.Métricas'!E111</f>
        <v>102</v>
      </c>
      <c r="R28" s="176">
        <f>'2.Métricas'!F111</f>
        <v>112</v>
      </c>
      <c r="S28" s="176">
        <f>'2.Métricas'!G111</f>
        <v>122</v>
      </c>
      <c r="T28" s="176">
        <f>'2.Métricas'!H111</f>
        <v>133</v>
      </c>
      <c r="U28" s="176">
        <f>'2.Métricas'!I111</f>
        <v>152</v>
      </c>
      <c r="V28" s="176">
        <f>'2.Métricas'!J111</f>
        <v>159</v>
      </c>
      <c r="W28" s="176">
        <f>'2.Métricas'!K111</f>
        <v>173</v>
      </c>
      <c r="X28" s="176">
        <f>'2.Métricas'!L111</f>
        <v>173</v>
      </c>
      <c r="Y28" s="176">
        <f>'2.Métricas'!M111</f>
        <v>157</v>
      </c>
      <c r="Z28" s="176">
        <f>'2.Métricas'!N111</f>
        <v>149</v>
      </c>
      <c r="AA28" s="176">
        <f>'2.Métricas'!O111</f>
        <v>143</v>
      </c>
      <c r="AB28" s="176">
        <f>'2.Métricas'!P111</f>
        <v>142</v>
      </c>
      <c r="AC28" s="176">
        <f>'2.Métricas'!Q111</f>
        <v>146</v>
      </c>
      <c r="AD28" s="176">
        <f>'2.Métricas'!R111</f>
        <v>156</v>
      </c>
      <c r="AE28" s="176">
        <f>'2.Métricas'!S111</f>
        <v>165</v>
      </c>
      <c r="AF28" s="176">
        <f>'2.Métricas'!T111</f>
        <v>168</v>
      </c>
      <c r="AG28" s="176">
        <f>'2.Métricas'!U111</f>
        <v>170</v>
      </c>
      <c r="AH28" s="176">
        <f>'2.Métricas'!V111</f>
        <v>181</v>
      </c>
      <c r="AI28" s="176">
        <f>'2.Métricas'!W111</f>
        <v>174</v>
      </c>
      <c r="AJ28" s="176">
        <f>'2.Métricas'!X111</f>
        <v>159</v>
      </c>
      <c r="AK28" s="176">
        <f>'2.Métricas'!Y111</f>
        <v>146</v>
      </c>
      <c r="AL28" s="176">
        <f>'2.Métricas'!Z111</f>
        <v>138</v>
      </c>
      <c r="AM28" s="176">
        <f>'2.Métricas'!AA111</f>
        <v>137</v>
      </c>
      <c r="AN28" s="176">
        <f>'2.Métricas'!AB111</f>
        <v>134</v>
      </c>
      <c r="AO28" s="176">
        <f>'2.Métricas'!AC111</f>
        <v>141</v>
      </c>
      <c r="AP28" s="176">
        <f>'2.Métricas'!AD111</f>
        <v>129</v>
      </c>
      <c r="AQ28" s="176">
        <f>'2.Métricas'!AE111</f>
        <v>146</v>
      </c>
      <c r="AR28" s="176">
        <f>'2.Métricas'!AF111</f>
        <v>162</v>
      </c>
      <c r="AS28" s="176">
        <f>'2.Métricas'!AG111</f>
        <v>155</v>
      </c>
      <c r="AT28" s="176">
        <f>'2.Métricas'!AH111</f>
        <v>146</v>
      </c>
      <c r="AU28" s="176">
        <f>'2.Métricas'!AI111</f>
        <v>150</v>
      </c>
      <c r="AV28" s="176">
        <f>'2.Métricas'!AJ111</f>
        <v>141</v>
      </c>
      <c r="AW28" s="176">
        <f>'2.Métricas'!AK111</f>
        <v>148</v>
      </c>
      <c r="AX28" s="176">
        <f>'2.Métricas'!AL111</f>
        <v>141</v>
      </c>
      <c r="AY28" s="176">
        <f>'2.Métricas'!AM111</f>
        <v>140</v>
      </c>
      <c r="AZ28" s="176">
        <f>'2.Métricas'!AN111</f>
        <v>149</v>
      </c>
      <c r="BA28" s="176">
        <f>'2.Métricas'!AO111</f>
        <v>163</v>
      </c>
      <c r="BB28" s="176">
        <f>'2.Métricas'!AP111</f>
        <v>137</v>
      </c>
      <c r="BC28" s="176">
        <f>'2.Métricas'!AQ111</f>
        <v>151</v>
      </c>
      <c r="BD28" s="176">
        <f>'2.Métricas'!AR111</f>
        <v>158</v>
      </c>
      <c r="BE28" s="176">
        <f>'2.Métricas'!AS111</f>
        <v>146</v>
      </c>
      <c r="BF28" s="176">
        <f>'2.Métricas'!AT111</f>
        <v>138</v>
      </c>
      <c r="BG28" s="176">
        <f>'2.Métricas'!AU111</f>
        <v>133</v>
      </c>
      <c r="BH28" s="176">
        <f>'2.Métricas'!AV111</f>
        <v>125</v>
      </c>
      <c r="BI28" s="176">
        <f>'2.Métricas'!AW111</f>
        <v>118</v>
      </c>
      <c r="BJ28" s="176">
        <f>'2.Métricas'!AX111</f>
        <v>0</v>
      </c>
      <c r="BK28" s="176">
        <f>'2.Métricas'!AY111</f>
        <v>0</v>
      </c>
      <c r="BL28" s="176">
        <f>'2.Métricas'!AZ111</f>
        <v>0</v>
      </c>
      <c r="BM28" s="176">
        <f>'2.Métricas'!BA111</f>
        <v>0</v>
      </c>
      <c r="BN28" s="176">
        <f>'2.Métricas'!BB111</f>
        <v>0</v>
      </c>
      <c r="BO28" s="176">
        <f>'2.Métricas'!BC111</f>
        <v>0</v>
      </c>
      <c r="BP28" s="176">
        <f>'2.Métricas'!BD111</f>
        <v>0</v>
      </c>
      <c r="BQ28" s="176">
        <f>'2.Métricas'!BE111</f>
        <v>0</v>
      </c>
      <c r="BR28" s="176">
        <f>'2.Métricas'!BF111</f>
        <v>0</v>
      </c>
      <c r="BS28" s="176">
        <f>'2.Métricas'!BG111</f>
        <v>0</v>
      </c>
      <c r="BT28" s="176">
        <f>'2.Métricas'!BH111</f>
        <v>0</v>
      </c>
      <c r="BU28" s="176">
        <f>'2.Métricas'!BI111</f>
        <v>0</v>
      </c>
      <c r="BV28" s="176">
        <f>'2.Métricas'!BJ111</f>
        <v>0</v>
      </c>
      <c r="BW28" s="176">
        <f>'2.Métricas'!BK111</f>
        <v>0</v>
      </c>
      <c r="BX28" s="176">
        <f>'2.Métricas'!BL111</f>
        <v>0</v>
      </c>
      <c r="BY28" s="176">
        <f>'2.Métricas'!BM111</f>
        <v>0</v>
      </c>
      <c r="BZ28" s="176">
        <f>'2.Métricas'!BN111</f>
        <v>0</v>
      </c>
    </row>
    <row r="29" spans="1:78" ht="15" hidden="1" x14ac:dyDescent="0.3">
      <c r="A29" s="269"/>
      <c r="B29" s="270"/>
      <c r="C29" s="171" t="s">
        <v>101</v>
      </c>
      <c r="D29" s="172"/>
      <c r="E29" s="173"/>
      <c r="F29" s="174"/>
      <c r="G29" s="175"/>
      <c r="H29" s="149"/>
      <c r="I29" s="162"/>
      <c r="J29" s="152">
        <f t="shared" si="6"/>
        <v>0</v>
      </c>
      <c r="K29" s="152" t="s">
        <v>87</v>
      </c>
      <c r="L29" s="153">
        <f t="shared" si="7"/>
        <v>0</v>
      </c>
      <c r="M29" s="154"/>
      <c r="N29" s="155"/>
      <c r="O29" s="176">
        <f>'2.Métricas'!C112</f>
        <v>0</v>
      </c>
      <c r="P29" s="176">
        <f>'2.Métricas'!D112</f>
        <v>0</v>
      </c>
      <c r="Q29" s="176">
        <f>'2.Métricas'!E112</f>
        <v>0</v>
      </c>
      <c r="R29" s="176">
        <f>'2.Métricas'!F112</f>
        <v>0</v>
      </c>
      <c r="S29" s="176">
        <f>'2.Métricas'!G112</f>
        <v>0</v>
      </c>
      <c r="T29" s="176">
        <f>'2.Métricas'!H112</f>
        <v>0</v>
      </c>
      <c r="U29" s="176">
        <f>'2.Métricas'!I112</f>
        <v>0</v>
      </c>
      <c r="V29" s="176">
        <f>'2.Métricas'!J112</f>
        <v>0</v>
      </c>
      <c r="W29" s="176">
        <f>'2.Métricas'!K112</f>
        <v>0</v>
      </c>
      <c r="X29" s="176">
        <f>'2.Métricas'!L112</f>
        <v>0</v>
      </c>
      <c r="Y29" s="176">
        <f>'2.Métricas'!M112</f>
        <v>0</v>
      </c>
      <c r="Z29" s="176">
        <f>'2.Métricas'!N112</f>
        <v>0</v>
      </c>
      <c r="AA29" s="176">
        <f>'2.Métricas'!O112</f>
        <v>0</v>
      </c>
      <c r="AB29" s="176">
        <f>'2.Métricas'!P112</f>
        <v>0</v>
      </c>
      <c r="AC29" s="176">
        <f>'2.Métricas'!Q112</f>
        <v>0</v>
      </c>
      <c r="AD29" s="176">
        <f>'2.Métricas'!R112</f>
        <v>0</v>
      </c>
      <c r="AE29" s="176">
        <f>'2.Métricas'!S112</f>
        <v>0</v>
      </c>
      <c r="AF29" s="176">
        <f>'2.Métricas'!T112</f>
        <v>0</v>
      </c>
      <c r="AG29" s="176">
        <f>'2.Métricas'!U112</f>
        <v>0</v>
      </c>
      <c r="AH29" s="176">
        <f>'2.Métricas'!V112</f>
        <v>0</v>
      </c>
      <c r="AI29" s="176">
        <f>'2.Métricas'!W112</f>
        <v>0</v>
      </c>
      <c r="AJ29" s="176">
        <f>'2.Métricas'!X112</f>
        <v>0</v>
      </c>
      <c r="AK29" s="176">
        <f>'2.Métricas'!Y112</f>
        <v>0</v>
      </c>
      <c r="AL29" s="176">
        <f>'2.Métricas'!Z112</f>
        <v>0</v>
      </c>
      <c r="AM29" s="176">
        <f>'2.Métricas'!AA112</f>
        <v>0</v>
      </c>
      <c r="AN29" s="176">
        <f>'2.Métricas'!AB112</f>
        <v>0</v>
      </c>
      <c r="AO29" s="176">
        <f>'2.Métricas'!AC112</f>
        <v>0</v>
      </c>
      <c r="AP29" s="176">
        <f>'2.Métricas'!AD112</f>
        <v>0</v>
      </c>
      <c r="AQ29" s="176">
        <f>'2.Métricas'!AE112</f>
        <v>0</v>
      </c>
      <c r="AR29" s="176">
        <f>'2.Métricas'!AF112</f>
        <v>0</v>
      </c>
      <c r="AS29" s="176">
        <f>'2.Métricas'!AG112</f>
        <v>0</v>
      </c>
      <c r="AT29" s="176">
        <f>'2.Métricas'!AH112</f>
        <v>0</v>
      </c>
      <c r="AU29" s="176">
        <f>'2.Métricas'!AI112</f>
        <v>0</v>
      </c>
      <c r="AV29" s="176">
        <f>'2.Métricas'!AJ112</f>
        <v>0</v>
      </c>
      <c r="AW29" s="176">
        <f>'2.Métricas'!AK112</f>
        <v>0</v>
      </c>
      <c r="AX29" s="176">
        <f>'2.Métricas'!AL112</f>
        <v>0</v>
      </c>
      <c r="AY29" s="176">
        <f>'2.Métricas'!AM112</f>
        <v>0</v>
      </c>
      <c r="AZ29" s="176">
        <f>'2.Métricas'!AN112</f>
        <v>0</v>
      </c>
      <c r="BA29" s="176">
        <f>'2.Métricas'!AO112</f>
        <v>0</v>
      </c>
      <c r="BB29" s="176">
        <f>'2.Métricas'!AP112</f>
        <v>0</v>
      </c>
      <c r="BC29" s="176">
        <f>'2.Métricas'!AQ112</f>
        <v>0</v>
      </c>
      <c r="BD29" s="176">
        <f>'2.Métricas'!AR112</f>
        <v>0</v>
      </c>
      <c r="BE29" s="176">
        <f>'2.Métricas'!AS112</f>
        <v>0</v>
      </c>
      <c r="BF29" s="176">
        <f>'2.Métricas'!AT112</f>
        <v>0</v>
      </c>
      <c r="BG29" s="176">
        <f>'2.Métricas'!AU112</f>
        <v>0</v>
      </c>
      <c r="BH29" s="176">
        <f>'2.Métricas'!AV112</f>
        <v>0</v>
      </c>
      <c r="BI29" s="176">
        <f>'2.Métricas'!AW112</f>
        <v>0</v>
      </c>
      <c r="BJ29" s="176">
        <f>'2.Métricas'!AX112</f>
        <v>0</v>
      </c>
      <c r="BK29" s="176">
        <f>'2.Métricas'!AY112</f>
        <v>0</v>
      </c>
      <c r="BL29" s="176">
        <f>'2.Métricas'!AZ112</f>
        <v>0</v>
      </c>
      <c r="BM29" s="176">
        <f>'2.Métricas'!BA112</f>
        <v>0</v>
      </c>
      <c r="BN29" s="176">
        <f>'2.Métricas'!BB112</f>
        <v>0</v>
      </c>
      <c r="BO29" s="176">
        <f>'2.Métricas'!BC112</f>
        <v>0</v>
      </c>
      <c r="BP29" s="176">
        <f>'2.Métricas'!BD112</f>
        <v>0</v>
      </c>
      <c r="BQ29" s="176">
        <f>'2.Métricas'!BE112</f>
        <v>0</v>
      </c>
      <c r="BR29" s="176">
        <f>'2.Métricas'!BF112</f>
        <v>0</v>
      </c>
      <c r="BS29" s="176">
        <f>'2.Métricas'!BG112</f>
        <v>0</v>
      </c>
      <c r="BT29" s="176">
        <f>'2.Métricas'!BH112</f>
        <v>0</v>
      </c>
      <c r="BU29" s="176">
        <f>'2.Métricas'!BI112</f>
        <v>0</v>
      </c>
      <c r="BV29" s="176">
        <f>'2.Métricas'!BJ112</f>
        <v>0</v>
      </c>
      <c r="BW29" s="176">
        <f>'2.Métricas'!BK112</f>
        <v>0</v>
      </c>
      <c r="BX29" s="176">
        <f>'2.Métricas'!BL112</f>
        <v>0</v>
      </c>
      <c r="BY29" s="176">
        <f>'2.Métricas'!BM112</f>
        <v>0</v>
      </c>
      <c r="BZ29" s="176">
        <f>'2.Métricas'!BN112</f>
        <v>0</v>
      </c>
    </row>
    <row r="30" spans="1:78" ht="15" x14ac:dyDescent="0.3">
      <c r="A30" s="269"/>
      <c r="B30" s="270"/>
      <c r="C30" s="157" t="s">
        <v>92</v>
      </c>
      <c r="D30" s="158"/>
      <c r="E30" s="159"/>
      <c r="F30" s="160"/>
      <c r="G30" s="167"/>
      <c r="H30" s="149" t="s">
        <v>86</v>
      </c>
      <c r="I30" s="162">
        <v>251</v>
      </c>
      <c r="J30" s="152">
        <f t="shared" si="6"/>
        <v>239</v>
      </c>
      <c r="K30" s="152" t="s">
        <v>87</v>
      </c>
      <c r="L30" s="153">
        <f t="shared" si="7"/>
        <v>251</v>
      </c>
      <c r="M30" s="154" t="s">
        <v>88</v>
      </c>
      <c r="N30" s="155">
        <v>239</v>
      </c>
      <c r="O30" s="170">
        <f>'2.Métricas'!C37</f>
        <v>203</v>
      </c>
      <c r="P30" s="170">
        <f>'2.Métricas'!D37</f>
        <v>222</v>
      </c>
      <c r="Q30" s="170">
        <f>'2.Métricas'!E37</f>
        <v>234</v>
      </c>
      <c r="R30" s="170">
        <f>'2.Métricas'!F37</f>
        <v>257</v>
      </c>
      <c r="S30" s="170">
        <f>'2.Métricas'!G37</f>
        <v>276</v>
      </c>
      <c r="T30" s="170">
        <f>'2.Métricas'!H37</f>
        <v>305</v>
      </c>
      <c r="U30" s="170">
        <f>'2.Métricas'!I37</f>
        <v>337</v>
      </c>
      <c r="V30" s="170">
        <f>'2.Métricas'!J37</f>
        <v>358</v>
      </c>
      <c r="W30" s="170">
        <f>'2.Métricas'!K37</f>
        <v>377</v>
      </c>
      <c r="X30" s="170">
        <f>'2.Métricas'!L37</f>
        <v>398</v>
      </c>
      <c r="Y30" s="170">
        <f>'2.Métricas'!M37</f>
        <v>387</v>
      </c>
      <c r="Z30" s="170">
        <f>'2.Métricas'!N37</f>
        <v>384</v>
      </c>
      <c r="AA30" s="170">
        <f>'2.Métricas'!O37</f>
        <v>364</v>
      </c>
      <c r="AB30" s="170">
        <f>'2.Métricas'!P37</f>
        <v>377</v>
      </c>
      <c r="AC30" s="170">
        <f>'2.Métricas'!Q37</f>
        <v>381</v>
      </c>
      <c r="AD30" s="170">
        <f>'2.Métricas'!R37</f>
        <v>363</v>
      </c>
      <c r="AE30" s="170">
        <f>'2.Métricas'!S37</f>
        <v>358</v>
      </c>
      <c r="AF30" s="170">
        <f>'2.Métricas'!T37</f>
        <v>365</v>
      </c>
      <c r="AG30" s="170">
        <f>'2.Métricas'!U37</f>
        <v>348</v>
      </c>
      <c r="AH30" s="170">
        <f>'2.Métricas'!V37</f>
        <v>365</v>
      </c>
      <c r="AI30" s="170">
        <f>'2.Métricas'!W37</f>
        <v>372</v>
      </c>
      <c r="AJ30" s="170">
        <f>'2.Métricas'!X37</f>
        <v>342</v>
      </c>
      <c r="AK30" s="170">
        <f>'2.Métricas'!Y37</f>
        <v>296</v>
      </c>
      <c r="AL30" s="170">
        <f>'2.Métricas'!Z37</f>
        <v>279</v>
      </c>
      <c r="AM30" s="170">
        <f>'2.Métricas'!AA37</f>
        <v>262</v>
      </c>
      <c r="AN30" s="170">
        <f>'2.Métricas'!AB37</f>
        <v>227</v>
      </c>
      <c r="AO30" s="170">
        <f>'2.Métricas'!AC37</f>
        <v>237</v>
      </c>
      <c r="AP30" s="170">
        <f>'2.Métricas'!AD37</f>
        <v>239</v>
      </c>
      <c r="AQ30" s="170">
        <f>'2.Métricas'!AE37</f>
        <v>248</v>
      </c>
      <c r="AR30" s="170">
        <f>'2.Métricas'!AF37</f>
        <v>245</v>
      </c>
      <c r="AS30" s="170">
        <f>'2.Métricas'!AG37</f>
        <v>271</v>
      </c>
      <c r="AT30" s="170">
        <f>'2.Métricas'!AH37</f>
        <v>261</v>
      </c>
      <c r="AU30" s="170">
        <f>'2.Métricas'!AI37</f>
        <v>268</v>
      </c>
      <c r="AV30" s="170">
        <f>'2.Métricas'!AJ37</f>
        <v>263</v>
      </c>
      <c r="AW30" s="170">
        <f>'2.Métricas'!AK37</f>
        <v>260</v>
      </c>
      <c r="AX30" s="170">
        <f>'2.Métricas'!AL37</f>
        <v>258</v>
      </c>
      <c r="AY30" s="170">
        <f>'2.Métricas'!AM37</f>
        <v>276</v>
      </c>
      <c r="AZ30" s="170">
        <f>'2.Métricas'!AN37</f>
        <v>307</v>
      </c>
      <c r="BA30" s="170">
        <f>'2.Métricas'!AO37</f>
        <v>307</v>
      </c>
      <c r="BB30" s="170">
        <f>'2.Métricas'!AP37</f>
        <v>277</v>
      </c>
      <c r="BC30" s="170">
        <f>'2.Métricas'!AQ37</f>
        <v>259</v>
      </c>
      <c r="BD30" s="170">
        <f>'2.Métricas'!AR37</f>
        <v>242</v>
      </c>
      <c r="BE30" s="170">
        <f>'2.Métricas'!AS37</f>
        <v>234</v>
      </c>
      <c r="BF30" s="170">
        <f>'2.Métricas'!AT37</f>
        <v>240</v>
      </c>
      <c r="BG30" s="170">
        <f>'2.Métricas'!AU37</f>
        <v>253</v>
      </c>
      <c r="BH30" s="170">
        <f>'2.Métricas'!AV37</f>
        <v>252</v>
      </c>
      <c r="BI30" s="170">
        <f>'2.Métricas'!AW37</f>
        <v>245</v>
      </c>
      <c r="BJ30" s="170">
        <f>'2.Métricas'!AX37</f>
        <v>0</v>
      </c>
      <c r="BK30" s="170">
        <f>'2.Métricas'!AY37</f>
        <v>0</v>
      </c>
      <c r="BL30" s="170">
        <f>'2.Métricas'!AZ37</f>
        <v>0</v>
      </c>
      <c r="BM30" s="170">
        <f>'2.Métricas'!BA37</f>
        <v>0</v>
      </c>
      <c r="BN30" s="170">
        <f>'2.Métricas'!BB37</f>
        <v>0</v>
      </c>
      <c r="BO30" s="170">
        <f>'2.Métricas'!BC37</f>
        <v>0</v>
      </c>
      <c r="BP30" s="170">
        <f>'2.Métricas'!BD37</f>
        <v>0</v>
      </c>
      <c r="BQ30" s="170">
        <f>'2.Métricas'!BE37</f>
        <v>0</v>
      </c>
      <c r="BR30" s="170">
        <f>'2.Métricas'!BF37</f>
        <v>0</v>
      </c>
      <c r="BS30" s="170">
        <f>'2.Métricas'!BG37</f>
        <v>0</v>
      </c>
      <c r="BT30" s="170">
        <f>'2.Métricas'!BH37</f>
        <v>0</v>
      </c>
      <c r="BU30" s="170">
        <f>'2.Métricas'!BI37</f>
        <v>0</v>
      </c>
      <c r="BV30" s="170">
        <f>'2.Métricas'!BJ37</f>
        <v>0</v>
      </c>
      <c r="BW30" s="170">
        <f>'2.Métricas'!BK37</f>
        <v>0</v>
      </c>
      <c r="BX30" s="170">
        <f>'2.Métricas'!BL37</f>
        <v>0</v>
      </c>
      <c r="BY30" s="170">
        <f>'2.Métricas'!BM37</f>
        <v>0</v>
      </c>
      <c r="BZ30" s="170">
        <f>'2.Métricas'!BN37</f>
        <v>0</v>
      </c>
    </row>
    <row r="31" spans="1:78" ht="15" hidden="1" x14ac:dyDescent="0.3">
      <c r="A31" s="269"/>
      <c r="B31" s="270"/>
      <c r="C31" s="171" t="s">
        <v>100</v>
      </c>
      <c r="D31" s="172"/>
      <c r="E31" s="173"/>
      <c r="F31" s="174"/>
      <c r="G31" s="175"/>
      <c r="H31" s="149"/>
      <c r="I31" s="162"/>
      <c r="J31" s="152">
        <f t="shared" si="6"/>
        <v>0</v>
      </c>
      <c r="K31" s="152" t="s">
        <v>87</v>
      </c>
      <c r="L31" s="153">
        <f t="shared" si="7"/>
        <v>0</v>
      </c>
      <c r="M31" s="154"/>
      <c r="N31" s="155"/>
      <c r="O31" s="176">
        <f>'2.Métricas'!C38</f>
        <v>203</v>
      </c>
      <c r="P31" s="176">
        <f>'2.Métricas'!D38</f>
        <v>222</v>
      </c>
      <c r="Q31" s="176">
        <f>'2.Métricas'!E38</f>
        <v>234</v>
      </c>
      <c r="R31" s="176">
        <f>'2.Métricas'!F38</f>
        <v>257</v>
      </c>
      <c r="S31" s="176">
        <f>'2.Métricas'!G38</f>
        <v>276</v>
      </c>
      <c r="T31" s="176">
        <f>'2.Métricas'!H38</f>
        <v>305</v>
      </c>
      <c r="U31" s="176">
        <f>'2.Métricas'!I38</f>
        <v>337</v>
      </c>
      <c r="V31" s="176">
        <f>'2.Métricas'!J38</f>
        <v>358</v>
      </c>
      <c r="W31" s="176">
        <f>'2.Métricas'!K38</f>
        <v>377</v>
      </c>
      <c r="X31" s="176">
        <f>'2.Métricas'!L38</f>
        <v>396</v>
      </c>
      <c r="Y31" s="176">
        <f>'2.Métricas'!M38</f>
        <v>385</v>
      </c>
      <c r="Z31" s="176">
        <f>'2.Métricas'!N38</f>
        <v>384</v>
      </c>
      <c r="AA31" s="176">
        <f>'2.Métricas'!O38</f>
        <v>364</v>
      </c>
      <c r="AB31" s="176">
        <f>'2.Métricas'!P38</f>
        <v>377</v>
      </c>
      <c r="AC31" s="176">
        <f>'2.Métricas'!Q38</f>
        <v>381</v>
      </c>
      <c r="AD31" s="176">
        <f>'2.Métricas'!R38</f>
        <v>363</v>
      </c>
      <c r="AE31" s="176">
        <f>'2.Métricas'!S38</f>
        <v>358</v>
      </c>
      <c r="AF31" s="176">
        <f>'2.Métricas'!T38</f>
        <v>365</v>
      </c>
      <c r="AG31" s="176">
        <f>'2.Métricas'!U38</f>
        <v>348</v>
      </c>
      <c r="AH31" s="176">
        <f>'2.Métricas'!V38</f>
        <v>365</v>
      </c>
      <c r="AI31" s="176">
        <f>'2.Métricas'!W38</f>
        <v>372</v>
      </c>
      <c r="AJ31" s="176">
        <f>'2.Métricas'!X38</f>
        <v>342</v>
      </c>
      <c r="AK31" s="176">
        <f>'2.Métricas'!Y38</f>
        <v>296</v>
      </c>
      <c r="AL31" s="176">
        <f>'2.Métricas'!Z38</f>
        <v>279</v>
      </c>
      <c r="AM31" s="176">
        <f>'2.Métricas'!AA38</f>
        <v>262</v>
      </c>
      <c r="AN31" s="176">
        <f>'2.Métricas'!AB38</f>
        <v>227</v>
      </c>
      <c r="AO31" s="176">
        <f>'2.Métricas'!AC38</f>
        <v>237</v>
      </c>
      <c r="AP31" s="176">
        <f>'2.Métricas'!AD38</f>
        <v>239</v>
      </c>
      <c r="AQ31" s="176">
        <f>'2.Métricas'!AE38</f>
        <v>248</v>
      </c>
      <c r="AR31" s="176">
        <f>'2.Métricas'!AF38</f>
        <v>245</v>
      </c>
      <c r="AS31" s="176">
        <f>'2.Métricas'!AG38</f>
        <v>271</v>
      </c>
      <c r="AT31" s="176">
        <f>'2.Métricas'!AH38</f>
        <v>261</v>
      </c>
      <c r="AU31" s="176">
        <f>'2.Métricas'!AI38</f>
        <v>268</v>
      </c>
      <c r="AV31" s="176">
        <f>'2.Métricas'!AJ38</f>
        <v>263</v>
      </c>
      <c r="AW31" s="176">
        <f>'2.Métricas'!AK38</f>
        <v>260</v>
      </c>
      <c r="AX31" s="176">
        <f>'2.Métricas'!AL38</f>
        <v>258</v>
      </c>
      <c r="AY31" s="176">
        <f>'2.Métricas'!AM38</f>
        <v>276</v>
      </c>
      <c r="AZ31" s="176">
        <f>'2.Métricas'!AN38</f>
        <v>307</v>
      </c>
      <c r="BA31" s="176">
        <f>'2.Métricas'!AO38</f>
        <v>307</v>
      </c>
      <c r="BB31" s="176">
        <f>'2.Métricas'!AP38</f>
        <v>277</v>
      </c>
      <c r="BC31" s="176">
        <f>'2.Métricas'!AQ38</f>
        <v>259</v>
      </c>
      <c r="BD31" s="176">
        <f>'2.Métricas'!AR38</f>
        <v>242</v>
      </c>
      <c r="BE31" s="176">
        <f>'2.Métricas'!AS38</f>
        <v>234</v>
      </c>
      <c r="BF31" s="176">
        <f>'2.Métricas'!AT38</f>
        <v>240</v>
      </c>
      <c r="BG31" s="176">
        <f>'2.Métricas'!AU38</f>
        <v>253</v>
      </c>
      <c r="BH31" s="176">
        <f>'2.Métricas'!AV38</f>
        <v>252</v>
      </c>
      <c r="BI31" s="176">
        <f>'2.Métricas'!AW38</f>
        <v>245</v>
      </c>
      <c r="BJ31" s="176">
        <f>'2.Métricas'!AX38</f>
        <v>0</v>
      </c>
      <c r="BK31" s="176">
        <f>'2.Métricas'!AY38</f>
        <v>0</v>
      </c>
      <c r="BL31" s="176">
        <f>'2.Métricas'!AZ38</f>
        <v>0</v>
      </c>
      <c r="BM31" s="176">
        <f>'2.Métricas'!BA38</f>
        <v>0</v>
      </c>
      <c r="BN31" s="176">
        <f>'2.Métricas'!BB38</f>
        <v>0</v>
      </c>
      <c r="BO31" s="176">
        <f>'2.Métricas'!BC38</f>
        <v>0</v>
      </c>
      <c r="BP31" s="176">
        <f>'2.Métricas'!BD38</f>
        <v>0</v>
      </c>
      <c r="BQ31" s="176">
        <f>'2.Métricas'!BE38</f>
        <v>0</v>
      </c>
      <c r="BR31" s="176">
        <f>'2.Métricas'!BF38</f>
        <v>0</v>
      </c>
      <c r="BS31" s="176">
        <f>'2.Métricas'!BG38</f>
        <v>0</v>
      </c>
      <c r="BT31" s="176">
        <f>'2.Métricas'!BH38</f>
        <v>0</v>
      </c>
      <c r="BU31" s="176">
        <f>'2.Métricas'!BI38</f>
        <v>0</v>
      </c>
      <c r="BV31" s="176">
        <f>'2.Métricas'!BJ38</f>
        <v>0</v>
      </c>
      <c r="BW31" s="176">
        <f>'2.Métricas'!BK38</f>
        <v>0</v>
      </c>
      <c r="BX31" s="176">
        <f>'2.Métricas'!BL38</f>
        <v>0</v>
      </c>
      <c r="BY31" s="176">
        <f>'2.Métricas'!BM38</f>
        <v>0</v>
      </c>
      <c r="BZ31" s="176">
        <f>'2.Métricas'!BN38</f>
        <v>0</v>
      </c>
    </row>
    <row r="32" spans="1:78" ht="15" hidden="1" x14ac:dyDescent="0.3">
      <c r="A32" s="269"/>
      <c r="B32" s="270"/>
      <c r="C32" s="171" t="s">
        <v>101</v>
      </c>
      <c r="D32" s="172"/>
      <c r="E32" s="173"/>
      <c r="F32" s="174"/>
      <c r="G32" s="175"/>
      <c r="H32" s="149"/>
      <c r="I32" s="162"/>
      <c r="J32" s="152">
        <f t="shared" si="6"/>
        <v>0</v>
      </c>
      <c r="K32" s="152" t="s">
        <v>87</v>
      </c>
      <c r="L32" s="153">
        <f t="shared" si="7"/>
        <v>0</v>
      </c>
      <c r="M32" s="154"/>
      <c r="N32" s="155"/>
      <c r="O32" s="177">
        <f>'2.Métricas'!C39</f>
        <v>0</v>
      </c>
      <c r="P32" s="177">
        <f>'2.Métricas'!D39</f>
        <v>0</v>
      </c>
      <c r="Q32" s="177">
        <f>'2.Métricas'!E39</f>
        <v>0</v>
      </c>
      <c r="R32" s="177">
        <f>'2.Métricas'!F39</f>
        <v>0</v>
      </c>
      <c r="S32" s="177">
        <f>'2.Métricas'!G39</f>
        <v>0</v>
      </c>
      <c r="T32" s="177">
        <f>'2.Métricas'!H39</f>
        <v>0</v>
      </c>
      <c r="U32" s="177">
        <f>'2.Métricas'!I39</f>
        <v>0</v>
      </c>
      <c r="V32" s="177">
        <f>'2.Métricas'!J39</f>
        <v>0</v>
      </c>
      <c r="W32" s="177">
        <f>'2.Métricas'!K39</f>
        <v>0</v>
      </c>
      <c r="X32" s="177">
        <f>'2.Métricas'!L39</f>
        <v>2</v>
      </c>
      <c r="Y32" s="177">
        <f>'2.Métricas'!M39</f>
        <v>2</v>
      </c>
      <c r="Z32" s="177">
        <f>'2.Métricas'!N39</f>
        <v>0</v>
      </c>
      <c r="AA32" s="177">
        <f>'2.Métricas'!O39</f>
        <v>0</v>
      </c>
      <c r="AB32" s="177">
        <f>'2.Métricas'!P39</f>
        <v>0</v>
      </c>
      <c r="AC32" s="177">
        <f>'2.Métricas'!Q39</f>
        <v>0</v>
      </c>
      <c r="AD32" s="177">
        <f>'2.Métricas'!R39</f>
        <v>0</v>
      </c>
      <c r="AE32" s="177">
        <f>'2.Métricas'!S39</f>
        <v>0</v>
      </c>
      <c r="AF32" s="177">
        <f>'2.Métricas'!T39</f>
        <v>0</v>
      </c>
      <c r="AG32" s="177">
        <f>'2.Métricas'!U39</f>
        <v>0</v>
      </c>
      <c r="AH32" s="177">
        <f>'2.Métricas'!V39</f>
        <v>0</v>
      </c>
      <c r="AI32" s="177">
        <f>'2.Métricas'!W39</f>
        <v>0</v>
      </c>
      <c r="AJ32" s="177">
        <f>'2.Métricas'!X39</f>
        <v>0</v>
      </c>
      <c r="AK32" s="177">
        <f>'2.Métricas'!Y39</f>
        <v>0</v>
      </c>
      <c r="AL32" s="177">
        <f>'2.Métricas'!Z39</f>
        <v>0</v>
      </c>
      <c r="AM32" s="177">
        <f>'2.Métricas'!AA39</f>
        <v>0</v>
      </c>
      <c r="AN32" s="177">
        <f>'2.Métricas'!AB39</f>
        <v>0</v>
      </c>
      <c r="AO32" s="177">
        <f>'2.Métricas'!AC39</f>
        <v>0</v>
      </c>
      <c r="AP32" s="177">
        <f>'2.Métricas'!AD39</f>
        <v>0</v>
      </c>
      <c r="AQ32" s="177">
        <f>'2.Métricas'!AE39</f>
        <v>0</v>
      </c>
      <c r="AR32" s="177">
        <f>'2.Métricas'!AF39</f>
        <v>0</v>
      </c>
      <c r="AS32" s="177">
        <f>'2.Métricas'!AG39</f>
        <v>0</v>
      </c>
      <c r="AT32" s="177">
        <f>'2.Métricas'!AH39</f>
        <v>0</v>
      </c>
      <c r="AU32" s="177">
        <f>'2.Métricas'!AI39</f>
        <v>0</v>
      </c>
      <c r="AV32" s="177">
        <f>'2.Métricas'!AJ39</f>
        <v>0</v>
      </c>
      <c r="AW32" s="177">
        <f>'2.Métricas'!AK39</f>
        <v>0</v>
      </c>
      <c r="AX32" s="177">
        <f>'2.Métricas'!AL39</f>
        <v>0</v>
      </c>
      <c r="AY32" s="177">
        <f>'2.Métricas'!AM39</f>
        <v>0</v>
      </c>
      <c r="AZ32" s="177">
        <f>'2.Métricas'!AN39</f>
        <v>0</v>
      </c>
      <c r="BA32" s="177">
        <f>'2.Métricas'!AO39</f>
        <v>0</v>
      </c>
      <c r="BB32" s="177">
        <f>'2.Métricas'!AP39</f>
        <v>0</v>
      </c>
      <c r="BC32" s="177">
        <f>'2.Métricas'!AQ39</f>
        <v>0</v>
      </c>
      <c r="BD32" s="177">
        <f>'2.Métricas'!AR39</f>
        <v>0</v>
      </c>
      <c r="BE32" s="177">
        <f>'2.Métricas'!AS39</f>
        <v>0</v>
      </c>
      <c r="BF32" s="177">
        <f>'2.Métricas'!AT39</f>
        <v>0</v>
      </c>
      <c r="BG32" s="177">
        <f>'2.Métricas'!AU39</f>
        <v>0</v>
      </c>
      <c r="BH32" s="177">
        <f>'2.Métricas'!AV39</f>
        <v>0</v>
      </c>
      <c r="BI32" s="177">
        <f>'2.Métricas'!AW39</f>
        <v>0</v>
      </c>
      <c r="BJ32" s="177">
        <f>'2.Métricas'!AX39</f>
        <v>0</v>
      </c>
      <c r="BK32" s="177">
        <f>'2.Métricas'!AY39</f>
        <v>0</v>
      </c>
      <c r="BL32" s="177">
        <f>'2.Métricas'!AZ39</f>
        <v>0</v>
      </c>
      <c r="BM32" s="177">
        <f>'2.Métricas'!BA39</f>
        <v>0</v>
      </c>
      <c r="BN32" s="177">
        <f>'2.Métricas'!BB39</f>
        <v>0</v>
      </c>
      <c r="BO32" s="177">
        <f>'2.Métricas'!BC39</f>
        <v>0</v>
      </c>
      <c r="BP32" s="177">
        <f>'2.Métricas'!BD39</f>
        <v>0</v>
      </c>
      <c r="BQ32" s="177">
        <f>'2.Métricas'!BE39</f>
        <v>0</v>
      </c>
      <c r="BR32" s="177">
        <f>'2.Métricas'!BF39</f>
        <v>0</v>
      </c>
      <c r="BS32" s="177">
        <f>'2.Métricas'!BG39</f>
        <v>0</v>
      </c>
      <c r="BT32" s="177">
        <f>'2.Métricas'!BH39</f>
        <v>0</v>
      </c>
      <c r="BU32" s="177">
        <f>'2.Métricas'!BI39</f>
        <v>0</v>
      </c>
      <c r="BV32" s="177">
        <f>'2.Métricas'!BJ39</f>
        <v>0</v>
      </c>
      <c r="BW32" s="177">
        <f>'2.Métricas'!BK39</f>
        <v>0</v>
      </c>
      <c r="BX32" s="177">
        <f>'2.Métricas'!BL39</f>
        <v>0</v>
      </c>
      <c r="BY32" s="177">
        <f>'2.Métricas'!BM39</f>
        <v>0</v>
      </c>
      <c r="BZ32" s="177">
        <f>'2.Métricas'!BN39</f>
        <v>0</v>
      </c>
    </row>
    <row r="33" spans="1:78" ht="15" hidden="1" x14ac:dyDescent="0.3">
      <c r="A33" s="269"/>
      <c r="B33" s="270"/>
      <c r="C33" s="157" t="s">
        <v>93</v>
      </c>
      <c r="D33" s="158"/>
      <c r="E33" s="159"/>
      <c r="F33" s="160"/>
      <c r="G33" s="167"/>
      <c r="H33" s="149" t="s">
        <v>86</v>
      </c>
      <c r="I33" s="162">
        <v>15</v>
      </c>
      <c r="J33" s="152">
        <f t="shared" si="6"/>
        <v>9</v>
      </c>
      <c r="K33" s="152" t="s">
        <v>87</v>
      </c>
      <c r="L33" s="153">
        <f t="shared" si="7"/>
        <v>15</v>
      </c>
      <c r="M33" s="154" t="s">
        <v>88</v>
      </c>
      <c r="N33" s="155">
        <v>9</v>
      </c>
      <c r="O33" s="170">
        <f>'2.Métricas'!C87</f>
        <v>12</v>
      </c>
      <c r="P33" s="170">
        <f>'2.Métricas'!D87</f>
        <v>14</v>
      </c>
      <c r="Q33" s="170">
        <f>'2.Métricas'!E87</f>
        <v>14</v>
      </c>
      <c r="R33" s="170">
        <f>'2.Métricas'!F87</f>
        <v>14</v>
      </c>
      <c r="S33" s="170">
        <f>'2.Métricas'!G87</f>
        <v>15</v>
      </c>
      <c r="T33" s="170">
        <f>'2.Métricas'!H87</f>
        <v>16</v>
      </c>
      <c r="U33" s="170">
        <f>'2.Métricas'!I87</f>
        <v>24</v>
      </c>
      <c r="V33" s="170">
        <f>'2.Métricas'!J87</f>
        <v>25</v>
      </c>
      <c r="W33" s="170">
        <f>'2.Métricas'!K87</f>
        <v>24</v>
      </c>
      <c r="X33" s="170">
        <f>'2.Métricas'!L87</f>
        <v>26</v>
      </c>
      <c r="Y33" s="170">
        <f>'2.Métricas'!M87</f>
        <v>24</v>
      </c>
      <c r="Z33" s="170">
        <f>'2.Métricas'!N87</f>
        <v>25</v>
      </c>
      <c r="AA33" s="170">
        <f>'2.Métricas'!O87</f>
        <v>18</v>
      </c>
      <c r="AB33" s="170">
        <f>'2.Métricas'!P87</f>
        <v>19</v>
      </c>
      <c r="AC33" s="170">
        <f>'2.Métricas'!Q87</f>
        <v>22</v>
      </c>
      <c r="AD33" s="170">
        <f>'2.Métricas'!R87</f>
        <v>26</v>
      </c>
      <c r="AE33" s="170">
        <f>'2.Métricas'!S87</f>
        <v>26</v>
      </c>
      <c r="AF33" s="170">
        <f>'2.Métricas'!T87</f>
        <v>29</v>
      </c>
      <c r="AG33" s="170">
        <f>'2.Métricas'!U87</f>
        <v>31</v>
      </c>
      <c r="AH33" s="170">
        <f>'2.Métricas'!V87</f>
        <v>28</v>
      </c>
      <c r="AI33" s="170">
        <f>'2.Métricas'!W87</f>
        <v>26</v>
      </c>
      <c r="AJ33" s="170">
        <f>'2.Métricas'!X87</f>
        <v>25</v>
      </c>
      <c r="AK33" s="170">
        <f>'2.Métricas'!Y87</f>
        <v>23</v>
      </c>
      <c r="AL33" s="170">
        <f>'2.Métricas'!Z87</f>
        <v>20</v>
      </c>
      <c r="AM33" s="170">
        <f>'2.Métricas'!AA87</f>
        <v>0</v>
      </c>
      <c r="AN33" s="170">
        <f>'2.Métricas'!AB87</f>
        <v>0</v>
      </c>
      <c r="AO33" s="170">
        <f>'2.Métricas'!AC87</f>
        <v>0</v>
      </c>
      <c r="AP33" s="170">
        <f>'2.Métricas'!AD87</f>
        <v>0</v>
      </c>
      <c r="AQ33" s="170">
        <v>0</v>
      </c>
      <c r="AR33" s="170">
        <v>0</v>
      </c>
      <c r="AS33" s="170">
        <v>0</v>
      </c>
      <c r="AT33" s="170">
        <v>0</v>
      </c>
      <c r="AU33" s="170">
        <v>0</v>
      </c>
      <c r="AV33" s="170">
        <v>0</v>
      </c>
      <c r="AW33" s="170">
        <v>0</v>
      </c>
      <c r="AX33" s="170">
        <v>0</v>
      </c>
      <c r="AY33" s="170">
        <v>0</v>
      </c>
      <c r="AZ33" s="170">
        <v>0</v>
      </c>
      <c r="BA33" s="170">
        <v>0</v>
      </c>
      <c r="BB33" s="170">
        <v>0</v>
      </c>
      <c r="BC33" s="170">
        <v>0</v>
      </c>
      <c r="BD33" s="170">
        <v>0</v>
      </c>
      <c r="BE33" s="170">
        <v>0</v>
      </c>
      <c r="BF33" s="170">
        <v>0</v>
      </c>
      <c r="BG33" s="170">
        <v>0</v>
      </c>
      <c r="BH33" s="170">
        <v>0</v>
      </c>
      <c r="BI33" s="170">
        <v>0</v>
      </c>
      <c r="BJ33" s="170">
        <v>0</v>
      </c>
      <c r="BK33" s="170">
        <v>0</v>
      </c>
      <c r="BL33" s="170">
        <v>0</v>
      </c>
      <c r="BM33" s="170">
        <v>0</v>
      </c>
      <c r="BN33" s="170">
        <v>0</v>
      </c>
      <c r="BO33" s="170">
        <v>1</v>
      </c>
      <c r="BP33" s="170">
        <v>2</v>
      </c>
      <c r="BQ33" s="170">
        <v>3</v>
      </c>
      <c r="BR33" s="170">
        <v>4</v>
      </c>
      <c r="BS33" s="170">
        <v>5</v>
      </c>
      <c r="BT33" s="170">
        <v>6</v>
      </c>
      <c r="BU33" s="170">
        <v>7</v>
      </c>
      <c r="BV33" s="170">
        <v>8</v>
      </c>
      <c r="BW33" s="170">
        <v>9</v>
      </c>
      <c r="BX33" s="170">
        <v>10</v>
      </c>
      <c r="BY33" s="170">
        <v>11</v>
      </c>
      <c r="BZ33" s="170">
        <v>12</v>
      </c>
    </row>
    <row r="34" spans="1:78" ht="15" hidden="1" x14ac:dyDescent="0.3">
      <c r="A34" s="269"/>
      <c r="B34" s="270"/>
      <c r="C34" s="171" t="s">
        <v>100</v>
      </c>
      <c r="D34" s="172"/>
      <c r="E34" s="173"/>
      <c r="F34" s="174"/>
      <c r="G34" s="175"/>
      <c r="H34" s="149"/>
      <c r="I34" s="162"/>
      <c r="J34" s="152">
        <f t="shared" si="6"/>
        <v>0</v>
      </c>
      <c r="K34" s="152" t="s">
        <v>87</v>
      </c>
      <c r="L34" s="153">
        <f t="shared" si="7"/>
        <v>0</v>
      </c>
      <c r="M34" s="154"/>
      <c r="N34" s="155"/>
      <c r="O34" s="176">
        <f>'2.Métricas'!C88</f>
        <v>11</v>
      </c>
      <c r="P34" s="176">
        <f>'2.Métricas'!D88</f>
        <v>12</v>
      </c>
      <c r="Q34" s="176">
        <f>'2.Métricas'!E88</f>
        <v>12</v>
      </c>
      <c r="R34" s="176">
        <f>'2.Métricas'!F88</f>
        <v>12</v>
      </c>
      <c r="S34" s="176">
        <f>'2.Métricas'!G88</f>
        <v>13</v>
      </c>
      <c r="T34" s="176">
        <f>'2.Métricas'!H88</f>
        <v>14</v>
      </c>
      <c r="U34" s="176">
        <f>'2.Métricas'!I88</f>
        <v>21</v>
      </c>
      <c r="V34" s="176">
        <f>'2.Métricas'!J88</f>
        <v>22</v>
      </c>
      <c r="W34" s="176">
        <f>'2.Métricas'!K88</f>
        <v>21</v>
      </c>
      <c r="X34" s="176">
        <f>'2.Métricas'!L88</f>
        <v>23</v>
      </c>
      <c r="Y34" s="176">
        <f>'2.Métricas'!M88</f>
        <v>21</v>
      </c>
      <c r="Z34" s="176">
        <f>'2.Métricas'!N88</f>
        <v>22</v>
      </c>
      <c r="AA34" s="176">
        <f>'2.Métricas'!O88</f>
        <v>17</v>
      </c>
      <c r="AB34" s="176">
        <f>'2.Métricas'!P88</f>
        <v>18</v>
      </c>
      <c r="AC34" s="176">
        <f>'2.Métricas'!Q88</f>
        <v>21</v>
      </c>
      <c r="AD34" s="176">
        <f>'2.Métricas'!R88</f>
        <v>25</v>
      </c>
      <c r="AE34" s="176">
        <f>'2.Métricas'!S88</f>
        <v>25</v>
      </c>
      <c r="AF34" s="176">
        <f>'2.Métricas'!T88</f>
        <v>28</v>
      </c>
      <c r="AG34" s="176">
        <f>'2.Métricas'!U88</f>
        <v>30</v>
      </c>
      <c r="AH34" s="176">
        <f>'2.Métricas'!V88</f>
        <v>27</v>
      </c>
      <c r="AI34" s="176">
        <f>'2.Métricas'!W88</f>
        <v>25</v>
      </c>
      <c r="AJ34" s="176">
        <f>'2.Métricas'!X88</f>
        <v>24</v>
      </c>
      <c r="AK34" s="176">
        <f>'2.Métricas'!Y88</f>
        <v>23</v>
      </c>
      <c r="AL34" s="176">
        <f>'2.Métricas'!Z88</f>
        <v>19</v>
      </c>
      <c r="AM34" s="176">
        <f>'2.Métricas'!AA88</f>
        <v>0</v>
      </c>
      <c r="AN34" s="176">
        <f>'2.Métricas'!AB88</f>
        <v>0</v>
      </c>
      <c r="AO34" s="176">
        <f>'2.Métricas'!AC88</f>
        <v>0</v>
      </c>
      <c r="AP34" s="176">
        <f>'2.Métricas'!AD88</f>
        <v>0</v>
      </c>
      <c r="AQ34" s="176">
        <f>'2.Métricas'!AE88</f>
        <v>0</v>
      </c>
      <c r="AR34" s="176">
        <f>'2.Métricas'!AF88</f>
        <v>0</v>
      </c>
      <c r="AS34" s="176">
        <f>'2.Métricas'!AG88</f>
        <v>0</v>
      </c>
      <c r="AT34" s="176">
        <f>'2.Métricas'!AH88</f>
        <v>0</v>
      </c>
      <c r="AU34" s="176">
        <f>'2.Métricas'!AI88</f>
        <v>0</v>
      </c>
      <c r="AV34" s="176">
        <f>'2.Métricas'!AJ88</f>
        <v>0</v>
      </c>
      <c r="AW34" s="176">
        <f>'2.Métricas'!AK88</f>
        <v>0</v>
      </c>
      <c r="AX34" s="176">
        <f>'2.Métricas'!AL88</f>
        <v>0</v>
      </c>
      <c r="AY34" s="176">
        <f>'2.Métricas'!AM88</f>
        <v>0</v>
      </c>
      <c r="AZ34" s="176">
        <f>'2.Métricas'!AN88</f>
        <v>0</v>
      </c>
      <c r="BA34" s="176">
        <f>'2.Métricas'!AO88</f>
        <v>0</v>
      </c>
      <c r="BB34" s="176">
        <f>'2.Métricas'!AP88</f>
        <v>0</v>
      </c>
      <c r="BC34" s="176">
        <f>'2.Métricas'!AQ88</f>
        <v>0</v>
      </c>
      <c r="BD34" s="176">
        <f>'2.Métricas'!AR88</f>
        <v>0</v>
      </c>
      <c r="BE34" s="176">
        <f>'2.Métricas'!AS88</f>
        <v>0</v>
      </c>
      <c r="BF34" s="176">
        <f>'2.Métricas'!AT88</f>
        <v>0</v>
      </c>
      <c r="BG34" s="176">
        <f>'2.Métricas'!AU88</f>
        <v>0</v>
      </c>
      <c r="BH34" s="176">
        <f>'2.Métricas'!AV88</f>
        <v>0</v>
      </c>
      <c r="BI34" s="176">
        <f>'2.Métricas'!AW88</f>
        <v>0</v>
      </c>
      <c r="BJ34" s="176">
        <f>'2.Métricas'!AX88</f>
        <v>0</v>
      </c>
      <c r="BK34" s="176">
        <f>'2.Métricas'!AY88</f>
        <v>0</v>
      </c>
      <c r="BL34" s="176">
        <f>'2.Métricas'!AZ88</f>
        <v>0</v>
      </c>
      <c r="BM34" s="176">
        <f>'2.Métricas'!BA88</f>
        <v>0</v>
      </c>
      <c r="BN34" s="176">
        <f>'2.Métricas'!BB88</f>
        <v>0</v>
      </c>
      <c r="BO34" s="176">
        <f>'2.Métricas'!BC88</f>
        <v>0</v>
      </c>
      <c r="BP34" s="176">
        <f>'2.Métricas'!BD88</f>
        <v>0</v>
      </c>
      <c r="BQ34" s="176">
        <f>'2.Métricas'!BE88</f>
        <v>0</v>
      </c>
      <c r="BR34" s="176">
        <f>'2.Métricas'!BF88</f>
        <v>0</v>
      </c>
      <c r="BS34" s="176">
        <f>'2.Métricas'!BG88</f>
        <v>0</v>
      </c>
      <c r="BT34" s="176">
        <f>'2.Métricas'!BH88</f>
        <v>0</v>
      </c>
      <c r="BU34" s="176">
        <f>'2.Métricas'!BI88</f>
        <v>0</v>
      </c>
      <c r="BV34" s="176">
        <f>'2.Métricas'!BJ88</f>
        <v>0</v>
      </c>
      <c r="BW34" s="176">
        <f>'2.Métricas'!BK88</f>
        <v>0</v>
      </c>
      <c r="BX34" s="176">
        <f>'2.Métricas'!BL88</f>
        <v>0</v>
      </c>
      <c r="BY34" s="176">
        <f>'2.Métricas'!BM88</f>
        <v>0</v>
      </c>
      <c r="BZ34" s="176">
        <f>'2.Métricas'!BN88</f>
        <v>0</v>
      </c>
    </row>
    <row r="35" spans="1:78" ht="15" hidden="1" x14ac:dyDescent="0.3">
      <c r="A35" s="269"/>
      <c r="B35" s="270"/>
      <c r="C35" s="171" t="s">
        <v>101</v>
      </c>
      <c r="D35" s="172"/>
      <c r="E35" s="173"/>
      <c r="F35" s="174"/>
      <c r="G35" s="175"/>
      <c r="H35" s="149"/>
      <c r="I35" s="162"/>
      <c r="J35" s="152">
        <f t="shared" si="6"/>
        <v>0</v>
      </c>
      <c r="K35" s="152" t="s">
        <v>87</v>
      </c>
      <c r="L35" s="153">
        <f t="shared" si="7"/>
        <v>0</v>
      </c>
      <c r="M35" s="154"/>
      <c r="N35" s="155"/>
      <c r="O35" s="176">
        <f>'2.Métricas'!C89</f>
        <v>1</v>
      </c>
      <c r="P35" s="176">
        <f>'2.Métricas'!D89</f>
        <v>2</v>
      </c>
      <c r="Q35" s="176">
        <f>'2.Métricas'!E89</f>
        <v>2</v>
      </c>
      <c r="R35" s="176">
        <f>'2.Métricas'!F89</f>
        <v>2</v>
      </c>
      <c r="S35" s="176">
        <f>'2.Métricas'!G89</f>
        <v>2</v>
      </c>
      <c r="T35" s="176">
        <f>'2.Métricas'!H89</f>
        <v>2</v>
      </c>
      <c r="U35" s="176">
        <f>'2.Métricas'!I89</f>
        <v>3</v>
      </c>
      <c r="V35" s="176">
        <f>'2.Métricas'!J89</f>
        <v>3</v>
      </c>
      <c r="W35" s="176">
        <f>'2.Métricas'!K89</f>
        <v>3</v>
      </c>
      <c r="X35" s="176">
        <f>'2.Métricas'!L89</f>
        <v>3</v>
      </c>
      <c r="Y35" s="176">
        <f>'2.Métricas'!M89</f>
        <v>3</v>
      </c>
      <c r="Z35" s="176">
        <f>'2.Métricas'!N89</f>
        <v>3</v>
      </c>
      <c r="AA35" s="176">
        <f>'2.Métricas'!O89</f>
        <v>1</v>
      </c>
      <c r="AB35" s="176">
        <f>'2.Métricas'!P89</f>
        <v>1</v>
      </c>
      <c r="AC35" s="176">
        <f>'2.Métricas'!Q89</f>
        <v>1</v>
      </c>
      <c r="AD35" s="176">
        <f>'2.Métricas'!R89</f>
        <v>1</v>
      </c>
      <c r="AE35" s="176">
        <f>'2.Métricas'!S89</f>
        <v>1</v>
      </c>
      <c r="AF35" s="176">
        <f>'2.Métricas'!T89</f>
        <v>1</v>
      </c>
      <c r="AG35" s="176">
        <f>'2.Métricas'!U89</f>
        <v>1</v>
      </c>
      <c r="AH35" s="176">
        <f>'2.Métricas'!V89</f>
        <v>1</v>
      </c>
      <c r="AI35" s="176">
        <f>'2.Métricas'!W89</f>
        <v>1</v>
      </c>
      <c r="AJ35" s="176">
        <f>'2.Métricas'!X89</f>
        <v>1</v>
      </c>
      <c r="AK35" s="176">
        <f>'2.Métricas'!Y89</f>
        <v>0</v>
      </c>
      <c r="AL35" s="176">
        <f>'2.Métricas'!Z89</f>
        <v>1</v>
      </c>
      <c r="AM35" s="176">
        <f>'2.Métricas'!AA89</f>
        <v>0</v>
      </c>
      <c r="AN35" s="176">
        <f>'2.Métricas'!AB89</f>
        <v>0</v>
      </c>
      <c r="AO35" s="176">
        <f>'2.Métricas'!AC89</f>
        <v>0</v>
      </c>
      <c r="AP35" s="176">
        <f>'2.Métricas'!AD89</f>
        <v>0</v>
      </c>
      <c r="AQ35" s="176">
        <f>'2.Métricas'!AE89</f>
        <v>0</v>
      </c>
      <c r="AR35" s="176">
        <f>'2.Métricas'!AF89</f>
        <v>0</v>
      </c>
      <c r="AS35" s="176">
        <f>'2.Métricas'!AG89</f>
        <v>0</v>
      </c>
      <c r="AT35" s="176">
        <f>'2.Métricas'!AH89</f>
        <v>0</v>
      </c>
      <c r="AU35" s="176">
        <f>'2.Métricas'!AI89</f>
        <v>0</v>
      </c>
      <c r="AV35" s="176">
        <f>'2.Métricas'!AJ89</f>
        <v>0</v>
      </c>
      <c r="AW35" s="176">
        <f>'2.Métricas'!AK89</f>
        <v>0</v>
      </c>
      <c r="AX35" s="176">
        <f>'2.Métricas'!AL89</f>
        <v>0</v>
      </c>
      <c r="AY35" s="176">
        <f>'2.Métricas'!AM89</f>
        <v>0</v>
      </c>
      <c r="AZ35" s="176">
        <f>'2.Métricas'!AN89</f>
        <v>0</v>
      </c>
      <c r="BA35" s="176">
        <f>'2.Métricas'!AO89</f>
        <v>0</v>
      </c>
      <c r="BB35" s="176">
        <f>'2.Métricas'!AP89</f>
        <v>0</v>
      </c>
      <c r="BC35" s="176">
        <f>'2.Métricas'!AQ89</f>
        <v>0</v>
      </c>
      <c r="BD35" s="176">
        <f>'2.Métricas'!AR89</f>
        <v>0</v>
      </c>
      <c r="BE35" s="176">
        <f>'2.Métricas'!AS89</f>
        <v>0</v>
      </c>
      <c r="BF35" s="176">
        <f>'2.Métricas'!AT89</f>
        <v>0</v>
      </c>
      <c r="BG35" s="176">
        <f>'2.Métricas'!AU89</f>
        <v>0</v>
      </c>
      <c r="BH35" s="176">
        <f>'2.Métricas'!AV89</f>
        <v>0</v>
      </c>
      <c r="BI35" s="176">
        <f>'2.Métricas'!AW89</f>
        <v>0</v>
      </c>
      <c r="BJ35" s="176">
        <f>'2.Métricas'!AX89</f>
        <v>0</v>
      </c>
      <c r="BK35" s="176">
        <f>'2.Métricas'!AY89</f>
        <v>0</v>
      </c>
      <c r="BL35" s="176">
        <f>'2.Métricas'!AZ89</f>
        <v>0</v>
      </c>
      <c r="BM35" s="176">
        <f>'2.Métricas'!BA89</f>
        <v>0</v>
      </c>
      <c r="BN35" s="176">
        <f>'2.Métricas'!BB89</f>
        <v>0</v>
      </c>
      <c r="BO35" s="176">
        <f>'2.Métricas'!BC89</f>
        <v>0</v>
      </c>
      <c r="BP35" s="176">
        <f>'2.Métricas'!BD89</f>
        <v>0</v>
      </c>
      <c r="BQ35" s="176">
        <f>'2.Métricas'!BE89</f>
        <v>0</v>
      </c>
      <c r="BR35" s="176">
        <f>'2.Métricas'!BF89</f>
        <v>0</v>
      </c>
      <c r="BS35" s="176">
        <f>'2.Métricas'!BG89</f>
        <v>0</v>
      </c>
      <c r="BT35" s="176">
        <f>'2.Métricas'!BH89</f>
        <v>0</v>
      </c>
      <c r="BU35" s="176">
        <f>'2.Métricas'!BI89</f>
        <v>0</v>
      </c>
      <c r="BV35" s="176">
        <f>'2.Métricas'!BJ89</f>
        <v>0</v>
      </c>
      <c r="BW35" s="176">
        <f>'2.Métricas'!BK89</f>
        <v>0</v>
      </c>
      <c r="BX35" s="176">
        <f>'2.Métricas'!BL89</f>
        <v>0</v>
      </c>
      <c r="BY35" s="176">
        <f>'2.Métricas'!BM89</f>
        <v>0</v>
      </c>
      <c r="BZ35" s="176">
        <f>'2.Métricas'!BN89</f>
        <v>0</v>
      </c>
    </row>
    <row r="36" spans="1:78" ht="15" x14ac:dyDescent="0.3">
      <c r="A36" s="269"/>
      <c r="B36" s="270"/>
      <c r="C36" s="157" t="s">
        <v>94</v>
      </c>
      <c r="D36" s="158"/>
      <c r="E36" s="159"/>
      <c r="F36" s="160"/>
      <c r="G36" s="167"/>
      <c r="H36" s="149" t="s">
        <v>86</v>
      </c>
      <c r="I36" s="162">
        <v>125</v>
      </c>
      <c r="J36" s="152">
        <f t="shared" si="6"/>
        <v>119</v>
      </c>
      <c r="K36" s="152" t="s">
        <v>87</v>
      </c>
      <c r="L36" s="153">
        <f t="shared" si="7"/>
        <v>125</v>
      </c>
      <c r="M36" s="154" t="s">
        <v>88</v>
      </c>
      <c r="N36" s="155">
        <v>119</v>
      </c>
      <c r="O36" s="170">
        <f>'2.Métricas'!C62</f>
        <v>78</v>
      </c>
      <c r="P36" s="170">
        <f>'2.Métricas'!D62</f>
        <v>79</v>
      </c>
      <c r="Q36" s="170">
        <f>'2.Métricas'!E62</f>
        <v>83</v>
      </c>
      <c r="R36" s="170">
        <f>'2.Métricas'!F62</f>
        <v>89</v>
      </c>
      <c r="S36" s="170">
        <f>'2.Métricas'!G62</f>
        <v>103</v>
      </c>
      <c r="T36" s="170">
        <f>'2.Métricas'!H62</f>
        <v>109</v>
      </c>
      <c r="U36" s="170">
        <f>'2.Métricas'!I62</f>
        <v>111</v>
      </c>
      <c r="V36" s="170">
        <f>'2.Métricas'!J62</f>
        <v>116</v>
      </c>
      <c r="W36" s="170">
        <f>'2.Métricas'!K62</f>
        <v>120</v>
      </c>
      <c r="X36" s="170">
        <f>'2.Métricas'!L62</f>
        <v>126</v>
      </c>
      <c r="Y36" s="170">
        <f>'2.Métricas'!M62</f>
        <v>123</v>
      </c>
      <c r="Z36" s="170">
        <f>'2.Métricas'!N62</f>
        <v>122</v>
      </c>
      <c r="AA36" s="170">
        <f>'2.Métricas'!O62</f>
        <v>122</v>
      </c>
      <c r="AB36" s="170">
        <f>'2.Métricas'!P62</f>
        <v>121</v>
      </c>
      <c r="AC36" s="170">
        <f>'2.Métricas'!Q62</f>
        <v>117</v>
      </c>
      <c r="AD36" s="170">
        <f>'2.Métricas'!R62</f>
        <v>113</v>
      </c>
      <c r="AE36" s="170">
        <f>'2.Métricas'!S62</f>
        <v>111</v>
      </c>
      <c r="AF36" s="170">
        <f>'2.Métricas'!T62</f>
        <v>114</v>
      </c>
      <c r="AG36" s="170">
        <f>'2.Métricas'!U62</f>
        <v>104</v>
      </c>
      <c r="AH36" s="170">
        <f>'2.Métricas'!V62</f>
        <v>114</v>
      </c>
      <c r="AI36" s="170">
        <f>'2.Métricas'!W62</f>
        <v>102</v>
      </c>
      <c r="AJ36" s="170">
        <f>'2.Métricas'!X62</f>
        <v>107</v>
      </c>
      <c r="AK36" s="170">
        <f>'2.Métricas'!Y62</f>
        <v>111</v>
      </c>
      <c r="AL36" s="170">
        <f>'2.Métricas'!Z62</f>
        <v>129</v>
      </c>
      <c r="AM36" s="170">
        <f>'2.Métricas'!AA62</f>
        <v>123</v>
      </c>
      <c r="AN36" s="170">
        <f>'2.Métricas'!AB62</f>
        <v>111</v>
      </c>
      <c r="AO36" s="170">
        <f>'2.Métricas'!AC62</f>
        <v>111</v>
      </c>
      <c r="AP36" s="170">
        <f>'2.Métricas'!AD62</f>
        <v>119</v>
      </c>
      <c r="AQ36" s="170">
        <f>'2.Métricas'!AE62</f>
        <v>132</v>
      </c>
      <c r="AR36" s="170">
        <f>'2.Métricas'!AF62</f>
        <v>144</v>
      </c>
      <c r="AS36" s="170">
        <f>'2.Métricas'!AG62</f>
        <v>158</v>
      </c>
      <c r="AT36" s="170">
        <f>'2.Métricas'!AH62</f>
        <v>152</v>
      </c>
      <c r="AU36" s="170">
        <f>'2.Métricas'!AI62</f>
        <v>150</v>
      </c>
      <c r="AV36" s="170">
        <f>'2.Métricas'!AJ62</f>
        <v>137</v>
      </c>
      <c r="AW36" s="170">
        <f>'2.Métricas'!AK62</f>
        <v>136</v>
      </c>
      <c r="AX36" s="170">
        <f>'2.Métricas'!AL62</f>
        <v>136</v>
      </c>
      <c r="AY36" s="170">
        <f>'2.Métricas'!AM62</f>
        <v>145</v>
      </c>
      <c r="AZ36" s="170">
        <f>'2.Métricas'!AN62</f>
        <v>145</v>
      </c>
      <c r="BA36" s="170">
        <f>'2.Métricas'!AO62</f>
        <v>151</v>
      </c>
      <c r="BB36" s="170">
        <f>'2.Métricas'!AP62</f>
        <v>147</v>
      </c>
      <c r="BC36" s="170">
        <f>'2.Métricas'!AQ62</f>
        <v>161</v>
      </c>
      <c r="BD36" s="170">
        <f>'2.Métricas'!AR62</f>
        <v>157</v>
      </c>
      <c r="BE36" s="170">
        <f>'2.Métricas'!AS62</f>
        <v>160</v>
      </c>
      <c r="BF36" s="170">
        <f>'2.Métricas'!AT62</f>
        <v>157</v>
      </c>
      <c r="BG36" s="170">
        <f>'2.Métricas'!AU62</f>
        <v>163</v>
      </c>
      <c r="BH36" s="170">
        <f>'2.Métricas'!AV62</f>
        <v>159</v>
      </c>
      <c r="BI36" s="170">
        <f>'2.Métricas'!AW62</f>
        <v>163</v>
      </c>
      <c r="BJ36" s="170">
        <f>'2.Métricas'!AX62</f>
        <v>0</v>
      </c>
      <c r="BK36" s="170">
        <f>'2.Métricas'!AY62</f>
        <v>0</v>
      </c>
      <c r="BL36" s="170">
        <f>'2.Métricas'!AZ62</f>
        <v>0</v>
      </c>
      <c r="BM36" s="170">
        <f>'2.Métricas'!BA62</f>
        <v>0</v>
      </c>
      <c r="BN36" s="170">
        <f>'2.Métricas'!BB62</f>
        <v>0</v>
      </c>
      <c r="BO36" s="170">
        <f>'2.Métricas'!BC62</f>
        <v>0</v>
      </c>
      <c r="BP36" s="170">
        <f>'2.Métricas'!BD62</f>
        <v>0</v>
      </c>
      <c r="BQ36" s="170">
        <f>'2.Métricas'!BE62</f>
        <v>0</v>
      </c>
      <c r="BR36" s="170">
        <f>'2.Métricas'!BF62</f>
        <v>0</v>
      </c>
      <c r="BS36" s="170">
        <f>'2.Métricas'!BG62</f>
        <v>0</v>
      </c>
      <c r="BT36" s="170">
        <f>'2.Métricas'!BH62</f>
        <v>0</v>
      </c>
      <c r="BU36" s="170">
        <f>'2.Métricas'!BI62</f>
        <v>0</v>
      </c>
      <c r="BV36" s="170">
        <f>'2.Métricas'!BJ62</f>
        <v>0</v>
      </c>
      <c r="BW36" s="170">
        <f>'2.Métricas'!BK62</f>
        <v>0</v>
      </c>
      <c r="BX36" s="170">
        <f>'2.Métricas'!BL62</f>
        <v>0</v>
      </c>
      <c r="BY36" s="170">
        <f>'2.Métricas'!BM62</f>
        <v>0</v>
      </c>
      <c r="BZ36" s="170">
        <f>'2.Métricas'!BN62</f>
        <v>0</v>
      </c>
    </row>
    <row r="37" spans="1:78" ht="15" hidden="1" x14ac:dyDescent="0.3">
      <c r="A37" s="269"/>
      <c r="B37" s="270"/>
      <c r="C37" s="171" t="s">
        <v>100</v>
      </c>
      <c r="D37" s="172"/>
      <c r="E37" s="173"/>
      <c r="F37" s="174"/>
      <c r="G37" s="175"/>
      <c r="H37" s="149"/>
      <c r="I37" s="178"/>
      <c r="J37" s="152"/>
      <c r="K37" s="152" t="s">
        <v>87</v>
      </c>
      <c r="L37" s="153"/>
      <c r="M37" s="154"/>
      <c r="N37" s="179"/>
      <c r="O37" s="176">
        <f>'2.Métricas'!C63</f>
        <v>71</v>
      </c>
      <c r="P37" s="176">
        <f>'2.Métricas'!D63</f>
        <v>73</v>
      </c>
      <c r="Q37" s="176">
        <f>'2.Métricas'!E63</f>
        <v>76</v>
      </c>
      <c r="R37" s="176">
        <f>'2.Métricas'!F63</f>
        <v>79</v>
      </c>
      <c r="S37" s="176">
        <f>'2.Métricas'!G63</f>
        <v>93</v>
      </c>
      <c r="T37" s="176">
        <f>'2.Métricas'!H63</f>
        <v>98</v>
      </c>
      <c r="U37" s="176">
        <f>'2.Métricas'!I63</f>
        <v>99</v>
      </c>
      <c r="V37" s="176">
        <f>'2.Métricas'!J63</f>
        <v>104</v>
      </c>
      <c r="W37" s="176">
        <f>'2.Métricas'!K63</f>
        <v>110</v>
      </c>
      <c r="X37" s="176">
        <f>'2.Métricas'!L63</f>
        <v>115</v>
      </c>
      <c r="Y37" s="176">
        <f>'2.Métricas'!M63</f>
        <v>113</v>
      </c>
      <c r="Z37" s="176">
        <f>'2.Métricas'!N63</f>
        <v>112</v>
      </c>
      <c r="AA37" s="176">
        <f>'2.Métricas'!O63</f>
        <v>112</v>
      </c>
      <c r="AB37" s="176">
        <f>'2.Métricas'!P63</f>
        <v>111</v>
      </c>
      <c r="AC37" s="176">
        <f>'2.Métricas'!Q63</f>
        <v>106</v>
      </c>
      <c r="AD37" s="176">
        <f>'2.Métricas'!R63</f>
        <v>105</v>
      </c>
      <c r="AE37" s="176">
        <f>'2.Métricas'!S63</f>
        <v>103</v>
      </c>
      <c r="AF37" s="176">
        <f>'2.Métricas'!T63</f>
        <v>106</v>
      </c>
      <c r="AG37" s="176">
        <f>'2.Métricas'!U63</f>
        <v>99</v>
      </c>
      <c r="AH37" s="176">
        <f>'2.Métricas'!V63</f>
        <v>109</v>
      </c>
      <c r="AI37" s="176">
        <f>'2.Métricas'!W63</f>
        <v>97</v>
      </c>
      <c r="AJ37" s="176">
        <f>'2.Métricas'!X63</f>
        <v>101</v>
      </c>
      <c r="AK37" s="176">
        <f>'2.Métricas'!Y63</f>
        <v>105</v>
      </c>
      <c r="AL37" s="176">
        <f>'2.Métricas'!Z63</f>
        <v>119</v>
      </c>
      <c r="AM37" s="176">
        <f>'2.Métricas'!AA63</f>
        <v>115</v>
      </c>
      <c r="AN37" s="176">
        <f>'2.Métricas'!AB63</f>
        <v>105</v>
      </c>
      <c r="AO37" s="176">
        <f>'2.Métricas'!AC63</f>
        <v>105</v>
      </c>
      <c r="AP37" s="176">
        <f>'2.Métricas'!AD63</f>
        <v>110</v>
      </c>
      <c r="AQ37" s="176">
        <f>'2.Métricas'!AE63</f>
        <v>123</v>
      </c>
      <c r="AR37" s="176">
        <f>'2.Métricas'!AF63</f>
        <v>133</v>
      </c>
      <c r="AS37" s="176">
        <f>'2.Métricas'!AG63</f>
        <v>142</v>
      </c>
      <c r="AT37" s="176">
        <f>'2.Métricas'!AH63</f>
        <v>137</v>
      </c>
      <c r="AU37" s="176">
        <f>'2.Métricas'!AI63</f>
        <v>140</v>
      </c>
      <c r="AV37" s="176">
        <f>'2.Métricas'!AJ63</f>
        <v>126</v>
      </c>
      <c r="AW37" s="176">
        <f>'2.Métricas'!AK63</f>
        <v>125</v>
      </c>
      <c r="AX37" s="176">
        <f>'2.Métricas'!AL63</f>
        <v>123</v>
      </c>
      <c r="AY37" s="176">
        <f>'2.Métricas'!AM63</f>
        <v>130</v>
      </c>
      <c r="AZ37" s="176">
        <f>'2.Métricas'!AN63</f>
        <v>126</v>
      </c>
      <c r="BA37" s="176">
        <f>'2.Métricas'!AO63</f>
        <v>132</v>
      </c>
      <c r="BB37" s="176">
        <f>'2.Métricas'!AP63</f>
        <v>123</v>
      </c>
      <c r="BC37" s="176">
        <f>'2.Métricas'!AQ63</f>
        <v>135</v>
      </c>
      <c r="BD37" s="176">
        <f>'2.Métricas'!AR63</f>
        <v>132</v>
      </c>
      <c r="BE37" s="176">
        <f>'2.Métricas'!AS63</f>
        <v>135</v>
      </c>
      <c r="BF37" s="176">
        <f>'2.Métricas'!AT63</f>
        <v>132</v>
      </c>
      <c r="BG37" s="176">
        <f>'2.Métricas'!AU63</f>
        <v>138</v>
      </c>
      <c r="BH37" s="176">
        <f>'2.Métricas'!AV63</f>
        <v>138</v>
      </c>
      <c r="BI37" s="176">
        <f>'2.Métricas'!AW63</f>
        <v>142</v>
      </c>
      <c r="BJ37" s="176">
        <f>'2.Métricas'!AX63</f>
        <v>0</v>
      </c>
      <c r="BK37" s="176">
        <f>'2.Métricas'!AY63</f>
        <v>0</v>
      </c>
      <c r="BL37" s="176">
        <f>'2.Métricas'!AZ63</f>
        <v>0</v>
      </c>
      <c r="BM37" s="176">
        <f>'2.Métricas'!BA63</f>
        <v>0</v>
      </c>
      <c r="BN37" s="176">
        <f>'2.Métricas'!BB63</f>
        <v>0</v>
      </c>
      <c r="BO37" s="176">
        <f>'2.Métricas'!BC63</f>
        <v>0</v>
      </c>
      <c r="BP37" s="176">
        <f>'2.Métricas'!BD63</f>
        <v>0</v>
      </c>
      <c r="BQ37" s="176">
        <f>'2.Métricas'!BE63</f>
        <v>0</v>
      </c>
      <c r="BR37" s="176">
        <f>'2.Métricas'!BF63</f>
        <v>0</v>
      </c>
      <c r="BS37" s="176">
        <f>'2.Métricas'!BG63</f>
        <v>0</v>
      </c>
      <c r="BT37" s="176">
        <f>'2.Métricas'!BH63</f>
        <v>0</v>
      </c>
      <c r="BU37" s="176">
        <f>'2.Métricas'!BI63</f>
        <v>0</v>
      </c>
      <c r="BV37" s="176">
        <f>'2.Métricas'!BJ63</f>
        <v>0</v>
      </c>
      <c r="BW37" s="176">
        <f>'2.Métricas'!BK63</f>
        <v>0</v>
      </c>
      <c r="BX37" s="176">
        <f>'2.Métricas'!BL63</f>
        <v>0</v>
      </c>
      <c r="BY37" s="176">
        <f>'2.Métricas'!BM63</f>
        <v>0</v>
      </c>
      <c r="BZ37" s="176">
        <f>'2.Métricas'!BN63</f>
        <v>0</v>
      </c>
    </row>
    <row r="38" spans="1:78" ht="15" hidden="1" x14ac:dyDescent="0.3">
      <c r="A38" s="269"/>
      <c r="B38" s="270"/>
      <c r="C38" s="171" t="s">
        <v>101</v>
      </c>
      <c r="D38" s="172"/>
      <c r="E38" s="173"/>
      <c r="F38" s="174"/>
      <c r="G38" s="175"/>
      <c r="H38" s="149"/>
      <c r="I38" s="178"/>
      <c r="J38" s="152"/>
      <c r="K38" s="152" t="s">
        <v>87</v>
      </c>
      <c r="L38" s="153"/>
      <c r="M38" s="154"/>
      <c r="N38" s="179"/>
      <c r="O38" s="176">
        <f>'2.Métricas'!C64</f>
        <v>7</v>
      </c>
      <c r="P38" s="176">
        <f>'2.Métricas'!D64</f>
        <v>6</v>
      </c>
      <c r="Q38" s="176">
        <f>'2.Métricas'!E64</f>
        <v>7</v>
      </c>
      <c r="R38" s="176">
        <f>'2.Métricas'!F64</f>
        <v>10</v>
      </c>
      <c r="S38" s="176">
        <f>'2.Métricas'!G64</f>
        <v>10</v>
      </c>
      <c r="T38" s="176">
        <f>'2.Métricas'!H64</f>
        <v>11</v>
      </c>
      <c r="U38" s="176">
        <f>'2.Métricas'!I64</f>
        <v>12</v>
      </c>
      <c r="V38" s="176">
        <f>'2.Métricas'!J64</f>
        <v>12</v>
      </c>
      <c r="W38" s="176">
        <f>'2.Métricas'!K64</f>
        <v>10</v>
      </c>
      <c r="X38" s="176">
        <f>'2.Métricas'!L64</f>
        <v>11</v>
      </c>
      <c r="Y38" s="176">
        <f>'2.Métricas'!M64</f>
        <v>10</v>
      </c>
      <c r="Z38" s="176">
        <f>'2.Métricas'!N64</f>
        <v>10</v>
      </c>
      <c r="AA38" s="176">
        <f>'2.Métricas'!O64</f>
        <v>10</v>
      </c>
      <c r="AB38" s="176">
        <f>'2.Métricas'!P64</f>
        <v>10</v>
      </c>
      <c r="AC38" s="176">
        <f>'2.Métricas'!Q64</f>
        <v>11</v>
      </c>
      <c r="AD38" s="176">
        <f>'2.Métricas'!R64</f>
        <v>8</v>
      </c>
      <c r="AE38" s="176">
        <f>'2.Métricas'!S64</f>
        <v>8</v>
      </c>
      <c r="AF38" s="176">
        <f>'2.Métricas'!T64</f>
        <v>8</v>
      </c>
      <c r="AG38" s="176">
        <f>'2.Métricas'!U64</f>
        <v>5</v>
      </c>
      <c r="AH38" s="176">
        <f>'2.Métricas'!V64</f>
        <v>5</v>
      </c>
      <c r="AI38" s="176">
        <f>'2.Métricas'!W64</f>
        <v>5</v>
      </c>
      <c r="AJ38" s="176">
        <f>'2.Métricas'!X64</f>
        <v>6</v>
      </c>
      <c r="AK38" s="176">
        <f>'2.Métricas'!Y64</f>
        <v>6</v>
      </c>
      <c r="AL38" s="176">
        <f>'2.Métricas'!Z64</f>
        <v>10</v>
      </c>
      <c r="AM38" s="176">
        <f>'2.Métricas'!AA64</f>
        <v>8</v>
      </c>
      <c r="AN38" s="176">
        <f>'2.Métricas'!AB64</f>
        <v>6</v>
      </c>
      <c r="AO38" s="176">
        <f>'2.Métricas'!AC64</f>
        <v>6</v>
      </c>
      <c r="AP38" s="176">
        <f>'2.Métricas'!AD64</f>
        <v>9</v>
      </c>
      <c r="AQ38" s="176">
        <f>'2.Métricas'!AE64</f>
        <v>9</v>
      </c>
      <c r="AR38" s="176">
        <f>'2.Métricas'!AF64</f>
        <v>11</v>
      </c>
      <c r="AS38" s="176">
        <f>'2.Métricas'!AG64</f>
        <v>16</v>
      </c>
      <c r="AT38" s="176">
        <f>'2.Métricas'!AH64</f>
        <v>15</v>
      </c>
      <c r="AU38" s="176">
        <f>'2.Métricas'!AI64</f>
        <v>10</v>
      </c>
      <c r="AV38" s="176">
        <f>'2.Métricas'!AJ64</f>
        <v>11</v>
      </c>
      <c r="AW38" s="176">
        <f>'2.Métricas'!AK64</f>
        <v>11</v>
      </c>
      <c r="AX38" s="176">
        <f>'2.Métricas'!AL64</f>
        <v>13</v>
      </c>
      <c r="AY38" s="176">
        <f>'2.Métricas'!AM64</f>
        <v>15</v>
      </c>
      <c r="AZ38" s="176">
        <f>'2.Métricas'!AN64</f>
        <v>19</v>
      </c>
      <c r="BA38" s="176">
        <f>'2.Métricas'!AO64</f>
        <v>19</v>
      </c>
      <c r="BB38" s="176">
        <f>'2.Métricas'!AP64</f>
        <v>24</v>
      </c>
      <c r="BC38" s="176">
        <f>'2.Métricas'!AQ64</f>
        <v>26</v>
      </c>
      <c r="BD38" s="176">
        <f>'2.Métricas'!AR64</f>
        <v>25</v>
      </c>
      <c r="BE38" s="176">
        <f>'2.Métricas'!AS64</f>
        <v>25</v>
      </c>
      <c r="BF38" s="176">
        <f>'2.Métricas'!AT64</f>
        <v>25</v>
      </c>
      <c r="BG38" s="176">
        <f>'2.Métricas'!AU64</f>
        <v>25</v>
      </c>
      <c r="BH38" s="176">
        <f>'2.Métricas'!AV64</f>
        <v>21</v>
      </c>
      <c r="BI38" s="176">
        <f>'2.Métricas'!AW64</f>
        <v>21</v>
      </c>
      <c r="BJ38" s="176">
        <f>'2.Métricas'!AX64</f>
        <v>0</v>
      </c>
      <c r="BK38" s="176">
        <f>'2.Métricas'!AY64</f>
        <v>0</v>
      </c>
      <c r="BL38" s="176">
        <f>'2.Métricas'!AZ64</f>
        <v>0</v>
      </c>
      <c r="BM38" s="176">
        <f>'2.Métricas'!BA64</f>
        <v>0</v>
      </c>
      <c r="BN38" s="176">
        <f>'2.Métricas'!BB64</f>
        <v>0</v>
      </c>
      <c r="BO38" s="176">
        <f>'2.Métricas'!BC64</f>
        <v>0</v>
      </c>
      <c r="BP38" s="176">
        <f>'2.Métricas'!BD64</f>
        <v>0</v>
      </c>
      <c r="BQ38" s="176">
        <f>'2.Métricas'!BE64</f>
        <v>0</v>
      </c>
      <c r="BR38" s="176">
        <f>'2.Métricas'!BF64</f>
        <v>0</v>
      </c>
      <c r="BS38" s="176">
        <f>'2.Métricas'!BG64</f>
        <v>0</v>
      </c>
      <c r="BT38" s="176">
        <f>'2.Métricas'!BH64</f>
        <v>0</v>
      </c>
      <c r="BU38" s="176">
        <f>'2.Métricas'!BI64</f>
        <v>0</v>
      </c>
      <c r="BV38" s="176">
        <f>'2.Métricas'!BJ64</f>
        <v>0</v>
      </c>
      <c r="BW38" s="176">
        <f>'2.Métricas'!BK64</f>
        <v>0</v>
      </c>
      <c r="BX38" s="176">
        <f>'2.Métricas'!BL64</f>
        <v>0</v>
      </c>
      <c r="BY38" s="176">
        <f>'2.Métricas'!BM64</f>
        <v>0</v>
      </c>
      <c r="BZ38" s="176">
        <f>'2.Métricas'!BN64</f>
        <v>0</v>
      </c>
    </row>
    <row r="39" spans="1:78" ht="20.399999999999999" x14ac:dyDescent="0.3">
      <c r="A39" s="269"/>
      <c r="B39" s="143">
        <v>4</v>
      </c>
      <c r="C39" s="144" t="s">
        <v>102</v>
      </c>
      <c r="D39" s="145" t="s">
        <v>103</v>
      </c>
      <c r="E39" s="146" t="s">
        <v>83</v>
      </c>
      <c r="F39" s="147" t="s">
        <v>84</v>
      </c>
      <c r="G39" s="148" t="s">
        <v>104</v>
      </c>
      <c r="H39" s="163" t="s">
        <v>88</v>
      </c>
      <c r="I39" s="180">
        <v>0.9</v>
      </c>
      <c r="J39" s="181">
        <f>I39</f>
        <v>0.9</v>
      </c>
      <c r="K39" s="152" t="s">
        <v>87</v>
      </c>
      <c r="L39" s="182">
        <f>N39</f>
        <v>1</v>
      </c>
      <c r="M39" s="165" t="s">
        <v>86</v>
      </c>
      <c r="N39" s="183">
        <v>1</v>
      </c>
      <c r="O39" s="184">
        <f t="shared" ref="O39:AT39" si="10">IF(O6=0,0,(O13/O6))</f>
        <v>1.1071428571428572</v>
      </c>
      <c r="P39" s="184">
        <f t="shared" si="10"/>
        <v>0.42233009708737862</v>
      </c>
      <c r="Q39" s="184">
        <f t="shared" si="10"/>
        <v>0.54285714285714282</v>
      </c>
      <c r="R39" s="184">
        <f t="shared" si="10"/>
        <v>0.26168224299065418</v>
      </c>
      <c r="S39" s="184">
        <f t="shared" si="10"/>
        <v>9.9173553719008267E-2</v>
      </c>
      <c r="T39" s="184">
        <f t="shared" si="10"/>
        <v>0.5714285714285714</v>
      </c>
      <c r="U39" s="184">
        <f t="shared" si="10"/>
        <v>0.88235294117647056</v>
      </c>
      <c r="V39" s="184">
        <f t="shared" si="10"/>
        <v>0.45614035087719296</v>
      </c>
      <c r="W39" s="184">
        <f t="shared" si="10"/>
        <v>0.63888888888888884</v>
      </c>
      <c r="X39" s="184">
        <f t="shared" si="10"/>
        <v>0.36184210526315791</v>
      </c>
      <c r="Y39" s="184">
        <f t="shared" si="10"/>
        <v>0.95121951219512191</v>
      </c>
      <c r="Z39" s="184">
        <f t="shared" si="10"/>
        <v>1.6466666666666667</v>
      </c>
      <c r="AA39" s="184">
        <f t="shared" si="10"/>
        <v>2.3984962406015038</v>
      </c>
      <c r="AB39" s="184">
        <f t="shared" si="10"/>
        <v>0.51079136690647486</v>
      </c>
      <c r="AC39" s="184">
        <f t="shared" si="10"/>
        <v>0.90797546012269936</v>
      </c>
      <c r="AD39" s="184">
        <f t="shared" si="10"/>
        <v>0.85585585585585588</v>
      </c>
      <c r="AE39" s="184">
        <f t="shared" si="10"/>
        <v>0.6333333333333333</v>
      </c>
      <c r="AF39" s="184">
        <f t="shared" si="10"/>
        <v>0.7567567567567568</v>
      </c>
      <c r="AG39" s="184">
        <f t="shared" si="10"/>
        <v>0.9453125</v>
      </c>
      <c r="AH39" s="184">
        <f t="shared" si="10"/>
        <v>0.5436241610738255</v>
      </c>
      <c r="AI39" s="184">
        <f t="shared" si="10"/>
        <v>1</v>
      </c>
      <c r="AJ39" s="184">
        <f t="shared" si="10"/>
        <v>1.5130434782608695</v>
      </c>
      <c r="AK39" s="184">
        <f t="shared" si="10"/>
        <v>1.272</v>
      </c>
      <c r="AL39" s="184">
        <f t="shared" si="10"/>
        <v>1.5136986301369864</v>
      </c>
      <c r="AM39" s="184">
        <f t="shared" si="10"/>
        <v>1.7340425531914894</v>
      </c>
      <c r="AN39" s="184">
        <f t="shared" si="10"/>
        <v>1.2138364779874213</v>
      </c>
      <c r="AO39" s="184">
        <f t="shared" si="10"/>
        <v>0.45070422535211269</v>
      </c>
      <c r="AP39" s="184">
        <f t="shared" si="10"/>
        <v>0.85161290322580641</v>
      </c>
      <c r="AQ39" s="184">
        <f t="shared" si="10"/>
        <v>1</v>
      </c>
      <c r="AR39" s="184">
        <f t="shared" si="10"/>
        <v>0.848314606741573</v>
      </c>
      <c r="AS39" s="184">
        <f t="shared" si="10"/>
        <v>0.6616915422885572</v>
      </c>
      <c r="AT39" s="184">
        <f t="shared" si="10"/>
        <v>1.4477611940298507</v>
      </c>
      <c r="AU39" s="184">
        <f t="shared" ref="AU39:BZ39" si="11">IF(AU6=0,0,(AU13/AU6))</f>
        <v>0.71022727272727271</v>
      </c>
      <c r="AV39" s="184">
        <f t="shared" si="11"/>
        <v>0.95705521472392641</v>
      </c>
      <c r="AW39" s="184">
        <f t="shared" si="11"/>
        <v>0.9555555555555556</v>
      </c>
      <c r="AX39" s="184">
        <f t="shared" si="11"/>
        <v>0.9135802469135802</v>
      </c>
      <c r="AY39" s="184">
        <f t="shared" si="11"/>
        <v>0.82530120481927716</v>
      </c>
      <c r="AZ39" s="184">
        <f t="shared" si="11"/>
        <v>0.66</v>
      </c>
      <c r="BA39" s="184">
        <f t="shared" si="11"/>
        <v>1</v>
      </c>
      <c r="BB39" s="184">
        <f t="shared" si="11"/>
        <v>1.3272727272727274</v>
      </c>
      <c r="BC39" s="184">
        <f t="shared" si="11"/>
        <v>1.037037037037037</v>
      </c>
      <c r="BD39" s="184">
        <f t="shared" si="11"/>
        <v>1.3187500000000001</v>
      </c>
      <c r="BE39" s="184">
        <f t="shared" si="11"/>
        <v>1.1100917431192661</v>
      </c>
      <c r="BF39" s="184">
        <f t="shared" si="11"/>
        <v>0.84684684684684686</v>
      </c>
      <c r="BG39" s="184">
        <f t="shared" si="11"/>
        <v>1.2992700729927007</v>
      </c>
      <c r="BH39" s="184">
        <f t="shared" si="11"/>
        <v>1.3687499999999999</v>
      </c>
      <c r="BI39" s="184">
        <f t="shared" si="11"/>
        <v>1.3719008264462811</v>
      </c>
      <c r="BJ39" s="184">
        <f t="shared" si="11"/>
        <v>0</v>
      </c>
      <c r="BK39" s="184">
        <f t="shared" si="11"/>
        <v>0</v>
      </c>
      <c r="BL39" s="184">
        <f t="shared" si="11"/>
        <v>0</v>
      </c>
      <c r="BM39" s="184">
        <f t="shared" si="11"/>
        <v>0</v>
      </c>
      <c r="BN39" s="184">
        <f t="shared" si="11"/>
        <v>0</v>
      </c>
      <c r="BO39" s="184">
        <f t="shared" si="11"/>
        <v>0</v>
      </c>
      <c r="BP39" s="184">
        <f t="shared" si="11"/>
        <v>0</v>
      </c>
      <c r="BQ39" s="184">
        <f t="shared" si="11"/>
        <v>0</v>
      </c>
      <c r="BR39" s="184">
        <f t="shared" si="11"/>
        <v>0</v>
      </c>
      <c r="BS39" s="184">
        <f t="shared" si="11"/>
        <v>0</v>
      </c>
      <c r="BT39" s="184">
        <f t="shared" si="11"/>
        <v>0</v>
      </c>
      <c r="BU39" s="184">
        <f t="shared" si="11"/>
        <v>0</v>
      </c>
      <c r="BV39" s="184">
        <f t="shared" si="11"/>
        <v>0</v>
      </c>
      <c r="BW39" s="184">
        <f t="shared" si="11"/>
        <v>0</v>
      </c>
      <c r="BX39" s="184">
        <f t="shared" si="11"/>
        <v>0</v>
      </c>
      <c r="BY39" s="184">
        <f t="shared" si="11"/>
        <v>0</v>
      </c>
      <c r="BZ39" s="184">
        <f t="shared" si="11"/>
        <v>0</v>
      </c>
    </row>
    <row r="40" spans="1:78" ht="34.35" customHeight="1" x14ac:dyDescent="0.3">
      <c r="A40" s="271" t="s">
        <v>105</v>
      </c>
      <c r="B40" s="185">
        <v>5</v>
      </c>
      <c r="C40" s="186" t="s">
        <v>106</v>
      </c>
      <c r="D40" s="187" t="s">
        <v>107</v>
      </c>
      <c r="E40" s="188" t="s">
        <v>83</v>
      </c>
      <c r="F40" s="187" t="s">
        <v>84</v>
      </c>
      <c r="G40" s="189" t="s">
        <v>108</v>
      </c>
      <c r="H40" s="149" t="s">
        <v>86</v>
      </c>
      <c r="I40" s="190">
        <v>7</v>
      </c>
      <c r="J40" s="191">
        <f t="shared" ref="J40:J49" si="12">N40</f>
        <v>5</v>
      </c>
      <c r="K40" s="152" t="s">
        <v>87</v>
      </c>
      <c r="L40" s="153">
        <f t="shared" ref="L40:L49" si="13">I40</f>
        <v>7</v>
      </c>
      <c r="M40" s="154" t="s">
        <v>88</v>
      </c>
      <c r="N40" s="169">
        <v>5</v>
      </c>
      <c r="O40" s="156">
        <f>IF('2.Métricas'!C11="",0,('2.Métricas'!C9-'2.Métricas'!C11))</f>
        <v>0</v>
      </c>
      <c r="P40" s="156">
        <f>IF('2.Métricas'!D11="",0,('2.Métricas'!D9-'2.Métricas'!D11))</f>
        <v>36</v>
      </c>
      <c r="Q40" s="156">
        <f>IF('2.Métricas'!E11="",0,('2.Métricas'!E9-'2.Métricas'!E11))</f>
        <v>71</v>
      </c>
      <c r="R40" s="156">
        <f>IF('2.Métricas'!F11="",0,('2.Métricas'!F9-'2.Métricas'!F11))</f>
        <v>113</v>
      </c>
      <c r="S40" s="156">
        <f>IF('2.Métricas'!G11="",0,('2.Métricas'!G9-'2.Métricas'!G11))</f>
        <v>141</v>
      </c>
      <c r="T40" s="156">
        <f>IF('2.Métricas'!H11="",0,('2.Métricas'!H9-'2.Métricas'!H11))</f>
        <v>160</v>
      </c>
      <c r="U40" s="156">
        <f>IF('2.Métricas'!I11="",0,('2.Métricas'!I9-'2.Métricas'!I11))</f>
        <v>195</v>
      </c>
      <c r="V40" s="156">
        <f>IF('2.Métricas'!J11="",0,('2.Métricas'!J9-'2.Métricas'!J11))</f>
        <v>224</v>
      </c>
      <c r="W40" s="156">
        <f>IF('2.Métricas'!K11="",0,('2.Métricas'!K9-'2.Métricas'!K11))</f>
        <v>251</v>
      </c>
      <c r="X40" s="156">
        <f>IF('2.Métricas'!L11="",0,('2.Métricas'!L9-'2.Métricas'!L11))</f>
        <v>240</v>
      </c>
      <c r="Y40" s="156">
        <f>IF('2.Métricas'!M11="",0,('2.Métricas'!M9-'2.Métricas'!M11))</f>
        <v>279</v>
      </c>
      <c r="Z40" s="156">
        <f>IF('2.Métricas'!N11="",0,('2.Métricas'!N9-'2.Métricas'!N11))</f>
        <v>115</v>
      </c>
      <c r="AA40" s="156">
        <f>IF('2.Métricas'!O11="",0,('2.Métricas'!O9-'2.Métricas'!O11))</f>
        <v>134</v>
      </c>
      <c r="AB40" s="156">
        <f>IF('2.Métricas'!P11="",0,('2.Métricas'!P9-'2.Métricas'!P11))</f>
        <v>163</v>
      </c>
      <c r="AC40" s="156">
        <f>IF('2.Métricas'!Q11="",0,('2.Métricas'!Q9-'2.Métricas'!Q11))</f>
        <v>196</v>
      </c>
      <c r="AD40" s="156">
        <f>IF('2.Métricas'!R11="",0,('2.Métricas'!R9-'2.Métricas'!R11))</f>
        <v>229</v>
      </c>
      <c r="AE40" s="156">
        <f>IF('2.Métricas'!S11="",0,('2.Métricas'!S9-'2.Métricas'!S11))</f>
        <v>254</v>
      </c>
      <c r="AF40" s="156">
        <f>IF('2.Métricas'!T11="",0,('2.Métricas'!T9-'2.Métricas'!T11))</f>
        <v>285</v>
      </c>
      <c r="AG40" s="156">
        <f>IF('2.Métricas'!U11="",0,('2.Métricas'!U9-'2.Métricas'!U11))</f>
        <v>58</v>
      </c>
      <c r="AH40" s="156">
        <f>IF('2.Métricas'!V11="",0,('2.Métricas'!V9-'2.Métricas'!V11))</f>
        <v>1</v>
      </c>
      <c r="AI40" s="156">
        <f>IF('2.Métricas'!W11="",0,('2.Métricas'!W9-'2.Métricas'!W11))</f>
        <v>2</v>
      </c>
      <c r="AJ40" s="156">
        <f>IF('2.Métricas'!X11="",0,('2.Métricas'!X9-'2.Métricas'!X11))</f>
        <v>2</v>
      </c>
      <c r="AK40" s="156">
        <f>IF('2.Métricas'!Y11="",0,('2.Métricas'!Y9-'2.Métricas'!Y11))</f>
        <v>0</v>
      </c>
      <c r="AL40" s="156">
        <f>IF('2.Métricas'!Z11="",0,('2.Métricas'!Z9-'2.Métricas'!Z11))</f>
        <v>0</v>
      </c>
      <c r="AM40" s="156">
        <f>IF('2.Métricas'!AA11="",0,('2.Métricas'!AA9-'2.Métricas'!AA11))</f>
        <v>2</v>
      </c>
      <c r="AN40" s="156">
        <f>IF('2.Métricas'!AB11="",0,('2.Métricas'!AB9-'2.Métricas'!AB11))</f>
        <v>0</v>
      </c>
      <c r="AO40" s="156">
        <f>IF('2.Métricas'!AC11="",0,('2.Métricas'!AC9-'2.Métricas'!AC11))</f>
        <v>1</v>
      </c>
      <c r="AP40" s="156">
        <f>IF('2.Métricas'!AD11="",0,('2.Métricas'!AD9-'2.Métricas'!AD11))</f>
        <v>2</v>
      </c>
      <c r="AQ40" s="156">
        <f>IF('2.Métricas'!AE11="",0,('2.Métricas'!AE9-'2.Métricas'!AE11))</f>
        <v>0</v>
      </c>
      <c r="AR40" s="156">
        <f>IF('2.Métricas'!AF11="",0,('2.Métricas'!AF9-'2.Métricas'!AF11))</f>
        <v>0</v>
      </c>
      <c r="AS40" s="156">
        <f>IF('2.Métricas'!AG11="",0,('2.Métricas'!AG9-'2.Métricas'!AG11))</f>
        <v>0</v>
      </c>
      <c r="AT40" s="156">
        <f>IF('2.Métricas'!AH11="",0,('2.Métricas'!AH9-'2.Métricas'!AH11))</f>
        <v>0</v>
      </c>
      <c r="AU40" s="156">
        <f>IF('2.Métricas'!AI11="",0,('2.Métricas'!AI9-'2.Métricas'!AI11))</f>
        <v>0</v>
      </c>
      <c r="AV40" s="156">
        <f>IF('2.Métricas'!AJ11="",0,('2.Métricas'!AJ9-'2.Métricas'!AJ11))</f>
        <v>0</v>
      </c>
      <c r="AW40" s="156">
        <f>IF('2.Métricas'!AK11="",0,('2.Métricas'!AK9-'2.Métricas'!AK11))</f>
        <v>0</v>
      </c>
      <c r="AX40" s="156">
        <f>IF('2.Métricas'!AL11="",0,('2.Métricas'!AL9-'2.Métricas'!AL11))</f>
        <v>3</v>
      </c>
      <c r="AY40" s="156">
        <f>IF('2.Métricas'!AM11="",0,('2.Métricas'!AM9-'2.Métricas'!AM11))</f>
        <v>16</v>
      </c>
      <c r="AZ40" s="156">
        <f>IF('2.Métricas'!AN11="",0,('2.Métricas'!AN9-'2.Métricas'!AN11))</f>
        <v>3</v>
      </c>
      <c r="BA40" s="156">
        <f>IF('2.Métricas'!AO11="",0,('2.Métricas'!AO9-'2.Métricas'!AO11))</f>
        <v>0</v>
      </c>
      <c r="BB40" s="156">
        <f>IF('2.Métricas'!AP11="",0,('2.Métricas'!AP9-'2.Métricas'!AP11))</f>
        <v>3</v>
      </c>
      <c r="BC40" s="156">
        <f>IF('2.Métricas'!AQ11="",0,('2.Métricas'!AQ9-'2.Métricas'!AQ11))</f>
        <v>0</v>
      </c>
      <c r="BD40" s="156">
        <f>IF('2.Métricas'!AR11="",0,('2.Métricas'!AR9-'2.Métricas'!AR11))</f>
        <v>2</v>
      </c>
      <c r="BE40" s="156">
        <f>IF('2.Métricas'!AS11="",0,('2.Métricas'!AS9-'2.Métricas'!AS11))</f>
        <v>1</v>
      </c>
      <c r="BF40" s="156">
        <f>IF('2.Métricas'!AT11="",0,('2.Métricas'!AT9-'2.Métricas'!AT11))</f>
        <v>0</v>
      </c>
      <c r="BG40" s="156">
        <f>IF('2.Métricas'!AU11="",0,('2.Métricas'!AU9-'2.Métricas'!AU11))</f>
        <v>2</v>
      </c>
      <c r="BH40" s="156">
        <f>IF('2.Métricas'!AV11="",0,('2.Métricas'!AV9-'2.Métricas'!AV11))</f>
        <v>3</v>
      </c>
      <c r="BI40" s="156">
        <f>IF('2.Métricas'!AW11="",0,('2.Métricas'!AW9-'2.Métricas'!AW11))</f>
        <v>1</v>
      </c>
      <c r="BJ40" s="156">
        <f>IF('2.Métricas'!AX11="",0,('2.Métricas'!AX9-'2.Métricas'!AX11))</f>
        <v>0</v>
      </c>
      <c r="BK40" s="156">
        <f>IF('2.Métricas'!AY11="",0,('2.Métricas'!AY9-'2.Métricas'!AY11))</f>
        <v>0</v>
      </c>
      <c r="BL40" s="156">
        <f>IF('2.Métricas'!AZ11="",0,('2.Métricas'!AZ9-'2.Métricas'!AZ11))</f>
        <v>0</v>
      </c>
      <c r="BM40" s="156">
        <f>IF('2.Métricas'!BA11="",0,('2.Métricas'!BA9-'2.Métricas'!BA11))</f>
        <v>0</v>
      </c>
      <c r="BN40" s="156">
        <f>IF('2.Métricas'!BB11="",0,('2.Métricas'!BB9-'2.Métricas'!BB11))</f>
        <v>0</v>
      </c>
      <c r="BO40" s="156">
        <f>IF('2.Métricas'!BC11="",0,('2.Métricas'!BC9-'2.Métricas'!BC11))</f>
        <v>0</v>
      </c>
      <c r="BP40" s="156">
        <f>IF('2.Métricas'!BD11="",0,('2.Métricas'!BD9-'2.Métricas'!BD11))</f>
        <v>0</v>
      </c>
      <c r="BQ40" s="156">
        <f>IF('2.Métricas'!BE11="",0,('2.Métricas'!BE9-'2.Métricas'!BE11))</f>
        <v>0</v>
      </c>
      <c r="BR40" s="156">
        <f>IF('2.Métricas'!BF11="",0,('2.Métricas'!BF9-'2.Métricas'!BF11))</f>
        <v>0</v>
      </c>
      <c r="BS40" s="156">
        <f>IF('2.Métricas'!BG11="",0,('2.Métricas'!BG9-'2.Métricas'!BG11))</f>
        <v>0</v>
      </c>
      <c r="BT40" s="156">
        <f>IF('2.Métricas'!BH11="",0,('2.Métricas'!BH9-'2.Métricas'!BH11))</f>
        <v>0</v>
      </c>
      <c r="BU40" s="156">
        <f>IF('2.Métricas'!BI11="",0,('2.Métricas'!BI9-'2.Métricas'!BI11))</f>
        <v>0</v>
      </c>
      <c r="BV40" s="156">
        <f>IF('2.Métricas'!BJ11="",0,('2.Métricas'!BJ9-'2.Métricas'!BJ11))</f>
        <v>0</v>
      </c>
      <c r="BW40" s="156">
        <f>IF('2.Métricas'!BK11="",0,('2.Métricas'!BK9-'2.Métricas'!BK11))</f>
        <v>0</v>
      </c>
      <c r="BX40" s="156">
        <f>IF('2.Métricas'!BL11="",0,('2.Métricas'!BL9-'2.Métricas'!BL11))</f>
        <v>0</v>
      </c>
      <c r="BY40" s="156">
        <f>IF('2.Métricas'!BM11="",0,('2.Métricas'!BM9-'2.Métricas'!BM11))</f>
        <v>0</v>
      </c>
      <c r="BZ40" s="156">
        <f>IF('2.Métricas'!BN11="",0,('2.Métricas'!BN9-'2.Métricas'!BN11))</f>
        <v>0</v>
      </c>
    </row>
    <row r="41" spans="1:78" ht="30.6" x14ac:dyDescent="0.3">
      <c r="A41" s="271"/>
      <c r="B41" s="185">
        <v>6</v>
      </c>
      <c r="C41" s="186" t="s">
        <v>109</v>
      </c>
      <c r="D41" s="187" t="s">
        <v>110</v>
      </c>
      <c r="E41" s="188" t="s">
        <v>83</v>
      </c>
      <c r="F41" s="187" t="s">
        <v>84</v>
      </c>
      <c r="G41" s="189" t="s">
        <v>111</v>
      </c>
      <c r="H41" s="149" t="s">
        <v>86</v>
      </c>
      <c r="I41" s="190">
        <v>30</v>
      </c>
      <c r="J41" s="191">
        <f t="shared" si="12"/>
        <v>23</v>
      </c>
      <c r="K41" s="152" t="s">
        <v>87</v>
      </c>
      <c r="L41" s="153">
        <f t="shared" si="13"/>
        <v>30</v>
      </c>
      <c r="M41" s="154" t="s">
        <v>88</v>
      </c>
      <c r="N41" s="169">
        <v>23</v>
      </c>
      <c r="O41" s="156">
        <f t="shared" ref="O41:BD41" si="14">IF(O47=0,0,MAX(O42:O47))</f>
        <v>75</v>
      </c>
      <c r="P41" s="156">
        <f t="shared" si="14"/>
        <v>0</v>
      </c>
      <c r="Q41" s="156">
        <f t="shared" si="14"/>
        <v>0</v>
      </c>
      <c r="R41" s="156">
        <f t="shared" si="14"/>
        <v>0</v>
      </c>
      <c r="S41" s="156">
        <f t="shared" si="14"/>
        <v>14</v>
      </c>
      <c r="T41" s="156">
        <f t="shared" si="14"/>
        <v>0</v>
      </c>
      <c r="U41" s="156">
        <f t="shared" si="14"/>
        <v>9</v>
      </c>
      <c r="V41" s="156">
        <f t="shared" si="14"/>
        <v>38</v>
      </c>
      <c r="W41" s="156">
        <f t="shared" si="14"/>
        <v>17</v>
      </c>
      <c r="X41" s="156">
        <f t="shared" si="14"/>
        <v>42</v>
      </c>
      <c r="Y41" s="156">
        <f t="shared" si="14"/>
        <v>81</v>
      </c>
      <c r="Z41" s="156">
        <f t="shared" si="14"/>
        <v>106</v>
      </c>
      <c r="AA41" s="156">
        <f t="shared" si="14"/>
        <v>44</v>
      </c>
      <c r="AB41" s="156">
        <f t="shared" si="14"/>
        <v>51</v>
      </c>
      <c r="AC41" s="156">
        <f t="shared" si="14"/>
        <v>84</v>
      </c>
      <c r="AD41" s="156">
        <f t="shared" si="14"/>
        <v>112</v>
      </c>
      <c r="AE41" s="156">
        <f t="shared" si="14"/>
        <v>105</v>
      </c>
      <c r="AF41" s="156">
        <f t="shared" si="14"/>
        <v>130</v>
      </c>
      <c r="AG41" s="156">
        <f t="shared" si="14"/>
        <v>101</v>
      </c>
      <c r="AH41" s="156">
        <f t="shared" si="14"/>
        <v>129</v>
      </c>
      <c r="AI41" s="156">
        <f t="shared" si="14"/>
        <v>133</v>
      </c>
      <c r="AJ41" s="156">
        <f t="shared" si="14"/>
        <v>113</v>
      </c>
      <c r="AK41" s="156">
        <f t="shared" si="14"/>
        <v>148</v>
      </c>
      <c r="AL41" s="156">
        <f t="shared" si="14"/>
        <v>173</v>
      </c>
      <c r="AM41" s="156">
        <f t="shared" si="14"/>
        <v>197</v>
      </c>
      <c r="AN41" s="156">
        <f t="shared" si="14"/>
        <v>236</v>
      </c>
      <c r="AO41" s="156">
        <f t="shared" si="14"/>
        <v>267</v>
      </c>
      <c r="AP41" s="156">
        <f t="shared" si="14"/>
        <v>237</v>
      </c>
      <c r="AQ41" s="156">
        <f t="shared" si="14"/>
        <v>190</v>
      </c>
      <c r="AR41" s="156">
        <f t="shared" si="14"/>
        <v>153</v>
      </c>
      <c r="AS41" s="156">
        <f t="shared" si="14"/>
        <v>128</v>
      </c>
      <c r="AT41" s="156">
        <f t="shared" si="14"/>
        <v>132</v>
      </c>
      <c r="AU41" s="156">
        <f t="shared" si="14"/>
        <v>155</v>
      </c>
      <c r="AV41" s="156">
        <f t="shared" si="14"/>
        <v>58</v>
      </c>
      <c r="AW41" s="156">
        <f t="shared" si="14"/>
        <v>47</v>
      </c>
      <c r="AX41" s="156">
        <f t="shared" si="14"/>
        <v>30</v>
      </c>
      <c r="AY41" s="156">
        <f t="shared" si="14"/>
        <v>38</v>
      </c>
      <c r="AZ41" s="156">
        <f t="shared" si="14"/>
        <v>73</v>
      </c>
      <c r="BA41" s="156">
        <f t="shared" si="14"/>
        <v>78</v>
      </c>
      <c r="BB41" s="156">
        <f t="shared" si="14"/>
        <v>57</v>
      </c>
      <c r="BC41" s="156">
        <f t="shared" si="14"/>
        <v>71</v>
      </c>
      <c r="BD41" s="156">
        <f t="shared" si="14"/>
        <v>65</v>
      </c>
      <c r="BE41" s="156">
        <f t="shared" ref="BE41:BZ41" si="15">MAX(BE42:BE47)</f>
        <v>93</v>
      </c>
      <c r="BF41" s="156">
        <f t="shared" si="15"/>
        <v>29</v>
      </c>
      <c r="BG41" s="156">
        <f t="shared" si="15"/>
        <v>57</v>
      </c>
      <c r="BH41" s="156">
        <f t="shared" si="15"/>
        <v>67</v>
      </c>
      <c r="BI41" s="156">
        <f t="shared" si="15"/>
        <v>56</v>
      </c>
      <c r="BJ41" s="156">
        <f t="shared" si="15"/>
        <v>0</v>
      </c>
      <c r="BK41" s="156">
        <f t="shared" si="15"/>
        <v>0</v>
      </c>
      <c r="BL41" s="156">
        <f t="shared" si="15"/>
        <v>0</v>
      </c>
      <c r="BM41" s="156">
        <f t="shared" si="15"/>
        <v>0</v>
      </c>
      <c r="BN41" s="156">
        <f t="shared" si="15"/>
        <v>0</v>
      </c>
      <c r="BO41" s="156">
        <f t="shared" si="15"/>
        <v>0</v>
      </c>
      <c r="BP41" s="156">
        <f t="shared" si="15"/>
        <v>0</v>
      </c>
      <c r="BQ41" s="156">
        <f t="shared" si="15"/>
        <v>0</v>
      </c>
      <c r="BR41" s="156">
        <f t="shared" si="15"/>
        <v>0</v>
      </c>
      <c r="BS41" s="156">
        <f t="shared" si="15"/>
        <v>0</v>
      </c>
      <c r="BT41" s="156">
        <f t="shared" si="15"/>
        <v>0</v>
      </c>
      <c r="BU41" s="156">
        <f t="shared" si="15"/>
        <v>0</v>
      </c>
      <c r="BV41" s="156">
        <f t="shared" si="15"/>
        <v>0</v>
      </c>
      <c r="BW41" s="156">
        <f t="shared" si="15"/>
        <v>0</v>
      </c>
      <c r="BX41" s="156">
        <f t="shared" si="15"/>
        <v>0</v>
      </c>
      <c r="BY41" s="156">
        <f t="shared" si="15"/>
        <v>0</v>
      </c>
      <c r="BZ41" s="156">
        <f t="shared" si="15"/>
        <v>0</v>
      </c>
    </row>
    <row r="42" spans="1:78" ht="15" x14ac:dyDescent="0.3">
      <c r="A42" s="271"/>
      <c r="B42" s="192"/>
      <c r="C42" s="193" t="s">
        <v>89</v>
      </c>
      <c r="D42" s="194"/>
      <c r="E42" s="195"/>
      <c r="F42" s="196"/>
      <c r="G42" s="197"/>
      <c r="H42" s="149" t="s">
        <v>86</v>
      </c>
      <c r="I42" s="190">
        <v>10</v>
      </c>
      <c r="J42" s="191">
        <f t="shared" si="12"/>
        <v>12</v>
      </c>
      <c r="K42" s="152" t="s">
        <v>87</v>
      </c>
      <c r="L42" s="153">
        <f t="shared" si="13"/>
        <v>10</v>
      </c>
      <c r="M42" s="154" t="s">
        <v>88</v>
      </c>
      <c r="N42" s="169">
        <v>12</v>
      </c>
      <c r="O42" s="156">
        <f>'2.Métricas'!C9-'2.Métricas'!C165</f>
        <v>75</v>
      </c>
      <c r="P42" s="156">
        <f>'2.Métricas'!D9-'2.Métricas'!D165</f>
        <v>0</v>
      </c>
      <c r="Q42" s="156">
        <f>'2.Métricas'!E9-'2.Métricas'!E165</f>
        <v>1</v>
      </c>
      <c r="R42" s="156">
        <f>'2.Métricas'!F9-'2.Métricas'!F165</f>
        <v>1</v>
      </c>
      <c r="S42" s="156">
        <f>'2.Métricas'!G9-'2.Métricas'!G165</f>
        <v>0</v>
      </c>
      <c r="T42" s="156">
        <f>'2.Métricas'!H9-'2.Métricas'!H165</f>
        <v>0</v>
      </c>
      <c r="U42" s="156">
        <f>'2.Métricas'!I9-'2.Métricas'!I165</f>
        <v>9</v>
      </c>
      <c r="V42" s="156">
        <f>'2.Métricas'!J9-'2.Métricas'!J165</f>
        <v>38</v>
      </c>
      <c r="W42" s="156">
        <f>'2.Métricas'!K9-'2.Métricas'!K165</f>
        <v>6</v>
      </c>
      <c r="X42" s="156">
        <f>'2.Métricas'!L9-'2.Métricas'!L165</f>
        <v>34</v>
      </c>
      <c r="Y42" s="156">
        <f>'2.Métricas'!M9-'2.Métricas'!M165</f>
        <v>73</v>
      </c>
      <c r="Z42" s="156">
        <f>'2.Métricas'!N9-'2.Métricas'!N165</f>
        <v>56</v>
      </c>
      <c r="AA42" s="156">
        <f>'2.Métricas'!O9-'2.Métricas'!O165</f>
        <v>44</v>
      </c>
      <c r="AB42" s="156">
        <f>'2.Métricas'!P9-'2.Métricas'!P165</f>
        <v>51</v>
      </c>
      <c r="AC42" s="156">
        <f>'2.Métricas'!Q9-'2.Métricas'!Q165</f>
        <v>84</v>
      </c>
      <c r="AD42" s="156">
        <f>'2.Métricas'!R9-'2.Métricas'!R165</f>
        <v>112</v>
      </c>
      <c r="AE42" s="156">
        <f>'2.Métricas'!S9-'2.Métricas'!S165</f>
        <v>95</v>
      </c>
      <c r="AF42" s="156">
        <f>'2.Métricas'!T9-'2.Métricas'!T165</f>
        <v>110</v>
      </c>
      <c r="AG42" s="156">
        <f>'2.Métricas'!U9-'2.Métricas'!U165</f>
        <v>101</v>
      </c>
      <c r="AH42" s="156">
        <f>'2.Métricas'!V9-'2.Métricas'!V165</f>
        <v>129</v>
      </c>
      <c r="AI42" s="156">
        <f>'2.Métricas'!W9-'2.Métricas'!W165</f>
        <v>133</v>
      </c>
      <c r="AJ42" s="156">
        <f>'2.Métricas'!X9-'2.Métricas'!X165</f>
        <v>113</v>
      </c>
      <c r="AK42" s="156">
        <f>'2.Métricas'!Y9-'2.Métricas'!Y165</f>
        <v>148</v>
      </c>
      <c r="AL42" s="156">
        <f>'2.Métricas'!Z9-'2.Métricas'!Z165</f>
        <v>138</v>
      </c>
      <c r="AM42" s="156">
        <f>'2.Métricas'!AA9-'2.Métricas'!AA165</f>
        <v>142</v>
      </c>
      <c r="AN42" s="156">
        <f>'2.Métricas'!AB9-'2.Métricas'!AB165</f>
        <v>173</v>
      </c>
      <c r="AO42" s="156">
        <f>'2.Métricas'!AC9-'2.Métricas'!AC165</f>
        <v>174</v>
      </c>
      <c r="AP42" s="156">
        <f>'2.Métricas'!AD9-'2.Métricas'!AD165</f>
        <v>197</v>
      </c>
      <c r="AQ42" s="156">
        <f>'2.Métricas'!AE9-'2.Métricas'!AE165</f>
        <v>190</v>
      </c>
      <c r="AR42" s="156">
        <f>'2.Métricas'!AF9-'2.Métricas'!AF165</f>
        <v>153</v>
      </c>
      <c r="AS42" s="156">
        <f>'2.Métricas'!AG9-'2.Métricas'!AG165</f>
        <v>128</v>
      </c>
      <c r="AT42" s="156">
        <f>'2.Métricas'!AH9-'2.Métricas'!AH165</f>
        <v>18</v>
      </c>
      <c r="AU42" s="156">
        <f>'2.Métricas'!AI9-'2.Métricas'!AI165</f>
        <v>41</v>
      </c>
      <c r="AV42" s="156">
        <f>'2.Métricas'!AJ9-'2.Métricas'!AJ165</f>
        <v>20</v>
      </c>
      <c r="AW42" s="156">
        <f>'2.Métricas'!AK9-'2.Métricas'!AK165</f>
        <v>47</v>
      </c>
      <c r="AX42" s="156">
        <f>'2.Métricas'!AL9-'2.Métricas'!AL165</f>
        <v>30</v>
      </c>
      <c r="AY42" s="156">
        <f>'2.Métricas'!AM9-'2.Métricas'!AM165</f>
        <v>38</v>
      </c>
      <c r="AZ42" s="156">
        <f>'2.Métricas'!AN9-'2.Métricas'!AN165</f>
        <v>73</v>
      </c>
      <c r="BA42" s="156">
        <f>'2.Métricas'!AO9-'2.Métricas'!AO165</f>
        <v>78</v>
      </c>
      <c r="BB42" s="156">
        <f>'2.Métricas'!AP9-'2.Métricas'!AP165</f>
        <v>57</v>
      </c>
      <c r="BC42" s="156">
        <f>'2.Métricas'!AQ9-'2.Métricas'!AQ165</f>
        <v>71</v>
      </c>
      <c r="BD42" s="156">
        <f>'2.Métricas'!AR9-'2.Métricas'!AR165</f>
        <v>65</v>
      </c>
      <c r="BE42" s="156">
        <f>'2.Métricas'!AS9-'2.Métricas'!AS165</f>
        <v>93</v>
      </c>
      <c r="BF42" s="156">
        <f>'2.Métricas'!AT9-'2.Métricas'!AT165</f>
        <v>29</v>
      </c>
      <c r="BG42" s="156">
        <f>'2.Métricas'!AU9-'2.Métricas'!AU165</f>
        <v>57</v>
      </c>
      <c r="BH42" s="156">
        <f>'2.Métricas'!AV9-'2.Métricas'!AV165</f>
        <v>67</v>
      </c>
      <c r="BI42" s="156">
        <f>'2.Métricas'!AW9-'2.Métricas'!AW165</f>
        <v>56</v>
      </c>
      <c r="BJ42" s="156">
        <f>'2.Métricas'!AX9-'2.Métricas'!AX165</f>
        <v>0</v>
      </c>
      <c r="BK42" s="156">
        <f>'2.Métricas'!AY9-'2.Métricas'!AY165</f>
        <v>0</v>
      </c>
      <c r="BL42" s="156">
        <f>'2.Métricas'!AZ9-'2.Métricas'!AZ165</f>
        <v>0</v>
      </c>
      <c r="BM42" s="156">
        <f>'2.Métricas'!BA9-'2.Métricas'!BA165</f>
        <v>0</v>
      </c>
      <c r="BN42" s="156">
        <f>'2.Métricas'!BB9-'2.Métricas'!BB165</f>
        <v>0</v>
      </c>
      <c r="BO42" s="156">
        <f>'2.Métricas'!BC9-'2.Métricas'!BC165</f>
        <v>0</v>
      </c>
      <c r="BP42" s="156">
        <f>'2.Métricas'!BD9-'2.Métricas'!BD165</f>
        <v>0</v>
      </c>
      <c r="BQ42" s="156">
        <f>'2.Métricas'!BE9-'2.Métricas'!BE165</f>
        <v>0</v>
      </c>
      <c r="BR42" s="156">
        <f>'2.Métricas'!BF9-'2.Métricas'!BF165</f>
        <v>0</v>
      </c>
      <c r="BS42" s="156">
        <f>'2.Métricas'!BG9-'2.Métricas'!BG165</f>
        <v>0</v>
      </c>
      <c r="BT42" s="156">
        <f>'2.Métricas'!BH9-'2.Métricas'!BH165</f>
        <v>0</v>
      </c>
      <c r="BU42" s="156">
        <f>'2.Métricas'!BI9-'2.Métricas'!BI165</f>
        <v>0</v>
      </c>
      <c r="BV42" s="156">
        <f>'2.Métricas'!BJ9-'2.Métricas'!BJ165</f>
        <v>0</v>
      </c>
      <c r="BW42" s="156">
        <f>'2.Métricas'!BK9-'2.Métricas'!BK165</f>
        <v>0</v>
      </c>
      <c r="BX42" s="156">
        <f>'2.Métricas'!BL9-'2.Métricas'!BL165</f>
        <v>0</v>
      </c>
      <c r="BY42" s="156">
        <f>'2.Métricas'!BM9-'2.Métricas'!BM165</f>
        <v>0</v>
      </c>
      <c r="BZ42" s="156">
        <f>'2.Métricas'!BN9-'2.Métricas'!BN165</f>
        <v>0</v>
      </c>
    </row>
    <row r="43" spans="1:78" ht="15" x14ac:dyDescent="0.3">
      <c r="A43" s="271"/>
      <c r="B43" s="192"/>
      <c r="C43" s="193" t="s">
        <v>90</v>
      </c>
      <c r="D43" s="194"/>
      <c r="E43" s="195"/>
      <c r="F43" s="196"/>
      <c r="G43" s="197"/>
      <c r="H43" s="149" t="s">
        <v>86</v>
      </c>
      <c r="I43" s="190">
        <v>7</v>
      </c>
      <c r="J43" s="191">
        <f t="shared" si="12"/>
        <v>5</v>
      </c>
      <c r="K43" s="152" t="s">
        <v>87</v>
      </c>
      <c r="L43" s="153">
        <f t="shared" si="13"/>
        <v>7</v>
      </c>
      <c r="M43" s="154" t="s">
        <v>88</v>
      </c>
      <c r="N43" s="169">
        <v>5</v>
      </c>
      <c r="O43" s="156">
        <f>'2.Métricas'!C9-'2.Métricas'!C139</f>
        <v>0</v>
      </c>
      <c r="P43" s="156">
        <f>'2.Métricas'!D9-'2.Métricas'!D139</f>
        <v>0</v>
      </c>
      <c r="Q43" s="156">
        <f>'2.Métricas'!E9-'2.Métricas'!E139</f>
        <v>0</v>
      </c>
      <c r="R43" s="156">
        <f>'2.Métricas'!F9-'2.Métricas'!F139</f>
        <v>0</v>
      </c>
      <c r="S43" s="156">
        <f>'2.Métricas'!G9-'2.Métricas'!G139</f>
        <v>0</v>
      </c>
      <c r="T43" s="156">
        <f>'2.Métricas'!H9-'2.Métricas'!H139</f>
        <v>0</v>
      </c>
      <c r="U43" s="156">
        <f>'2.Métricas'!I9-'2.Métricas'!I139</f>
        <v>0</v>
      </c>
      <c r="V43" s="156">
        <f>'2.Métricas'!J9-'2.Métricas'!J139</f>
        <v>0</v>
      </c>
      <c r="W43" s="156">
        <f>'2.Métricas'!K9-'2.Métricas'!K139</f>
        <v>0</v>
      </c>
      <c r="X43" s="156">
        <f>'2.Métricas'!L9-'2.Métricas'!L139</f>
        <v>0</v>
      </c>
      <c r="Y43" s="156">
        <f>'2.Métricas'!M9-'2.Métricas'!M139</f>
        <v>0</v>
      </c>
      <c r="Z43" s="156">
        <f>'2.Métricas'!N9-'2.Métricas'!N139</f>
        <v>2</v>
      </c>
      <c r="AA43" s="156">
        <f>'2.Métricas'!O9-'2.Métricas'!O139</f>
        <v>1</v>
      </c>
      <c r="AB43" s="156">
        <f>'2.Métricas'!P9-'2.Métricas'!P139</f>
        <v>-4</v>
      </c>
      <c r="AC43" s="156">
        <f>'2.Métricas'!Q9-'2.Métricas'!Q139</f>
        <v>0</v>
      </c>
      <c r="AD43" s="156">
        <f>'2.Métricas'!R9-'2.Métricas'!R139</f>
        <v>0</v>
      </c>
      <c r="AE43" s="156">
        <f>'2.Métricas'!S9-'2.Métricas'!S139</f>
        <v>0</v>
      </c>
      <c r="AF43" s="156">
        <f>'2.Métricas'!T9-'2.Métricas'!T139</f>
        <v>6</v>
      </c>
      <c r="AG43" s="156">
        <f>'2.Métricas'!U9-'2.Métricas'!U139</f>
        <v>0</v>
      </c>
      <c r="AH43" s="156">
        <f>'2.Métricas'!V9-'2.Métricas'!V139</f>
        <v>21</v>
      </c>
      <c r="AI43" s="156">
        <f>'2.Métricas'!W9-'2.Métricas'!W139</f>
        <v>22</v>
      </c>
      <c r="AJ43" s="156">
        <f>'2.Métricas'!X9-'2.Métricas'!X139</f>
        <v>3</v>
      </c>
      <c r="AK43" s="156">
        <f>'2.Métricas'!Y9-'2.Métricas'!Y139</f>
        <v>0</v>
      </c>
      <c r="AL43" s="156">
        <f>'2.Métricas'!Z9-'2.Métricas'!Z139</f>
        <v>7</v>
      </c>
      <c r="AM43" s="156">
        <f>'2.Métricas'!AA9-'2.Métricas'!AA139</f>
        <v>1</v>
      </c>
      <c r="AN43" s="156">
        <f>'2.Métricas'!AB9-'2.Métricas'!AB139</f>
        <v>19</v>
      </c>
      <c r="AO43" s="156">
        <f>'2.Métricas'!AC9-'2.Métricas'!AC139</f>
        <v>9</v>
      </c>
      <c r="AP43" s="156">
        <f>'2.Métricas'!AD9-'2.Métricas'!AD139</f>
        <v>2</v>
      </c>
      <c r="AQ43" s="156">
        <f>'2.Métricas'!AE9-'2.Métricas'!AE139</f>
        <v>2</v>
      </c>
      <c r="AR43" s="156">
        <f>'2.Métricas'!AF9-'2.Métricas'!AF139</f>
        <v>21</v>
      </c>
      <c r="AS43" s="156">
        <f>'2.Métricas'!AG9-'2.Métricas'!AG139</f>
        <v>16</v>
      </c>
      <c r="AT43" s="156">
        <f>'2.Métricas'!AH9-'2.Métricas'!AH139</f>
        <v>4</v>
      </c>
      <c r="AU43" s="156">
        <f>'2.Métricas'!AI9-'2.Métricas'!AI139</f>
        <v>5</v>
      </c>
      <c r="AV43" s="156">
        <f>'2.Métricas'!AJ9-'2.Métricas'!AJ139</f>
        <v>2</v>
      </c>
      <c r="AW43" s="156">
        <f>'2.Métricas'!AK9-'2.Métricas'!AK139</f>
        <v>9</v>
      </c>
      <c r="AX43" s="156">
        <f>'2.Métricas'!AL9-'2.Métricas'!AL139</f>
        <v>0</v>
      </c>
      <c r="AY43" s="156">
        <f>'2.Métricas'!AM9-'2.Métricas'!AM139</f>
        <v>22</v>
      </c>
      <c r="AZ43" s="156">
        <f>'2.Métricas'!AN9-'2.Métricas'!AN139</f>
        <v>29</v>
      </c>
      <c r="BA43" s="156">
        <f>'2.Métricas'!AO9-'2.Métricas'!AO139</f>
        <v>28</v>
      </c>
      <c r="BB43" s="156">
        <f>'2.Métricas'!AP9-'2.Métricas'!AP139</f>
        <v>1</v>
      </c>
      <c r="BC43" s="156">
        <f>'2.Métricas'!AQ9-'2.Métricas'!AQ139</f>
        <v>21</v>
      </c>
      <c r="BD43" s="156">
        <f>'2.Métricas'!AR9-'2.Métricas'!AR139</f>
        <v>0</v>
      </c>
      <c r="BE43" s="156">
        <f>'2.Métricas'!AS9-'2.Métricas'!AS139</f>
        <v>0</v>
      </c>
      <c r="BF43" s="156">
        <f>'2.Métricas'!AT9-'2.Métricas'!AT139</f>
        <v>0</v>
      </c>
      <c r="BG43" s="156">
        <f>'2.Métricas'!AU9-'2.Métricas'!AU139</f>
        <v>0</v>
      </c>
      <c r="BH43" s="156">
        <f>'2.Métricas'!AV9-'2.Métricas'!AV139</f>
        <v>0</v>
      </c>
      <c r="BI43" s="156">
        <f>'2.Métricas'!AW9-'2.Métricas'!AW139</f>
        <v>3</v>
      </c>
      <c r="BJ43" s="156">
        <f>'2.Métricas'!AX9-'2.Métricas'!AX139</f>
        <v>0</v>
      </c>
      <c r="BK43" s="156">
        <f>'2.Métricas'!AY9-'2.Métricas'!AY139</f>
        <v>0</v>
      </c>
      <c r="BL43" s="156">
        <f>'2.Métricas'!AZ9-'2.Métricas'!AZ139</f>
        <v>0</v>
      </c>
      <c r="BM43" s="156">
        <f>'2.Métricas'!BA9-'2.Métricas'!BA139</f>
        <v>0</v>
      </c>
      <c r="BN43" s="156">
        <f>'2.Métricas'!BB9-'2.Métricas'!BB139</f>
        <v>0</v>
      </c>
      <c r="BO43" s="156">
        <f>'2.Métricas'!BC9-'2.Métricas'!BC139</f>
        <v>0</v>
      </c>
      <c r="BP43" s="156">
        <f>'2.Métricas'!BD9-'2.Métricas'!BD139</f>
        <v>0</v>
      </c>
      <c r="BQ43" s="156">
        <f>'2.Métricas'!BE9-'2.Métricas'!BE139</f>
        <v>0</v>
      </c>
      <c r="BR43" s="156">
        <f>'2.Métricas'!BF9-'2.Métricas'!BF139</f>
        <v>0</v>
      </c>
      <c r="BS43" s="156">
        <f>'2.Métricas'!BG9-'2.Métricas'!BG139</f>
        <v>0</v>
      </c>
      <c r="BT43" s="156">
        <f>'2.Métricas'!BH9-'2.Métricas'!BH139</f>
        <v>0</v>
      </c>
      <c r="BU43" s="156">
        <f>'2.Métricas'!BI9-'2.Métricas'!BI139</f>
        <v>0</v>
      </c>
      <c r="BV43" s="156">
        <f>'2.Métricas'!BJ9-'2.Métricas'!BJ139</f>
        <v>0</v>
      </c>
      <c r="BW43" s="156">
        <f>'2.Métricas'!BK9-'2.Métricas'!BK139</f>
        <v>0</v>
      </c>
      <c r="BX43" s="156">
        <f>'2.Métricas'!BL9-'2.Métricas'!BL139</f>
        <v>0</v>
      </c>
      <c r="BY43" s="156">
        <f>'2.Métricas'!BM9-'2.Métricas'!BM139</f>
        <v>0</v>
      </c>
      <c r="BZ43" s="156">
        <f>'2.Métricas'!BN9-'2.Métricas'!BN139</f>
        <v>0</v>
      </c>
    </row>
    <row r="44" spans="1:78" ht="15" x14ac:dyDescent="0.3">
      <c r="A44" s="271"/>
      <c r="B44" s="192"/>
      <c r="C44" s="193" t="s">
        <v>91</v>
      </c>
      <c r="D44" s="194"/>
      <c r="E44" s="195"/>
      <c r="F44" s="196"/>
      <c r="G44" s="197"/>
      <c r="H44" s="149" t="s">
        <v>86</v>
      </c>
      <c r="I44" s="190">
        <v>30</v>
      </c>
      <c r="J44" s="191">
        <f t="shared" si="12"/>
        <v>23</v>
      </c>
      <c r="K44" s="152" t="s">
        <v>87</v>
      </c>
      <c r="L44" s="153">
        <f t="shared" si="13"/>
        <v>30</v>
      </c>
      <c r="M44" s="154" t="s">
        <v>88</v>
      </c>
      <c r="N44" s="169">
        <v>23</v>
      </c>
      <c r="O44" s="156">
        <f>'2.Métricas'!C9-'2.Métricas'!C114</f>
        <v>0</v>
      </c>
      <c r="P44" s="156">
        <f>'2.Métricas'!D9-'2.Métricas'!D114</f>
        <v>0</v>
      </c>
      <c r="Q44" s="156">
        <f>'2.Métricas'!E9-'2.Métricas'!E114</f>
        <v>0</v>
      </c>
      <c r="R44" s="156">
        <f>'2.Métricas'!F9-'2.Métricas'!F114</f>
        <v>0</v>
      </c>
      <c r="S44" s="156">
        <f>'2.Métricas'!G9-'2.Métricas'!G114</f>
        <v>0</v>
      </c>
      <c r="T44" s="156">
        <f>'2.Métricas'!H9-'2.Métricas'!H114</f>
        <v>0</v>
      </c>
      <c r="U44" s="156">
        <f>'2.Métricas'!I9-'2.Métricas'!I114</f>
        <v>0</v>
      </c>
      <c r="V44" s="156">
        <f>'2.Métricas'!J9-'2.Métricas'!J114</f>
        <v>0</v>
      </c>
      <c r="W44" s="156">
        <f>'2.Métricas'!K9-'2.Métricas'!K114</f>
        <v>0</v>
      </c>
      <c r="X44" s="156">
        <f>'2.Métricas'!L9-'2.Métricas'!L114</f>
        <v>20</v>
      </c>
      <c r="Y44" s="156">
        <f>'2.Métricas'!M9-'2.Métricas'!M114</f>
        <v>31</v>
      </c>
      <c r="Z44" s="156">
        <f>'2.Métricas'!N9-'2.Métricas'!N114</f>
        <v>2</v>
      </c>
      <c r="AA44" s="156">
        <f>'2.Métricas'!O9-'2.Métricas'!O114</f>
        <v>0</v>
      </c>
      <c r="AB44" s="156">
        <f>'2.Métricas'!P9-'2.Métricas'!P114</f>
        <v>4</v>
      </c>
      <c r="AC44" s="156">
        <f>'2.Métricas'!Q9-'2.Métricas'!Q114</f>
        <v>0</v>
      </c>
      <c r="AD44" s="156">
        <f>'2.Métricas'!R9-'2.Métricas'!R114</f>
        <v>0</v>
      </c>
      <c r="AE44" s="156">
        <f>'2.Métricas'!S9-'2.Métricas'!S114</f>
        <v>0</v>
      </c>
      <c r="AF44" s="156">
        <f>'2.Métricas'!T9-'2.Métricas'!T114</f>
        <v>3</v>
      </c>
      <c r="AG44" s="156">
        <f>'2.Métricas'!U9-'2.Métricas'!U114</f>
        <v>9</v>
      </c>
      <c r="AH44" s="156">
        <f>'2.Métricas'!V9-'2.Métricas'!V114</f>
        <v>30</v>
      </c>
      <c r="AI44" s="156">
        <f>'2.Métricas'!W9-'2.Métricas'!W114</f>
        <v>59</v>
      </c>
      <c r="AJ44" s="156">
        <f>'2.Métricas'!X9-'2.Métricas'!X114</f>
        <v>69</v>
      </c>
      <c r="AK44" s="156">
        <f>'2.Métricas'!Y9-'2.Métricas'!Y114</f>
        <v>13</v>
      </c>
      <c r="AL44" s="156">
        <f>'2.Métricas'!Z9-'2.Métricas'!Z114</f>
        <v>17</v>
      </c>
      <c r="AM44" s="156">
        <f>'2.Métricas'!AA9-'2.Métricas'!AA114</f>
        <v>30</v>
      </c>
      <c r="AN44" s="156">
        <f>'2.Métricas'!AB9-'2.Métricas'!AB114</f>
        <v>20</v>
      </c>
      <c r="AO44" s="156">
        <f>'2.Métricas'!AC9-'2.Métricas'!AC114</f>
        <v>50</v>
      </c>
      <c r="AP44" s="156">
        <f>'2.Métricas'!AD9-'2.Métricas'!AD114</f>
        <v>0</v>
      </c>
      <c r="AQ44" s="156">
        <f>'2.Métricas'!AE9-'2.Métricas'!AE114</f>
        <v>21</v>
      </c>
      <c r="AR44" s="156">
        <f>'2.Métricas'!AF9-'2.Métricas'!AF114</f>
        <v>1</v>
      </c>
      <c r="AS44" s="156">
        <f>'2.Métricas'!AG9-'2.Métricas'!AG114</f>
        <v>28</v>
      </c>
      <c r="AT44" s="156">
        <f>'2.Métricas'!AH9-'2.Métricas'!AH114</f>
        <v>27</v>
      </c>
      <c r="AU44" s="156">
        <f>'2.Métricas'!AI9-'2.Métricas'!AI114</f>
        <v>0</v>
      </c>
      <c r="AV44" s="156">
        <f>'2.Métricas'!AJ9-'2.Métricas'!AJ114</f>
        <v>0</v>
      </c>
      <c r="AW44" s="156">
        <f>'2.Métricas'!AK9-'2.Métricas'!AK114</f>
        <v>22</v>
      </c>
      <c r="AX44" s="156">
        <f>'2.Métricas'!AL9-'2.Métricas'!AL114</f>
        <v>2</v>
      </c>
      <c r="AY44" s="156">
        <f>'2.Métricas'!AM9-'2.Métricas'!AM114</f>
        <v>30</v>
      </c>
      <c r="AZ44" s="156">
        <f>'2.Métricas'!AN9-'2.Métricas'!AN114</f>
        <v>65</v>
      </c>
      <c r="BA44" s="156">
        <f>'2.Métricas'!AO9-'2.Métricas'!AO114</f>
        <v>72</v>
      </c>
      <c r="BB44" s="156">
        <f>'2.Métricas'!AP9-'2.Métricas'!AP114</f>
        <v>56</v>
      </c>
      <c r="BC44" s="156">
        <f>'2.Métricas'!AQ9-'2.Métricas'!AQ114</f>
        <v>19</v>
      </c>
      <c r="BD44" s="156">
        <f>'2.Métricas'!AR9-'2.Métricas'!AR114</f>
        <v>43</v>
      </c>
      <c r="BE44" s="156">
        <f>'2.Métricas'!AS9-'2.Métricas'!AS114</f>
        <v>1</v>
      </c>
      <c r="BF44" s="156">
        <f>'2.Métricas'!AT9-'2.Métricas'!AT114</f>
        <v>20</v>
      </c>
      <c r="BG44" s="156">
        <f>'2.Métricas'!AU9-'2.Métricas'!AU114</f>
        <v>1</v>
      </c>
      <c r="BH44" s="156">
        <f>'2.Métricas'!AV9-'2.Métricas'!AV114</f>
        <v>17</v>
      </c>
      <c r="BI44" s="156">
        <f>'2.Métricas'!AW9-'2.Métricas'!AW114</f>
        <v>11</v>
      </c>
      <c r="BJ44" s="156">
        <f>'2.Métricas'!AX9-'2.Métricas'!AX114</f>
        <v>0</v>
      </c>
      <c r="BK44" s="156">
        <f>'2.Métricas'!AY9-'2.Métricas'!AY114</f>
        <v>0</v>
      </c>
      <c r="BL44" s="156">
        <f>'2.Métricas'!AZ9-'2.Métricas'!AZ114</f>
        <v>0</v>
      </c>
      <c r="BM44" s="156">
        <f>'2.Métricas'!BA9-'2.Métricas'!BA114</f>
        <v>0</v>
      </c>
      <c r="BN44" s="156">
        <f>'2.Métricas'!BB9-'2.Métricas'!BB114</f>
        <v>0</v>
      </c>
      <c r="BO44" s="156">
        <f>'2.Métricas'!BC9-'2.Métricas'!BC114</f>
        <v>0</v>
      </c>
      <c r="BP44" s="156">
        <f>'2.Métricas'!BD9-'2.Métricas'!BD114</f>
        <v>0</v>
      </c>
      <c r="BQ44" s="156">
        <f>'2.Métricas'!BE9-'2.Métricas'!BE114</f>
        <v>0</v>
      </c>
      <c r="BR44" s="156">
        <f>'2.Métricas'!BF9-'2.Métricas'!BF114</f>
        <v>0</v>
      </c>
      <c r="BS44" s="156">
        <f>'2.Métricas'!BG9-'2.Métricas'!BG114</f>
        <v>0</v>
      </c>
      <c r="BT44" s="156">
        <f>'2.Métricas'!BH9-'2.Métricas'!BH114</f>
        <v>0</v>
      </c>
      <c r="BU44" s="156">
        <f>'2.Métricas'!BI9-'2.Métricas'!BI114</f>
        <v>0</v>
      </c>
      <c r="BV44" s="156">
        <f>'2.Métricas'!BJ9-'2.Métricas'!BJ114</f>
        <v>0</v>
      </c>
      <c r="BW44" s="156">
        <f>'2.Métricas'!BK9-'2.Métricas'!BK114</f>
        <v>0</v>
      </c>
      <c r="BX44" s="156">
        <f>'2.Métricas'!BL9-'2.Métricas'!BL114</f>
        <v>0</v>
      </c>
      <c r="BY44" s="156">
        <f>'2.Métricas'!BM9-'2.Métricas'!BM114</f>
        <v>0</v>
      </c>
      <c r="BZ44" s="156">
        <f>'2.Métricas'!BN9-'2.Métricas'!BN114</f>
        <v>0</v>
      </c>
    </row>
    <row r="45" spans="1:78" ht="15" x14ac:dyDescent="0.3">
      <c r="A45" s="271"/>
      <c r="B45" s="192"/>
      <c r="C45" s="193" t="s">
        <v>92</v>
      </c>
      <c r="D45" s="194"/>
      <c r="E45" s="195"/>
      <c r="F45" s="196"/>
      <c r="G45" s="197"/>
      <c r="H45" s="149" t="s">
        <v>86</v>
      </c>
      <c r="I45" s="190">
        <v>2</v>
      </c>
      <c r="J45" s="191">
        <f t="shared" si="12"/>
        <v>1</v>
      </c>
      <c r="K45" s="152" t="s">
        <v>87</v>
      </c>
      <c r="L45" s="153">
        <f t="shared" si="13"/>
        <v>2</v>
      </c>
      <c r="M45" s="154" t="s">
        <v>88</v>
      </c>
      <c r="N45" s="169">
        <v>1</v>
      </c>
      <c r="O45" s="156">
        <f>'2.Métricas'!C9-'2.Métricas'!C41</f>
        <v>0</v>
      </c>
      <c r="P45" s="156">
        <f>'2.Métricas'!D9-'2.Métricas'!D41</f>
        <v>0</v>
      </c>
      <c r="Q45" s="156">
        <f>'2.Métricas'!E9-'2.Métricas'!E41</f>
        <v>0</v>
      </c>
      <c r="R45" s="156">
        <f>'2.Métricas'!F9-'2.Métricas'!F41</f>
        <v>0</v>
      </c>
      <c r="S45" s="156">
        <f>'2.Métricas'!G9-'2.Métricas'!G41</f>
        <v>0</v>
      </c>
      <c r="T45" s="156">
        <f>'2.Métricas'!H9-'2.Métricas'!H41</f>
        <v>0</v>
      </c>
      <c r="U45" s="156">
        <f>'2.Métricas'!I9-'2.Métricas'!I41</f>
        <v>0</v>
      </c>
      <c r="V45" s="156">
        <f>'2.Métricas'!J9-'2.Métricas'!J41</f>
        <v>0</v>
      </c>
      <c r="W45" s="156">
        <f>'2.Métricas'!K9-'2.Métricas'!K41</f>
        <v>0</v>
      </c>
      <c r="X45" s="156">
        <f>'2.Métricas'!L9-'2.Métricas'!L41</f>
        <v>0</v>
      </c>
      <c r="Y45" s="156">
        <f>'2.Métricas'!M9-'2.Métricas'!M41</f>
        <v>0</v>
      </c>
      <c r="Z45" s="156">
        <f>'2.Métricas'!N9-'2.Métricas'!N41</f>
        <v>0</v>
      </c>
      <c r="AA45" s="156">
        <f>'2.Métricas'!O9-'2.Métricas'!O41</f>
        <v>0</v>
      </c>
      <c r="AB45" s="156">
        <f>'2.Métricas'!P9-'2.Métricas'!P41</f>
        <v>0</v>
      </c>
      <c r="AC45" s="156">
        <f>'2.Métricas'!Q9-'2.Métricas'!Q41</f>
        <v>0</v>
      </c>
      <c r="AD45" s="156">
        <f>'2.Métricas'!R9-'2.Métricas'!R41</f>
        <v>31</v>
      </c>
      <c r="AE45" s="156">
        <f>'2.Métricas'!S9-'2.Métricas'!S41</f>
        <v>0</v>
      </c>
      <c r="AF45" s="156">
        <f>'2.Métricas'!T9-'2.Métricas'!T41</f>
        <v>0</v>
      </c>
      <c r="AG45" s="156">
        <f>'2.Métricas'!U9-'2.Métricas'!U41</f>
        <v>0</v>
      </c>
      <c r="AH45" s="156">
        <f>'2.Métricas'!V9-'2.Métricas'!V41</f>
        <v>0</v>
      </c>
      <c r="AI45" s="156">
        <f>'2.Métricas'!W9-'2.Métricas'!W41</f>
        <v>0</v>
      </c>
      <c r="AJ45" s="156">
        <f>'2.Métricas'!X9-'2.Métricas'!X41</f>
        <v>0</v>
      </c>
      <c r="AK45" s="156">
        <f>'2.Métricas'!Y9-'2.Métricas'!Y41</f>
        <v>0</v>
      </c>
      <c r="AL45" s="156">
        <f>'2.Métricas'!Z9-'2.Métricas'!Z41</f>
        <v>4</v>
      </c>
      <c r="AM45" s="156">
        <f>'2.Métricas'!AA9-'2.Métricas'!AA41</f>
        <v>0</v>
      </c>
      <c r="AN45" s="156">
        <f>'2.Métricas'!AB9-'2.Métricas'!AB41</f>
        <v>0</v>
      </c>
      <c r="AO45" s="156">
        <f>'2.Métricas'!AC9-'2.Métricas'!AC41</f>
        <v>0</v>
      </c>
      <c r="AP45" s="156">
        <f>'2.Métricas'!AD9-'2.Métricas'!AD41</f>
        <v>1</v>
      </c>
      <c r="AQ45" s="156">
        <f>'2.Métricas'!AE9-'2.Métricas'!AE41</f>
        <v>1</v>
      </c>
      <c r="AR45" s="156">
        <f>'2.Métricas'!AF9-'2.Métricas'!AF41</f>
        <v>2</v>
      </c>
      <c r="AS45" s="156">
        <f>'2.Métricas'!AG9-'2.Métricas'!AG41</f>
        <v>1</v>
      </c>
      <c r="AT45" s="156">
        <f>'2.Métricas'!AH9-'2.Métricas'!AH41</f>
        <v>4</v>
      </c>
      <c r="AU45" s="156">
        <f>'2.Métricas'!AI9-'2.Métricas'!AI41</f>
        <v>0</v>
      </c>
      <c r="AV45" s="156">
        <f>'2.Métricas'!AJ9-'2.Métricas'!AJ41</f>
        <v>7</v>
      </c>
      <c r="AW45" s="156">
        <f>'2.Métricas'!AK9-'2.Métricas'!AK41</f>
        <v>8</v>
      </c>
      <c r="AX45" s="156">
        <f>'2.Métricas'!AL9-'2.Métricas'!AL41</f>
        <v>2</v>
      </c>
      <c r="AY45" s="156">
        <f>'2.Métricas'!AM9-'2.Métricas'!AM41</f>
        <v>30</v>
      </c>
      <c r="AZ45" s="156">
        <f>'2.Métricas'!AN9-'2.Métricas'!AN41</f>
        <v>30</v>
      </c>
      <c r="BA45" s="156">
        <f>'2.Métricas'!AO9-'2.Métricas'!AO41</f>
        <v>14</v>
      </c>
      <c r="BB45" s="156">
        <f>'2.Métricas'!AP9-'2.Métricas'!AP41</f>
        <v>42</v>
      </c>
      <c r="BC45" s="156">
        <f>'2.Métricas'!AQ9-'2.Métricas'!AQ41</f>
        <v>4</v>
      </c>
      <c r="BD45" s="156">
        <f>'2.Métricas'!AR9-'2.Métricas'!AR41</f>
        <v>2</v>
      </c>
      <c r="BE45" s="156">
        <f>'2.Métricas'!AS9-'2.Métricas'!AS41</f>
        <v>0</v>
      </c>
      <c r="BF45" s="156">
        <f>'2.Métricas'!AT9-'2.Métricas'!AT41</f>
        <v>0</v>
      </c>
      <c r="BG45" s="156">
        <f>'2.Métricas'!AU9-'2.Métricas'!AU41</f>
        <v>0</v>
      </c>
      <c r="BH45" s="156">
        <f>'2.Métricas'!AV9-'2.Métricas'!AV41</f>
        <v>0</v>
      </c>
      <c r="BI45" s="156">
        <f>'2.Métricas'!AW9-'2.Métricas'!AW41</f>
        <v>1</v>
      </c>
      <c r="BJ45" s="156">
        <f>'2.Métricas'!AX9-'2.Métricas'!AX41</f>
        <v>0</v>
      </c>
      <c r="BK45" s="156">
        <f>'2.Métricas'!AY9-'2.Métricas'!AY41</f>
        <v>0</v>
      </c>
      <c r="BL45" s="156">
        <f>'2.Métricas'!AZ9-'2.Métricas'!AZ41</f>
        <v>0</v>
      </c>
      <c r="BM45" s="156">
        <f>'2.Métricas'!BA9-'2.Métricas'!BA41</f>
        <v>0</v>
      </c>
      <c r="BN45" s="156">
        <f>'2.Métricas'!BB9-'2.Métricas'!BB41</f>
        <v>0</v>
      </c>
      <c r="BO45" s="156">
        <f>'2.Métricas'!BC9-'2.Métricas'!BC41</f>
        <v>0</v>
      </c>
      <c r="BP45" s="156">
        <f>'2.Métricas'!BD9-'2.Métricas'!BD41</f>
        <v>0</v>
      </c>
      <c r="BQ45" s="156">
        <f>'2.Métricas'!BE9-'2.Métricas'!BE41</f>
        <v>0</v>
      </c>
      <c r="BR45" s="156">
        <f>'2.Métricas'!BF9-'2.Métricas'!BF41</f>
        <v>0</v>
      </c>
      <c r="BS45" s="156">
        <f>'2.Métricas'!BG9-'2.Métricas'!BG41</f>
        <v>0</v>
      </c>
      <c r="BT45" s="156">
        <f>'2.Métricas'!BH9-'2.Métricas'!BH41</f>
        <v>0</v>
      </c>
      <c r="BU45" s="156">
        <f>'2.Métricas'!BI9-'2.Métricas'!BI41</f>
        <v>0</v>
      </c>
      <c r="BV45" s="156">
        <f>'2.Métricas'!BJ9-'2.Métricas'!BJ41</f>
        <v>0</v>
      </c>
      <c r="BW45" s="156">
        <f>'2.Métricas'!BK9-'2.Métricas'!BK41</f>
        <v>0</v>
      </c>
      <c r="BX45" s="156">
        <f>'2.Métricas'!BL9-'2.Métricas'!BL41</f>
        <v>0</v>
      </c>
      <c r="BY45" s="156">
        <f>'2.Métricas'!BM9-'2.Métricas'!BM41</f>
        <v>0</v>
      </c>
      <c r="BZ45" s="156">
        <f>'2.Métricas'!BN9-'2.Métricas'!BN41</f>
        <v>0</v>
      </c>
    </row>
    <row r="46" spans="1:78" ht="15" hidden="1" x14ac:dyDescent="0.3">
      <c r="A46" s="271"/>
      <c r="B46" s="192"/>
      <c r="C46" s="193" t="s">
        <v>93</v>
      </c>
      <c r="D46" s="194"/>
      <c r="E46" s="195"/>
      <c r="F46" s="196"/>
      <c r="G46" s="197"/>
      <c r="H46" s="149" t="s">
        <v>86</v>
      </c>
      <c r="I46" s="190">
        <v>45</v>
      </c>
      <c r="J46" s="191">
        <f t="shared" si="12"/>
        <v>30</v>
      </c>
      <c r="K46" s="152" t="s">
        <v>87</v>
      </c>
      <c r="L46" s="153">
        <f t="shared" si="13"/>
        <v>45</v>
      </c>
      <c r="M46" s="154" t="s">
        <v>88</v>
      </c>
      <c r="N46" s="169">
        <v>30</v>
      </c>
      <c r="O46" s="156">
        <f>'2.Métricas'!C9-'2.Métricas'!C91</f>
        <v>0</v>
      </c>
      <c r="P46" s="156">
        <f>'2.Métricas'!D9-'2.Métricas'!D91</f>
        <v>0</v>
      </c>
      <c r="Q46" s="156">
        <f>'2.Métricas'!E9-'2.Métricas'!E91</f>
        <v>0</v>
      </c>
      <c r="R46" s="156">
        <f>'2.Métricas'!F9-'2.Métricas'!F91</f>
        <v>0</v>
      </c>
      <c r="S46" s="156">
        <f>'2.Métricas'!G9-'2.Métricas'!G91</f>
        <v>0</v>
      </c>
      <c r="T46" s="156">
        <f>'2.Métricas'!H9-'2.Métricas'!H91</f>
        <v>1</v>
      </c>
      <c r="U46" s="156">
        <f>'2.Métricas'!I9-'2.Métricas'!I91</f>
        <v>0</v>
      </c>
      <c r="V46" s="156">
        <f>'2.Métricas'!J9-'2.Métricas'!J91</f>
        <v>0</v>
      </c>
      <c r="W46" s="156">
        <f>'2.Métricas'!K9-'2.Métricas'!K91</f>
        <v>17</v>
      </c>
      <c r="X46" s="156">
        <f>'2.Métricas'!L9-'2.Métricas'!L91</f>
        <v>0</v>
      </c>
      <c r="Y46" s="156">
        <f>'2.Métricas'!M9-'2.Métricas'!M91</f>
        <v>0</v>
      </c>
      <c r="Z46" s="156">
        <f>'2.Métricas'!N9-'2.Métricas'!N91</f>
        <v>16</v>
      </c>
      <c r="AA46" s="156">
        <f>'2.Métricas'!O9-'2.Métricas'!O91</f>
        <v>0</v>
      </c>
      <c r="AB46" s="156">
        <f>'2.Métricas'!P9-'2.Métricas'!P91</f>
        <v>-4</v>
      </c>
      <c r="AC46" s="156">
        <f>'2.Métricas'!Q9-'2.Métricas'!Q91</f>
        <v>0</v>
      </c>
      <c r="AD46" s="156">
        <f>'2.Métricas'!R9-'2.Métricas'!R91</f>
        <v>0</v>
      </c>
      <c r="AE46" s="156">
        <f>'2.Métricas'!S9-'2.Métricas'!S91</f>
        <v>0</v>
      </c>
      <c r="AF46" s="156">
        <f>'2.Métricas'!T9-'2.Métricas'!T91</f>
        <v>0</v>
      </c>
      <c r="AG46" s="156">
        <f>'2.Métricas'!U9-'2.Métricas'!U91</f>
        <v>10</v>
      </c>
      <c r="AH46" s="156">
        <f>'2.Métricas'!V9-'2.Métricas'!V91</f>
        <v>17</v>
      </c>
      <c r="AI46" s="156">
        <f>'2.Métricas'!W9-'2.Métricas'!W91</f>
        <v>46</v>
      </c>
      <c r="AJ46" s="156">
        <f>'2.Métricas'!X9-'2.Métricas'!X91</f>
        <v>66</v>
      </c>
      <c r="AK46" s="156">
        <f>'2.Métricas'!Y9-'2.Métricas'!Y91</f>
        <v>101</v>
      </c>
      <c r="AL46" s="156">
        <f>'2.Métricas'!Z9-'2.Métricas'!Z91</f>
        <v>133</v>
      </c>
      <c r="AM46" s="156">
        <f>'2.Métricas'!AA9-'2.Métricas'!AA91</f>
        <v>0</v>
      </c>
      <c r="AN46" s="156">
        <f>'2.Métricas'!AB9-'2.Métricas'!AB91</f>
        <v>0</v>
      </c>
      <c r="AO46" s="156">
        <f>'2.Métricas'!AC9-'2.Métricas'!AC91</f>
        <v>0</v>
      </c>
      <c r="AP46" s="156">
        <f>'2.Métricas'!AD9-'2.Métricas'!AD91</f>
        <v>0</v>
      </c>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6"/>
      <c r="BU46" s="156"/>
      <c r="BV46" s="156"/>
      <c r="BW46" s="156"/>
      <c r="BX46" s="156"/>
      <c r="BY46" s="156"/>
      <c r="BZ46" s="156"/>
    </row>
    <row r="47" spans="1:78" ht="15" x14ac:dyDescent="0.3">
      <c r="A47" s="271"/>
      <c r="B47" s="192"/>
      <c r="C47" s="193" t="s">
        <v>94</v>
      </c>
      <c r="D47" s="194"/>
      <c r="E47" s="195"/>
      <c r="F47" s="196"/>
      <c r="G47" s="197"/>
      <c r="H47" s="149" t="s">
        <v>86</v>
      </c>
      <c r="I47" s="190">
        <v>15</v>
      </c>
      <c r="J47" s="191">
        <f t="shared" si="12"/>
        <v>10</v>
      </c>
      <c r="K47" s="152" t="s">
        <v>87</v>
      </c>
      <c r="L47" s="153">
        <f t="shared" si="13"/>
        <v>15</v>
      </c>
      <c r="M47" s="154" t="s">
        <v>88</v>
      </c>
      <c r="N47" s="169">
        <v>10</v>
      </c>
      <c r="O47" s="156">
        <f>'2.Métricas'!C9-'2.Métricas'!C66</f>
        <v>28</v>
      </c>
      <c r="P47" s="156">
        <f>'2.Métricas'!D9-'2.Métricas'!D66</f>
        <v>0</v>
      </c>
      <c r="Q47" s="156">
        <f>'2.Métricas'!E9-'2.Métricas'!E66</f>
        <v>0</v>
      </c>
      <c r="R47" s="156">
        <f>'2.Métricas'!F9-'2.Métricas'!F66</f>
        <v>0</v>
      </c>
      <c r="S47" s="156">
        <f>'2.Métricas'!G9-'2.Métricas'!G66</f>
        <v>14</v>
      </c>
      <c r="T47" s="156">
        <f>'2.Métricas'!H9-'2.Métricas'!H66</f>
        <v>0</v>
      </c>
      <c r="U47" s="156">
        <f>'2.Métricas'!I9-'2.Métricas'!I66</f>
        <v>2</v>
      </c>
      <c r="V47" s="156">
        <f>'2.Métricas'!J9-'2.Métricas'!J66</f>
        <v>31</v>
      </c>
      <c r="W47" s="156">
        <f>'2.Métricas'!K9-'2.Métricas'!K66</f>
        <v>14</v>
      </c>
      <c r="X47" s="156">
        <f>'2.Métricas'!L9-'2.Métricas'!L66</f>
        <v>42</v>
      </c>
      <c r="Y47" s="156">
        <f>'2.Métricas'!M9-'2.Métricas'!M66</f>
        <v>81</v>
      </c>
      <c r="Z47" s="156">
        <f>'2.Métricas'!N9-'2.Métricas'!N66</f>
        <v>106</v>
      </c>
      <c r="AA47" s="156">
        <f>'2.Métricas'!O9-'2.Métricas'!O66</f>
        <v>13</v>
      </c>
      <c r="AB47" s="156">
        <f>'2.Métricas'!P9-'2.Métricas'!P66</f>
        <v>42</v>
      </c>
      <c r="AC47" s="156">
        <f>'2.Métricas'!Q9-'2.Métricas'!Q66</f>
        <v>75</v>
      </c>
      <c r="AD47" s="156">
        <f>'2.Métricas'!R9-'2.Métricas'!R66</f>
        <v>108</v>
      </c>
      <c r="AE47" s="156">
        <f>'2.Métricas'!S9-'2.Métricas'!S66</f>
        <v>105</v>
      </c>
      <c r="AF47" s="156">
        <f>'2.Métricas'!T9-'2.Métricas'!T66</f>
        <v>130</v>
      </c>
      <c r="AG47" s="156">
        <f>'2.Métricas'!U9-'2.Métricas'!U66</f>
        <v>29</v>
      </c>
      <c r="AH47" s="156">
        <f>'2.Métricas'!V9-'2.Métricas'!V66</f>
        <v>57</v>
      </c>
      <c r="AI47" s="156">
        <f>'2.Métricas'!W9-'2.Métricas'!W66</f>
        <v>86</v>
      </c>
      <c r="AJ47" s="156">
        <f>'2.Métricas'!X9-'2.Métricas'!X66</f>
        <v>106</v>
      </c>
      <c r="AK47" s="156">
        <f>'2.Métricas'!Y9-'2.Métricas'!Y66</f>
        <v>141</v>
      </c>
      <c r="AL47" s="156">
        <f>'2.Métricas'!Z9-'2.Métricas'!Z66</f>
        <v>173</v>
      </c>
      <c r="AM47" s="156">
        <f>'2.Métricas'!AA9-'2.Métricas'!AA66</f>
        <v>197</v>
      </c>
      <c r="AN47" s="156">
        <f>'2.Métricas'!AB9-'2.Métricas'!AB66</f>
        <v>236</v>
      </c>
      <c r="AO47" s="156">
        <f>'2.Métricas'!AC9-'2.Métricas'!AC66</f>
        <v>267</v>
      </c>
      <c r="AP47" s="156">
        <f>'2.Métricas'!AD9-'2.Métricas'!AD66</f>
        <v>237</v>
      </c>
      <c r="AQ47" s="156">
        <f>'2.Métricas'!AE9-'2.Métricas'!AE66</f>
        <v>36</v>
      </c>
      <c r="AR47" s="156">
        <f>'2.Métricas'!AF9-'2.Métricas'!AF66</f>
        <v>65</v>
      </c>
      <c r="AS47" s="156">
        <f>'2.Métricas'!AG9-'2.Métricas'!AG66</f>
        <v>99</v>
      </c>
      <c r="AT47" s="156">
        <f>'2.Métricas'!AH9-'2.Métricas'!AH66</f>
        <v>132</v>
      </c>
      <c r="AU47" s="156">
        <f>'2.Métricas'!AI9-'2.Métricas'!AI66</f>
        <v>155</v>
      </c>
      <c r="AV47" s="156">
        <f>'2.Métricas'!AJ9-'2.Métricas'!AJ66</f>
        <v>58</v>
      </c>
      <c r="AW47" s="156">
        <f>'2.Métricas'!AK9-'2.Métricas'!AK66</f>
        <v>47</v>
      </c>
      <c r="AX47" s="156">
        <f>'2.Métricas'!AL9-'2.Métricas'!AL66</f>
        <v>13</v>
      </c>
      <c r="AY47" s="156">
        <f>'2.Métricas'!AM9-'2.Métricas'!AM66</f>
        <v>6</v>
      </c>
      <c r="AZ47" s="156">
        <f>'2.Métricas'!AN9-'2.Métricas'!AN66</f>
        <v>21</v>
      </c>
      <c r="BA47" s="156">
        <f>'2.Métricas'!AO9-'2.Métricas'!AO66</f>
        <v>50</v>
      </c>
      <c r="BB47" s="156">
        <f>'2.Métricas'!AP9-'2.Métricas'!AP66</f>
        <v>48</v>
      </c>
      <c r="BC47" s="156">
        <f>'2.Métricas'!AQ9-'2.Métricas'!AQ66</f>
        <v>11</v>
      </c>
      <c r="BD47" s="156">
        <f>'2.Métricas'!AR9-'2.Métricas'!AR66</f>
        <v>35</v>
      </c>
      <c r="BE47" s="156">
        <f>'2.Métricas'!AS9-'2.Métricas'!AS66</f>
        <v>0</v>
      </c>
      <c r="BF47" s="156">
        <f>'2.Métricas'!AT9-'2.Métricas'!AT66</f>
        <v>0</v>
      </c>
      <c r="BG47" s="156">
        <f>'2.Métricas'!AU9-'2.Métricas'!AU66</f>
        <v>0</v>
      </c>
      <c r="BH47" s="156">
        <f>'2.Métricas'!AV9-'2.Métricas'!AV66</f>
        <v>0</v>
      </c>
      <c r="BI47" s="156">
        <f>'2.Métricas'!AW9-'2.Métricas'!AW66</f>
        <v>1</v>
      </c>
      <c r="BJ47" s="156">
        <f>'2.Métricas'!AX9-'2.Métricas'!AX66</f>
        <v>0</v>
      </c>
      <c r="BK47" s="156">
        <f>'2.Métricas'!AY9-'2.Métricas'!AY66</f>
        <v>0</v>
      </c>
      <c r="BL47" s="156">
        <f>'2.Métricas'!AZ9-'2.Métricas'!AZ66</f>
        <v>0</v>
      </c>
      <c r="BM47" s="156">
        <f>'2.Métricas'!BA9-'2.Métricas'!BA66</f>
        <v>0</v>
      </c>
      <c r="BN47" s="156">
        <f>'2.Métricas'!BB9-'2.Métricas'!BB66</f>
        <v>0</v>
      </c>
      <c r="BO47" s="156">
        <f>'2.Métricas'!BC9-'2.Métricas'!BC66</f>
        <v>0</v>
      </c>
      <c r="BP47" s="156">
        <f>'2.Métricas'!BD9-'2.Métricas'!BD66</f>
        <v>0</v>
      </c>
      <c r="BQ47" s="156">
        <f>'2.Métricas'!BE9-'2.Métricas'!BE66</f>
        <v>0</v>
      </c>
      <c r="BR47" s="156">
        <f>'2.Métricas'!BF9-'2.Métricas'!BF66</f>
        <v>0</v>
      </c>
      <c r="BS47" s="156">
        <f>'2.Métricas'!BG9-'2.Métricas'!BG66</f>
        <v>0</v>
      </c>
      <c r="BT47" s="156">
        <f>'2.Métricas'!BH9-'2.Métricas'!BH66</f>
        <v>0</v>
      </c>
      <c r="BU47" s="156">
        <f>'2.Métricas'!BI9-'2.Métricas'!BI66</f>
        <v>0</v>
      </c>
      <c r="BV47" s="156">
        <f>'2.Métricas'!BJ9-'2.Métricas'!BJ66</f>
        <v>0</v>
      </c>
      <c r="BW47" s="156">
        <f>'2.Métricas'!BK9-'2.Métricas'!BK66</f>
        <v>0</v>
      </c>
      <c r="BX47" s="156">
        <f>'2.Métricas'!BL9-'2.Métricas'!BL66</f>
        <v>0</v>
      </c>
      <c r="BY47" s="156">
        <f>'2.Métricas'!BM9-'2.Métricas'!BM66</f>
        <v>0</v>
      </c>
      <c r="BZ47" s="156">
        <f>'2.Métricas'!BN9-'2.Métricas'!BN66</f>
        <v>0</v>
      </c>
    </row>
    <row r="48" spans="1:78" ht="30.6" x14ac:dyDescent="0.3">
      <c r="A48" s="271"/>
      <c r="B48" s="185">
        <v>7</v>
      </c>
      <c r="C48" s="186" t="s">
        <v>112</v>
      </c>
      <c r="D48" s="187" t="s">
        <v>113</v>
      </c>
      <c r="E48" s="188" t="s">
        <v>83</v>
      </c>
      <c r="F48" s="187" t="s">
        <v>84</v>
      </c>
      <c r="G48" s="189" t="s">
        <v>114</v>
      </c>
      <c r="H48" s="149" t="s">
        <v>86</v>
      </c>
      <c r="I48" s="198">
        <v>45</v>
      </c>
      <c r="J48" s="191">
        <f t="shared" si="12"/>
        <v>30</v>
      </c>
      <c r="K48" s="152" t="s">
        <v>87</v>
      </c>
      <c r="L48" s="153">
        <f t="shared" si="13"/>
        <v>45</v>
      </c>
      <c r="M48" s="154" t="s">
        <v>88</v>
      </c>
      <c r="N48" s="169">
        <v>30</v>
      </c>
      <c r="O48" s="156">
        <f>'2.Métricas'!C10-'2.Métricas'!C9</f>
        <v>35</v>
      </c>
      <c r="P48" s="156">
        <f>'2.Métricas'!D10-'2.Métricas'!D9</f>
        <v>27</v>
      </c>
      <c r="Q48" s="156">
        <f>'2.Métricas'!E10-'2.Métricas'!E9</f>
        <v>-3</v>
      </c>
      <c r="R48" s="156">
        <f>'2.Métricas'!F10-'2.Métricas'!F9</f>
        <v>41</v>
      </c>
      <c r="S48" s="156">
        <f>'2.Métricas'!G10-'2.Métricas'!G9</f>
        <v>26</v>
      </c>
      <c r="T48" s="156">
        <f>'2.Métricas'!H10-'2.Métricas'!H9</f>
        <v>77</v>
      </c>
      <c r="U48" s="156">
        <f>'2.Métricas'!I10-'2.Métricas'!I9</f>
        <v>92</v>
      </c>
      <c r="V48" s="156">
        <f>'2.Métricas'!J10-'2.Métricas'!J9</f>
        <v>63</v>
      </c>
      <c r="W48" s="156">
        <f>'2.Métricas'!K10-'2.Métricas'!K9</f>
        <v>99</v>
      </c>
      <c r="X48" s="156">
        <f>'2.Métricas'!L10-'2.Métricas'!L9</f>
        <v>74</v>
      </c>
      <c r="Y48" s="156">
        <f>'2.Métricas'!M10-'2.Métricas'!M9</f>
        <v>66</v>
      </c>
      <c r="Z48" s="156">
        <f>'2.Métricas'!N10-'2.Métricas'!N9</f>
        <v>69</v>
      </c>
      <c r="AA48" s="156">
        <f>'2.Métricas'!O10-'2.Métricas'!O9</f>
        <v>40</v>
      </c>
      <c r="AB48" s="156">
        <f>'2.Métricas'!P10-'2.Métricas'!P9</f>
        <v>62</v>
      </c>
      <c r="AC48" s="156">
        <f>'2.Métricas'!Q10-'2.Métricas'!Q9</f>
        <v>42</v>
      </c>
      <c r="AD48" s="156">
        <f>'2.Métricas'!R10-'2.Métricas'!R9</f>
        <v>49</v>
      </c>
      <c r="AE48" s="156">
        <f>'2.Métricas'!S10-'2.Métricas'!S9</f>
        <v>38</v>
      </c>
      <c r="AF48" s="156">
        <f>'2.Métricas'!T10-'2.Métricas'!T9</f>
        <v>31</v>
      </c>
      <c r="AG48" s="156">
        <f>'2.Métricas'!U10-'2.Métricas'!U9</f>
        <v>39</v>
      </c>
      <c r="AH48" s="156">
        <f>'2.Métricas'!V10-'2.Métricas'!V9</f>
        <v>48</v>
      </c>
      <c r="AI48" s="156">
        <f>'2.Métricas'!W10-'2.Métricas'!W9</f>
        <v>46</v>
      </c>
      <c r="AJ48" s="156">
        <f>'2.Métricas'!X10-'2.Métricas'!X9</f>
        <v>119</v>
      </c>
      <c r="AK48" s="156">
        <f>'2.Métricas'!Y10-'2.Métricas'!Y9</f>
        <v>84</v>
      </c>
      <c r="AL48" s="156">
        <f>'2.Métricas'!Z10-'2.Métricas'!Z9</f>
        <v>58</v>
      </c>
      <c r="AM48" s="156">
        <f>'2.Métricas'!AA10-'2.Métricas'!AA9</f>
        <v>54</v>
      </c>
      <c r="AN48" s="156">
        <f>'2.Métricas'!AB10-'2.Métricas'!AB9</f>
        <v>72</v>
      </c>
      <c r="AO48" s="156">
        <f>'2.Métricas'!AC10-'2.Métricas'!AC9</f>
        <v>84</v>
      </c>
      <c r="AP48" s="156">
        <f>'2.Métricas'!AD10-'2.Métricas'!AD9</f>
        <v>134</v>
      </c>
      <c r="AQ48" s="156">
        <f>'2.Métricas'!AE10-'2.Métricas'!AE9</f>
        <v>166</v>
      </c>
      <c r="AR48" s="156">
        <f>'2.Métricas'!AF10-'2.Métricas'!AF9</f>
        <v>138</v>
      </c>
      <c r="AS48" s="156">
        <f>'2.Métricas'!AG10-'2.Métricas'!AG9</f>
        <v>127</v>
      </c>
      <c r="AT48" s="156">
        <f>'2.Métricas'!AH10-'2.Métricas'!AH9</f>
        <v>143</v>
      </c>
      <c r="AU48" s="156">
        <f>'2.Métricas'!AI10-'2.Métricas'!AI9</f>
        <v>176</v>
      </c>
      <c r="AV48" s="156">
        <f>'2.Métricas'!AJ10-'2.Métricas'!AJ9</f>
        <v>196</v>
      </c>
      <c r="AW48" s="156">
        <f>'2.Métricas'!AK10-'2.Métricas'!AK9</f>
        <v>169</v>
      </c>
      <c r="AX48" s="156">
        <f>'2.Métricas'!AL10-'2.Métricas'!AL9</f>
        <v>140</v>
      </c>
      <c r="AY48" s="156">
        <f>'2.Métricas'!AM10-'2.Métricas'!AM9</f>
        <v>161</v>
      </c>
      <c r="AZ48" s="156">
        <f>'2.Métricas'!AN10-'2.Métricas'!AN9</f>
        <v>175</v>
      </c>
      <c r="BA48" s="156">
        <f>'2.Métricas'!AO10-'2.Métricas'!AO9</f>
        <v>164</v>
      </c>
      <c r="BB48" s="156">
        <f>'2.Métricas'!AP10-'2.Métricas'!AP9</f>
        <v>134</v>
      </c>
      <c r="BC48" s="156">
        <f>'2.Métricas'!AQ10-'2.Métricas'!AQ9</f>
        <v>233</v>
      </c>
      <c r="BD48" s="156">
        <f>'2.Métricas'!AR10-'2.Métricas'!AR9</f>
        <v>209</v>
      </c>
      <c r="BE48" s="156">
        <f>'2.Métricas'!AS10-'2.Métricas'!AS9</f>
        <v>188</v>
      </c>
      <c r="BF48" s="156">
        <f>'2.Métricas'!AT10-'2.Métricas'!AT9</f>
        <v>207</v>
      </c>
      <c r="BG48" s="156">
        <f>'2.Métricas'!AU10-'2.Métricas'!AU9</f>
        <v>179</v>
      </c>
      <c r="BH48" s="156">
        <f>'2.Métricas'!AV10-'2.Métricas'!AV9</f>
        <v>259</v>
      </c>
      <c r="BI48" s="156">
        <f>'2.Métricas'!AW10-'2.Métricas'!AW9</f>
        <v>234</v>
      </c>
      <c r="BJ48" s="156">
        <f>'2.Métricas'!AX10-'2.Métricas'!AX9</f>
        <v>0</v>
      </c>
      <c r="BK48" s="156">
        <f>'2.Métricas'!AY10-'2.Métricas'!AY9</f>
        <v>0</v>
      </c>
      <c r="BL48" s="156">
        <f>'2.Métricas'!AZ10-'2.Métricas'!AZ9</f>
        <v>0</v>
      </c>
      <c r="BM48" s="156">
        <f>'2.Métricas'!BA10-'2.Métricas'!BA9</f>
        <v>0</v>
      </c>
      <c r="BN48" s="156">
        <f>'2.Métricas'!BB10-'2.Métricas'!BB9</f>
        <v>0</v>
      </c>
      <c r="BO48" s="156">
        <f>'2.Métricas'!BC10-'2.Métricas'!BC9</f>
        <v>0</v>
      </c>
      <c r="BP48" s="156">
        <f>'2.Métricas'!BD10-'2.Métricas'!BD9</f>
        <v>0</v>
      </c>
      <c r="BQ48" s="156">
        <f>'2.Métricas'!BE10-'2.Métricas'!BE9</f>
        <v>0</v>
      </c>
      <c r="BR48" s="156">
        <f>'2.Métricas'!BF10-'2.Métricas'!BF9</f>
        <v>0</v>
      </c>
      <c r="BS48" s="156">
        <f>'2.Métricas'!BG10-'2.Métricas'!BG9</f>
        <v>0</v>
      </c>
      <c r="BT48" s="156">
        <f>'2.Métricas'!BH10-'2.Métricas'!BH9</f>
        <v>0</v>
      </c>
      <c r="BU48" s="156">
        <f>'2.Métricas'!BI10-'2.Métricas'!BI9</f>
        <v>0</v>
      </c>
      <c r="BV48" s="156">
        <f>'2.Métricas'!BJ10-'2.Métricas'!BJ9</f>
        <v>0</v>
      </c>
      <c r="BW48" s="156">
        <f>'2.Métricas'!BK10-'2.Métricas'!BK9</f>
        <v>0</v>
      </c>
      <c r="BX48" s="156">
        <f>'2.Métricas'!BL10-'2.Métricas'!BL9</f>
        <v>0</v>
      </c>
      <c r="BY48" s="156">
        <f>'2.Métricas'!BM10-'2.Métricas'!BM9</f>
        <v>0</v>
      </c>
      <c r="BZ48" s="156">
        <f>'2.Métricas'!BN10-'2.Métricas'!BN9</f>
        <v>0</v>
      </c>
    </row>
    <row r="49" spans="1:78" ht="40.799999999999997" x14ac:dyDescent="0.3">
      <c r="A49" s="271"/>
      <c r="B49" s="185">
        <v>8</v>
      </c>
      <c r="C49" s="186" t="s">
        <v>115</v>
      </c>
      <c r="D49" s="187" t="s">
        <v>116</v>
      </c>
      <c r="E49" s="188" t="s">
        <v>83</v>
      </c>
      <c r="F49" s="187" t="s">
        <v>84</v>
      </c>
      <c r="G49" s="189" t="s">
        <v>117</v>
      </c>
      <c r="H49" s="149" t="s">
        <v>86</v>
      </c>
      <c r="I49" s="190">
        <v>15</v>
      </c>
      <c r="J49" s="191">
        <f t="shared" si="12"/>
        <v>10</v>
      </c>
      <c r="K49" s="152" t="s">
        <v>87</v>
      </c>
      <c r="L49" s="153">
        <f t="shared" si="13"/>
        <v>15</v>
      </c>
      <c r="M49" s="154" t="s">
        <v>88</v>
      </c>
      <c r="N49" s="169">
        <v>10</v>
      </c>
      <c r="O49" s="156">
        <f>IF('2.Métricas'!C12="",0,('2.Métricas'!C9-'2.Métricas'!C12))</f>
        <v>0</v>
      </c>
      <c r="P49" s="156">
        <f>IF('2.Métricas'!D12="",0,('2.Métricas'!D9-'2.Métricas'!D12))</f>
        <v>20</v>
      </c>
      <c r="Q49" s="156">
        <f>IF('2.Métricas'!E12="",0,('2.Métricas'!E9-'2.Métricas'!E12))</f>
        <v>56</v>
      </c>
      <c r="R49" s="156">
        <f>IF('2.Métricas'!F12="",0,('2.Métricas'!F9-'2.Métricas'!F12))</f>
        <v>97</v>
      </c>
      <c r="S49" s="156">
        <f>IF('2.Métricas'!G12="",0,('2.Métricas'!G9-'2.Métricas'!G12))</f>
        <v>125</v>
      </c>
      <c r="T49" s="156">
        <f>IF('2.Métricas'!H12="",0,('2.Métricas'!H9-'2.Métricas'!H12))</f>
        <v>147</v>
      </c>
      <c r="U49" s="156">
        <f>IF('2.Métricas'!I12="",0,('2.Métricas'!I9-'2.Métricas'!I12))</f>
        <v>182</v>
      </c>
      <c r="V49" s="156">
        <f>IF('2.Métricas'!J12="",0,('2.Métricas'!J9-'2.Métricas'!J12))</f>
        <v>211</v>
      </c>
      <c r="W49" s="156">
        <f>IF('2.Métricas'!K12="",0,('2.Métricas'!K9-'2.Métricas'!K12))</f>
        <v>162</v>
      </c>
      <c r="X49" s="156">
        <f>IF('2.Métricas'!L12="",0,('2.Métricas'!L9-'2.Métricas'!L12))</f>
        <v>58</v>
      </c>
      <c r="Y49" s="156">
        <f>IF('2.Métricas'!M12="",0,('2.Métricas'!M9-'2.Métricas'!M12))</f>
        <v>88</v>
      </c>
      <c r="Z49" s="156">
        <f>IF('2.Métricas'!N12="",0,('2.Métricas'!N9-'2.Métricas'!N12))</f>
        <v>112</v>
      </c>
      <c r="AA49" s="156">
        <f>IF('2.Métricas'!O12="",0,('2.Métricas'!O9-'2.Métricas'!O12))</f>
        <v>115</v>
      </c>
      <c r="AB49" s="156">
        <f>IF('2.Métricas'!P12="",0,('2.Métricas'!P9-'2.Métricas'!P12))</f>
        <v>136</v>
      </c>
      <c r="AC49" s="156">
        <f>IF('2.Métricas'!Q12="",0,('2.Métricas'!Q9-'2.Métricas'!Q12))</f>
        <v>169</v>
      </c>
      <c r="AD49" s="156">
        <f>IF('2.Métricas'!R12="",0,('2.Métricas'!R9-'2.Métricas'!R12))</f>
        <v>202</v>
      </c>
      <c r="AE49" s="156">
        <f>IF('2.Métricas'!S12="",0,('2.Métricas'!S9-'2.Métricas'!S12))</f>
        <v>227</v>
      </c>
      <c r="AF49" s="156">
        <f>IF('2.Métricas'!T12="",0,('2.Métricas'!T9-'2.Métricas'!T12))</f>
        <v>112</v>
      </c>
      <c r="AG49" s="156">
        <f>IF('2.Métricas'!U12="",0,('2.Métricas'!U9-'2.Métricas'!U12))</f>
        <v>75</v>
      </c>
      <c r="AH49" s="156">
        <f>IF('2.Métricas'!V12="",0,('2.Métricas'!V9-'2.Métricas'!V12))</f>
        <v>1</v>
      </c>
      <c r="AI49" s="156">
        <f>IF('2.Métricas'!W12="",0,('2.Métricas'!W9-'2.Métricas'!W12))</f>
        <v>3</v>
      </c>
      <c r="AJ49" s="156">
        <f>IF('2.Métricas'!X12="",0,('2.Métricas'!X9-'2.Métricas'!X12))</f>
        <v>3</v>
      </c>
      <c r="AK49" s="156">
        <f>IF('2.Métricas'!Y12="",0,('2.Métricas'!Y9-'2.Métricas'!Y12))</f>
        <v>0</v>
      </c>
      <c r="AL49" s="156">
        <f>IF('2.Métricas'!Z12="",0,('2.Métricas'!Z9-'2.Métricas'!Z12))</f>
        <v>3</v>
      </c>
      <c r="AM49" s="156">
        <f>IF('2.Métricas'!AA12="",0,('2.Métricas'!AA9-'2.Métricas'!AA12))</f>
        <v>2</v>
      </c>
      <c r="AN49" s="156">
        <f>IF('2.Métricas'!AB12="",0,('2.Métricas'!AB9-'2.Métricas'!AB12))</f>
        <v>0</v>
      </c>
      <c r="AO49" s="156">
        <f>IF('2.Métricas'!AC12="",0,('2.Métricas'!AC9-'2.Métricas'!AC12))</f>
        <v>0</v>
      </c>
      <c r="AP49" s="156">
        <f>IF('2.Métricas'!AD12="",0,('2.Métricas'!AD9-'2.Métricas'!AD12))</f>
        <v>2</v>
      </c>
      <c r="AQ49" s="156">
        <f>IF('2.Métricas'!AE12="",0,('2.Métricas'!AE9-'2.Métricas'!AE12))</f>
        <v>1</v>
      </c>
      <c r="AR49" s="156">
        <f>IF('2.Métricas'!AF12="",0,('2.Métricas'!AF9-'2.Métricas'!AF12))</f>
        <v>1</v>
      </c>
      <c r="AS49" s="156">
        <f>IF('2.Métricas'!AG12="",0,('2.Métricas'!AG9-'2.Métricas'!AG12))</f>
        <v>0</v>
      </c>
      <c r="AT49" s="156">
        <f>IF('2.Métricas'!AH12="",0,('2.Métricas'!AH9-'2.Métricas'!AH12))</f>
        <v>27</v>
      </c>
      <c r="AU49" s="156">
        <f>IF('2.Métricas'!AI12="",0,('2.Métricas'!AI9-'2.Métricas'!AI12))</f>
        <v>0</v>
      </c>
      <c r="AV49" s="156">
        <f>IF('2.Métricas'!AJ12="",0,('2.Métricas'!AJ9-'2.Métricas'!AJ12))</f>
        <v>1</v>
      </c>
      <c r="AW49" s="156">
        <f>IF('2.Métricas'!AK12="",0,('2.Métricas'!AK9-'2.Métricas'!AK12))</f>
        <v>0</v>
      </c>
      <c r="AX49" s="156">
        <f>IF('2.Métricas'!AL12="",0,('2.Métricas'!AL9-'2.Métricas'!AL12))</f>
        <v>9</v>
      </c>
      <c r="AY49" s="156">
        <f>IF('2.Métricas'!AM12="",0,('2.Métricas'!AM9-'2.Métricas'!AM12))</f>
        <v>23</v>
      </c>
      <c r="AZ49" s="156">
        <f>IF('2.Métricas'!AN12="",0,('2.Métricas'!AN9-'2.Métricas'!AN12))</f>
        <v>3</v>
      </c>
      <c r="BA49" s="156">
        <f>IF('2.Métricas'!AO12="",0,('2.Métricas'!AO9-'2.Métricas'!AO12))</f>
        <v>0</v>
      </c>
      <c r="BB49" s="156">
        <f>IF('2.Métricas'!AP12="",0,('2.Métricas'!AP9-'2.Métricas'!AP12))</f>
        <v>8</v>
      </c>
      <c r="BC49" s="156">
        <f>IF('2.Métricas'!AQ12="",0,('2.Métricas'!AQ9-'2.Métricas'!AQ12))</f>
        <v>5</v>
      </c>
      <c r="BD49" s="156">
        <f>IF('2.Métricas'!AR12="",0,('2.Métricas'!AR9-'2.Métricas'!AR12))</f>
        <v>4</v>
      </c>
      <c r="BE49" s="156">
        <f>IF('2.Métricas'!AS12="",0,('2.Métricas'!AS9-'2.Métricas'!AS12))</f>
        <v>2</v>
      </c>
      <c r="BF49" s="156">
        <f>IF('2.Métricas'!AT12="",0,('2.Métricas'!AT9-'2.Métricas'!AT12))</f>
        <v>3</v>
      </c>
      <c r="BG49" s="156">
        <f>IF('2.Métricas'!AU12="",0,('2.Métricas'!AU9-'2.Métricas'!AU12))</f>
        <v>2</v>
      </c>
      <c r="BH49" s="156">
        <f>IF('2.Métricas'!AV12="",0,('2.Métricas'!AV9-'2.Métricas'!AV12))</f>
        <v>6</v>
      </c>
      <c r="BI49" s="156">
        <f>IF('2.Métricas'!AW12="",0,('2.Métricas'!AW9-'2.Métricas'!AW12))</f>
        <v>1</v>
      </c>
      <c r="BJ49" s="156">
        <f>IF('2.Métricas'!AX12="",0,('2.Métricas'!AX9-'2.Métricas'!AX12))</f>
        <v>0</v>
      </c>
      <c r="BK49" s="156">
        <f>IF('2.Métricas'!AY12="",0,('2.Métricas'!AY9-'2.Métricas'!AY12))</f>
        <v>0</v>
      </c>
      <c r="BL49" s="156">
        <f>IF('2.Métricas'!AZ12="",0,('2.Métricas'!AZ9-'2.Métricas'!AZ12))</f>
        <v>0</v>
      </c>
      <c r="BM49" s="156">
        <f>IF('2.Métricas'!BA12="",0,('2.Métricas'!BA9-'2.Métricas'!BA12))</f>
        <v>0</v>
      </c>
      <c r="BN49" s="156">
        <f>IF('2.Métricas'!BB12="",0,('2.Métricas'!BB9-'2.Métricas'!BB12))</f>
        <v>0</v>
      </c>
      <c r="BO49" s="156">
        <f>IF('2.Métricas'!BC12="",0,('2.Métricas'!BC9-'2.Métricas'!BC12))</f>
        <v>0</v>
      </c>
      <c r="BP49" s="156">
        <f>IF('2.Métricas'!BD12="",0,('2.Métricas'!BD9-'2.Métricas'!BD12))</f>
        <v>0</v>
      </c>
      <c r="BQ49" s="156">
        <f>IF('2.Métricas'!BE12="",0,('2.Métricas'!BE9-'2.Métricas'!BE12))</f>
        <v>0</v>
      </c>
      <c r="BR49" s="156">
        <f>IF('2.Métricas'!BF12="",0,('2.Métricas'!BF9-'2.Métricas'!BF12))</f>
        <v>0</v>
      </c>
      <c r="BS49" s="156">
        <f>IF('2.Métricas'!BG12="",0,('2.Métricas'!BG9-'2.Métricas'!BG12))</f>
        <v>0</v>
      </c>
      <c r="BT49" s="156">
        <f>IF('2.Métricas'!BH12="",0,('2.Métricas'!BH9-'2.Métricas'!BH12))</f>
        <v>0</v>
      </c>
      <c r="BU49" s="156">
        <f>IF('2.Métricas'!BI12="",0,('2.Métricas'!BI9-'2.Métricas'!BI12))</f>
        <v>0</v>
      </c>
      <c r="BV49" s="156">
        <f>IF('2.Métricas'!BJ12="",0,('2.Métricas'!BJ9-'2.Métricas'!BJ12))</f>
        <v>0</v>
      </c>
      <c r="BW49" s="156">
        <f>IF('2.Métricas'!BK12="",0,('2.Métricas'!BK9-'2.Métricas'!BK12))</f>
        <v>0</v>
      </c>
      <c r="BX49" s="156">
        <f>IF('2.Métricas'!BL12="",0,('2.Métricas'!BL9-'2.Métricas'!BL12))</f>
        <v>0</v>
      </c>
      <c r="BY49" s="156">
        <f>IF('2.Métricas'!BM12="",0,('2.Métricas'!BM9-'2.Métricas'!BM12))</f>
        <v>0</v>
      </c>
      <c r="BZ49" s="156">
        <f>IF('2.Métricas'!BN12="",0,('2.Métricas'!BN9-'2.Métricas'!BN12))</f>
        <v>0</v>
      </c>
    </row>
    <row r="50" spans="1:78" ht="20.399999999999999" x14ac:dyDescent="0.3">
      <c r="A50" s="272" t="s">
        <v>118</v>
      </c>
      <c r="B50" s="199">
        <v>9</v>
      </c>
      <c r="C50" s="200" t="s">
        <v>119</v>
      </c>
      <c r="D50" s="201" t="s">
        <v>120</v>
      </c>
      <c r="E50" s="201" t="s">
        <v>83</v>
      </c>
      <c r="F50" s="202" t="s">
        <v>84</v>
      </c>
      <c r="G50" s="203" t="s">
        <v>121</v>
      </c>
      <c r="H50" s="163" t="s">
        <v>88</v>
      </c>
      <c r="I50" s="204">
        <v>0.5</v>
      </c>
      <c r="J50" s="205">
        <f>I50</f>
        <v>0.5</v>
      </c>
      <c r="K50" s="152" t="s">
        <v>87</v>
      </c>
      <c r="L50" s="206">
        <f>N50</f>
        <v>0.6</v>
      </c>
      <c r="M50" s="165" t="s">
        <v>86</v>
      </c>
      <c r="N50" s="183">
        <v>0.6</v>
      </c>
      <c r="O50" s="184">
        <f>IF('2.Métricas'!C13=0,0,('2.Métricas'!C14/'2.Métricas'!C13))</f>
        <v>0.27272727272727271</v>
      </c>
      <c r="P50" s="184">
        <f>IF('2.Métricas'!D13=0,0,('2.Métricas'!D14/'2.Métricas'!D13))</f>
        <v>0.31868131868131866</v>
      </c>
      <c r="Q50" s="184">
        <f>IF('2.Métricas'!E13=0,0,('2.Métricas'!E14/'2.Métricas'!E13))</f>
        <v>5.3763440860215055E-2</v>
      </c>
      <c r="R50" s="184">
        <f>IF('2.Métricas'!F13=0,0,('2.Métricas'!F14/'2.Métricas'!F13))</f>
        <v>0.3</v>
      </c>
      <c r="S50" s="184">
        <f>IF('2.Métricas'!G13=0,0,('2.Métricas'!G14/'2.Métricas'!G13))</f>
        <v>0.8</v>
      </c>
      <c r="T50" s="184">
        <f>IF('2.Métricas'!H13=0,0,('2.Métricas'!H14/'2.Métricas'!H13))</f>
        <v>0.31578947368421051</v>
      </c>
      <c r="U50" s="184">
        <f>IF('2.Métricas'!I13=0,0,('2.Métricas'!I14/'2.Métricas'!I13))</f>
        <v>0.31818181818181818</v>
      </c>
      <c r="V50" s="184">
        <f>IF('2.Métricas'!J13=0,0,('2.Métricas'!J14/'2.Métricas'!J13))</f>
        <v>0.29166666666666669</v>
      </c>
      <c r="W50" s="184">
        <f>IF('2.Métricas'!K13=0,0,('2.Métricas'!K14/'2.Métricas'!K13))</f>
        <v>0.26530612244897961</v>
      </c>
      <c r="X50" s="184">
        <f>IF('2.Métricas'!L13=0,0,('2.Métricas'!L14/'2.Métricas'!L13))</f>
        <v>0.31707317073170732</v>
      </c>
      <c r="Y50" s="184">
        <f>IF('2.Métricas'!M13=0,0,('2.Métricas'!M14/'2.Métricas'!M13))</f>
        <v>0.28735632183908044</v>
      </c>
      <c r="Z50" s="184">
        <f>IF('2.Métricas'!N13=0,0,('2.Métricas'!N14/'2.Métricas'!N13))</f>
        <v>0.38181818181818183</v>
      </c>
      <c r="AA50" s="184">
        <f>IF('2.Métricas'!O13=0,0,('2.Métricas'!O14/'2.Métricas'!O13))</f>
        <v>0.20833333333333334</v>
      </c>
      <c r="AB50" s="184">
        <f>IF('2.Métricas'!P13=0,0,('2.Métricas'!P14/'2.Métricas'!P13))</f>
        <v>0.28767123287671231</v>
      </c>
      <c r="AC50" s="184">
        <f>IF('2.Métricas'!Q13=0,0,('2.Métricas'!Q14/'2.Métricas'!Q13))</f>
        <v>0.44155844155844154</v>
      </c>
      <c r="AD50" s="184">
        <f>IF('2.Métricas'!R13=0,0,('2.Métricas'!R14/'2.Métricas'!R13))</f>
        <v>0.40740740740740738</v>
      </c>
      <c r="AE50" s="184">
        <f>IF('2.Métricas'!S13=0,0,('2.Métricas'!S14/'2.Métricas'!S13))</f>
        <v>0.32500000000000001</v>
      </c>
      <c r="AF50" s="184">
        <f>IF('2.Métricas'!T13=0,0,('2.Métricas'!T14/'2.Métricas'!T13))</f>
        <v>0.51282051282051277</v>
      </c>
      <c r="AG50" s="184">
        <f>IF('2.Métricas'!U13=0,0,('2.Métricas'!U14/'2.Métricas'!U13))</f>
        <v>0.47692307692307695</v>
      </c>
      <c r="AH50" s="184">
        <f>IF('2.Métricas'!V13=0,0,('2.Métricas'!V14/'2.Métricas'!V13))</f>
        <v>0.3</v>
      </c>
      <c r="AI50" s="184">
        <f>IF('2.Métricas'!W13=0,0,('2.Métricas'!W14/'2.Métricas'!W13))</f>
        <v>0.5</v>
      </c>
      <c r="AJ50" s="184">
        <f>IF('2.Métricas'!X13=0,0,('2.Métricas'!X14/'2.Métricas'!X13))</f>
        <v>0.46551724137931033</v>
      </c>
      <c r="AK50" s="184">
        <f>IF('2.Métricas'!Y13=0,0,('2.Métricas'!Y14/'2.Métricas'!Y13))</f>
        <v>0.27380952380952384</v>
      </c>
      <c r="AL50" s="184">
        <f>IF('2.Métricas'!Z13=0,0,('2.Métricas'!Z14/'2.Métricas'!Z13))</f>
        <v>0.50617283950617287</v>
      </c>
      <c r="AM50" s="184">
        <f>IF('2.Métricas'!AA13=0,0,('2.Métricas'!AA14/'2.Métricas'!AA13))</f>
        <v>0.50724637681159424</v>
      </c>
      <c r="AN50" s="184">
        <f>IF('2.Métricas'!AB13=0,0,('2.Métricas'!AB14/'2.Métricas'!AB13))</f>
        <v>0.61016949152542377</v>
      </c>
      <c r="AO50" s="184">
        <f>IF('2.Métricas'!AC13=0,0,('2.Métricas'!AC14/'2.Métricas'!AC13))</f>
        <v>0.52830188679245282</v>
      </c>
      <c r="AP50" s="184">
        <f>IF('2.Métricas'!AD13=0,0,('2.Métricas'!AD14/'2.Métricas'!AD13))</f>
        <v>0.6470588235294118</v>
      </c>
      <c r="AQ50" s="184">
        <f>IF('2.Métricas'!AE13=0,0,('2.Métricas'!AE14/'2.Métricas'!AE13))</f>
        <v>0.55172413793103448</v>
      </c>
      <c r="AR50" s="184">
        <f>IF('2.Métricas'!AF13=0,0,('2.Métricas'!AF14/'2.Métricas'!AF13))</f>
        <v>0.65151515151515149</v>
      </c>
      <c r="AS50" s="184">
        <f>IF('2.Métricas'!AG13=0,0,('2.Métricas'!AG14/'2.Métricas'!AG13))</f>
        <v>0.69696969696969702</v>
      </c>
      <c r="AT50" s="184">
        <f>IF('2.Métricas'!AH13=0,0,('2.Métricas'!AH14/'2.Métricas'!AH13))</f>
        <v>0.59183673469387754</v>
      </c>
      <c r="AU50" s="184">
        <f>IF('2.Métricas'!AI13=0,0,('2.Métricas'!AI14/'2.Métricas'!AI13))</f>
        <v>0.57894736842105265</v>
      </c>
      <c r="AV50" s="184">
        <f>IF('2.Métricas'!AJ13=0,0,('2.Métricas'!AJ14/'2.Métricas'!AJ13))</f>
        <v>0.56451612903225812</v>
      </c>
      <c r="AW50" s="184">
        <f>IF('2.Métricas'!AK13=0,0,('2.Métricas'!AK14/'2.Métricas'!AK13))</f>
        <v>0.52</v>
      </c>
      <c r="AX50" s="184">
        <f>IF('2.Métricas'!AL13=0,0,('2.Métricas'!AL14/'2.Métricas'!AL13))</f>
        <v>0.671875</v>
      </c>
      <c r="AY50" s="184">
        <f>IF('2.Métricas'!AM13=0,0,('2.Métricas'!AM14/'2.Métricas'!AM13))</f>
        <v>0.67213114754098358</v>
      </c>
      <c r="AZ50" s="184">
        <f>IF('2.Métricas'!AN13=0,0,('2.Métricas'!AN14/'2.Métricas'!AN13))</f>
        <v>0.58108108108108103</v>
      </c>
      <c r="BA50" s="184">
        <f>IF('2.Métricas'!AO13=0,0,('2.Métricas'!AO14/'2.Métricas'!AO13))</f>
        <v>0.45614035087719296</v>
      </c>
      <c r="BB50" s="184">
        <f>IF('2.Métricas'!AP13=0,0,('2.Métricas'!AP14/'2.Métricas'!AP13))</f>
        <v>0.76363636363636367</v>
      </c>
      <c r="BC50" s="184">
        <f>IF('2.Métricas'!AQ13=0,0,('2.Métricas'!AQ14/'2.Métricas'!AQ13))</f>
        <v>0.51136363636363635</v>
      </c>
      <c r="BD50" s="184">
        <f>IF('2.Métricas'!AR13=0,0,('2.Métricas'!AR14/'2.Métricas'!AR13))</f>
        <v>0.47727272727272729</v>
      </c>
      <c r="BE50" s="184">
        <f>IF('2.Métricas'!AS13=0,0,('2.Métricas'!AS14/'2.Métricas'!AS13))</f>
        <v>0.31428571428571428</v>
      </c>
      <c r="BF50" s="184">
        <f>IF('2.Métricas'!AT13=0,0,('2.Métricas'!AT14/'2.Métricas'!AT13))</f>
        <v>0.25</v>
      </c>
      <c r="BG50" s="184">
        <f>IF('2.Métricas'!AU13=0,0,('2.Métricas'!AU14/'2.Métricas'!AU13))</f>
        <v>0.40740740740740738</v>
      </c>
      <c r="BH50" s="184">
        <f>IF('2.Métricas'!AV13=0,0,('2.Métricas'!AV14/'2.Métricas'!AV13))</f>
        <v>0.58024691358024694</v>
      </c>
      <c r="BI50" s="184">
        <f>IF('2.Métricas'!AW13=0,0,('2.Métricas'!AW14/'2.Métricas'!AW13))</f>
        <v>0.32258064516129031</v>
      </c>
      <c r="BJ50" s="184">
        <f>IF('2.Métricas'!AX13=0,0,('2.Métricas'!AX14/'2.Métricas'!AX13))</f>
        <v>0</v>
      </c>
      <c r="BK50" s="184">
        <f>IF('2.Métricas'!AY13=0,0,('2.Métricas'!AY14/'2.Métricas'!AY13))</f>
        <v>0</v>
      </c>
      <c r="BL50" s="184">
        <f>IF('2.Métricas'!AZ13=0,0,('2.Métricas'!AZ14/'2.Métricas'!AZ13))</f>
        <v>0</v>
      </c>
      <c r="BM50" s="184">
        <f>IF('2.Métricas'!BA13=0,0,('2.Métricas'!BA14/'2.Métricas'!BA13))</f>
        <v>0</v>
      </c>
      <c r="BN50" s="184">
        <f>IF('2.Métricas'!BB13=0,0,('2.Métricas'!BB14/'2.Métricas'!BB13))</f>
        <v>0</v>
      </c>
      <c r="BO50" s="184">
        <f>IF('2.Métricas'!BC13=0,0,('2.Métricas'!BC14/'2.Métricas'!BC13))</f>
        <v>0</v>
      </c>
      <c r="BP50" s="184">
        <f>IF('2.Métricas'!BD13=0,0,('2.Métricas'!BD14/'2.Métricas'!BD13))</f>
        <v>0</v>
      </c>
      <c r="BQ50" s="184">
        <f>IF('2.Métricas'!BE13=0,0,('2.Métricas'!BE14/'2.Métricas'!BE13))</f>
        <v>0</v>
      </c>
      <c r="BR50" s="184">
        <f>IF('2.Métricas'!BF13=0,0,('2.Métricas'!BF14/'2.Métricas'!BF13))</f>
        <v>0</v>
      </c>
      <c r="BS50" s="184">
        <f>IF('2.Métricas'!BG13=0,0,('2.Métricas'!BG14/'2.Métricas'!BG13))</f>
        <v>0</v>
      </c>
      <c r="BT50" s="184">
        <f>IF('2.Métricas'!BH13=0,0,('2.Métricas'!BH14/'2.Métricas'!BH13))</f>
        <v>0</v>
      </c>
      <c r="BU50" s="184">
        <f>IF('2.Métricas'!BI13=0,0,('2.Métricas'!BI14/'2.Métricas'!BI13))</f>
        <v>0</v>
      </c>
      <c r="BV50" s="184">
        <f>IF('2.Métricas'!BJ13=0,0,('2.Métricas'!BJ14/'2.Métricas'!BJ13))</f>
        <v>0</v>
      </c>
      <c r="BW50" s="184">
        <f>IF('2.Métricas'!BK13=0,0,('2.Métricas'!BK14/'2.Métricas'!BK13))</f>
        <v>0</v>
      </c>
      <c r="BX50" s="184">
        <f>IF('2.Métricas'!BL13=0,0,('2.Métricas'!BL14/'2.Métricas'!BL13))</f>
        <v>0</v>
      </c>
      <c r="BY50" s="184">
        <f>IF('2.Métricas'!BM13=0,0,('2.Métricas'!BM14/'2.Métricas'!BM13))</f>
        <v>0</v>
      </c>
      <c r="BZ50" s="184">
        <f>IF('2.Métricas'!BN13=0,0,('2.Métricas'!BN14/'2.Métricas'!BN13))</f>
        <v>0</v>
      </c>
    </row>
    <row r="51" spans="1:78" ht="40.799999999999997" x14ac:dyDescent="0.3">
      <c r="A51" s="272"/>
      <c r="B51" s="207">
        <v>10</v>
      </c>
      <c r="C51" s="200" t="s">
        <v>52</v>
      </c>
      <c r="D51" s="202" t="s">
        <v>122</v>
      </c>
      <c r="E51" s="202" t="s">
        <v>83</v>
      </c>
      <c r="F51" s="202" t="s">
        <v>84</v>
      </c>
      <c r="G51" s="208" t="s">
        <v>117</v>
      </c>
      <c r="H51" s="149" t="s">
        <v>86</v>
      </c>
      <c r="I51" s="168">
        <f>I52+I53+I54+I55+I56</f>
        <v>91</v>
      </c>
      <c r="J51" s="191">
        <f t="shared" ref="J51:J70" si="16">N51</f>
        <v>85</v>
      </c>
      <c r="K51" s="152" t="s">
        <v>87</v>
      </c>
      <c r="L51" s="153">
        <f t="shared" ref="L51:L70" si="17">I51</f>
        <v>91</v>
      </c>
      <c r="M51" s="154" t="s">
        <v>88</v>
      </c>
      <c r="N51" s="169">
        <f t="shared" ref="N51:AS51" si="18">N52+N53+N54+N55+N56</f>
        <v>85</v>
      </c>
      <c r="O51" s="209">
        <f t="shared" si="18"/>
        <v>0</v>
      </c>
      <c r="P51" s="209">
        <f t="shared" si="18"/>
        <v>0</v>
      </c>
      <c r="Q51" s="209">
        <f t="shared" si="18"/>
        <v>0</v>
      </c>
      <c r="R51" s="209">
        <f t="shared" si="18"/>
        <v>0</v>
      </c>
      <c r="S51" s="209">
        <f t="shared" si="18"/>
        <v>0</v>
      </c>
      <c r="T51" s="209">
        <f t="shared" si="18"/>
        <v>0</v>
      </c>
      <c r="U51" s="209">
        <f t="shared" si="18"/>
        <v>0</v>
      </c>
      <c r="V51" s="209">
        <f t="shared" si="18"/>
        <v>0</v>
      </c>
      <c r="W51" s="209">
        <f t="shared" si="18"/>
        <v>0</v>
      </c>
      <c r="X51" s="209">
        <f t="shared" si="18"/>
        <v>0</v>
      </c>
      <c r="Y51" s="209">
        <f t="shared" si="18"/>
        <v>0</v>
      </c>
      <c r="Z51" s="209">
        <f t="shared" si="18"/>
        <v>0</v>
      </c>
      <c r="AA51" s="209">
        <f t="shared" si="18"/>
        <v>0</v>
      </c>
      <c r="AB51" s="209">
        <f t="shared" si="18"/>
        <v>0</v>
      </c>
      <c r="AC51" s="209">
        <f t="shared" si="18"/>
        <v>0</v>
      </c>
      <c r="AD51" s="209">
        <f t="shared" si="18"/>
        <v>0</v>
      </c>
      <c r="AE51" s="209">
        <f t="shared" si="18"/>
        <v>0</v>
      </c>
      <c r="AF51" s="209">
        <f t="shared" si="18"/>
        <v>0</v>
      </c>
      <c r="AG51" s="209">
        <f t="shared" si="18"/>
        <v>0</v>
      </c>
      <c r="AH51" s="209">
        <f t="shared" si="18"/>
        <v>0</v>
      </c>
      <c r="AI51" s="209">
        <f t="shared" si="18"/>
        <v>0</v>
      </c>
      <c r="AJ51" s="209">
        <f t="shared" si="18"/>
        <v>0</v>
      </c>
      <c r="AK51" s="209">
        <f t="shared" si="18"/>
        <v>0</v>
      </c>
      <c r="AL51" s="209">
        <f t="shared" si="18"/>
        <v>0</v>
      </c>
      <c r="AM51" s="209">
        <f t="shared" si="18"/>
        <v>0</v>
      </c>
      <c r="AN51" s="209">
        <f t="shared" si="18"/>
        <v>0</v>
      </c>
      <c r="AO51" s="209">
        <f t="shared" si="18"/>
        <v>0</v>
      </c>
      <c r="AP51" s="209">
        <f t="shared" si="18"/>
        <v>0</v>
      </c>
      <c r="AQ51" s="209">
        <f t="shared" si="18"/>
        <v>0</v>
      </c>
      <c r="AR51" s="209">
        <f t="shared" si="18"/>
        <v>0</v>
      </c>
      <c r="AS51" s="209">
        <f t="shared" si="18"/>
        <v>0</v>
      </c>
      <c r="AT51" s="209">
        <f t="shared" ref="AT51:BY51" si="19">AT52+AT53+AT54+AT55+AT56</f>
        <v>0</v>
      </c>
      <c r="AU51" s="209">
        <f t="shared" si="19"/>
        <v>0</v>
      </c>
      <c r="AV51" s="209">
        <f t="shared" si="19"/>
        <v>0</v>
      </c>
      <c r="AW51" s="170">
        <f t="shared" si="19"/>
        <v>0</v>
      </c>
      <c r="AX51" s="170">
        <f t="shared" si="19"/>
        <v>88</v>
      </c>
      <c r="AY51" s="170">
        <f t="shared" si="19"/>
        <v>18</v>
      </c>
      <c r="AZ51" s="170">
        <f t="shared" si="19"/>
        <v>6</v>
      </c>
      <c r="BA51" s="170">
        <f t="shared" si="19"/>
        <v>9</v>
      </c>
      <c r="BB51" s="170">
        <f t="shared" si="19"/>
        <v>15</v>
      </c>
      <c r="BC51" s="170">
        <f t="shared" si="19"/>
        <v>16</v>
      </c>
      <c r="BD51" s="170">
        <f t="shared" si="19"/>
        <v>23</v>
      </c>
      <c r="BE51" s="170">
        <f t="shared" si="19"/>
        <v>21</v>
      </c>
      <c r="BF51" s="170">
        <f t="shared" si="19"/>
        <v>13</v>
      </c>
      <c r="BG51" s="170">
        <f t="shared" si="19"/>
        <v>29</v>
      </c>
      <c r="BH51" s="170">
        <f t="shared" si="19"/>
        <v>18</v>
      </c>
      <c r="BI51" s="170">
        <f t="shared" si="19"/>
        <v>13</v>
      </c>
      <c r="BJ51" s="170">
        <f t="shared" si="19"/>
        <v>0</v>
      </c>
      <c r="BK51" s="170">
        <f t="shared" si="19"/>
        <v>0</v>
      </c>
      <c r="BL51" s="170">
        <f t="shared" si="19"/>
        <v>0</v>
      </c>
      <c r="BM51" s="170">
        <f t="shared" si="19"/>
        <v>0</v>
      </c>
      <c r="BN51" s="170">
        <f t="shared" si="19"/>
        <v>0</v>
      </c>
      <c r="BO51" s="170">
        <f t="shared" si="19"/>
        <v>0</v>
      </c>
      <c r="BP51" s="170">
        <f t="shared" si="19"/>
        <v>0</v>
      </c>
      <c r="BQ51" s="170">
        <f t="shared" si="19"/>
        <v>0</v>
      </c>
      <c r="BR51" s="170">
        <f t="shared" si="19"/>
        <v>0</v>
      </c>
      <c r="BS51" s="170">
        <f t="shared" si="19"/>
        <v>0</v>
      </c>
      <c r="BT51" s="170">
        <f t="shared" si="19"/>
        <v>0</v>
      </c>
      <c r="BU51" s="170">
        <f t="shared" si="19"/>
        <v>0</v>
      </c>
      <c r="BV51" s="170">
        <f t="shared" si="19"/>
        <v>0</v>
      </c>
      <c r="BW51" s="170">
        <f t="shared" si="19"/>
        <v>0</v>
      </c>
      <c r="BX51" s="170">
        <f t="shared" si="19"/>
        <v>0</v>
      </c>
      <c r="BY51" s="170">
        <f t="shared" si="19"/>
        <v>0</v>
      </c>
      <c r="BZ51" s="170">
        <f t="shared" ref="BZ51:DE51" si="20">BZ52+BZ53+BZ54+BZ55+BZ56</f>
        <v>0</v>
      </c>
    </row>
    <row r="52" spans="1:78" ht="15" x14ac:dyDescent="0.3">
      <c r="A52" s="272"/>
      <c r="B52" s="210"/>
      <c r="C52" s="273"/>
      <c r="D52" s="211" t="s">
        <v>89</v>
      </c>
      <c r="E52" s="212"/>
      <c r="F52" s="213"/>
      <c r="G52" s="214"/>
      <c r="H52" s="149" t="s">
        <v>86</v>
      </c>
      <c r="I52" s="198">
        <f>AX52</f>
        <v>26</v>
      </c>
      <c r="J52" s="191">
        <f t="shared" si="16"/>
        <v>25</v>
      </c>
      <c r="K52" s="152" t="s">
        <v>87</v>
      </c>
      <c r="L52" s="153">
        <f t="shared" si="17"/>
        <v>26</v>
      </c>
      <c r="M52" s="154" t="s">
        <v>88</v>
      </c>
      <c r="N52" s="215">
        <v>25</v>
      </c>
      <c r="O52" s="209">
        <f>'2.Métricas'!C167</f>
        <v>0</v>
      </c>
      <c r="P52" s="209">
        <f>'2.Métricas'!D167</f>
        <v>0</v>
      </c>
      <c r="Q52" s="209">
        <f>'2.Métricas'!E167</f>
        <v>0</v>
      </c>
      <c r="R52" s="209">
        <f>'2.Métricas'!F167</f>
        <v>0</v>
      </c>
      <c r="S52" s="209">
        <f>'2.Métricas'!G167</f>
        <v>0</v>
      </c>
      <c r="T52" s="209">
        <f>'2.Métricas'!H167</f>
        <v>0</v>
      </c>
      <c r="U52" s="209">
        <f>'2.Métricas'!I167</f>
        <v>0</v>
      </c>
      <c r="V52" s="209">
        <f>'2.Métricas'!J167</f>
        <v>0</v>
      </c>
      <c r="W52" s="209">
        <f>'2.Métricas'!K167</f>
        <v>0</v>
      </c>
      <c r="X52" s="209">
        <f>'2.Métricas'!L167</f>
        <v>0</v>
      </c>
      <c r="Y52" s="209">
        <f>'2.Métricas'!M167</f>
        <v>0</v>
      </c>
      <c r="Z52" s="209">
        <f>'2.Métricas'!N167</f>
        <v>0</v>
      </c>
      <c r="AA52" s="209">
        <f>'2.Métricas'!O167</f>
        <v>0</v>
      </c>
      <c r="AB52" s="209">
        <f>'2.Métricas'!P167</f>
        <v>0</v>
      </c>
      <c r="AC52" s="209">
        <f>'2.Métricas'!Q167</f>
        <v>0</v>
      </c>
      <c r="AD52" s="209">
        <f>'2.Métricas'!R167</f>
        <v>0</v>
      </c>
      <c r="AE52" s="209">
        <f>'2.Métricas'!S167</f>
        <v>0</v>
      </c>
      <c r="AF52" s="209">
        <f>'2.Métricas'!T167</f>
        <v>0</v>
      </c>
      <c r="AG52" s="209">
        <f>'2.Métricas'!U167</f>
        <v>0</v>
      </c>
      <c r="AH52" s="209">
        <f>'2.Métricas'!V167</f>
        <v>0</v>
      </c>
      <c r="AI52" s="209">
        <f>'2.Métricas'!W167</f>
        <v>0</v>
      </c>
      <c r="AJ52" s="209">
        <f>'2.Métricas'!X167</f>
        <v>0</v>
      </c>
      <c r="AK52" s="209">
        <f>'2.Métricas'!Y167</f>
        <v>0</v>
      </c>
      <c r="AL52" s="209">
        <f>'2.Métricas'!Z167</f>
        <v>0</v>
      </c>
      <c r="AM52" s="209">
        <f>'2.Métricas'!AA167</f>
        <v>0</v>
      </c>
      <c r="AN52" s="209">
        <f>'2.Métricas'!AB167</f>
        <v>0</v>
      </c>
      <c r="AO52" s="209">
        <f>'2.Métricas'!AC167</f>
        <v>0</v>
      </c>
      <c r="AP52" s="209">
        <f>'2.Métricas'!AD167</f>
        <v>0</v>
      </c>
      <c r="AQ52" s="209">
        <f>'2.Métricas'!AE167</f>
        <v>0</v>
      </c>
      <c r="AR52" s="209">
        <f>'2.Métricas'!AF167</f>
        <v>0</v>
      </c>
      <c r="AS52" s="209">
        <f>'2.Métricas'!AG167</f>
        <v>0</v>
      </c>
      <c r="AT52" s="209">
        <f>'2.Métricas'!AH167</f>
        <v>0</v>
      </c>
      <c r="AU52" s="209">
        <f>'2.Métricas'!AI167</f>
        <v>0</v>
      </c>
      <c r="AV52" s="209">
        <f>'2.Métricas'!AJ167</f>
        <v>0</v>
      </c>
      <c r="AW52" s="170">
        <f>'2.Métricas'!AK167</f>
        <v>0</v>
      </c>
      <c r="AX52" s="170">
        <f>'2.Métricas'!AL167</f>
        <v>26</v>
      </c>
      <c r="AY52" s="170">
        <f>'2.Métricas'!AM167</f>
        <v>9</v>
      </c>
      <c r="AZ52" s="170">
        <f>'2.Métricas'!AN167</f>
        <v>4</v>
      </c>
      <c r="BA52" s="170">
        <f>'2.Métricas'!AO167</f>
        <v>8</v>
      </c>
      <c r="BB52" s="170">
        <f>'2.Métricas'!AP167</f>
        <v>1</v>
      </c>
      <c r="BC52" s="170">
        <f>'2.Métricas'!AQ167</f>
        <v>13</v>
      </c>
      <c r="BD52" s="170">
        <f>'2.Métricas'!AR167</f>
        <v>8</v>
      </c>
      <c r="BE52" s="170">
        <f>'2.Métricas'!AS167</f>
        <v>9</v>
      </c>
      <c r="BF52" s="170">
        <f>'2.Métricas'!AT167</f>
        <v>4</v>
      </c>
      <c r="BG52" s="170">
        <f>'2.Métricas'!AU167</f>
        <v>7</v>
      </c>
      <c r="BH52" s="170">
        <f>'2.Métricas'!AV167</f>
        <v>4</v>
      </c>
      <c r="BI52" s="170">
        <f>'2.Métricas'!AW167</f>
        <v>11</v>
      </c>
      <c r="BJ52" s="170">
        <f>'2.Métricas'!AX167</f>
        <v>0</v>
      </c>
      <c r="BK52" s="170">
        <f>'2.Métricas'!AY167</f>
        <v>0</v>
      </c>
      <c r="BL52" s="170">
        <f>'2.Métricas'!AZ167</f>
        <v>0</v>
      </c>
      <c r="BM52" s="170">
        <f>'2.Métricas'!BA167</f>
        <v>0</v>
      </c>
      <c r="BN52" s="170">
        <f>'2.Métricas'!BB167</f>
        <v>0</v>
      </c>
      <c r="BO52" s="170">
        <f>'2.Métricas'!BC167</f>
        <v>0</v>
      </c>
      <c r="BP52" s="170">
        <f>'2.Métricas'!BD167</f>
        <v>0</v>
      </c>
      <c r="BQ52" s="170">
        <f>'2.Métricas'!BE167</f>
        <v>0</v>
      </c>
      <c r="BR52" s="170">
        <f>'2.Métricas'!BF167</f>
        <v>0</v>
      </c>
      <c r="BS52" s="170">
        <f>'2.Métricas'!BG167</f>
        <v>0</v>
      </c>
      <c r="BT52" s="170">
        <f>'2.Métricas'!BH167</f>
        <v>0</v>
      </c>
      <c r="BU52" s="170">
        <f>'2.Métricas'!BI167</f>
        <v>0</v>
      </c>
      <c r="BV52" s="170">
        <f>'2.Métricas'!BJ167</f>
        <v>0</v>
      </c>
      <c r="BW52" s="170">
        <f>'2.Métricas'!BK167</f>
        <v>0</v>
      </c>
      <c r="BX52" s="170">
        <f>'2.Métricas'!BL167</f>
        <v>0</v>
      </c>
      <c r="BY52" s="170">
        <f>'2.Métricas'!BM167</f>
        <v>0</v>
      </c>
      <c r="BZ52" s="170">
        <f>'2.Métricas'!BN167</f>
        <v>0</v>
      </c>
    </row>
    <row r="53" spans="1:78" ht="15" x14ac:dyDescent="0.3">
      <c r="A53" s="272"/>
      <c r="B53" s="210"/>
      <c r="C53" s="273"/>
      <c r="D53" s="211" t="s">
        <v>90</v>
      </c>
      <c r="E53" s="212"/>
      <c r="F53" s="213"/>
      <c r="G53" s="214"/>
      <c r="H53" s="149" t="s">
        <v>86</v>
      </c>
      <c r="I53" s="198">
        <f>AX53</f>
        <v>35</v>
      </c>
      <c r="J53" s="191">
        <f t="shared" si="16"/>
        <v>33</v>
      </c>
      <c r="K53" s="152" t="s">
        <v>87</v>
      </c>
      <c r="L53" s="153">
        <f t="shared" si="17"/>
        <v>35</v>
      </c>
      <c r="M53" s="154" t="s">
        <v>88</v>
      </c>
      <c r="N53" s="215">
        <v>33</v>
      </c>
      <c r="O53" s="209">
        <f>'2.Métricas'!C141</f>
        <v>0</v>
      </c>
      <c r="P53" s="209">
        <f>'2.Métricas'!D141</f>
        <v>0</v>
      </c>
      <c r="Q53" s="209">
        <f>'2.Métricas'!E141</f>
        <v>0</v>
      </c>
      <c r="R53" s="209">
        <f>'2.Métricas'!F141</f>
        <v>0</v>
      </c>
      <c r="S53" s="209">
        <f>'2.Métricas'!G141</f>
        <v>0</v>
      </c>
      <c r="T53" s="209">
        <f>'2.Métricas'!H141</f>
        <v>0</v>
      </c>
      <c r="U53" s="209">
        <f>'2.Métricas'!I141</f>
        <v>0</v>
      </c>
      <c r="V53" s="209">
        <f>'2.Métricas'!J141</f>
        <v>0</v>
      </c>
      <c r="W53" s="209">
        <f>'2.Métricas'!K141</f>
        <v>0</v>
      </c>
      <c r="X53" s="209">
        <f>'2.Métricas'!L141</f>
        <v>0</v>
      </c>
      <c r="Y53" s="209">
        <f>'2.Métricas'!M141</f>
        <v>0</v>
      </c>
      <c r="Z53" s="209">
        <f>'2.Métricas'!N141</f>
        <v>0</v>
      </c>
      <c r="AA53" s="209">
        <f>'2.Métricas'!O141</f>
        <v>0</v>
      </c>
      <c r="AB53" s="209">
        <f>'2.Métricas'!P141</f>
        <v>0</v>
      </c>
      <c r="AC53" s="209">
        <f>'2.Métricas'!Q141</f>
        <v>0</v>
      </c>
      <c r="AD53" s="209">
        <f>'2.Métricas'!R141</f>
        <v>0</v>
      </c>
      <c r="AE53" s="209">
        <f>'2.Métricas'!S141</f>
        <v>0</v>
      </c>
      <c r="AF53" s="209">
        <f>'2.Métricas'!T141</f>
        <v>0</v>
      </c>
      <c r="AG53" s="209">
        <f>'2.Métricas'!U141</f>
        <v>0</v>
      </c>
      <c r="AH53" s="209">
        <f>'2.Métricas'!V141</f>
        <v>0</v>
      </c>
      <c r="AI53" s="209">
        <f>'2.Métricas'!W141</f>
        <v>0</v>
      </c>
      <c r="AJ53" s="209">
        <f>'2.Métricas'!X141</f>
        <v>0</v>
      </c>
      <c r="AK53" s="209">
        <f>'2.Métricas'!Y141</f>
        <v>0</v>
      </c>
      <c r="AL53" s="209">
        <f>'2.Métricas'!Z141</f>
        <v>0</v>
      </c>
      <c r="AM53" s="209">
        <f>'2.Métricas'!AA141</f>
        <v>0</v>
      </c>
      <c r="AN53" s="209">
        <f>'2.Métricas'!AB141</f>
        <v>0</v>
      </c>
      <c r="AO53" s="209">
        <f>'2.Métricas'!AC141</f>
        <v>0</v>
      </c>
      <c r="AP53" s="209">
        <f>'2.Métricas'!AD141</f>
        <v>0</v>
      </c>
      <c r="AQ53" s="209">
        <f>'2.Métricas'!AE141</f>
        <v>0</v>
      </c>
      <c r="AR53" s="209">
        <f>'2.Métricas'!AF141</f>
        <v>0</v>
      </c>
      <c r="AS53" s="209">
        <f>'2.Métricas'!AG141</f>
        <v>0</v>
      </c>
      <c r="AT53" s="209">
        <f>'2.Métricas'!AH141</f>
        <v>0</v>
      </c>
      <c r="AU53" s="209">
        <f>'2.Métricas'!AI141</f>
        <v>0</v>
      </c>
      <c r="AV53" s="209">
        <f>'2.Métricas'!AJ141</f>
        <v>0</v>
      </c>
      <c r="AW53" s="170">
        <f>'2.Métricas'!AK141</f>
        <v>0</v>
      </c>
      <c r="AX53" s="170">
        <f>'2.Métricas'!AL141</f>
        <v>35</v>
      </c>
      <c r="AY53" s="170">
        <f>'2.Métricas'!AM141</f>
        <v>4</v>
      </c>
      <c r="AZ53" s="170">
        <f>'2.Métricas'!AN141</f>
        <v>0</v>
      </c>
      <c r="BA53" s="170">
        <f>'2.Métricas'!AO141</f>
        <v>0</v>
      </c>
      <c r="BB53" s="170">
        <f>'2.Métricas'!AP141</f>
        <v>0</v>
      </c>
      <c r="BC53" s="170">
        <f>'2.Métricas'!AQ141</f>
        <v>2</v>
      </c>
      <c r="BD53" s="170">
        <f>'2.Métricas'!AR141</f>
        <v>6</v>
      </c>
      <c r="BE53" s="170">
        <f>'2.Métricas'!AS141</f>
        <v>1</v>
      </c>
      <c r="BF53" s="170">
        <f>'2.Métricas'!AT141</f>
        <v>1</v>
      </c>
      <c r="BG53" s="170">
        <f>'2.Métricas'!AU141</f>
        <v>16</v>
      </c>
      <c r="BH53" s="170">
        <f>'2.Métricas'!AV141</f>
        <v>4</v>
      </c>
      <c r="BI53" s="170">
        <f>'2.Métricas'!AW141</f>
        <v>0</v>
      </c>
      <c r="BJ53" s="170">
        <f>'2.Métricas'!AX141</f>
        <v>0</v>
      </c>
      <c r="BK53" s="170">
        <f>'2.Métricas'!AY141</f>
        <v>0</v>
      </c>
      <c r="BL53" s="170">
        <f>'2.Métricas'!AZ141</f>
        <v>0</v>
      </c>
      <c r="BM53" s="170">
        <f>'2.Métricas'!BA141</f>
        <v>0</v>
      </c>
      <c r="BN53" s="170">
        <f>'2.Métricas'!BB141</f>
        <v>0</v>
      </c>
      <c r="BO53" s="170">
        <f>'2.Métricas'!BC141</f>
        <v>0</v>
      </c>
      <c r="BP53" s="170">
        <f>'2.Métricas'!BD141</f>
        <v>0</v>
      </c>
      <c r="BQ53" s="170">
        <f>'2.Métricas'!BE141</f>
        <v>0</v>
      </c>
      <c r="BR53" s="170">
        <f>'2.Métricas'!BF141</f>
        <v>0</v>
      </c>
      <c r="BS53" s="170">
        <f>'2.Métricas'!BG141</f>
        <v>0</v>
      </c>
      <c r="BT53" s="170">
        <f>'2.Métricas'!BH141</f>
        <v>0</v>
      </c>
      <c r="BU53" s="170">
        <f>'2.Métricas'!BI141</f>
        <v>0</v>
      </c>
      <c r="BV53" s="170">
        <f>'2.Métricas'!BJ141</f>
        <v>0</v>
      </c>
      <c r="BW53" s="170">
        <f>'2.Métricas'!BK141</f>
        <v>0</v>
      </c>
      <c r="BX53" s="170">
        <f>'2.Métricas'!BL141</f>
        <v>0</v>
      </c>
      <c r="BY53" s="170">
        <f>'2.Métricas'!BM141</f>
        <v>0</v>
      </c>
      <c r="BZ53" s="170">
        <f>'2.Métricas'!BN141</f>
        <v>0</v>
      </c>
    </row>
    <row r="54" spans="1:78" ht="15" x14ac:dyDescent="0.3">
      <c r="A54" s="272"/>
      <c r="B54" s="210"/>
      <c r="C54" s="273"/>
      <c r="D54" s="211" t="s">
        <v>91</v>
      </c>
      <c r="E54" s="212"/>
      <c r="F54" s="213"/>
      <c r="G54" s="214"/>
      <c r="H54" s="149" t="s">
        <v>86</v>
      </c>
      <c r="I54" s="198">
        <v>2</v>
      </c>
      <c r="J54" s="191">
        <f t="shared" si="16"/>
        <v>1</v>
      </c>
      <c r="K54" s="152" t="s">
        <v>87</v>
      </c>
      <c r="L54" s="153">
        <f t="shared" si="17"/>
        <v>2</v>
      </c>
      <c r="M54" s="154" t="s">
        <v>88</v>
      </c>
      <c r="N54" s="215">
        <v>1</v>
      </c>
      <c r="O54" s="209">
        <f>'2.Métricas'!C116</f>
        <v>0</v>
      </c>
      <c r="P54" s="209">
        <f>'2.Métricas'!D116</f>
        <v>0</v>
      </c>
      <c r="Q54" s="209">
        <f>'2.Métricas'!E116</f>
        <v>0</v>
      </c>
      <c r="R54" s="209">
        <f>'2.Métricas'!F116</f>
        <v>0</v>
      </c>
      <c r="S54" s="209">
        <f>'2.Métricas'!G116</f>
        <v>0</v>
      </c>
      <c r="T54" s="209">
        <f>'2.Métricas'!H116</f>
        <v>0</v>
      </c>
      <c r="U54" s="209">
        <f>'2.Métricas'!I116</f>
        <v>0</v>
      </c>
      <c r="V54" s="209">
        <f>'2.Métricas'!J116</f>
        <v>0</v>
      </c>
      <c r="W54" s="209">
        <f>'2.Métricas'!K116</f>
        <v>0</v>
      </c>
      <c r="X54" s="209">
        <f>'2.Métricas'!L116</f>
        <v>0</v>
      </c>
      <c r="Y54" s="209">
        <f>'2.Métricas'!M116</f>
        <v>0</v>
      </c>
      <c r="Z54" s="209">
        <f>'2.Métricas'!N116</f>
        <v>0</v>
      </c>
      <c r="AA54" s="209">
        <f>'2.Métricas'!O116</f>
        <v>0</v>
      </c>
      <c r="AB54" s="209">
        <f>'2.Métricas'!P116</f>
        <v>0</v>
      </c>
      <c r="AC54" s="209">
        <f>'2.Métricas'!Q116</f>
        <v>0</v>
      </c>
      <c r="AD54" s="209">
        <f>'2.Métricas'!R116</f>
        <v>0</v>
      </c>
      <c r="AE54" s="209">
        <f>'2.Métricas'!S116</f>
        <v>0</v>
      </c>
      <c r="AF54" s="209">
        <f>'2.Métricas'!T116</f>
        <v>0</v>
      </c>
      <c r="AG54" s="209">
        <f>'2.Métricas'!U116</f>
        <v>0</v>
      </c>
      <c r="AH54" s="209">
        <f>'2.Métricas'!V116</f>
        <v>0</v>
      </c>
      <c r="AI54" s="209">
        <f>'2.Métricas'!W116</f>
        <v>0</v>
      </c>
      <c r="AJ54" s="209">
        <f>'2.Métricas'!X116</f>
        <v>0</v>
      </c>
      <c r="AK54" s="209">
        <f>'2.Métricas'!Y116</f>
        <v>0</v>
      </c>
      <c r="AL54" s="209">
        <f>'2.Métricas'!Z116</f>
        <v>0</v>
      </c>
      <c r="AM54" s="209">
        <f>'2.Métricas'!AA116</f>
        <v>0</v>
      </c>
      <c r="AN54" s="209">
        <f>'2.Métricas'!AB116</f>
        <v>0</v>
      </c>
      <c r="AO54" s="209">
        <f>'2.Métricas'!AC116</f>
        <v>0</v>
      </c>
      <c r="AP54" s="209">
        <f>'2.Métricas'!AD116</f>
        <v>0</v>
      </c>
      <c r="AQ54" s="209">
        <f>'2.Métricas'!AE116</f>
        <v>0</v>
      </c>
      <c r="AR54" s="209">
        <f>'2.Métricas'!AF116</f>
        <v>0</v>
      </c>
      <c r="AS54" s="209">
        <f>'2.Métricas'!AG116</f>
        <v>0</v>
      </c>
      <c r="AT54" s="209">
        <f>'2.Métricas'!AH116</f>
        <v>0</v>
      </c>
      <c r="AU54" s="209">
        <f>'2.Métricas'!AI116</f>
        <v>0</v>
      </c>
      <c r="AV54" s="209">
        <f>'2.Métricas'!AJ116</f>
        <v>0</v>
      </c>
      <c r="AW54" s="170">
        <f>'2.Métricas'!AK116</f>
        <v>0</v>
      </c>
      <c r="AX54" s="170">
        <f>'2.Métricas'!AL116</f>
        <v>1</v>
      </c>
      <c r="AY54" s="170">
        <f>'2.Métricas'!AM116</f>
        <v>5</v>
      </c>
      <c r="AZ54" s="170">
        <f>'2.Métricas'!AN116</f>
        <v>0</v>
      </c>
      <c r="BA54" s="170">
        <f>'2.Métricas'!AO116</f>
        <v>1</v>
      </c>
      <c r="BB54" s="170">
        <f>'2.Métricas'!AP116</f>
        <v>0</v>
      </c>
      <c r="BC54" s="170">
        <f>'2.Métricas'!AQ116</f>
        <v>0</v>
      </c>
      <c r="BD54" s="170">
        <f>'2.Métricas'!AR116</f>
        <v>2</v>
      </c>
      <c r="BE54" s="170">
        <f>'2.Métricas'!AS116</f>
        <v>2</v>
      </c>
      <c r="BF54" s="170">
        <f>'2.Métricas'!AT116</f>
        <v>1</v>
      </c>
      <c r="BG54" s="170">
        <f>'2.Métricas'!AU116</f>
        <v>0</v>
      </c>
      <c r="BH54" s="170">
        <f>'2.Métricas'!AV116</f>
        <v>2</v>
      </c>
      <c r="BI54" s="170">
        <f>'2.Métricas'!AW116</f>
        <v>1</v>
      </c>
      <c r="BJ54" s="170">
        <f>'2.Métricas'!AX116</f>
        <v>0</v>
      </c>
      <c r="BK54" s="170">
        <f>'2.Métricas'!AY116</f>
        <v>0</v>
      </c>
      <c r="BL54" s="170">
        <f>'2.Métricas'!AZ116</f>
        <v>0</v>
      </c>
      <c r="BM54" s="170">
        <f>'2.Métricas'!BA116</f>
        <v>0</v>
      </c>
      <c r="BN54" s="170">
        <f>'2.Métricas'!BB116</f>
        <v>0</v>
      </c>
      <c r="BO54" s="170">
        <f>'2.Métricas'!BC116</f>
        <v>0</v>
      </c>
      <c r="BP54" s="170">
        <f>'2.Métricas'!BD116</f>
        <v>0</v>
      </c>
      <c r="BQ54" s="170">
        <f>'2.Métricas'!BE116</f>
        <v>0</v>
      </c>
      <c r="BR54" s="170">
        <f>'2.Métricas'!BF116</f>
        <v>0</v>
      </c>
      <c r="BS54" s="170">
        <f>'2.Métricas'!BG116</f>
        <v>0</v>
      </c>
      <c r="BT54" s="170">
        <f>'2.Métricas'!BH116</f>
        <v>0</v>
      </c>
      <c r="BU54" s="170">
        <f>'2.Métricas'!BI116</f>
        <v>0</v>
      </c>
      <c r="BV54" s="170">
        <f>'2.Métricas'!BJ116</f>
        <v>0</v>
      </c>
      <c r="BW54" s="170">
        <f>'2.Métricas'!BK116</f>
        <v>0</v>
      </c>
      <c r="BX54" s="170">
        <f>'2.Métricas'!BL116</f>
        <v>0</v>
      </c>
      <c r="BY54" s="170">
        <f>'2.Métricas'!BM116</f>
        <v>0</v>
      </c>
      <c r="BZ54" s="170">
        <f>'2.Métricas'!BN116</f>
        <v>0</v>
      </c>
    </row>
    <row r="55" spans="1:78" ht="15" x14ac:dyDescent="0.3">
      <c r="A55" s="272"/>
      <c r="B55" s="210"/>
      <c r="C55" s="273"/>
      <c r="D55" s="211" t="s">
        <v>92</v>
      </c>
      <c r="E55" s="212"/>
      <c r="F55" s="213"/>
      <c r="G55" s="214"/>
      <c r="H55" s="149" t="s">
        <v>86</v>
      </c>
      <c r="I55" s="198">
        <v>2</v>
      </c>
      <c r="J55" s="191">
        <f t="shared" si="16"/>
        <v>1</v>
      </c>
      <c r="K55" s="152" t="s">
        <v>87</v>
      </c>
      <c r="L55" s="153">
        <f t="shared" si="17"/>
        <v>2</v>
      </c>
      <c r="M55" s="154" t="s">
        <v>88</v>
      </c>
      <c r="N55" s="215">
        <v>1</v>
      </c>
      <c r="O55" s="209">
        <f>'2.Métricas'!C43</f>
        <v>0</v>
      </c>
      <c r="P55" s="209">
        <f>'2.Métricas'!D43</f>
        <v>0</v>
      </c>
      <c r="Q55" s="209">
        <f>'2.Métricas'!E43</f>
        <v>0</v>
      </c>
      <c r="R55" s="209">
        <f>'2.Métricas'!F43</f>
        <v>0</v>
      </c>
      <c r="S55" s="209">
        <f>'2.Métricas'!G43</f>
        <v>0</v>
      </c>
      <c r="T55" s="209">
        <f>'2.Métricas'!H43</f>
        <v>0</v>
      </c>
      <c r="U55" s="209">
        <f>'2.Métricas'!I43</f>
        <v>0</v>
      </c>
      <c r="V55" s="209">
        <f>'2.Métricas'!J43</f>
        <v>0</v>
      </c>
      <c r="W55" s="209">
        <f>'2.Métricas'!K43</f>
        <v>0</v>
      </c>
      <c r="X55" s="209">
        <f>'2.Métricas'!L43</f>
        <v>0</v>
      </c>
      <c r="Y55" s="209">
        <f>'2.Métricas'!M43</f>
        <v>0</v>
      </c>
      <c r="Z55" s="209">
        <f>'2.Métricas'!N43</f>
        <v>0</v>
      </c>
      <c r="AA55" s="209">
        <f>'2.Métricas'!O43</f>
        <v>0</v>
      </c>
      <c r="AB55" s="209">
        <f>'2.Métricas'!P43</f>
        <v>0</v>
      </c>
      <c r="AC55" s="209">
        <f>'2.Métricas'!Q43</f>
        <v>0</v>
      </c>
      <c r="AD55" s="209">
        <f>'2.Métricas'!R43</f>
        <v>0</v>
      </c>
      <c r="AE55" s="209">
        <f>'2.Métricas'!S43</f>
        <v>0</v>
      </c>
      <c r="AF55" s="209">
        <f>'2.Métricas'!T43</f>
        <v>0</v>
      </c>
      <c r="AG55" s="209">
        <f>'2.Métricas'!U43</f>
        <v>0</v>
      </c>
      <c r="AH55" s="209">
        <f>'2.Métricas'!V43</f>
        <v>0</v>
      </c>
      <c r="AI55" s="209">
        <f>'2.Métricas'!W43</f>
        <v>0</v>
      </c>
      <c r="AJ55" s="209">
        <f>'2.Métricas'!X43</f>
        <v>0</v>
      </c>
      <c r="AK55" s="209">
        <f>'2.Métricas'!Y43</f>
        <v>0</v>
      </c>
      <c r="AL55" s="209">
        <f>'2.Métricas'!Z43</f>
        <v>0</v>
      </c>
      <c r="AM55" s="209">
        <f>'2.Métricas'!AA43</f>
        <v>0</v>
      </c>
      <c r="AN55" s="209">
        <f>'2.Métricas'!AB43</f>
        <v>0</v>
      </c>
      <c r="AO55" s="209">
        <f>'2.Métricas'!AC43</f>
        <v>0</v>
      </c>
      <c r="AP55" s="209">
        <f>'2.Métricas'!AD43</f>
        <v>0</v>
      </c>
      <c r="AQ55" s="209">
        <f>'2.Métricas'!AE43</f>
        <v>0</v>
      </c>
      <c r="AR55" s="209">
        <f>'2.Métricas'!AF43</f>
        <v>0</v>
      </c>
      <c r="AS55" s="209">
        <f>'2.Métricas'!AG43</f>
        <v>0</v>
      </c>
      <c r="AT55" s="209">
        <f>'2.Métricas'!AH43</f>
        <v>0</v>
      </c>
      <c r="AU55" s="209">
        <f>'2.Métricas'!AI43</f>
        <v>0</v>
      </c>
      <c r="AV55" s="209">
        <f>'2.Métricas'!AJ43</f>
        <v>0</v>
      </c>
      <c r="AW55" s="170">
        <f>'2.Métricas'!AK43</f>
        <v>0</v>
      </c>
      <c r="AX55" s="170">
        <f>'2.Métricas'!AL43</f>
        <v>0</v>
      </c>
      <c r="AY55" s="170">
        <f>'2.Métricas'!AM43</f>
        <v>0</v>
      </c>
      <c r="AZ55" s="170">
        <f>'2.Métricas'!AN43</f>
        <v>2</v>
      </c>
      <c r="BA55" s="170">
        <f>'2.Métricas'!AO43</f>
        <v>0</v>
      </c>
      <c r="BB55" s="170">
        <f>'2.Métricas'!AP43</f>
        <v>0</v>
      </c>
      <c r="BC55" s="170">
        <f>'2.Métricas'!AQ43</f>
        <v>1</v>
      </c>
      <c r="BD55" s="170">
        <f>'2.Métricas'!AR43</f>
        <v>1</v>
      </c>
      <c r="BE55" s="170">
        <f>'2.Métricas'!AS43</f>
        <v>0</v>
      </c>
      <c r="BF55" s="170">
        <f>'2.Métricas'!AT43</f>
        <v>0</v>
      </c>
      <c r="BG55" s="170">
        <f>'2.Métricas'!AU43</f>
        <v>1</v>
      </c>
      <c r="BH55" s="170">
        <f>'2.Métricas'!AV43</f>
        <v>1</v>
      </c>
      <c r="BI55" s="170">
        <f>'2.Métricas'!AW43</f>
        <v>0</v>
      </c>
      <c r="BJ55" s="170">
        <f>'2.Métricas'!AX43</f>
        <v>0</v>
      </c>
      <c r="BK55" s="170">
        <f>'2.Métricas'!AY43</f>
        <v>0</v>
      </c>
      <c r="BL55" s="170">
        <f>'2.Métricas'!AZ43</f>
        <v>0</v>
      </c>
      <c r="BM55" s="170">
        <f>'2.Métricas'!BA43</f>
        <v>0</v>
      </c>
      <c r="BN55" s="170">
        <f>'2.Métricas'!BB43</f>
        <v>0</v>
      </c>
      <c r="BO55" s="170">
        <f>'2.Métricas'!BC43</f>
        <v>0</v>
      </c>
      <c r="BP55" s="170">
        <f>'2.Métricas'!BD43</f>
        <v>0</v>
      </c>
      <c r="BQ55" s="170">
        <f>'2.Métricas'!BE43</f>
        <v>0</v>
      </c>
      <c r="BR55" s="170">
        <f>'2.Métricas'!BF43</f>
        <v>0</v>
      </c>
      <c r="BS55" s="170">
        <f>'2.Métricas'!BG43</f>
        <v>0</v>
      </c>
      <c r="BT55" s="170">
        <f>'2.Métricas'!BH43</f>
        <v>0</v>
      </c>
      <c r="BU55" s="170">
        <f>'2.Métricas'!BI43</f>
        <v>0</v>
      </c>
      <c r="BV55" s="170">
        <f>'2.Métricas'!BJ43</f>
        <v>0</v>
      </c>
      <c r="BW55" s="170">
        <f>'2.Métricas'!BK43</f>
        <v>0</v>
      </c>
      <c r="BX55" s="170">
        <f>'2.Métricas'!BL43</f>
        <v>0</v>
      </c>
      <c r="BY55" s="170">
        <f>'2.Métricas'!BM43</f>
        <v>0</v>
      </c>
      <c r="BZ55" s="170">
        <f>'2.Métricas'!BN43</f>
        <v>0</v>
      </c>
    </row>
    <row r="56" spans="1:78" ht="15" x14ac:dyDescent="0.3">
      <c r="A56" s="272"/>
      <c r="B56" s="210"/>
      <c r="C56" s="273"/>
      <c r="D56" s="211" t="s">
        <v>94</v>
      </c>
      <c r="E56" s="212"/>
      <c r="F56" s="213"/>
      <c r="G56" s="214"/>
      <c r="H56" s="149" t="s">
        <v>86</v>
      </c>
      <c r="I56" s="198">
        <f>AX56</f>
        <v>26</v>
      </c>
      <c r="J56" s="191">
        <f t="shared" si="16"/>
        <v>25</v>
      </c>
      <c r="K56" s="152" t="s">
        <v>87</v>
      </c>
      <c r="L56" s="153">
        <f t="shared" si="17"/>
        <v>26</v>
      </c>
      <c r="M56" s="154" t="s">
        <v>88</v>
      </c>
      <c r="N56" s="215">
        <v>25</v>
      </c>
      <c r="O56" s="209">
        <f>'2.Métricas'!C68</f>
        <v>0</v>
      </c>
      <c r="P56" s="209">
        <f>'2.Métricas'!D68</f>
        <v>0</v>
      </c>
      <c r="Q56" s="209">
        <f>'2.Métricas'!E68</f>
        <v>0</v>
      </c>
      <c r="R56" s="209">
        <f>'2.Métricas'!F68</f>
        <v>0</v>
      </c>
      <c r="S56" s="209">
        <f>'2.Métricas'!G68</f>
        <v>0</v>
      </c>
      <c r="T56" s="209">
        <f>'2.Métricas'!H68</f>
        <v>0</v>
      </c>
      <c r="U56" s="209">
        <f>'2.Métricas'!I68</f>
        <v>0</v>
      </c>
      <c r="V56" s="209">
        <f>'2.Métricas'!J68</f>
        <v>0</v>
      </c>
      <c r="W56" s="209">
        <f>'2.Métricas'!K68</f>
        <v>0</v>
      </c>
      <c r="X56" s="209">
        <f>'2.Métricas'!L68</f>
        <v>0</v>
      </c>
      <c r="Y56" s="209">
        <f>'2.Métricas'!M68</f>
        <v>0</v>
      </c>
      <c r="Z56" s="209">
        <f>'2.Métricas'!N68</f>
        <v>0</v>
      </c>
      <c r="AA56" s="209">
        <f>'2.Métricas'!O68</f>
        <v>0</v>
      </c>
      <c r="AB56" s="209">
        <f>'2.Métricas'!P68</f>
        <v>0</v>
      </c>
      <c r="AC56" s="209">
        <f>'2.Métricas'!Q68</f>
        <v>0</v>
      </c>
      <c r="AD56" s="209">
        <f>'2.Métricas'!R68</f>
        <v>0</v>
      </c>
      <c r="AE56" s="209">
        <f>'2.Métricas'!S68</f>
        <v>0</v>
      </c>
      <c r="AF56" s="209">
        <f>'2.Métricas'!T68</f>
        <v>0</v>
      </c>
      <c r="AG56" s="209">
        <f>'2.Métricas'!U68</f>
        <v>0</v>
      </c>
      <c r="AH56" s="209">
        <f>'2.Métricas'!V68</f>
        <v>0</v>
      </c>
      <c r="AI56" s="209">
        <f>'2.Métricas'!W68</f>
        <v>0</v>
      </c>
      <c r="AJ56" s="209">
        <f>'2.Métricas'!X68</f>
        <v>0</v>
      </c>
      <c r="AK56" s="209">
        <f>'2.Métricas'!Y68</f>
        <v>0</v>
      </c>
      <c r="AL56" s="209">
        <f>'2.Métricas'!Z68</f>
        <v>0</v>
      </c>
      <c r="AM56" s="209">
        <f>'2.Métricas'!AA68</f>
        <v>0</v>
      </c>
      <c r="AN56" s="209">
        <f>'2.Métricas'!AB68</f>
        <v>0</v>
      </c>
      <c r="AO56" s="209">
        <f>'2.Métricas'!AC68</f>
        <v>0</v>
      </c>
      <c r="AP56" s="209">
        <f>'2.Métricas'!AD68</f>
        <v>0</v>
      </c>
      <c r="AQ56" s="209">
        <f>'2.Métricas'!AE68</f>
        <v>0</v>
      </c>
      <c r="AR56" s="209">
        <f>'2.Métricas'!AF68</f>
        <v>0</v>
      </c>
      <c r="AS56" s="209">
        <f>'2.Métricas'!AG68</f>
        <v>0</v>
      </c>
      <c r="AT56" s="209">
        <f>'2.Métricas'!AH68</f>
        <v>0</v>
      </c>
      <c r="AU56" s="209">
        <f>'2.Métricas'!AI68</f>
        <v>0</v>
      </c>
      <c r="AV56" s="209">
        <f>'2.Métricas'!AJ68</f>
        <v>0</v>
      </c>
      <c r="AW56" s="170">
        <f>'2.Métricas'!AK68</f>
        <v>0</v>
      </c>
      <c r="AX56" s="170">
        <f>'2.Métricas'!AL68</f>
        <v>26</v>
      </c>
      <c r="AY56" s="170">
        <f>'2.Métricas'!AM68</f>
        <v>0</v>
      </c>
      <c r="AZ56" s="170">
        <f>'2.Métricas'!AN68</f>
        <v>0</v>
      </c>
      <c r="BA56" s="170">
        <f>'2.Métricas'!AO68</f>
        <v>0</v>
      </c>
      <c r="BB56" s="170">
        <f>'2.Métricas'!AP68</f>
        <v>14</v>
      </c>
      <c r="BC56" s="170">
        <f>'2.Métricas'!AQ68</f>
        <v>0</v>
      </c>
      <c r="BD56" s="170">
        <f>'2.Métricas'!AR68</f>
        <v>6</v>
      </c>
      <c r="BE56" s="170">
        <f>'2.Métricas'!AS68</f>
        <v>9</v>
      </c>
      <c r="BF56" s="170">
        <f>'2.Métricas'!AT68</f>
        <v>7</v>
      </c>
      <c r="BG56" s="170">
        <f>'2.Métricas'!AU68</f>
        <v>5</v>
      </c>
      <c r="BH56" s="170">
        <f>'2.Métricas'!AV68</f>
        <v>7</v>
      </c>
      <c r="BI56" s="170">
        <f>'2.Métricas'!AW68</f>
        <v>1</v>
      </c>
      <c r="BJ56" s="170">
        <f>'2.Métricas'!AX68</f>
        <v>0</v>
      </c>
      <c r="BK56" s="170">
        <f>'2.Métricas'!AY68</f>
        <v>0</v>
      </c>
      <c r="BL56" s="170">
        <f>'2.Métricas'!AZ68</f>
        <v>0</v>
      </c>
      <c r="BM56" s="170">
        <f>'2.Métricas'!BA68</f>
        <v>0</v>
      </c>
      <c r="BN56" s="170">
        <f>'2.Métricas'!BB68</f>
        <v>0</v>
      </c>
      <c r="BO56" s="170">
        <f>'2.Métricas'!BC68</f>
        <v>0</v>
      </c>
      <c r="BP56" s="170">
        <f>'2.Métricas'!BD68</f>
        <v>0</v>
      </c>
      <c r="BQ56" s="170">
        <f>'2.Métricas'!BE68</f>
        <v>0</v>
      </c>
      <c r="BR56" s="170">
        <f>'2.Métricas'!BF68</f>
        <v>0</v>
      </c>
      <c r="BS56" s="170">
        <f>'2.Métricas'!BG68</f>
        <v>0</v>
      </c>
      <c r="BT56" s="170">
        <f>'2.Métricas'!BH68</f>
        <v>0</v>
      </c>
      <c r="BU56" s="170">
        <f>'2.Métricas'!BI68</f>
        <v>0</v>
      </c>
      <c r="BV56" s="170">
        <f>'2.Métricas'!BJ68</f>
        <v>0</v>
      </c>
      <c r="BW56" s="170">
        <f>'2.Métricas'!BK68</f>
        <v>0</v>
      </c>
      <c r="BX56" s="170">
        <f>'2.Métricas'!BL68</f>
        <v>0</v>
      </c>
      <c r="BY56" s="170">
        <f>'2.Métricas'!BM68</f>
        <v>0</v>
      </c>
      <c r="BZ56" s="170">
        <f>'2.Métricas'!BN68</f>
        <v>0</v>
      </c>
    </row>
    <row r="57" spans="1:78" ht="51" x14ac:dyDescent="0.3">
      <c r="A57" s="272"/>
      <c r="B57" s="199">
        <v>11</v>
      </c>
      <c r="C57" s="216" t="s">
        <v>53</v>
      </c>
      <c r="D57" s="216" t="s">
        <v>123</v>
      </c>
      <c r="E57" s="217" t="s">
        <v>83</v>
      </c>
      <c r="F57" s="218" t="s">
        <v>84</v>
      </c>
      <c r="G57" s="219" t="s">
        <v>124</v>
      </c>
      <c r="H57" s="149" t="s">
        <v>86</v>
      </c>
      <c r="I57" s="168">
        <f>I58+I59+I60+I61+I63</f>
        <v>50</v>
      </c>
      <c r="J57" s="191">
        <f t="shared" si="16"/>
        <v>39</v>
      </c>
      <c r="K57" s="152" t="s">
        <v>87</v>
      </c>
      <c r="L57" s="153">
        <f t="shared" si="17"/>
        <v>50</v>
      </c>
      <c r="M57" s="154" t="s">
        <v>88</v>
      </c>
      <c r="N57" s="169">
        <f>N58+N59+N60+N61+N63</f>
        <v>39</v>
      </c>
      <c r="O57" s="170">
        <f t="shared" ref="O57:AT57" si="21">SUM(O58:O63)</f>
        <v>0</v>
      </c>
      <c r="P57" s="170">
        <f t="shared" si="21"/>
        <v>0</v>
      </c>
      <c r="Q57" s="170">
        <f t="shared" si="21"/>
        <v>0</v>
      </c>
      <c r="R57" s="170">
        <f t="shared" si="21"/>
        <v>0</v>
      </c>
      <c r="S57" s="170">
        <f t="shared" si="21"/>
        <v>0</v>
      </c>
      <c r="T57" s="170">
        <f t="shared" si="21"/>
        <v>0</v>
      </c>
      <c r="U57" s="170">
        <f t="shared" si="21"/>
        <v>0</v>
      </c>
      <c r="V57" s="170">
        <f t="shared" si="21"/>
        <v>0</v>
      </c>
      <c r="W57" s="170">
        <f t="shared" si="21"/>
        <v>0</v>
      </c>
      <c r="X57" s="170">
        <f t="shared" si="21"/>
        <v>0</v>
      </c>
      <c r="Y57" s="170">
        <f t="shared" si="21"/>
        <v>0</v>
      </c>
      <c r="Z57" s="170">
        <f t="shared" si="21"/>
        <v>0</v>
      </c>
      <c r="AA57" s="170">
        <f t="shared" si="21"/>
        <v>0</v>
      </c>
      <c r="AB57" s="170">
        <f t="shared" si="21"/>
        <v>0</v>
      </c>
      <c r="AC57" s="170">
        <f t="shared" si="21"/>
        <v>0</v>
      </c>
      <c r="AD57" s="170">
        <f t="shared" si="21"/>
        <v>0</v>
      </c>
      <c r="AE57" s="170">
        <f t="shared" si="21"/>
        <v>0</v>
      </c>
      <c r="AF57" s="170">
        <f t="shared" si="21"/>
        <v>0</v>
      </c>
      <c r="AG57" s="170">
        <f t="shared" si="21"/>
        <v>0</v>
      </c>
      <c r="AH57" s="170">
        <f t="shared" si="21"/>
        <v>0</v>
      </c>
      <c r="AI57" s="170">
        <f t="shared" si="21"/>
        <v>0</v>
      </c>
      <c r="AJ57" s="170">
        <f t="shared" si="21"/>
        <v>120</v>
      </c>
      <c r="AK57" s="170">
        <f t="shared" si="21"/>
        <v>99</v>
      </c>
      <c r="AL57" s="170">
        <f t="shared" si="21"/>
        <v>108</v>
      </c>
      <c r="AM57" s="170">
        <f t="shared" si="21"/>
        <v>104</v>
      </c>
      <c r="AN57" s="170">
        <f t="shared" si="21"/>
        <v>97</v>
      </c>
      <c r="AO57" s="170">
        <f t="shared" si="21"/>
        <v>67</v>
      </c>
      <c r="AP57" s="170">
        <f t="shared" si="21"/>
        <v>105</v>
      </c>
      <c r="AQ57" s="170">
        <f t="shared" si="21"/>
        <v>83</v>
      </c>
      <c r="AR57" s="170">
        <f t="shared" si="21"/>
        <v>124</v>
      </c>
      <c r="AS57" s="170">
        <f t="shared" si="21"/>
        <v>135</v>
      </c>
      <c r="AT57" s="170">
        <f t="shared" si="21"/>
        <v>154</v>
      </c>
      <c r="AU57" s="170">
        <f t="shared" ref="AU57:BZ57" si="22">SUM(AU58:AU63)</f>
        <v>160</v>
      </c>
      <c r="AV57" s="170">
        <f t="shared" si="22"/>
        <v>163</v>
      </c>
      <c r="AW57" s="170">
        <f t="shared" si="22"/>
        <v>161</v>
      </c>
      <c r="AX57" s="170">
        <f t="shared" si="22"/>
        <v>159</v>
      </c>
      <c r="AY57" s="170">
        <f t="shared" si="22"/>
        <v>188</v>
      </c>
      <c r="AZ57" s="170">
        <f t="shared" si="22"/>
        <v>221</v>
      </c>
      <c r="BA57" s="170">
        <f t="shared" si="22"/>
        <v>209</v>
      </c>
      <c r="BB57" s="170">
        <f t="shared" si="22"/>
        <v>164</v>
      </c>
      <c r="BC57" s="170">
        <f t="shared" si="22"/>
        <v>205</v>
      </c>
      <c r="BD57" s="170">
        <f t="shared" si="22"/>
        <v>238</v>
      </c>
      <c r="BE57" s="170">
        <f t="shared" si="22"/>
        <v>208</v>
      </c>
      <c r="BF57" s="170">
        <f t="shared" si="22"/>
        <v>221</v>
      </c>
      <c r="BG57" s="170">
        <f t="shared" si="22"/>
        <v>214</v>
      </c>
      <c r="BH57" s="170">
        <f t="shared" si="22"/>
        <v>244</v>
      </c>
      <c r="BI57" s="170">
        <f t="shared" si="22"/>
        <v>243</v>
      </c>
      <c r="BJ57" s="170">
        <f t="shared" si="22"/>
        <v>0</v>
      </c>
      <c r="BK57" s="170">
        <f t="shared" si="22"/>
        <v>0</v>
      </c>
      <c r="BL57" s="170">
        <f t="shared" si="22"/>
        <v>0</v>
      </c>
      <c r="BM57" s="170">
        <f t="shared" si="22"/>
        <v>0</v>
      </c>
      <c r="BN57" s="170">
        <f t="shared" si="22"/>
        <v>0</v>
      </c>
      <c r="BO57" s="170">
        <f t="shared" si="22"/>
        <v>1</v>
      </c>
      <c r="BP57" s="170">
        <f t="shared" si="22"/>
        <v>2</v>
      </c>
      <c r="BQ57" s="170">
        <f t="shared" si="22"/>
        <v>3</v>
      </c>
      <c r="BR57" s="170">
        <f t="shared" si="22"/>
        <v>4</v>
      </c>
      <c r="BS57" s="170">
        <f t="shared" si="22"/>
        <v>5</v>
      </c>
      <c r="BT57" s="170">
        <f t="shared" si="22"/>
        <v>6</v>
      </c>
      <c r="BU57" s="170">
        <f t="shared" si="22"/>
        <v>7</v>
      </c>
      <c r="BV57" s="170">
        <f t="shared" si="22"/>
        <v>8</v>
      </c>
      <c r="BW57" s="170">
        <f t="shared" si="22"/>
        <v>9</v>
      </c>
      <c r="BX57" s="170">
        <f t="shared" si="22"/>
        <v>10</v>
      </c>
      <c r="BY57" s="170">
        <f t="shared" si="22"/>
        <v>11</v>
      </c>
      <c r="BZ57" s="170">
        <f t="shared" si="22"/>
        <v>12</v>
      </c>
    </row>
    <row r="58" spans="1:78" ht="15" customHeight="1" x14ac:dyDescent="0.3">
      <c r="A58" s="272"/>
      <c r="B58" s="210"/>
      <c r="C58" s="273"/>
      <c r="D58" s="211" t="s">
        <v>89</v>
      </c>
      <c r="E58" s="212"/>
      <c r="F58" s="213"/>
      <c r="G58" s="214"/>
      <c r="H58" s="149" t="s">
        <v>86</v>
      </c>
      <c r="I58" s="168">
        <v>12</v>
      </c>
      <c r="J58" s="191">
        <f t="shared" si="16"/>
        <v>10</v>
      </c>
      <c r="K58" s="152" t="s">
        <v>87</v>
      </c>
      <c r="L58" s="153">
        <f t="shared" si="17"/>
        <v>12</v>
      </c>
      <c r="M58" s="154" t="s">
        <v>88</v>
      </c>
      <c r="N58" s="169">
        <v>10</v>
      </c>
      <c r="O58" s="170">
        <f>'2.Métricas'!C170</f>
        <v>0</v>
      </c>
      <c r="P58" s="170">
        <f>'2.Métricas'!D170</f>
        <v>0</v>
      </c>
      <c r="Q58" s="170">
        <f>'2.Métricas'!E170</f>
        <v>0</v>
      </c>
      <c r="R58" s="170">
        <f>'2.Métricas'!F170</f>
        <v>0</v>
      </c>
      <c r="S58" s="170">
        <f>'2.Métricas'!G170</f>
        <v>0</v>
      </c>
      <c r="T58" s="170">
        <f>'2.Métricas'!H170</f>
        <v>0</v>
      </c>
      <c r="U58" s="170">
        <f>'2.Métricas'!I170</f>
        <v>0</v>
      </c>
      <c r="V58" s="170">
        <f>'2.Métricas'!J170</f>
        <v>0</v>
      </c>
      <c r="W58" s="170">
        <f>'2.Métricas'!K170</f>
        <v>0</v>
      </c>
      <c r="X58" s="170">
        <f>'2.Métricas'!L170</f>
        <v>0</v>
      </c>
      <c r="Y58" s="170">
        <f>'2.Métricas'!M170</f>
        <v>0</v>
      </c>
      <c r="Z58" s="170">
        <f>'2.Métricas'!N170</f>
        <v>0</v>
      </c>
      <c r="AA58" s="170">
        <f>'2.Métricas'!O170</f>
        <v>0</v>
      </c>
      <c r="AB58" s="170">
        <f>'2.Métricas'!P170</f>
        <v>0</v>
      </c>
      <c r="AC58" s="170">
        <f>'2.Métricas'!Q170</f>
        <v>0</v>
      </c>
      <c r="AD58" s="170">
        <f>'2.Métricas'!R170</f>
        <v>0</v>
      </c>
      <c r="AE58" s="170">
        <f>'2.Métricas'!S170</f>
        <v>0</v>
      </c>
      <c r="AF58" s="170">
        <f>'2.Métricas'!T170</f>
        <v>0</v>
      </c>
      <c r="AG58" s="170">
        <f>'2.Métricas'!U170</f>
        <v>0</v>
      </c>
      <c r="AH58" s="170">
        <f>'2.Métricas'!V170</f>
        <v>0</v>
      </c>
      <c r="AI58" s="170">
        <f>'2.Métricas'!W170</f>
        <v>0</v>
      </c>
      <c r="AJ58" s="170">
        <f>'2.Métricas'!X170</f>
        <v>40</v>
      </c>
      <c r="AK58" s="170">
        <f>'2.Métricas'!Y170</f>
        <v>26</v>
      </c>
      <c r="AL58" s="170">
        <f>'2.Métricas'!Z170</f>
        <v>44</v>
      </c>
      <c r="AM58" s="170">
        <f>'2.Métricas'!AA170</f>
        <v>31</v>
      </c>
      <c r="AN58" s="170">
        <f>'2.Métricas'!AB170</f>
        <v>28</v>
      </c>
      <c r="AO58" s="170">
        <f>'2.Métricas'!AC170</f>
        <v>4</v>
      </c>
      <c r="AP58" s="170">
        <f>'2.Métricas'!AD170</f>
        <v>22</v>
      </c>
      <c r="AQ58" s="170">
        <f>'2.Métricas'!AE170</f>
        <v>21</v>
      </c>
      <c r="AR58" s="170">
        <f>'2.Métricas'!AF170</f>
        <v>35</v>
      </c>
      <c r="AS58" s="170">
        <f>'2.Métricas'!AG170</f>
        <v>24</v>
      </c>
      <c r="AT58" s="170">
        <f>'2.Métricas'!AH170</f>
        <v>23</v>
      </c>
      <c r="AU58" s="170">
        <f>'2.Métricas'!AI170</f>
        <v>29</v>
      </c>
      <c r="AV58" s="170">
        <f>'2.Métricas'!AJ170</f>
        <v>40</v>
      </c>
      <c r="AW58" s="170">
        <f>'2.Métricas'!AK170</f>
        <v>39</v>
      </c>
      <c r="AX58" s="170">
        <f>'2.Métricas'!AL170</f>
        <v>26</v>
      </c>
      <c r="AY58" s="170">
        <f>'2.Métricas'!AM170</f>
        <v>51</v>
      </c>
      <c r="AZ58" s="170">
        <f>'2.Métricas'!AN170</f>
        <v>52</v>
      </c>
      <c r="BA58" s="170">
        <f>'2.Métricas'!AO170</f>
        <v>55</v>
      </c>
      <c r="BB58" s="170">
        <f>'2.Métricas'!AP170</f>
        <v>0</v>
      </c>
      <c r="BC58" s="170">
        <f>'2.Métricas'!AQ170</f>
        <v>18</v>
      </c>
      <c r="BD58" s="170">
        <f>'2.Métricas'!AR170</f>
        <v>48</v>
      </c>
      <c r="BE58" s="170">
        <f>'2.Métricas'!AS170</f>
        <v>56</v>
      </c>
      <c r="BF58" s="170">
        <f>'2.Métricas'!AT170</f>
        <v>51</v>
      </c>
      <c r="BG58" s="170">
        <f>'2.Métricas'!AU170</f>
        <v>47</v>
      </c>
      <c r="BH58" s="170">
        <f>'2.Métricas'!AV170</f>
        <v>47</v>
      </c>
      <c r="BI58" s="170">
        <f>'2.Métricas'!AW170</f>
        <v>45</v>
      </c>
      <c r="BJ58" s="170">
        <f>'2.Métricas'!AX170</f>
        <v>0</v>
      </c>
      <c r="BK58" s="170">
        <f>'2.Métricas'!AY170</f>
        <v>0</v>
      </c>
      <c r="BL58" s="170">
        <f>'2.Métricas'!AZ170</f>
        <v>0</v>
      </c>
      <c r="BM58" s="170">
        <f>'2.Métricas'!BA170</f>
        <v>0</v>
      </c>
      <c r="BN58" s="170">
        <f>'2.Métricas'!BB170</f>
        <v>0</v>
      </c>
      <c r="BO58" s="170">
        <f>'2.Métricas'!BC170</f>
        <v>0</v>
      </c>
      <c r="BP58" s="170">
        <f>'2.Métricas'!BD170</f>
        <v>0</v>
      </c>
      <c r="BQ58" s="170">
        <f>'2.Métricas'!BE170</f>
        <v>0</v>
      </c>
      <c r="BR58" s="170">
        <f>'2.Métricas'!BF170</f>
        <v>0</v>
      </c>
      <c r="BS58" s="170">
        <f>'2.Métricas'!BG170</f>
        <v>0</v>
      </c>
      <c r="BT58" s="170">
        <f>'2.Métricas'!BH170</f>
        <v>0</v>
      </c>
      <c r="BU58" s="170">
        <f>'2.Métricas'!BI170</f>
        <v>0</v>
      </c>
      <c r="BV58" s="170">
        <f>'2.Métricas'!BJ170</f>
        <v>0</v>
      </c>
      <c r="BW58" s="170">
        <f>'2.Métricas'!BK170</f>
        <v>0</v>
      </c>
      <c r="BX58" s="170">
        <f>'2.Métricas'!BL170</f>
        <v>0</v>
      </c>
      <c r="BY58" s="170">
        <f>'2.Métricas'!BM170</f>
        <v>0</v>
      </c>
      <c r="BZ58" s="170">
        <f>'2.Métricas'!BN170</f>
        <v>0</v>
      </c>
    </row>
    <row r="59" spans="1:78" ht="15" x14ac:dyDescent="0.3">
      <c r="A59" s="272"/>
      <c r="B59" s="210"/>
      <c r="C59" s="273"/>
      <c r="D59" s="211" t="s">
        <v>90</v>
      </c>
      <c r="E59" s="212"/>
      <c r="F59" s="213"/>
      <c r="G59" s="214"/>
      <c r="H59" s="149" t="s">
        <v>86</v>
      </c>
      <c r="I59" s="168">
        <v>11</v>
      </c>
      <c r="J59" s="191">
        <f t="shared" si="16"/>
        <v>9</v>
      </c>
      <c r="K59" s="152" t="s">
        <v>87</v>
      </c>
      <c r="L59" s="153">
        <f t="shared" si="17"/>
        <v>11</v>
      </c>
      <c r="M59" s="154" t="s">
        <v>88</v>
      </c>
      <c r="N59" s="169">
        <v>9</v>
      </c>
      <c r="O59" s="170">
        <f>'2.Métricas'!C144</f>
        <v>0</v>
      </c>
      <c r="P59" s="170">
        <f>'2.Métricas'!D144</f>
        <v>0</v>
      </c>
      <c r="Q59" s="170">
        <f>'2.Métricas'!E144</f>
        <v>0</v>
      </c>
      <c r="R59" s="170">
        <f>'2.Métricas'!F144</f>
        <v>0</v>
      </c>
      <c r="S59" s="170">
        <f>'2.Métricas'!G144</f>
        <v>0</v>
      </c>
      <c r="T59" s="170">
        <f>'2.Métricas'!H144</f>
        <v>0</v>
      </c>
      <c r="U59" s="170">
        <f>'2.Métricas'!I144</f>
        <v>0</v>
      </c>
      <c r="V59" s="170">
        <f>'2.Métricas'!J144</f>
        <v>0</v>
      </c>
      <c r="W59" s="170">
        <f>'2.Métricas'!K144</f>
        <v>0</v>
      </c>
      <c r="X59" s="170">
        <f>'2.Métricas'!L144</f>
        <v>0</v>
      </c>
      <c r="Y59" s="170">
        <f>'2.Métricas'!M144</f>
        <v>0</v>
      </c>
      <c r="Z59" s="170">
        <f>'2.Métricas'!N144</f>
        <v>0</v>
      </c>
      <c r="AA59" s="170">
        <f>'2.Métricas'!O144</f>
        <v>0</v>
      </c>
      <c r="AB59" s="170">
        <f>'2.Métricas'!P144</f>
        <v>0</v>
      </c>
      <c r="AC59" s="170">
        <f>'2.Métricas'!Q144</f>
        <v>0</v>
      </c>
      <c r="AD59" s="170">
        <f>'2.Métricas'!R144</f>
        <v>0</v>
      </c>
      <c r="AE59" s="170">
        <f>'2.Métricas'!S144</f>
        <v>0</v>
      </c>
      <c r="AF59" s="170">
        <f>'2.Métricas'!T144</f>
        <v>0</v>
      </c>
      <c r="AG59" s="170">
        <f>'2.Métricas'!U144</f>
        <v>0</v>
      </c>
      <c r="AH59" s="170">
        <f>'2.Métricas'!V144</f>
        <v>0</v>
      </c>
      <c r="AI59" s="170">
        <f>'2.Métricas'!W144</f>
        <v>0</v>
      </c>
      <c r="AJ59" s="170">
        <f>'2.Métricas'!X144</f>
        <v>18</v>
      </c>
      <c r="AK59" s="170">
        <f>'2.Métricas'!Y144</f>
        <v>16</v>
      </c>
      <c r="AL59" s="170">
        <f>'2.Métricas'!Z144</f>
        <v>3</v>
      </c>
      <c r="AM59" s="170">
        <f>'2.Métricas'!AA144</f>
        <v>18</v>
      </c>
      <c r="AN59" s="170">
        <f>'2.Métricas'!AB144</f>
        <v>20</v>
      </c>
      <c r="AO59" s="170">
        <f>'2.Métricas'!AC144</f>
        <v>15</v>
      </c>
      <c r="AP59" s="170">
        <f>'2.Métricas'!AD144</f>
        <v>17</v>
      </c>
      <c r="AQ59" s="170">
        <f>'2.Métricas'!AE144</f>
        <v>8</v>
      </c>
      <c r="AR59" s="170">
        <f>'2.Métricas'!AF144</f>
        <v>17</v>
      </c>
      <c r="AS59" s="170">
        <f>'2.Métricas'!AG144</f>
        <v>21</v>
      </c>
      <c r="AT59" s="170">
        <f>'2.Métricas'!AH144</f>
        <v>32</v>
      </c>
      <c r="AU59" s="170">
        <f>'2.Métricas'!AI144</f>
        <v>21</v>
      </c>
      <c r="AV59" s="170">
        <f>'2.Métricas'!AJ144</f>
        <v>26</v>
      </c>
      <c r="AW59" s="170">
        <f>'2.Métricas'!AK144</f>
        <v>28</v>
      </c>
      <c r="AX59" s="170">
        <f>'2.Métricas'!AL144</f>
        <v>30</v>
      </c>
      <c r="AY59" s="170">
        <f>'2.Métricas'!AM144</f>
        <v>33</v>
      </c>
      <c r="AZ59" s="170">
        <f>'2.Métricas'!AN144</f>
        <v>43</v>
      </c>
      <c r="BA59" s="170">
        <f>'2.Métricas'!AO144</f>
        <v>30</v>
      </c>
      <c r="BB59" s="170">
        <f>'2.Métricas'!AP144</f>
        <v>34</v>
      </c>
      <c r="BC59" s="170">
        <f>'2.Métricas'!AQ144</f>
        <v>26</v>
      </c>
      <c r="BD59" s="170">
        <f>'2.Métricas'!AR144</f>
        <v>23</v>
      </c>
      <c r="BE59" s="170">
        <f>'2.Métricas'!AS144</f>
        <v>19</v>
      </c>
      <c r="BF59" s="170">
        <f>'2.Métricas'!AT144</f>
        <v>28</v>
      </c>
      <c r="BG59" s="170">
        <f>'2.Métricas'!AU144</f>
        <v>45</v>
      </c>
      <c r="BH59" s="170">
        <f>'2.Métricas'!AV144</f>
        <v>45</v>
      </c>
      <c r="BI59" s="170">
        <f>'2.Métricas'!AW144</f>
        <v>49</v>
      </c>
      <c r="BJ59" s="170">
        <f>'2.Métricas'!AX144</f>
        <v>0</v>
      </c>
      <c r="BK59" s="170">
        <f>'2.Métricas'!AY144</f>
        <v>0</v>
      </c>
      <c r="BL59" s="170">
        <f>'2.Métricas'!AZ144</f>
        <v>0</v>
      </c>
      <c r="BM59" s="170">
        <f>'2.Métricas'!BA144</f>
        <v>0</v>
      </c>
      <c r="BN59" s="170">
        <f>'2.Métricas'!BB144</f>
        <v>0</v>
      </c>
      <c r="BO59" s="170">
        <f>'2.Métricas'!BC144</f>
        <v>0</v>
      </c>
      <c r="BP59" s="170">
        <f>'2.Métricas'!BD144</f>
        <v>0</v>
      </c>
      <c r="BQ59" s="170">
        <f>'2.Métricas'!BE144</f>
        <v>0</v>
      </c>
      <c r="BR59" s="170">
        <f>'2.Métricas'!BF144</f>
        <v>0</v>
      </c>
      <c r="BS59" s="170">
        <f>'2.Métricas'!BG144</f>
        <v>0</v>
      </c>
      <c r="BT59" s="170">
        <f>'2.Métricas'!BH144</f>
        <v>0</v>
      </c>
      <c r="BU59" s="170">
        <f>'2.Métricas'!BI144</f>
        <v>0</v>
      </c>
      <c r="BV59" s="170">
        <f>'2.Métricas'!BJ144</f>
        <v>0</v>
      </c>
      <c r="BW59" s="170">
        <f>'2.Métricas'!BK144</f>
        <v>0</v>
      </c>
      <c r="BX59" s="170">
        <f>'2.Métricas'!BL144</f>
        <v>0</v>
      </c>
      <c r="BY59" s="170">
        <f>'2.Métricas'!BM144</f>
        <v>0</v>
      </c>
      <c r="BZ59" s="170">
        <f>'2.Métricas'!BN144</f>
        <v>0</v>
      </c>
    </row>
    <row r="60" spans="1:78" ht="15" x14ac:dyDescent="0.3">
      <c r="A60" s="272"/>
      <c r="B60" s="210"/>
      <c r="C60" s="273"/>
      <c r="D60" s="211" t="s">
        <v>91</v>
      </c>
      <c r="E60" s="212"/>
      <c r="F60" s="213"/>
      <c r="G60" s="214"/>
      <c r="H60" s="149" t="s">
        <v>86</v>
      </c>
      <c r="I60" s="168">
        <v>11</v>
      </c>
      <c r="J60" s="191">
        <f t="shared" si="16"/>
        <v>8</v>
      </c>
      <c r="K60" s="152" t="s">
        <v>87</v>
      </c>
      <c r="L60" s="153">
        <f t="shared" si="17"/>
        <v>11</v>
      </c>
      <c r="M60" s="154" t="s">
        <v>88</v>
      </c>
      <c r="N60" s="169">
        <v>8</v>
      </c>
      <c r="O60" s="170">
        <f>'2.Métricas'!C119</f>
        <v>0</v>
      </c>
      <c r="P60" s="170">
        <f>'2.Métricas'!D119</f>
        <v>0</v>
      </c>
      <c r="Q60" s="170">
        <f>'2.Métricas'!E119</f>
        <v>0</v>
      </c>
      <c r="R60" s="170">
        <f>'2.Métricas'!F119</f>
        <v>0</v>
      </c>
      <c r="S60" s="170">
        <f>'2.Métricas'!G119</f>
        <v>0</v>
      </c>
      <c r="T60" s="170">
        <f>'2.Métricas'!H119</f>
        <v>0</v>
      </c>
      <c r="U60" s="170">
        <f>'2.Métricas'!I119</f>
        <v>0</v>
      </c>
      <c r="V60" s="170">
        <f>'2.Métricas'!J119</f>
        <v>0</v>
      </c>
      <c r="W60" s="170">
        <f>'2.Métricas'!K119</f>
        <v>0</v>
      </c>
      <c r="X60" s="170">
        <f>'2.Métricas'!L119</f>
        <v>0</v>
      </c>
      <c r="Y60" s="170">
        <f>'2.Métricas'!M119</f>
        <v>0</v>
      </c>
      <c r="Z60" s="170">
        <f>'2.Métricas'!N119</f>
        <v>0</v>
      </c>
      <c r="AA60" s="170">
        <f>'2.Métricas'!O119</f>
        <v>0</v>
      </c>
      <c r="AB60" s="170">
        <f>'2.Métricas'!P119</f>
        <v>0</v>
      </c>
      <c r="AC60" s="170">
        <f>'2.Métricas'!Q119</f>
        <v>0</v>
      </c>
      <c r="AD60" s="170">
        <f>'2.Métricas'!R119</f>
        <v>0</v>
      </c>
      <c r="AE60" s="170">
        <f>'2.Métricas'!S119</f>
        <v>0</v>
      </c>
      <c r="AF60" s="170">
        <f>'2.Métricas'!T119</f>
        <v>0</v>
      </c>
      <c r="AG60" s="170">
        <f>'2.Métricas'!U119</f>
        <v>0</v>
      </c>
      <c r="AH60" s="170">
        <f>'2.Métricas'!V119</f>
        <v>0</v>
      </c>
      <c r="AI60" s="170">
        <f>'2.Métricas'!W119</f>
        <v>0</v>
      </c>
      <c r="AJ60" s="170">
        <f>'2.Métricas'!X119</f>
        <v>11</v>
      </c>
      <c r="AK60" s="170">
        <f>'2.Métricas'!Y119</f>
        <v>3</v>
      </c>
      <c r="AL60" s="170">
        <f>'2.Métricas'!Z119</f>
        <v>16</v>
      </c>
      <c r="AM60" s="170">
        <f>'2.Métricas'!AA119</f>
        <v>11</v>
      </c>
      <c r="AN60" s="170">
        <f>'2.Métricas'!AB119</f>
        <v>8</v>
      </c>
      <c r="AO60" s="170">
        <f>'2.Métricas'!AC119</f>
        <v>8</v>
      </c>
      <c r="AP60" s="170">
        <f>'2.Métricas'!AD119</f>
        <v>6</v>
      </c>
      <c r="AQ60" s="170">
        <f>'2.Métricas'!AE119</f>
        <v>3</v>
      </c>
      <c r="AR60" s="170">
        <f>'2.Métricas'!AF119</f>
        <v>8</v>
      </c>
      <c r="AS60" s="170">
        <f>'2.Métricas'!AG119</f>
        <v>10</v>
      </c>
      <c r="AT60" s="170">
        <f>'2.Métricas'!AH119</f>
        <v>11</v>
      </c>
      <c r="AU60" s="170">
        <f>'2.Métricas'!AI119</f>
        <v>8</v>
      </c>
      <c r="AV60" s="170">
        <f>'2.Métricas'!AJ119</f>
        <v>6</v>
      </c>
      <c r="AW60" s="170">
        <f>'2.Métricas'!AK119</f>
        <v>15</v>
      </c>
      <c r="AX60" s="170">
        <f>'2.Métricas'!AL119</f>
        <v>17</v>
      </c>
      <c r="AY60" s="170">
        <f>'2.Métricas'!AM119</f>
        <v>15</v>
      </c>
      <c r="AZ60" s="170">
        <f>'2.Métricas'!AN119</f>
        <v>19</v>
      </c>
      <c r="BA60" s="170">
        <f>'2.Métricas'!AO119</f>
        <v>16</v>
      </c>
      <c r="BB60" s="170">
        <f>'2.Métricas'!AP119</f>
        <v>17</v>
      </c>
      <c r="BC60" s="170">
        <f>'2.Métricas'!AQ119</f>
        <v>30</v>
      </c>
      <c r="BD60" s="170">
        <f>'2.Métricas'!AR119</f>
        <v>39</v>
      </c>
      <c r="BE60" s="170">
        <f>'2.Métricas'!AS119</f>
        <v>32</v>
      </c>
      <c r="BF60" s="170">
        <f>'2.Métricas'!AT119</f>
        <v>29</v>
      </c>
      <c r="BG60" s="170">
        <f>'2.Métricas'!AU119</f>
        <v>25</v>
      </c>
      <c r="BH60" s="170">
        <f>'2.Métricas'!AV119</f>
        <v>13</v>
      </c>
      <c r="BI60" s="170">
        <f>'2.Métricas'!AW119</f>
        <v>20</v>
      </c>
      <c r="BJ60" s="170">
        <f>'2.Métricas'!AX119</f>
        <v>0</v>
      </c>
      <c r="BK60" s="170">
        <f>'2.Métricas'!AY119</f>
        <v>0</v>
      </c>
      <c r="BL60" s="170">
        <f>'2.Métricas'!AZ119</f>
        <v>0</v>
      </c>
      <c r="BM60" s="170">
        <f>'2.Métricas'!BA119</f>
        <v>0</v>
      </c>
      <c r="BN60" s="170">
        <f>'2.Métricas'!BB119</f>
        <v>0</v>
      </c>
      <c r="BO60" s="170">
        <f>'2.Métricas'!BC119</f>
        <v>0</v>
      </c>
      <c r="BP60" s="170">
        <f>'2.Métricas'!BD119</f>
        <v>0</v>
      </c>
      <c r="BQ60" s="170">
        <f>'2.Métricas'!BE119</f>
        <v>0</v>
      </c>
      <c r="BR60" s="170">
        <f>'2.Métricas'!BF119</f>
        <v>0</v>
      </c>
      <c r="BS60" s="170">
        <f>'2.Métricas'!BG119</f>
        <v>0</v>
      </c>
      <c r="BT60" s="170">
        <f>'2.Métricas'!BH119</f>
        <v>0</v>
      </c>
      <c r="BU60" s="170">
        <f>'2.Métricas'!BI119</f>
        <v>0</v>
      </c>
      <c r="BV60" s="170">
        <f>'2.Métricas'!BJ119</f>
        <v>0</v>
      </c>
      <c r="BW60" s="170">
        <f>'2.Métricas'!BK119</f>
        <v>0</v>
      </c>
      <c r="BX60" s="170">
        <f>'2.Métricas'!BL119</f>
        <v>0</v>
      </c>
      <c r="BY60" s="170">
        <f>'2.Métricas'!BM119</f>
        <v>0</v>
      </c>
      <c r="BZ60" s="170">
        <f>'2.Métricas'!BN119</f>
        <v>0</v>
      </c>
    </row>
    <row r="61" spans="1:78" ht="15" x14ac:dyDescent="0.3">
      <c r="A61" s="272"/>
      <c r="B61" s="210"/>
      <c r="C61" s="273"/>
      <c r="D61" s="211" t="s">
        <v>92</v>
      </c>
      <c r="E61" s="212"/>
      <c r="F61" s="213"/>
      <c r="G61" s="214"/>
      <c r="H61" s="149" t="s">
        <v>86</v>
      </c>
      <c r="I61" s="168">
        <v>12</v>
      </c>
      <c r="J61" s="191">
        <f t="shared" si="16"/>
        <v>10</v>
      </c>
      <c r="K61" s="152" t="s">
        <v>87</v>
      </c>
      <c r="L61" s="153">
        <f t="shared" si="17"/>
        <v>12</v>
      </c>
      <c r="M61" s="154" t="s">
        <v>88</v>
      </c>
      <c r="N61" s="169">
        <v>10</v>
      </c>
      <c r="O61" s="170">
        <f>'2.Métricas'!C46</f>
        <v>0</v>
      </c>
      <c r="P61" s="170">
        <f>'2.Métricas'!D46</f>
        <v>0</v>
      </c>
      <c r="Q61" s="170">
        <f>'2.Métricas'!E46</f>
        <v>0</v>
      </c>
      <c r="R61" s="170">
        <f>'2.Métricas'!F46</f>
        <v>0</v>
      </c>
      <c r="S61" s="170">
        <f>'2.Métricas'!G46</f>
        <v>0</v>
      </c>
      <c r="T61" s="170">
        <f>'2.Métricas'!H46</f>
        <v>0</v>
      </c>
      <c r="U61" s="170">
        <f>'2.Métricas'!I46</f>
        <v>0</v>
      </c>
      <c r="V61" s="170">
        <f>'2.Métricas'!J46</f>
        <v>0</v>
      </c>
      <c r="W61" s="170">
        <f>'2.Métricas'!K46</f>
        <v>0</v>
      </c>
      <c r="X61" s="170">
        <f>'2.Métricas'!L46</f>
        <v>0</v>
      </c>
      <c r="Y61" s="170">
        <f>'2.Métricas'!M46</f>
        <v>0</v>
      </c>
      <c r="Z61" s="170">
        <f>'2.Métricas'!N46</f>
        <v>0</v>
      </c>
      <c r="AA61" s="170">
        <f>'2.Métricas'!O46</f>
        <v>0</v>
      </c>
      <c r="AB61" s="170">
        <f>'2.Métricas'!P46</f>
        <v>0</v>
      </c>
      <c r="AC61" s="170">
        <f>'2.Métricas'!Q46</f>
        <v>0</v>
      </c>
      <c r="AD61" s="170">
        <f>'2.Métricas'!R46</f>
        <v>0</v>
      </c>
      <c r="AE61" s="170">
        <f>'2.Métricas'!S46</f>
        <v>0</v>
      </c>
      <c r="AF61" s="170">
        <f>'2.Métricas'!T46</f>
        <v>0</v>
      </c>
      <c r="AG61" s="170">
        <f>'2.Métricas'!U46</f>
        <v>0</v>
      </c>
      <c r="AH61" s="170">
        <f>'2.Métricas'!V46</f>
        <v>0</v>
      </c>
      <c r="AI61" s="170">
        <f>'2.Métricas'!W46</f>
        <v>0</v>
      </c>
      <c r="AJ61" s="170">
        <f>'2.Métricas'!X46</f>
        <v>42</v>
      </c>
      <c r="AK61" s="170">
        <f>'2.Métricas'!Y46</f>
        <v>39</v>
      </c>
      <c r="AL61" s="170">
        <f>'2.Métricas'!Z46</f>
        <v>26</v>
      </c>
      <c r="AM61" s="170">
        <f>'2.Métricas'!AA46</f>
        <v>26</v>
      </c>
      <c r="AN61" s="170">
        <f>'2.Métricas'!AB46</f>
        <v>28</v>
      </c>
      <c r="AO61" s="170">
        <f>'2.Métricas'!AC46</f>
        <v>28</v>
      </c>
      <c r="AP61" s="170">
        <f>'2.Métricas'!AD46</f>
        <v>40</v>
      </c>
      <c r="AQ61" s="170">
        <f>'2.Métricas'!AE46</f>
        <v>21</v>
      </c>
      <c r="AR61" s="170">
        <f>'2.Métricas'!AF46</f>
        <v>32</v>
      </c>
      <c r="AS61" s="170">
        <f>'2.Métricas'!AG46</f>
        <v>40</v>
      </c>
      <c r="AT61" s="170">
        <f>'2.Métricas'!AH46</f>
        <v>50</v>
      </c>
      <c r="AU61" s="170">
        <f>'2.Métricas'!AI46</f>
        <v>63</v>
      </c>
      <c r="AV61" s="170">
        <f>'2.Métricas'!AJ46</f>
        <v>46</v>
      </c>
      <c r="AW61" s="170">
        <f>'2.Métricas'!AK46</f>
        <v>43</v>
      </c>
      <c r="AX61" s="170">
        <f>'2.Métricas'!AL46</f>
        <v>58</v>
      </c>
      <c r="AY61" s="170">
        <f>'2.Métricas'!AM46</f>
        <v>66</v>
      </c>
      <c r="AZ61" s="170">
        <f>'2.Métricas'!AN46</f>
        <v>74</v>
      </c>
      <c r="BA61" s="170">
        <f>'2.Métricas'!AO46</f>
        <v>77</v>
      </c>
      <c r="BB61" s="170">
        <f>'2.Métricas'!AP46</f>
        <v>80</v>
      </c>
      <c r="BC61" s="170">
        <f>'2.Métricas'!AQ46</f>
        <v>86</v>
      </c>
      <c r="BD61" s="170">
        <f>'2.Métricas'!AR46</f>
        <v>81</v>
      </c>
      <c r="BE61" s="170">
        <f>'2.Métricas'!AS46</f>
        <v>64</v>
      </c>
      <c r="BF61" s="170">
        <f>'2.Métricas'!AT46</f>
        <v>70</v>
      </c>
      <c r="BG61" s="170">
        <f>'2.Métricas'!AU46</f>
        <v>58</v>
      </c>
      <c r="BH61" s="170">
        <f>'2.Métricas'!AV46</f>
        <v>81</v>
      </c>
      <c r="BI61" s="170">
        <f>'2.Métricas'!AW46</f>
        <v>78</v>
      </c>
      <c r="BJ61" s="170">
        <f>'2.Métricas'!AX46</f>
        <v>0</v>
      </c>
      <c r="BK61" s="170">
        <f>'2.Métricas'!AY46</f>
        <v>0</v>
      </c>
      <c r="BL61" s="170">
        <f>'2.Métricas'!AZ46</f>
        <v>0</v>
      </c>
      <c r="BM61" s="170">
        <f>'2.Métricas'!BA46</f>
        <v>0</v>
      </c>
      <c r="BN61" s="170">
        <f>'2.Métricas'!BB46</f>
        <v>0</v>
      </c>
      <c r="BO61" s="170">
        <f>'2.Métricas'!BC46</f>
        <v>0</v>
      </c>
      <c r="BP61" s="170">
        <f>'2.Métricas'!BD46</f>
        <v>0</v>
      </c>
      <c r="BQ61" s="170">
        <f>'2.Métricas'!BE46</f>
        <v>0</v>
      </c>
      <c r="BR61" s="170">
        <f>'2.Métricas'!BF46</f>
        <v>0</v>
      </c>
      <c r="BS61" s="170">
        <f>'2.Métricas'!BG46</f>
        <v>0</v>
      </c>
      <c r="BT61" s="170">
        <f>'2.Métricas'!BH46</f>
        <v>0</v>
      </c>
      <c r="BU61" s="170">
        <f>'2.Métricas'!BI46</f>
        <v>0</v>
      </c>
      <c r="BV61" s="170">
        <f>'2.Métricas'!BJ46</f>
        <v>0</v>
      </c>
      <c r="BW61" s="170">
        <f>'2.Métricas'!BK46</f>
        <v>0</v>
      </c>
      <c r="BX61" s="170">
        <f>'2.Métricas'!BL46</f>
        <v>0</v>
      </c>
      <c r="BY61" s="170">
        <f>'2.Métricas'!BM46</f>
        <v>0</v>
      </c>
      <c r="BZ61" s="170">
        <f>'2.Métricas'!BN46</f>
        <v>0</v>
      </c>
    </row>
    <row r="62" spans="1:78" ht="15" hidden="1" x14ac:dyDescent="0.3">
      <c r="A62" s="272"/>
      <c r="B62" s="210"/>
      <c r="C62" s="273"/>
      <c r="D62" s="211" t="s">
        <v>93</v>
      </c>
      <c r="E62" s="212"/>
      <c r="F62" s="213"/>
      <c r="G62" s="214"/>
      <c r="H62" s="149" t="s">
        <v>86</v>
      </c>
      <c r="I62" s="168">
        <v>2</v>
      </c>
      <c r="J62" s="191">
        <f t="shared" si="16"/>
        <v>1</v>
      </c>
      <c r="K62" s="152" t="s">
        <v>87</v>
      </c>
      <c r="L62" s="153">
        <f t="shared" si="17"/>
        <v>2</v>
      </c>
      <c r="M62" s="154" t="s">
        <v>88</v>
      </c>
      <c r="N62" s="169">
        <v>1</v>
      </c>
      <c r="O62" s="170">
        <f>'2.Métricas'!C95</f>
        <v>0</v>
      </c>
      <c r="P62" s="170">
        <f>'2.Métricas'!D95</f>
        <v>0</v>
      </c>
      <c r="Q62" s="170">
        <f>'2.Métricas'!E95</f>
        <v>0</v>
      </c>
      <c r="R62" s="170">
        <f>'2.Métricas'!F95</f>
        <v>0</v>
      </c>
      <c r="S62" s="170">
        <f>'2.Métricas'!G95</f>
        <v>0</v>
      </c>
      <c r="T62" s="170">
        <f>'2.Métricas'!H95</f>
        <v>0</v>
      </c>
      <c r="U62" s="170">
        <f>'2.Métricas'!I95</f>
        <v>0</v>
      </c>
      <c r="V62" s="170">
        <f>'2.Métricas'!J95</f>
        <v>0</v>
      </c>
      <c r="W62" s="170">
        <f>'2.Métricas'!K95</f>
        <v>0</v>
      </c>
      <c r="X62" s="170">
        <f>'2.Métricas'!L95</f>
        <v>0</v>
      </c>
      <c r="Y62" s="170">
        <f>'2.Métricas'!M95</f>
        <v>0</v>
      </c>
      <c r="Z62" s="170">
        <f>'2.Métricas'!N95</f>
        <v>0</v>
      </c>
      <c r="AA62" s="170">
        <f>'2.Métricas'!O95</f>
        <v>0</v>
      </c>
      <c r="AB62" s="170">
        <f>'2.Métricas'!P95</f>
        <v>0</v>
      </c>
      <c r="AC62" s="170">
        <f>'2.Métricas'!Q95</f>
        <v>0</v>
      </c>
      <c r="AD62" s="170">
        <f>'2.Métricas'!R95</f>
        <v>0</v>
      </c>
      <c r="AE62" s="170">
        <f>'2.Métricas'!S95</f>
        <v>0</v>
      </c>
      <c r="AF62" s="170">
        <f>'2.Métricas'!T95</f>
        <v>0</v>
      </c>
      <c r="AG62" s="170">
        <f>'2.Métricas'!U95</f>
        <v>0</v>
      </c>
      <c r="AH62" s="170">
        <f>'2.Métricas'!V95</f>
        <v>0</v>
      </c>
      <c r="AI62" s="170">
        <f>'2.Métricas'!W95</f>
        <v>0</v>
      </c>
      <c r="AJ62" s="170">
        <f>'2.Métricas'!X95</f>
        <v>0</v>
      </c>
      <c r="AK62" s="170">
        <f>'2.Métricas'!Y95</f>
        <v>0</v>
      </c>
      <c r="AL62" s="170">
        <f>'2.Métricas'!Z95</f>
        <v>0</v>
      </c>
      <c r="AM62" s="170">
        <f>'2.Métricas'!AA95</f>
        <v>0</v>
      </c>
      <c r="AN62" s="170">
        <f>'2.Métricas'!AB95</f>
        <v>0</v>
      </c>
      <c r="AO62" s="170">
        <f>'2.Métricas'!AC95</f>
        <v>0</v>
      </c>
      <c r="AP62" s="170">
        <f>'2.Métricas'!AD95</f>
        <v>0</v>
      </c>
      <c r="AQ62" s="170">
        <v>0</v>
      </c>
      <c r="AR62" s="170">
        <v>0</v>
      </c>
      <c r="AS62" s="170">
        <v>0</v>
      </c>
      <c r="AT62" s="170">
        <v>0</v>
      </c>
      <c r="AU62" s="170">
        <v>0</v>
      </c>
      <c r="AV62" s="170">
        <v>0</v>
      </c>
      <c r="AW62" s="170">
        <v>0</v>
      </c>
      <c r="AX62" s="170">
        <v>0</v>
      </c>
      <c r="AY62" s="170">
        <v>0</v>
      </c>
      <c r="AZ62" s="170">
        <v>0</v>
      </c>
      <c r="BA62" s="170">
        <v>0</v>
      </c>
      <c r="BB62" s="170">
        <v>0</v>
      </c>
      <c r="BC62" s="170">
        <v>0</v>
      </c>
      <c r="BD62" s="170">
        <v>0</v>
      </c>
      <c r="BE62" s="170">
        <v>0</v>
      </c>
      <c r="BF62" s="170">
        <v>0</v>
      </c>
      <c r="BG62" s="170">
        <v>0</v>
      </c>
      <c r="BH62" s="170">
        <v>0</v>
      </c>
      <c r="BI62" s="170">
        <v>0</v>
      </c>
      <c r="BJ62" s="170">
        <v>0</v>
      </c>
      <c r="BK62" s="170">
        <v>0</v>
      </c>
      <c r="BL62" s="170">
        <v>0</v>
      </c>
      <c r="BM62" s="170">
        <v>0</v>
      </c>
      <c r="BN62" s="170">
        <v>0</v>
      </c>
      <c r="BO62" s="170">
        <v>1</v>
      </c>
      <c r="BP62" s="170">
        <v>2</v>
      </c>
      <c r="BQ62" s="170">
        <v>3</v>
      </c>
      <c r="BR62" s="170">
        <v>4</v>
      </c>
      <c r="BS62" s="170">
        <v>5</v>
      </c>
      <c r="BT62" s="170">
        <v>6</v>
      </c>
      <c r="BU62" s="170">
        <v>7</v>
      </c>
      <c r="BV62" s="170">
        <v>8</v>
      </c>
      <c r="BW62" s="170">
        <v>9</v>
      </c>
      <c r="BX62" s="170">
        <v>10</v>
      </c>
      <c r="BY62" s="170">
        <v>11</v>
      </c>
      <c r="BZ62" s="170">
        <v>12</v>
      </c>
    </row>
    <row r="63" spans="1:78" ht="15" x14ac:dyDescent="0.3">
      <c r="A63" s="272"/>
      <c r="B63" s="210"/>
      <c r="C63" s="273"/>
      <c r="D63" s="211" t="s">
        <v>94</v>
      </c>
      <c r="E63" s="212"/>
      <c r="F63" s="213"/>
      <c r="G63" s="214"/>
      <c r="H63" s="149" t="s">
        <v>86</v>
      </c>
      <c r="I63" s="168">
        <v>4</v>
      </c>
      <c r="J63" s="191">
        <f t="shared" si="16"/>
        <v>2</v>
      </c>
      <c r="K63" s="152" t="s">
        <v>87</v>
      </c>
      <c r="L63" s="153">
        <f t="shared" si="17"/>
        <v>4</v>
      </c>
      <c r="M63" s="154" t="s">
        <v>88</v>
      </c>
      <c r="N63" s="169">
        <v>2</v>
      </c>
      <c r="O63" s="170">
        <f>'2.Métricas'!C71</f>
        <v>0</v>
      </c>
      <c r="P63" s="170">
        <f>'2.Métricas'!D71</f>
        <v>0</v>
      </c>
      <c r="Q63" s="170">
        <f>'2.Métricas'!E71</f>
        <v>0</v>
      </c>
      <c r="R63" s="170">
        <f>'2.Métricas'!F71</f>
        <v>0</v>
      </c>
      <c r="S63" s="170">
        <f>'2.Métricas'!G71</f>
        <v>0</v>
      </c>
      <c r="T63" s="170">
        <f>'2.Métricas'!H71</f>
        <v>0</v>
      </c>
      <c r="U63" s="170">
        <f>'2.Métricas'!I71</f>
        <v>0</v>
      </c>
      <c r="V63" s="170">
        <f>'2.Métricas'!J71</f>
        <v>0</v>
      </c>
      <c r="W63" s="170">
        <f>'2.Métricas'!K71</f>
        <v>0</v>
      </c>
      <c r="X63" s="170">
        <f>'2.Métricas'!L71</f>
        <v>0</v>
      </c>
      <c r="Y63" s="170">
        <f>'2.Métricas'!M71</f>
        <v>0</v>
      </c>
      <c r="Z63" s="170">
        <f>'2.Métricas'!N71</f>
        <v>0</v>
      </c>
      <c r="AA63" s="170">
        <f>'2.Métricas'!O71</f>
        <v>0</v>
      </c>
      <c r="AB63" s="170">
        <f>'2.Métricas'!P71</f>
        <v>0</v>
      </c>
      <c r="AC63" s="170">
        <f>'2.Métricas'!Q71</f>
        <v>0</v>
      </c>
      <c r="AD63" s="170">
        <f>'2.Métricas'!R71</f>
        <v>0</v>
      </c>
      <c r="AE63" s="170">
        <f>'2.Métricas'!S71</f>
        <v>0</v>
      </c>
      <c r="AF63" s="170">
        <f>'2.Métricas'!T71</f>
        <v>0</v>
      </c>
      <c r="AG63" s="170">
        <f>'2.Métricas'!U71</f>
        <v>0</v>
      </c>
      <c r="AH63" s="170">
        <f>'2.Métricas'!V71</f>
        <v>0</v>
      </c>
      <c r="AI63" s="170">
        <f>'2.Métricas'!W71</f>
        <v>0</v>
      </c>
      <c r="AJ63" s="170">
        <f>'2.Métricas'!X71</f>
        <v>9</v>
      </c>
      <c r="AK63" s="170">
        <f>'2.Métricas'!Y71</f>
        <v>15</v>
      </c>
      <c r="AL63" s="170">
        <f>'2.Métricas'!Z71</f>
        <v>19</v>
      </c>
      <c r="AM63" s="170">
        <f>'2.Métricas'!AA71</f>
        <v>18</v>
      </c>
      <c r="AN63" s="170">
        <f>'2.Métricas'!AB71</f>
        <v>13</v>
      </c>
      <c r="AO63" s="170">
        <f>'2.Métricas'!AC71</f>
        <v>12</v>
      </c>
      <c r="AP63" s="170">
        <f>'2.Métricas'!AD71</f>
        <v>20</v>
      </c>
      <c r="AQ63" s="170">
        <f>'2.Métricas'!AE71</f>
        <v>30</v>
      </c>
      <c r="AR63" s="170">
        <f>'2.Métricas'!AF71</f>
        <v>32</v>
      </c>
      <c r="AS63" s="170">
        <f>'2.Métricas'!AG71</f>
        <v>40</v>
      </c>
      <c r="AT63" s="170">
        <f>'2.Métricas'!AH71</f>
        <v>38</v>
      </c>
      <c r="AU63" s="170">
        <f>'2.Métricas'!AI71</f>
        <v>39</v>
      </c>
      <c r="AV63" s="170">
        <f>'2.Métricas'!AJ71</f>
        <v>45</v>
      </c>
      <c r="AW63" s="170">
        <f>'2.Métricas'!AK71</f>
        <v>36</v>
      </c>
      <c r="AX63" s="170">
        <f>'2.Métricas'!AL71</f>
        <v>28</v>
      </c>
      <c r="AY63" s="170">
        <f>'2.Métricas'!AM71</f>
        <v>23</v>
      </c>
      <c r="AZ63" s="170">
        <f>'2.Métricas'!AN71</f>
        <v>33</v>
      </c>
      <c r="BA63" s="170">
        <f>'2.Métricas'!AO71</f>
        <v>31</v>
      </c>
      <c r="BB63" s="170">
        <f>'2.Métricas'!AP71</f>
        <v>33</v>
      </c>
      <c r="BC63" s="170">
        <f>'2.Métricas'!AQ71</f>
        <v>45</v>
      </c>
      <c r="BD63" s="170">
        <f>'2.Métricas'!AR71</f>
        <v>47</v>
      </c>
      <c r="BE63" s="170">
        <f>'2.Métricas'!AS71</f>
        <v>37</v>
      </c>
      <c r="BF63" s="170">
        <f>'2.Métricas'!AT71</f>
        <v>43</v>
      </c>
      <c r="BG63" s="170">
        <f>'2.Métricas'!AU71</f>
        <v>39</v>
      </c>
      <c r="BH63" s="170">
        <f>'2.Métricas'!AV71</f>
        <v>58</v>
      </c>
      <c r="BI63" s="170">
        <f>'2.Métricas'!AW71</f>
        <v>51</v>
      </c>
      <c r="BJ63" s="170">
        <f>'2.Métricas'!AX71</f>
        <v>0</v>
      </c>
      <c r="BK63" s="170">
        <f>'2.Métricas'!AY71</f>
        <v>0</v>
      </c>
      <c r="BL63" s="170">
        <f>'2.Métricas'!AZ71</f>
        <v>0</v>
      </c>
      <c r="BM63" s="170">
        <f>'2.Métricas'!BA71</f>
        <v>0</v>
      </c>
      <c r="BN63" s="170">
        <f>'2.Métricas'!BB71</f>
        <v>0</v>
      </c>
      <c r="BO63" s="170">
        <f>'2.Métricas'!BC71</f>
        <v>0</v>
      </c>
      <c r="BP63" s="170">
        <f>'2.Métricas'!BD71</f>
        <v>0</v>
      </c>
      <c r="BQ63" s="170">
        <f>'2.Métricas'!BE71</f>
        <v>0</v>
      </c>
      <c r="BR63" s="170">
        <f>'2.Métricas'!BF71</f>
        <v>0</v>
      </c>
      <c r="BS63" s="170">
        <f>'2.Métricas'!BG71</f>
        <v>0</v>
      </c>
      <c r="BT63" s="170">
        <f>'2.Métricas'!BH71</f>
        <v>0</v>
      </c>
      <c r="BU63" s="170">
        <f>'2.Métricas'!BI71</f>
        <v>0</v>
      </c>
      <c r="BV63" s="170">
        <f>'2.Métricas'!BJ71</f>
        <v>0</v>
      </c>
      <c r="BW63" s="170">
        <f>'2.Métricas'!BK71</f>
        <v>0</v>
      </c>
      <c r="BX63" s="170">
        <f>'2.Métricas'!BL71</f>
        <v>0</v>
      </c>
      <c r="BY63" s="170">
        <f>'2.Métricas'!BM71</f>
        <v>0</v>
      </c>
      <c r="BZ63" s="170">
        <f>'2.Métricas'!BN71</f>
        <v>0</v>
      </c>
    </row>
    <row r="64" spans="1:78" ht="51" x14ac:dyDescent="0.3">
      <c r="A64" s="272"/>
      <c r="B64" s="199">
        <v>12</v>
      </c>
      <c r="C64" s="216" t="s">
        <v>54</v>
      </c>
      <c r="D64" s="216" t="s">
        <v>125</v>
      </c>
      <c r="E64" s="217" t="s">
        <v>83</v>
      </c>
      <c r="F64" s="218" t="s">
        <v>84</v>
      </c>
      <c r="G64" s="219" t="s">
        <v>124</v>
      </c>
      <c r="H64" s="149" t="s">
        <v>86</v>
      </c>
      <c r="I64" s="168">
        <f>I65+I66+I67+I68+I70</f>
        <v>35</v>
      </c>
      <c r="J64" s="191">
        <f t="shared" si="16"/>
        <v>28</v>
      </c>
      <c r="K64" s="152" t="s">
        <v>87</v>
      </c>
      <c r="L64" s="153">
        <f t="shared" si="17"/>
        <v>35</v>
      </c>
      <c r="M64" s="154" t="s">
        <v>88</v>
      </c>
      <c r="N64" s="169">
        <f>N65+N66+N67+N68+N70</f>
        <v>28</v>
      </c>
      <c r="O64" s="170">
        <f t="shared" ref="O64:AT64" si="23">SUM(O65:O70)</f>
        <v>0</v>
      </c>
      <c r="P64" s="170">
        <f t="shared" si="23"/>
        <v>0</v>
      </c>
      <c r="Q64" s="170">
        <f t="shared" si="23"/>
        <v>0</v>
      </c>
      <c r="R64" s="170">
        <f t="shared" si="23"/>
        <v>0</v>
      </c>
      <c r="S64" s="170">
        <f t="shared" si="23"/>
        <v>0</v>
      </c>
      <c r="T64" s="170">
        <f t="shared" si="23"/>
        <v>0</v>
      </c>
      <c r="U64" s="170">
        <f t="shared" si="23"/>
        <v>0</v>
      </c>
      <c r="V64" s="170">
        <f t="shared" si="23"/>
        <v>0</v>
      </c>
      <c r="W64" s="170">
        <f t="shared" si="23"/>
        <v>0</v>
      </c>
      <c r="X64" s="170">
        <f t="shared" si="23"/>
        <v>0</v>
      </c>
      <c r="Y64" s="170">
        <f t="shared" si="23"/>
        <v>0</v>
      </c>
      <c r="Z64" s="170">
        <f t="shared" si="23"/>
        <v>0</v>
      </c>
      <c r="AA64" s="170">
        <f t="shared" si="23"/>
        <v>0</v>
      </c>
      <c r="AB64" s="170">
        <f t="shared" si="23"/>
        <v>0</v>
      </c>
      <c r="AC64" s="170">
        <f t="shared" si="23"/>
        <v>0</v>
      </c>
      <c r="AD64" s="170">
        <f t="shared" si="23"/>
        <v>0</v>
      </c>
      <c r="AE64" s="170">
        <f t="shared" si="23"/>
        <v>0</v>
      </c>
      <c r="AF64" s="170">
        <f t="shared" si="23"/>
        <v>0</v>
      </c>
      <c r="AG64" s="170">
        <f t="shared" si="23"/>
        <v>0</v>
      </c>
      <c r="AH64" s="170">
        <f t="shared" si="23"/>
        <v>0</v>
      </c>
      <c r="AI64" s="170">
        <f t="shared" si="23"/>
        <v>0</v>
      </c>
      <c r="AJ64" s="170">
        <f t="shared" si="23"/>
        <v>127</v>
      </c>
      <c r="AK64" s="170">
        <f t="shared" si="23"/>
        <v>93</v>
      </c>
      <c r="AL64" s="170">
        <f t="shared" si="23"/>
        <v>69</v>
      </c>
      <c r="AM64" s="170">
        <f t="shared" si="23"/>
        <v>75</v>
      </c>
      <c r="AN64" s="170">
        <f t="shared" si="23"/>
        <v>113</v>
      </c>
      <c r="AO64" s="170">
        <f t="shared" si="23"/>
        <v>107</v>
      </c>
      <c r="AP64" s="170">
        <f t="shared" si="23"/>
        <v>65</v>
      </c>
      <c r="AQ64" s="170">
        <f t="shared" si="23"/>
        <v>76</v>
      </c>
      <c r="AR64" s="170">
        <f t="shared" si="23"/>
        <v>74</v>
      </c>
      <c r="AS64" s="170">
        <f t="shared" si="23"/>
        <v>52</v>
      </c>
      <c r="AT64" s="170">
        <f t="shared" si="23"/>
        <v>27</v>
      </c>
      <c r="AU64" s="170">
        <f t="shared" ref="AU64:BZ64" si="24">SUM(AU65:AU70)</f>
        <v>26</v>
      </c>
      <c r="AV64" s="170">
        <f t="shared" si="24"/>
        <v>22</v>
      </c>
      <c r="AW64" s="170">
        <f t="shared" si="24"/>
        <v>27</v>
      </c>
      <c r="AX64" s="170">
        <f t="shared" si="24"/>
        <v>13</v>
      </c>
      <c r="AY64" s="170">
        <f t="shared" si="24"/>
        <v>35</v>
      </c>
      <c r="AZ64" s="170">
        <f t="shared" si="24"/>
        <v>74</v>
      </c>
      <c r="BA64" s="170">
        <f t="shared" si="24"/>
        <v>70</v>
      </c>
      <c r="BB64" s="170">
        <f t="shared" si="24"/>
        <v>48</v>
      </c>
      <c r="BC64" s="170">
        <f t="shared" si="24"/>
        <v>51</v>
      </c>
      <c r="BD64" s="170">
        <f t="shared" si="24"/>
        <v>65</v>
      </c>
      <c r="BE64" s="170">
        <f t="shared" si="24"/>
        <v>22</v>
      </c>
      <c r="BF64" s="170">
        <f t="shared" si="24"/>
        <v>22</v>
      </c>
      <c r="BG64" s="170">
        <f t="shared" si="24"/>
        <v>24</v>
      </c>
      <c r="BH64" s="170">
        <f t="shared" si="24"/>
        <v>32</v>
      </c>
      <c r="BI64" s="170">
        <f t="shared" si="24"/>
        <v>31</v>
      </c>
      <c r="BJ64" s="170">
        <f t="shared" si="24"/>
        <v>0</v>
      </c>
      <c r="BK64" s="170">
        <f t="shared" si="24"/>
        <v>0</v>
      </c>
      <c r="BL64" s="170">
        <f t="shared" si="24"/>
        <v>0</v>
      </c>
      <c r="BM64" s="170">
        <f t="shared" si="24"/>
        <v>0</v>
      </c>
      <c r="BN64" s="170">
        <f t="shared" si="24"/>
        <v>0</v>
      </c>
      <c r="BO64" s="170">
        <f t="shared" si="24"/>
        <v>0</v>
      </c>
      <c r="BP64" s="170">
        <f t="shared" si="24"/>
        <v>0</v>
      </c>
      <c r="BQ64" s="170">
        <f t="shared" si="24"/>
        <v>0</v>
      </c>
      <c r="BR64" s="170">
        <f t="shared" si="24"/>
        <v>0</v>
      </c>
      <c r="BS64" s="170">
        <f t="shared" si="24"/>
        <v>0</v>
      </c>
      <c r="BT64" s="170">
        <f t="shared" si="24"/>
        <v>0</v>
      </c>
      <c r="BU64" s="170">
        <f t="shared" si="24"/>
        <v>0</v>
      </c>
      <c r="BV64" s="170">
        <f t="shared" si="24"/>
        <v>0</v>
      </c>
      <c r="BW64" s="170">
        <f t="shared" si="24"/>
        <v>0</v>
      </c>
      <c r="BX64" s="170">
        <f t="shared" si="24"/>
        <v>0</v>
      </c>
      <c r="BY64" s="170">
        <f t="shared" si="24"/>
        <v>0</v>
      </c>
      <c r="BZ64" s="170">
        <f t="shared" si="24"/>
        <v>0</v>
      </c>
    </row>
    <row r="65" spans="1:78" ht="15" customHeight="1" x14ac:dyDescent="0.3">
      <c r="A65" s="272"/>
      <c r="B65" s="210"/>
      <c r="C65" s="273"/>
      <c r="D65" s="211" t="s">
        <v>89</v>
      </c>
      <c r="E65" s="212"/>
      <c r="F65" s="213"/>
      <c r="G65" s="214"/>
      <c r="H65" s="149" t="s">
        <v>86</v>
      </c>
      <c r="I65" s="168">
        <v>7</v>
      </c>
      <c r="J65" s="191">
        <f t="shared" si="16"/>
        <v>6</v>
      </c>
      <c r="K65" s="152" t="s">
        <v>87</v>
      </c>
      <c r="L65" s="153">
        <f t="shared" si="17"/>
        <v>7</v>
      </c>
      <c r="M65" s="154" t="s">
        <v>88</v>
      </c>
      <c r="N65" s="169">
        <v>6</v>
      </c>
      <c r="O65" s="170">
        <f>'2.Métricas'!C171</f>
        <v>0</v>
      </c>
      <c r="P65" s="170">
        <f>'2.Métricas'!D171</f>
        <v>0</v>
      </c>
      <c r="Q65" s="170">
        <f>'2.Métricas'!E171</f>
        <v>0</v>
      </c>
      <c r="R65" s="170">
        <f>'2.Métricas'!F171</f>
        <v>0</v>
      </c>
      <c r="S65" s="170">
        <f>'2.Métricas'!G171</f>
        <v>0</v>
      </c>
      <c r="T65" s="170">
        <f>'2.Métricas'!H171</f>
        <v>0</v>
      </c>
      <c r="U65" s="170">
        <f>'2.Métricas'!I171</f>
        <v>0</v>
      </c>
      <c r="V65" s="170">
        <f>'2.Métricas'!J171</f>
        <v>0</v>
      </c>
      <c r="W65" s="170">
        <f>'2.Métricas'!K171</f>
        <v>0</v>
      </c>
      <c r="X65" s="170">
        <f>'2.Métricas'!L171</f>
        <v>0</v>
      </c>
      <c r="Y65" s="170">
        <f>'2.Métricas'!M171</f>
        <v>0</v>
      </c>
      <c r="Z65" s="170">
        <f>'2.Métricas'!N171</f>
        <v>0</v>
      </c>
      <c r="AA65" s="170">
        <f>'2.Métricas'!O171</f>
        <v>0</v>
      </c>
      <c r="AB65" s="170">
        <f>'2.Métricas'!P171</f>
        <v>0</v>
      </c>
      <c r="AC65" s="170">
        <f>'2.Métricas'!Q171</f>
        <v>0</v>
      </c>
      <c r="AD65" s="170">
        <f>'2.Métricas'!R171</f>
        <v>0</v>
      </c>
      <c r="AE65" s="170">
        <f>'2.Métricas'!S171</f>
        <v>0</v>
      </c>
      <c r="AF65" s="170">
        <f>'2.Métricas'!T171</f>
        <v>0</v>
      </c>
      <c r="AG65" s="170">
        <f>'2.Métricas'!U171</f>
        <v>0</v>
      </c>
      <c r="AH65" s="170">
        <f>'2.Métricas'!V171</f>
        <v>0</v>
      </c>
      <c r="AI65" s="170">
        <f>'2.Métricas'!W171</f>
        <v>0</v>
      </c>
      <c r="AJ65" s="170">
        <f>'2.Métricas'!X171</f>
        <v>100</v>
      </c>
      <c r="AK65" s="170">
        <f>'2.Métricas'!Y171</f>
        <v>79</v>
      </c>
      <c r="AL65" s="170">
        <f>'2.Métricas'!Z171</f>
        <v>50</v>
      </c>
      <c r="AM65" s="170">
        <f>'2.Métricas'!AA171</f>
        <v>55</v>
      </c>
      <c r="AN65" s="170">
        <f>'2.Métricas'!AB171</f>
        <v>76</v>
      </c>
      <c r="AO65" s="170">
        <f>'2.Métricas'!AC171</f>
        <v>86</v>
      </c>
      <c r="AP65" s="170">
        <f>'2.Métricas'!AD171</f>
        <v>54</v>
      </c>
      <c r="AQ65" s="170">
        <f>'2.Métricas'!AE171</f>
        <v>49</v>
      </c>
      <c r="AR65" s="170">
        <f>'2.Métricas'!AF171</f>
        <v>42</v>
      </c>
      <c r="AS65" s="170">
        <f>'2.Métricas'!AG171</f>
        <v>21</v>
      </c>
      <c r="AT65" s="170">
        <f>'2.Métricas'!AH171</f>
        <v>4</v>
      </c>
      <c r="AU65" s="170">
        <f>'2.Métricas'!AI171</f>
        <v>12</v>
      </c>
      <c r="AV65" s="170">
        <f>'2.Métricas'!AJ171</f>
        <v>12</v>
      </c>
      <c r="AW65" s="170">
        <f>'2.Métricas'!AK171</f>
        <v>5</v>
      </c>
      <c r="AX65" s="170">
        <f>'2.Métricas'!AL171</f>
        <v>9</v>
      </c>
      <c r="AY65" s="170">
        <f>'2.Métricas'!AM171</f>
        <v>13</v>
      </c>
      <c r="AZ65" s="170">
        <f>'2.Métricas'!AN171</f>
        <v>31</v>
      </c>
      <c r="BA65" s="170">
        <f>'2.Métricas'!AO171</f>
        <v>28</v>
      </c>
      <c r="BB65" s="170">
        <f>'2.Métricas'!AP171</f>
        <v>24</v>
      </c>
      <c r="BC65" s="170">
        <f>'2.Métricas'!AQ171</f>
        <v>33</v>
      </c>
      <c r="BD65" s="170">
        <f>'2.Métricas'!AR171</f>
        <v>41</v>
      </c>
      <c r="BE65" s="170">
        <f>'2.Métricas'!AS171</f>
        <v>20</v>
      </c>
      <c r="BF65" s="170">
        <f>'2.Métricas'!AT171</f>
        <v>20</v>
      </c>
      <c r="BG65" s="170">
        <f>'2.Métricas'!AU171</f>
        <v>23</v>
      </c>
      <c r="BH65" s="170">
        <f>'2.Métricas'!AV171</f>
        <v>30</v>
      </c>
      <c r="BI65" s="170">
        <f>'2.Métricas'!AW171</f>
        <v>19</v>
      </c>
      <c r="BJ65" s="170">
        <f>'2.Métricas'!AX171</f>
        <v>0</v>
      </c>
      <c r="BK65" s="170">
        <f>'2.Métricas'!AY171</f>
        <v>0</v>
      </c>
      <c r="BL65" s="170">
        <f>'2.Métricas'!AZ171</f>
        <v>0</v>
      </c>
      <c r="BM65" s="170">
        <f>'2.Métricas'!BA171</f>
        <v>0</v>
      </c>
      <c r="BN65" s="170">
        <f>'2.Métricas'!BB171</f>
        <v>0</v>
      </c>
      <c r="BO65" s="170">
        <f>'2.Métricas'!BC171</f>
        <v>0</v>
      </c>
      <c r="BP65" s="170">
        <f>'2.Métricas'!BD171</f>
        <v>0</v>
      </c>
      <c r="BQ65" s="170">
        <f>'2.Métricas'!BE171</f>
        <v>0</v>
      </c>
      <c r="BR65" s="170">
        <f>'2.Métricas'!BF171</f>
        <v>0</v>
      </c>
      <c r="BS65" s="170">
        <f>'2.Métricas'!BG171</f>
        <v>0</v>
      </c>
      <c r="BT65" s="170">
        <f>'2.Métricas'!BH171</f>
        <v>0</v>
      </c>
      <c r="BU65" s="170">
        <f>'2.Métricas'!BI171</f>
        <v>0</v>
      </c>
      <c r="BV65" s="170">
        <f>'2.Métricas'!BJ171</f>
        <v>0</v>
      </c>
      <c r="BW65" s="170">
        <f>'2.Métricas'!BK171</f>
        <v>0</v>
      </c>
      <c r="BX65" s="170">
        <f>'2.Métricas'!BL171</f>
        <v>0</v>
      </c>
      <c r="BY65" s="170">
        <f>'2.Métricas'!BM171</f>
        <v>0</v>
      </c>
      <c r="BZ65" s="170">
        <f>'2.Métricas'!BN171</f>
        <v>0</v>
      </c>
    </row>
    <row r="66" spans="1:78" ht="15" x14ac:dyDescent="0.3">
      <c r="A66" s="272"/>
      <c r="B66" s="210"/>
      <c r="C66" s="273"/>
      <c r="D66" s="211" t="s">
        <v>90</v>
      </c>
      <c r="E66" s="212"/>
      <c r="F66" s="213"/>
      <c r="G66" s="214"/>
      <c r="H66" s="149" t="s">
        <v>86</v>
      </c>
      <c r="I66" s="168">
        <v>3</v>
      </c>
      <c r="J66" s="191">
        <f t="shared" si="16"/>
        <v>2</v>
      </c>
      <c r="K66" s="152" t="s">
        <v>87</v>
      </c>
      <c r="L66" s="153">
        <f t="shared" si="17"/>
        <v>3</v>
      </c>
      <c r="M66" s="154" t="s">
        <v>88</v>
      </c>
      <c r="N66" s="169">
        <v>2</v>
      </c>
      <c r="O66" s="170">
        <f>'2.Métricas'!C145</f>
        <v>0</v>
      </c>
      <c r="P66" s="170">
        <f>'2.Métricas'!D145</f>
        <v>0</v>
      </c>
      <c r="Q66" s="170">
        <f>'2.Métricas'!E145</f>
        <v>0</v>
      </c>
      <c r="R66" s="170">
        <f>'2.Métricas'!F145</f>
        <v>0</v>
      </c>
      <c r="S66" s="170">
        <f>'2.Métricas'!G145</f>
        <v>0</v>
      </c>
      <c r="T66" s="170">
        <f>'2.Métricas'!H145</f>
        <v>0</v>
      </c>
      <c r="U66" s="170">
        <f>'2.Métricas'!I145</f>
        <v>0</v>
      </c>
      <c r="V66" s="170">
        <f>'2.Métricas'!J145</f>
        <v>0</v>
      </c>
      <c r="W66" s="170">
        <f>'2.Métricas'!K145</f>
        <v>0</v>
      </c>
      <c r="X66" s="170">
        <f>'2.Métricas'!L145</f>
        <v>0</v>
      </c>
      <c r="Y66" s="170">
        <f>'2.Métricas'!M145</f>
        <v>0</v>
      </c>
      <c r="Z66" s="170">
        <f>'2.Métricas'!N145</f>
        <v>0</v>
      </c>
      <c r="AA66" s="170">
        <f>'2.Métricas'!O145</f>
        <v>0</v>
      </c>
      <c r="AB66" s="170">
        <f>'2.Métricas'!P145</f>
        <v>0</v>
      </c>
      <c r="AC66" s="170">
        <f>'2.Métricas'!Q145</f>
        <v>0</v>
      </c>
      <c r="AD66" s="170">
        <f>'2.Métricas'!R145</f>
        <v>0</v>
      </c>
      <c r="AE66" s="170">
        <f>'2.Métricas'!S145</f>
        <v>0</v>
      </c>
      <c r="AF66" s="170">
        <f>'2.Métricas'!T145</f>
        <v>0</v>
      </c>
      <c r="AG66" s="170">
        <f>'2.Métricas'!U145</f>
        <v>0</v>
      </c>
      <c r="AH66" s="170">
        <f>'2.Métricas'!V145</f>
        <v>0</v>
      </c>
      <c r="AI66" s="170">
        <f>'2.Métricas'!W145</f>
        <v>0</v>
      </c>
      <c r="AJ66" s="170">
        <f>'2.Métricas'!X145</f>
        <v>1</v>
      </c>
      <c r="AK66" s="170">
        <f>'2.Métricas'!Y145</f>
        <v>0</v>
      </c>
      <c r="AL66" s="170">
        <f>'2.Métricas'!Z145</f>
        <v>1</v>
      </c>
      <c r="AM66" s="170">
        <f>'2.Métricas'!AA145</f>
        <v>4</v>
      </c>
      <c r="AN66" s="170">
        <f>'2.Métricas'!AB145</f>
        <v>6</v>
      </c>
      <c r="AO66" s="170">
        <f>'2.Métricas'!AC145</f>
        <v>2</v>
      </c>
      <c r="AP66" s="170">
        <f>'2.Métricas'!AD145</f>
        <v>1</v>
      </c>
      <c r="AQ66" s="170">
        <f>'2.Métricas'!AE145</f>
        <v>1</v>
      </c>
      <c r="AR66" s="170">
        <f>'2.Métricas'!AF145</f>
        <v>3</v>
      </c>
      <c r="AS66" s="170">
        <f>'2.Métricas'!AG145</f>
        <v>2</v>
      </c>
      <c r="AT66" s="170">
        <f>'2.Métricas'!AH145</f>
        <v>2</v>
      </c>
      <c r="AU66" s="170">
        <f>'2.Métricas'!AI145</f>
        <v>1</v>
      </c>
      <c r="AV66" s="170">
        <f>'2.Métricas'!AJ145</f>
        <v>1</v>
      </c>
      <c r="AW66" s="170">
        <f>'2.Métricas'!AK145</f>
        <v>5</v>
      </c>
      <c r="AX66" s="170">
        <f>'2.Métricas'!AL145</f>
        <v>0</v>
      </c>
      <c r="AY66" s="170">
        <f>'2.Métricas'!AM145</f>
        <v>12</v>
      </c>
      <c r="AZ66" s="170">
        <f>'2.Métricas'!AN145</f>
        <v>9</v>
      </c>
      <c r="BA66" s="170">
        <f>'2.Métricas'!AO145</f>
        <v>15</v>
      </c>
      <c r="BB66" s="170">
        <f>'2.Métricas'!AP145</f>
        <v>1</v>
      </c>
      <c r="BC66" s="170">
        <f>'2.Métricas'!AQ145</f>
        <v>3</v>
      </c>
      <c r="BD66" s="170">
        <f>'2.Métricas'!AR145</f>
        <v>0</v>
      </c>
      <c r="BE66" s="170">
        <f>'2.Métricas'!AS145</f>
        <v>0</v>
      </c>
      <c r="BF66" s="170">
        <f>'2.Métricas'!AT145</f>
        <v>0</v>
      </c>
      <c r="BG66" s="170">
        <f>'2.Métricas'!AU145</f>
        <v>0</v>
      </c>
      <c r="BH66" s="170">
        <f>'2.Métricas'!AV145</f>
        <v>0</v>
      </c>
      <c r="BI66" s="170">
        <f>'2.Métricas'!AW145</f>
        <v>2</v>
      </c>
      <c r="BJ66" s="170">
        <f>'2.Métricas'!AX145</f>
        <v>0</v>
      </c>
      <c r="BK66" s="170">
        <f>'2.Métricas'!AY145</f>
        <v>0</v>
      </c>
      <c r="BL66" s="170">
        <f>'2.Métricas'!AZ145</f>
        <v>0</v>
      </c>
      <c r="BM66" s="170">
        <f>'2.Métricas'!BA145</f>
        <v>0</v>
      </c>
      <c r="BN66" s="170">
        <f>'2.Métricas'!BB145</f>
        <v>0</v>
      </c>
      <c r="BO66" s="170">
        <f>'2.Métricas'!BC145</f>
        <v>0</v>
      </c>
      <c r="BP66" s="170">
        <f>'2.Métricas'!BD145</f>
        <v>0</v>
      </c>
      <c r="BQ66" s="170">
        <f>'2.Métricas'!BE145</f>
        <v>0</v>
      </c>
      <c r="BR66" s="170">
        <f>'2.Métricas'!BF145</f>
        <v>0</v>
      </c>
      <c r="BS66" s="170">
        <f>'2.Métricas'!BG145</f>
        <v>0</v>
      </c>
      <c r="BT66" s="170">
        <f>'2.Métricas'!BH145</f>
        <v>0</v>
      </c>
      <c r="BU66" s="170">
        <f>'2.Métricas'!BI145</f>
        <v>0</v>
      </c>
      <c r="BV66" s="170">
        <f>'2.Métricas'!BJ145</f>
        <v>0</v>
      </c>
      <c r="BW66" s="170">
        <f>'2.Métricas'!BK145</f>
        <v>0</v>
      </c>
      <c r="BX66" s="170">
        <f>'2.Métricas'!BL145</f>
        <v>0</v>
      </c>
      <c r="BY66" s="170">
        <f>'2.Métricas'!BM145</f>
        <v>0</v>
      </c>
      <c r="BZ66" s="170">
        <f>'2.Métricas'!BN145</f>
        <v>0</v>
      </c>
    </row>
    <row r="67" spans="1:78" ht="15" x14ac:dyDescent="0.3">
      <c r="A67" s="272"/>
      <c r="B67" s="210"/>
      <c r="C67" s="273"/>
      <c r="D67" s="211" t="s">
        <v>91</v>
      </c>
      <c r="E67" s="212"/>
      <c r="F67" s="213"/>
      <c r="G67" s="214"/>
      <c r="H67" s="149" t="s">
        <v>86</v>
      </c>
      <c r="I67" s="168">
        <v>14</v>
      </c>
      <c r="J67" s="191">
        <f t="shared" si="16"/>
        <v>13</v>
      </c>
      <c r="K67" s="152" t="s">
        <v>87</v>
      </c>
      <c r="L67" s="153">
        <f t="shared" si="17"/>
        <v>14</v>
      </c>
      <c r="M67" s="154" t="s">
        <v>88</v>
      </c>
      <c r="N67" s="169">
        <v>13</v>
      </c>
      <c r="O67" s="170">
        <f>'2.Métricas'!C120</f>
        <v>0</v>
      </c>
      <c r="P67" s="170">
        <f>'2.Métricas'!D120</f>
        <v>0</v>
      </c>
      <c r="Q67" s="170">
        <f>'2.Métricas'!E120</f>
        <v>0</v>
      </c>
      <c r="R67" s="170">
        <f>'2.Métricas'!F120</f>
        <v>0</v>
      </c>
      <c r="S67" s="170">
        <f>'2.Métricas'!G120</f>
        <v>0</v>
      </c>
      <c r="T67" s="170">
        <f>'2.Métricas'!H120</f>
        <v>0</v>
      </c>
      <c r="U67" s="170">
        <f>'2.Métricas'!I120</f>
        <v>0</v>
      </c>
      <c r="V67" s="170">
        <f>'2.Métricas'!J120</f>
        <v>0</v>
      </c>
      <c r="W67" s="170">
        <f>'2.Métricas'!K120</f>
        <v>0</v>
      </c>
      <c r="X67" s="170">
        <f>'2.Métricas'!L120</f>
        <v>0</v>
      </c>
      <c r="Y67" s="170">
        <f>'2.Métricas'!M120</f>
        <v>0</v>
      </c>
      <c r="Z67" s="170">
        <f>'2.Métricas'!N120</f>
        <v>0</v>
      </c>
      <c r="AA67" s="170">
        <f>'2.Métricas'!O120</f>
        <v>0</v>
      </c>
      <c r="AB67" s="170">
        <f>'2.Métricas'!P120</f>
        <v>0</v>
      </c>
      <c r="AC67" s="170">
        <f>'2.Métricas'!Q120</f>
        <v>0</v>
      </c>
      <c r="AD67" s="170">
        <f>'2.Métricas'!R120</f>
        <v>0</v>
      </c>
      <c r="AE67" s="170">
        <f>'2.Métricas'!S120</f>
        <v>0</v>
      </c>
      <c r="AF67" s="170">
        <f>'2.Métricas'!T120</f>
        <v>0</v>
      </c>
      <c r="AG67" s="170">
        <f>'2.Métricas'!U120</f>
        <v>0</v>
      </c>
      <c r="AH67" s="170">
        <f>'2.Métricas'!V120</f>
        <v>0</v>
      </c>
      <c r="AI67" s="170">
        <f>'2.Métricas'!W120</f>
        <v>0</v>
      </c>
      <c r="AJ67" s="170">
        <f>'2.Métricas'!X120</f>
        <v>15</v>
      </c>
      <c r="AK67" s="170">
        <f>'2.Métricas'!Y120</f>
        <v>4</v>
      </c>
      <c r="AL67" s="170">
        <f>'2.Métricas'!Z120</f>
        <v>7</v>
      </c>
      <c r="AM67" s="170">
        <f>'2.Métricas'!AA120</f>
        <v>12</v>
      </c>
      <c r="AN67" s="170">
        <f>'2.Métricas'!AB120</f>
        <v>24</v>
      </c>
      <c r="AO67" s="170">
        <f>'2.Métricas'!AC120</f>
        <v>13</v>
      </c>
      <c r="AP67" s="170">
        <f>'2.Métricas'!AD120</f>
        <v>0</v>
      </c>
      <c r="AQ67" s="170">
        <f>'2.Métricas'!AE120</f>
        <v>12</v>
      </c>
      <c r="AR67" s="170">
        <f>'2.Métricas'!AF120</f>
        <v>13</v>
      </c>
      <c r="AS67" s="170">
        <f>'2.Métricas'!AG120</f>
        <v>12</v>
      </c>
      <c r="AT67" s="170">
        <f>'2.Métricas'!AH120</f>
        <v>3</v>
      </c>
      <c r="AU67" s="170">
        <f>'2.Métricas'!AI120</f>
        <v>0</v>
      </c>
      <c r="AV67" s="170">
        <f>'2.Métricas'!AJ120</f>
        <v>0</v>
      </c>
      <c r="AW67" s="170">
        <f>'2.Métricas'!AK120</f>
        <v>9</v>
      </c>
      <c r="AX67" s="170">
        <f>'2.Métricas'!AL120</f>
        <v>1</v>
      </c>
      <c r="AY67" s="170">
        <f>'2.Métricas'!AM120</f>
        <v>6</v>
      </c>
      <c r="AZ67" s="170">
        <f>'2.Métricas'!AN120</f>
        <v>19</v>
      </c>
      <c r="BA67" s="170">
        <f>'2.Métricas'!AO120</f>
        <v>12</v>
      </c>
      <c r="BB67" s="170">
        <f>'2.Métricas'!AP120</f>
        <v>13</v>
      </c>
      <c r="BC67" s="170">
        <f>'2.Métricas'!AQ120</f>
        <v>13</v>
      </c>
      <c r="BD67" s="170">
        <f>'2.Métricas'!AR120</f>
        <v>19</v>
      </c>
      <c r="BE67" s="170">
        <f>'2.Métricas'!AS120</f>
        <v>2</v>
      </c>
      <c r="BF67" s="170">
        <f>'2.Métricas'!AT120</f>
        <v>2</v>
      </c>
      <c r="BG67" s="170">
        <f>'2.Métricas'!AU120</f>
        <v>1</v>
      </c>
      <c r="BH67" s="170">
        <f>'2.Métricas'!AV120</f>
        <v>2</v>
      </c>
      <c r="BI67" s="170">
        <f>'2.Métricas'!AW120</f>
        <v>4</v>
      </c>
      <c r="BJ67" s="170">
        <f>'2.Métricas'!AX120</f>
        <v>0</v>
      </c>
      <c r="BK67" s="170">
        <f>'2.Métricas'!AY120</f>
        <v>0</v>
      </c>
      <c r="BL67" s="170">
        <f>'2.Métricas'!AZ120</f>
        <v>0</v>
      </c>
      <c r="BM67" s="170">
        <f>'2.Métricas'!BA120</f>
        <v>0</v>
      </c>
      <c r="BN67" s="170">
        <f>'2.Métricas'!BB120</f>
        <v>0</v>
      </c>
      <c r="BO67" s="170">
        <f>'2.Métricas'!BC120</f>
        <v>0</v>
      </c>
      <c r="BP67" s="170">
        <f>'2.Métricas'!BD120</f>
        <v>0</v>
      </c>
      <c r="BQ67" s="170">
        <f>'2.Métricas'!BE120</f>
        <v>0</v>
      </c>
      <c r="BR67" s="170">
        <f>'2.Métricas'!BF120</f>
        <v>0</v>
      </c>
      <c r="BS67" s="170">
        <f>'2.Métricas'!BG120</f>
        <v>0</v>
      </c>
      <c r="BT67" s="170">
        <f>'2.Métricas'!BH120</f>
        <v>0</v>
      </c>
      <c r="BU67" s="170">
        <f>'2.Métricas'!BI120</f>
        <v>0</v>
      </c>
      <c r="BV67" s="170">
        <f>'2.Métricas'!BJ120</f>
        <v>0</v>
      </c>
      <c r="BW67" s="170">
        <f>'2.Métricas'!BK120</f>
        <v>0</v>
      </c>
      <c r="BX67" s="170">
        <f>'2.Métricas'!BL120</f>
        <v>0</v>
      </c>
      <c r="BY67" s="170">
        <f>'2.Métricas'!BM120</f>
        <v>0</v>
      </c>
      <c r="BZ67" s="170">
        <f>'2.Métricas'!BN120</f>
        <v>0</v>
      </c>
    </row>
    <row r="68" spans="1:78" ht="15" x14ac:dyDescent="0.3">
      <c r="A68" s="272"/>
      <c r="B68" s="210"/>
      <c r="C68" s="273"/>
      <c r="D68" s="211" t="s">
        <v>92</v>
      </c>
      <c r="E68" s="212"/>
      <c r="F68" s="213"/>
      <c r="G68" s="214"/>
      <c r="H68" s="149" t="s">
        <v>86</v>
      </c>
      <c r="I68" s="168">
        <v>8</v>
      </c>
      <c r="J68" s="191">
        <f t="shared" si="16"/>
        <v>6</v>
      </c>
      <c r="K68" s="152" t="s">
        <v>87</v>
      </c>
      <c r="L68" s="153">
        <f t="shared" si="17"/>
        <v>8</v>
      </c>
      <c r="M68" s="154" t="s">
        <v>88</v>
      </c>
      <c r="N68" s="169">
        <v>6</v>
      </c>
      <c r="O68" s="170">
        <f>'2.Métricas'!C47</f>
        <v>0</v>
      </c>
      <c r="P68" s="170">
        <f>'2.Métricas'!D47</f>
        <v>0</v>
      </c>
      <c r="Q68" s="170">
        <f>'2.Métricas'!E47</f>
        <v>0</v>
      </c>
      <c r="R68" s="170">
        <f>'2.Métricas'!F47</f>
        <v>0</v>
      </c>
      <c r="S68" s="170">
        <f>'2.Métricas'!G47</f>
        <v>0</v>
      </c>
      <c r="T68" s="170">
        <f>'2.Métricas'!H47</f>
        <v>0</v>
      </c>
      <c r="U68" s="170">
        <f>'2.Métricas'!I47</f>
        <v>0</v>
      </c>
      <c r="V68" s="170">
        <f>'2.Métricas'!J47</f>
        <v>0</v>
      </c>
      <c r="W68" s="170">
        <f>'2.Métricas'!K47</f>
        <v>0</v>
      </c>
      <c r="X68" s="170">
        <f>'2.Métricas'!L47</f>
        <v>0</v>
      </c>
      <c r="Y68" s="170">
        <f>'2.Métricas'!M47</f>
        <v>0</v>
      </c>
      <c r="Z68" s="170">
        <f>'2.Métricas'!N47</f>
        <v>0</v>
      </c>
      <c r="AA68" s="170">
        <f>'2.Métricas'!O47</f>
        <v>0</v>
      </c>
      <c r="AB68" s="170">
        <f>'2.Métricas'!P47</f>
        <v>0</v>
      </c>
      <c r="AC68" s="170">
        <f>'2.Métricas'!Q47</f>
        <v>0</v>
      </c>
      <c r="AD68" s="170">
        <f>'2.Métricas'!R47</f>
        <v>0</v>
      </c>
      <c r="AE68" s="170">
        <f>'2.Métricas'!S47</f>
        <v>0</v>
      </c>
      <c r="AF68" s="170">
        <f>'2.Métricas'!T47</f>
        <v>0</v>
      </c>
      <c r="AG68" s="170">
        <f>'2.Métricas'!U47</f>
        <v>0</v>
      </c>
      <c r="AH68" s="170">
        <f>'2.Métricas'!V47</f>
        <v>0</v>
      </c>
      <c r="AI68" s="170">
        <f>'2.Métricas'!W47</f>
        <v>0</v>
      </c>
      <c r="AJ68" s="170">
        <f>'2.Métricas'!X47</f>
        <v>2</v>
      </c>
      <c r="AK68" s="170">
        <f>'2.Métricas'!Y47</f>
        <v>0</v>
      </c>
      <c r="AL68" s="170">
        <f>'2.Métricas'!Z47</f>
        <v>1</v>
      </c>
      <c r="AM68" s="170">
        <f>'2.Métricas'!AA47</f>
        <v>0</v>
      </c>
      <c r="AN68" s="170">
        <f>'2.Métricas'!AB47</f>
        <v>0</v>
      </c>
      <c r="AO68" s="170">
        <f>'2.Métricas'!AC47</f>
        <v>0</v>
      </c>
      <c r="AP68" s="170">
        <f>'2.Métricas'!AD47</f>
        <v>2</v>
      </c>
      <c r="AQ68" s="170">
        <f>'2.Métricas'!AE47</f>
        <v>1</v>
      </c>
      <c r="AR68" s="170">
        <f>'2.Métricas'!AF47</f>
        <v>2</v>
      </c>
      <c r="AS68" s="170">
        <f>'2.Métricas'!AG47</f>
        <v>2</v>
      </c>
      <c r="AT68" s="170">
        <f>'2.Métricas'!AH47</f>
        <v>1</v>
      </c>
      <c r="AU68" s="170">
        <f>'2.Métricas'!AI47</f>
        <v>0</v>
      </c>
      <c r="AV68" s="170">
        <f>'2.Métricas'!AJ47</f>
        <v>5</v>
      </c>
      <c r="AW68" s="170">
        <f>'2.Métricas'!AK47</f>
        <v>3</v>
      </c>
      <c r="AX68" s="170">
        <f>'2.Métricas'!AL47</f>
        <v>1</v>
      </c>
      <c r="AY68" s="170">
        <f>'2.Métricas'!AM47</f>
        <v>3</v>
      </c>
      <c r="AZ68" s="170">
        <f>'2.Métricas'!AN47</f>
        <v>9</v>
      </c>
      <c r="BA68" s="170">
        <f>'2.Métricas'!AO47</f>
        <v>11</v>
      </c>
      <c r="BB68" s="170">
        <f>'2.Métricas'!AP47</f>
        <v>7</v>
      </c>
      <c r="BC68" s="170">
        <f>'2.Métricas'!AQ47</f>
        <v>1</v>
      </c>
      <c r="BD68" s="170">
        <f>'2.Métricas'!AR47</f>
        <v>4</v>
      </c>
      <c r="BE68" s="170">
        <f>'2.Métricas'!AS47</f>
        <v>0</v>
      </c>
      <c r="BF68" s="170">
        <f>'2.Métricas'!AT47</f>
        <v>0</v>
      </c>
      <c r="BG68" s="170">
        <f>'2.Métricas'!AU47</f>
        <v>0</v>
      </c>
      <c r="BH68" s="170">
        <f>'2.Métricas'!AV47</f>
        <v>0</v>
      </c>
      <c r="BI68" s="170">
        <f>'2.Métricas'!AW47</f>
        <v>2</v>
      </c>
      <c r="BJ68" s="170">
        <f>'2.Métricas'!AX47</f>
        <v>0</v>
      </c>
      <c r="BK68" s="170">
        <f>'2.Métricas'!AY47</f>
        <v>0</v>
      </c>
      <c r="BL68" s="170">
        <f>'2.Métricas'!AZ47</f>
        <v>0</v>
      </c>
      <c r="BM68" s="170">
        <f>'2.Métricas'!BA47</f>
        <v>0</v>
      </c>
      <c r="BN68" s="170">
        <f>'2.Métricas'!BB47</f>
        <v>0</v>
      </c>
      <c r="BO68" s="170">
        <f>'2.Métricas'!BC47</f>
        <v>0</v>
      </c>
      <c r="BP68" s="170">
        <f>'2.Métricas'!BD47</f>
        <v>0</v>
      </c>
      <c r="BQ68" s="170">
        <f>'2.Métricas'!BE47</f>
        <v>0</v>
      </c>
      <c r="BR68" s="170">
        <f>'2.Métricas'!BF47</f>
        <v>0</v>
      </c>
      <c r="BS68" s="170">
        <f>'2.Métricas'!BG47</f>
        <v>0</v>
      </c>
      <c r="BT68" s="170">
        <f>'2.Métricas'!BH47</f>
        <v>0</v>
      </c>
      <c r="BU68" s="170">
        <f>'2.Métricas'!BI47</f>
        <v>0</v>
      </c>
      <c r="BV68" s="170">
        <f>'2.Métricas'!BJ47</f>
        <v>0</v>
      </c>
      <c r="BW68" s="170">
        <f>'2.Métricas'!BK47</f>
        <v>0</v>
      </c>
      <c r="BX68" s="170">
        <f>'2.Métricas'!BL47</f>
        <v>0</v>
      </c>
      <c r="BY68" s="170">
        <f>'2.Métricas'!BM47</f>
        <v>0</v>
      </c>
      <c r="BZ68" s="170">
        <f>'2.Métricas'!BN47</f>
        <v>0</v>
      </c>
    </row>
    <row r="69" spans="1:78" ht="15" hidden="1" x14ac:dyDescent="0.3">
      <c r="A69" s="272"/>
      <c r="B69" s="210"/>
      <c r="C69" s="273"/>
      <c r="D69" s="211" t="s">
        <v>93</v>
      </c>
      <c r="E69" s="212"/>
      <c r="F69" s="213"/>
      <c r="G69" s="214"/>
      <c r="H69" s="149" t="s">
        <v>86</v>
      </c>
      <c r="I69" s="168">
        <v>2</v>
      </c>
      <c r="J69" s="191">
        <f t="shared" si="16"/>
        <v>1</v>
      </c>
      <c r="K69" s="152" t="s">
        <v>87</v>
      </c>
      <c r="L69" s="153">
        <f t="shared" si="17"/>
        <v>2</v>
      </c>
      <c r="M69" s="154" t="s">
        <v>88</v>
      </c>
      <c r="N69" s="169">
        <v>1</v>
      </c>
      <c r="O69" s="170">
        <f>'2.Métricas'!C96</f>
        <v>0</v>
      </c>
      <c r="P69" s="170">
        <f>'2.Métricas'!D96</f>
        <v>0</v>
      </c>
      <c r="Q69" s="170">
        <f>'2.Métricas'!E96</f>
        <v>0</v>
      </c>
      <c r="R69" s="170">
        <f>'2.Métricas'!F96</f>
        <v>0</v>
      </c>
      <c r="S69" s="170">
        <f>'2.Métricas'!G96</f>
        <v>0</v>
      </c>
      <c r="T69" s="170">
        <f>'2.Métricas'!H96</f>
        <v>0</v>
      </c>
      <c r="U69" s="170">
        <f>'2.Métricas'!I96</f>
        <v>0</v>
      </c>
      <c r="V69" s="170">
        <f>'2.Métricas'!J96</f>
        <v>0</v>
      </c>
      <c r="W69" s="170">
        <f>'2.Métricas'!K96</f>
        <v>0</v>
      </c>
      <c r="X69" s="170">
        <f>'2.Métricas'!L96</f>
        <v>0</v>
      </c>
      <c r="Y69" s="170">
        <f>'2.Métricas'!M96</f>
        <v>0</v>
      </c>
      <c r="Z69" s="170">
        <f>'2.Métricas'!N96</f>
        <v>0</v>
      </c>
      <c r="AA69" s="170">
        <f>'2.Métricas'!O96</f>
        <v>0</v>
      </c>
      <c r="AB69" s="170">
        <f>'2.Métricas'!P96</f>
        <v>0</v>
      </c>
      <c r="AC69" s="170">
        <f>'2.Métricas'!Q96</f>
        <v>0</v>
      </c>
      <c r="AD69" s="170">
        <f>'2.Métricas'!R96</f>
        <v>0</v>
      </c>
      <c r="AE69" s="170">
        <f>'2.Métricas'!S96</f>
        <v>0</v>
      </c>
      <c r="AF69" s="170">
        <f>'2.Métricas'!T96</f>
        <v>0</v>
      </c>
      <c r="AG69" s="170">
        <f>'2.Métricas'!U96</f>
        <v>0</v>
      </c>
      <c r="AH69" s="170">
        <f>'2.Métricas'!V96</f>
        <v>0</v>
      </c>
      <c r="AI69" s="170">
        <f>'2.Métricas'!W96</f>
        <v>0</v>
      </c>
      <c r="AJ69" s="170">
        <f>'2.Métricas'!X96</f>
        <v>3</v>
      </c>
      <c r="AK69" s="170">
        <f>'2.Métricas'!Y96</f>
        <v>4</v>
      </c>
      <c r="AL69" s="170">
        <f>'2.Métricas'!Z96</f>
        <v>6</v>
      </c>
      <c r="AM69" s="170">
        <f>'2.Métricas'!AA96</f>
        <v>0</v>
      </c>
      <c r="AN69" s="170">
        <f>'2.Métricas'!AB96</f>
        <v>0</v>
      </c>
      <c r="AO69" s="170">
        <f>'2.Métricas'!AC96</f>
        <v>0</v>
      </c>
      <c r="AP69" s="170">
        <f>'2.Métricas'!AD96</f>
        <v>0</v>
      </c>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0"/>
      <c r="BR69" s="170"/>
      <c r="BS69" s="170"/>
      <c r="BT69" s="170"/>
      <c r="BU69" s="170"/>
      <c r="BV69" s="170"/>
      <c r="BW69" s="170"/>
      <c r="BX69" s="170"/>
      <c r="BY69" s="170"/>
      <c r="BZ69" s="170"/>
    </row>
    <row r="70" spans="1:78" ht="15" x14ac:dyDescent="0.3">
      <c r="A70" s="272"/>
      <c r="B70" s="210"/>
      <c r="C70" s="273"/>
      <c r="D70" s="211" t="s">
        <v>94</v>
      </c>
      <c r="E70" s="212"/>
      <c r="F70" s="213"/>
      <c r="G70" s="214"/>
      <c r="H70" s="149" t="s">
        <v>86</v>
      </c>
      <c r="I70" s="168">
        <v>3</v>
      </c>
      <c r="J70" s="191">
        <f t="shared" si="16"/>
        <v>1</v>
      </c>
      <c r="K70" s="152" t="s">
        <v>87</v>
      </c>
      <c r="L70" s="153">
        <f t="shared" si="17"/>
        <v>3</v>
      </c>
      <c r="M70" s="154" t="s">
        <v>88</v>
      </c>
      <c r="N70" s="169">
        <v>1</v>
      </c>
      <c r="O70" s="170">
        <f>'2.Métricas'!C72</f>
        <v>0</v>
      </c>
      <c r="P70" s="170">
        <f>'2.Métricas'!D72</f>
        <v>0</v>
      </c>
      <c r="Q70" s="170">
        <f>'2.Métricas'!E72</f>
        <v>0</v>
      </c>
      <c r="R70" s="170">
        <f>'2.Métricas'!F72</f>
        <v>0</v>
      </c>
      <c r="S70" s="170">
        <f>'2.Métricas'!G72</f>
        <v>0</v>
      </c>
      <c r="T70" s="170">
        <f>'2.Métricas'!H72</f>
        <v>0</v>
      </c>
      <c r="U70" s="170">
        <f>'2.Métricas'!I72</f>
        <v>0</v>
      </c>
      <c r="V70" s="170">
        <f>'2.Métricas'!J72</f>
        <v>0</v>
      </c>
      <c r="W70" s="170">
        <f>'2.Métricas'!K72</f>
        <v>0</v>
      </c>
      <c r="X70" s="170">
        <f>'2.Métricas'!L72</f>
        <v>0</v>
      </c>
      <c r="Y70" s="170">
        <f>'2.Métricas'!M72</f>
        <v>0</v>
      </c>
      <c r="Z70" s="170">
        <f>'2.Métricas'!N72</f>
        <v>0</v>
      </c>
      <c r="AA70" s="170">
        <f>'2.Métricas'!O72</f>
        <v>0</v>
      </c>
      <c r="AB70" s="170">
        <f>'2.Métricas'!P72</f>
        <v>0</v>
      </c>
      <c r="AC70" s="170">
        <f>'2.Métricas'!Q72</f>
        <v>0</v>
      </c>
      <c r="AD70" s="170">
        <f>'2.Métricas'!R72</f>
        <v>0</v>
      </c>
      <c r="AE70" s="170">
        <f>'2.Métricas'!S72</f>
        <v>0</v>
      </c>
      <c r="AF70" s="170">
        <f>'2.Métricas'!T72</f>
        <v>0</v>
      </c>
      <c r="AG70" s="170">
        <f>'2.Métricas'!U72</f>
        <v>0</v>
      </c>
      <c r="AH70" s="170">
        <f>'2.Métricas'!V72</f>
        <v>0</v>
      </c>
      <c r="AI70" s="170">
        <f>'2.Métricas'!W72</f>
        <v>0</v>
      </c>
      <c r="AJ70" s="170">
        <f>'2.Métricas'!X72</f>
        <v>6</v>
      </c>
      <c r="AK70" s="170">
        <f>'2.Métricas'!Y72</f>
        <v>6</v>
      </c>
      <c r="AL70" s="170">
        <f>'2.Métricas'!Z72</f>
        <v>4</v>
      </c>
      <c r="AM70" s="170">
        <f>'2.Métricas'!AA72</f>
        <v>4</v>
      </c>
      <c r="AN70" s="170">
        <f>'2.Métricas'!AB72</f>
        <v>7</v>
      </c>
      <c r="AO70" s="170">
        <f>'2.Métricas'!AC72</f>
        <v>6</v>
      </c>
      <c r="AP70" s="170">
        <f>'2.Métricas'!AD72</f>
        <v>8</v>
      </c>
      <c r="AQ70" s="170">
        <f>'2.Métricas'!AE72</f>
        <v>13</v>
      </c>
      <c r="AR70" s="170">
        <f>'2.Métricas'!AF72</f>
        <v>14</v>
      </c>
      <c r="AS70" s="170">
        <f>'2.Métricas'!AG72</f>
        <v>15</v>
      </c>
      <c r="AT70" s="170">
        <f>'2.Métricas'!AH72</f>
        <v>17</v>
      </c>
      <c r="AU70" s="170">
        <f>'2.Métricas'!AI72</f>
        <v>13</v>
      </c>
      <c r="AV70" s="170">
        <f>'2.Métricas'!AJ72</f>
        <v>4</v>
      </c>
      <c r="AW70" s="170">
        <f>'2.Métricas'!AK72</f>
        <v>5</v>
      </c>
      <c r="AX70" s="170">
        <f>'2.Métricas'!AL72</f>
        <v>2</v>
      </c>
      <c r="AY70" s="170">
        <f>'2.Métricas'!AM72</f>
        <v>1</v>
      </c>
      <c r="AZ70" s="170">
        <f>'2.Métricas'!AN72</f>
        <v>6</v>
      </c>
      <c r="BA70" s="170">
        <f>'2.Métricas'!AO72</f>
        <v>4</v>
      </c>
      <c r="BB70" s="170">
        <f>'2.Métricas'!AP72</f>
        <v>3</v>
      </c>
      <c r="BC70" s="170">
        <f>'2.Métricas'!AQ72</f>
        <v>1</v>
      </c>
      <c r="BD70" s="170">
        <f>'2.Métricas'!AR72</f>
        <v>1</v>
      </c>
      <c r="BE70" s="170">
        <f>'2.Métricas'!AS72</f>
        <v>0</v>
      </c>
      <c r="BF70" s="170">
        <f>'2.Métricas'!AT72</f>
        <v>0</v>
      </c>
      <c r="BG70" s="170">
        <f>'2.Métricas'!AU72</f>
        <v>0</v>
      </c>
      <c r="BH70" s="170">
        <f>'2.Métricas'!AV72</f>
        <v>0</v>
      </c>
      <c r="BI70" s="170">
        <f>'2.Métricas'!AW72</f>
        <v>4</v>
      </c>
      <c r="BJ70" s="170">
        <f>'2.Métricas'!AX72</f>
        <v>0</v>
      </c>
      <c r="BK70" s="170">
        <f>'2.Métricas'!AY72</f>
        <v>0</v>
      </c>
      <c r="BL70" s="170">
        <f>'2.Métricas'!AZ72</f>
        <v>0</v>
      </c>
      <c r="BM70" s="170">
        <f>'2.Métricas'!BA72</f>
        <v>0</v>
      </c>
      <c r="BN70" s="170">
        <f>'2.Métricas'!BB72</f>
        <v>0</v>
      </c>
      <c r="BO70" s="170">
        <f>'2.Métricas'!BC72</f>
        <v>0</v>
      </c>
      <c r="BP70" s="170">
        <f>'2.Métricas'!BD72</f>
        <v>0</v>
      </c>
      <c r="BQ70" s="170">
        <f>'2.Métricas'!BE72</f>
        <v>0</v>
      </c>
      <c r="BR70" s="170">
        <f>'2.Métricas'!BF72</f>
        <v>0</v>
      </c>
      <c r="BS70" s="170">
        <f>'2.Métricas'!BG72</f>
        <v>0</v>
      </c>
      <c r="BT70" s="170">
        <f>'2.Métricas'!BH72</f>
        <v>0</v>
      </c>
      <c r="BU70" s="170">
        <f>'2.Métricas'!BI72</f>
        <v>0</v>
      </c>
      <c r="BV70" s="170">
        <f>'2.Métricas'!BJ72</f>
        <v>0</v>
      </c>
      <c r="BW70" s="170">
        <f>'2.Métricas'!BK72</f>
        <v>0</v>
      </c>
      <c r="BX70" s="170">
        <f>'2.Métricas'!BL72</f>
        <v>0</v>
      </c>
      <c r="BY70" s="170">
        <f>'2.Métricas'!BM72</f>
        <v>0</v>
      </c>
      <c r="BZ70" s="170">
        <f>'2.Métricas'!BN72</f>
        <v>0</v>
      </c>
    </row>
    <row r="71" spans="1:78" ht="40.5" customHeight="1" x14ac:dyDescent="0.3">
      <c r="A71" s="272"/>
      <c r="B71" s="199">
        <v>13</v>
      </c>
      <c r="C71" s="220" t="s">
        <v>126</v>
      </c>
      <c r="D71" s="218" t="s">
        <v>127</v>
      </c>
      <c r="E71" s="217" t="s">
        <v>83</v>
      </c>
      <c r="F71" s="218" t="s">
        <v>84</v>
      </c>
      <c r="G71" s="219" t="s">
        <v>128</v>
      </c>
      <c r="H71" s="163" t="s">
        <v>88</v>
      </c>
      <c r="I71" s="204">
        <v>0.95</v>
      </c>
      <c r="J71" s="221">
        <f t="shared" ref="J71:J92" si="25">I71</f>
        <v>0.95</v>
      </c>
      <c r="K71" s="152" t="s">
        <v>87</v>
      </c>
      <c r="L71" s="206">
        <f t="shared" ref="L71:L92" si="26">N71</f>
        <v>1</v>
      </c>
      <c r="M71" s="165" t="s">
        <v>86</v>
      </c>
      <c r="N71" s="183">
        <v>1</v>
      </c>
      <c r="O71" s="184">
        <f>IF('2.Métricas'!C21=0,0,('2.Métricas'!C15/'2.Métricas'!C21))</f>
        <v>2.7654867256637168E-3</v>
      </c>
      <c r="P71" s="184">
        <f>IF('2.Métricas'!D21=0,0,('2.Métricas'!D15/'2.Métricas'!D21))</f>
        <v>2.2123893805309734E-2</v>
      </c>
      <c r="Q71" s="184">
        <f>IF('2.Métricas'!E21=0,0,('2.Métricas'!E15/'2.Métricas'!E21))</f>
        <v>4.926108374384236E-2</v>
      </c>
      <c r="R71" s="184">
        <f>IF('2.Métricas'!F21=0,0,('2.Métricas'!F15/'2.Métricas'!F21))</f>
        <v>8.9382448537378117E-2</v>
      </c>
      <c r="S71" s="184">
        <f>IF('2.Métricas'!G21=0,0,('2.Métricas'!G15/'2.Métricas'!G21))</f>
        <v>0.25069637883008355</v>
      </c>
      <c r="T71" s="184">
        <f>IF('2.Métricas'!H21=0,0,('2.Métricas'!H15/'2.Métricas'!H21))</f>
        <v>0.44729849424269263</v>
      </c>
      <c r="U71" s="184">
        <f>IF('2.Métricas'!I21=0,0,('2.Métricas'!I15/'2.Métricas'!I21))</f>
        <v>0.65956163281721292</v>
      </c>
      <c r="V71" s="184">
        <f>IF('2.Métricas'!J21=0,0,('2.Métricas'!J15/'2.Métricas'!J21))</f>
        <v>0.32656249999999998</v>
      </c>
      <c r="W71" s="184">
        <f>IF('2.Métricas'!K21=0,0,('2.Métricas'!K15/'2.Métricas'!K21))</f>
        <v>0.48129776109398043</v>
      </c>
      <c r="X71" s="184">
        <f>IF('2.Métricas'!L21=0,0,('2.Métricas'!L15/'2.Métricas'!L21))</f>
        <v>0.58887414021962103</v>
      </c>
      <c r="Y71" s="184">
        <f>IF('2.Métricas'!M21=0,0,('2.Métricas'!M15/'2.Métricas'!M21))</f>
        <v>0.52756977535738592</v>
      </c>
      <c r="Z71" s="184">
        <f>IF('2.Métricas'!N21=0,0,('2.Métricas'!N15/'2.Métricas'!N21))</f>
        <v>0.4381023907873326</v>
      </c>
      <c r="AA71" s="184">
        <f>IF('2.Métricas'!O21=0,0,('2.Métricas'!O15/'2.Métricas'!O21))</f>
        <v>0.68498553773336834</v>
      </c>
      <c r="AB71" s="184">
        <f>IF('2.Métricas'!P21=0,0,('2.Métricas'!P15/'2.Métricas'!P21))</f>
        <v>1.1135693215339233</v>
      </c>
      <c r="AC71" s="184">
        <f>IF('2.Métricas'!Q21=0,0,('2.Métricas'!Q15/'2.Métricas'!Q21))</f>
        <v>0.7103970256274067</v>
      </c>
      <c r="AD71" s="184">
        <f>IF('2.Métricas'!R21=0,0,('2.Métricas'!R15/'2.Métricas'!R21))</f>
        <v>0.54535920293654949</v>
      </c>
      <c r="AE71" s="184">
        <f>IF('2.Métricas'!S21=0,0,('2.Métricas'!S15/'2.Métricas'!S21))</f>
        <v>0.38144122383252815</v>
      </c>
      <c r="AF71" s="184">
        <f>IF('2.Métricas'!T21=0,0,('2.Métricas'!T15/'2.Métricas'!T21))</f>
        <v>0.30834614341260508</v>
      </c>
      <c r="AG71" s="184">
        <f>IF('2.Métricas'!U21=0,0,('2.Métricas'!U15/'2.Métricas'!U21))</f>
        <v>0.76990504017531047</v>
      </c>
      <c r="AH71" s="184">
        <f>IF('2.Métricas'!V21=0,0,('2.Métricas'!V15/'2.Métricas'!V21))</f>
        <v>0.60894557212142986</v>
      </c>
      <c r="AI71" s="184">
        <f>IF('2.Métricas'!W21=0,0,('2.Métricas'!W15/'2.Métricas'!W21))</f>
        <v>0.57594248934213832</v>
      </c>
      <c r="AJ71" s="184">
        <f>IF('2.Métricas'!X21=0,0,('2.Métricas'!X15/'2.Métricas'!X21))</f>
        <v>0.64156087586265653</v>
      </c>
      <c r="AK71" s="184">
        <f>IF('2.Métricas'!Y21=0,0,('2.Métricas'!Y15/'2.Métricas'!Y21))</f>
        <v>1.0026569710529996</v>
      </c>
      <c r="AL71" s="184">
        <f>IF('2.Métricas'!Z21=0,0,('2.Métricas'!Z15/'2.Métricas'!Z21))</f>
        <v>1.0518345952242283</v>
      </c>
      <c r="AM71" s="184">
        <f>IF('2.Métricas'!AA21=0,0,('2.Métricas'!AA15/'2.Métricas'!AA21))</f>
        <v>1.1830131445904954</v>
      </c>
      <c r="AN71" s="184">
        <f>IF('2.Métricas'!AB21=0,0,('2.Métricas'!AB15/'2.Métricas'!AB21))</f>
        <v>1.0410787080589525</v>
      </c>
      <c r="AO71" s="184">
        <f>IF('2.Métricas'!AC21=0,0,('2.Métricas'!AC15/'2.Métricas'!AC21))</f>
        <v>0.80497313244126012</v>
      </c>
      <c r="AP71" s="184">
        <f>IF('2.Métricas'!AD21=0,0,('2.Métricas'!AD15/'2.Métricas'!AD21))</f>
        <v>1.2143956889915319</v>
      </c>
      <c r="AQ71" s="184">
        <f>IF('2.Métricas'!AE21=0,0,('2.Métricas'!AE15/'2.Métricas'!AE21))</f>
        <v>1.1008313220702601</v>
      </c>
      <c r="AR71" s="184">
        <f>IF('2.Métricas'!AF21=0,0,('2.Métricas'!AF15/'2.Métricas'!AF21))</f>
        <v>0.9743736852170588</v>
      </c>
      <c r="AS71" s="184">
        <f>IF('2.Métricas'!AG21=0,0,('2.Métricas'!AG15/'2.Métricas'!AG21))</f>
        <v>1.0839201200507909</v>
      </c>
      <c r="AT71" s="184">
        <f>IF('2.Métricas'!AH21=0,0,('2.Métricas'!AH15/'2.Métricas'!AH21))</f>
        <v>1.0947712418300655</v>
      </c>
      <c r="AU71" s="184">
        <f>IF('2.Métricas'!AI21=0,0,('2.Métricas'!AI15/'2.Métricas'!AI21))</f>
        <v>1.4413438092657815</v>
      </c>
      <c r="AV71" s="184">
        <f>IF('2.Métricas'!AJ21=0,0,('2.Métricas'!AJ15/'2.Métricas'!AJ21))</f>
        <v>0.99244669662491625</v>
      </c>
      <c r="AW71" s="184">
        <f>IF('2.Métricas'!AK21=0,0,('2.Métricas'!AK15/'2.Métricas'!AK21))</f>
        <v>1.3129517715369119</v>
      </c>
      <c r="AX71" s="184">
        <f>IF('2.Métricas'!AL21=0,0,('2.Métricas'!AL15/'2.Métricas'!AL21))</f>
        <v>1.0184423822389288</v>
      </c>
      <c r="AY71" s="184">
        <f>IF('2.Métricas'!AM21=0,0,('2.Métricas'!AM15/'2.Métricas'!AM21))</f>
        <v>0.8923788653518383</v>
      </c>
      <c r="AZ71" s="184">
        <f>IF('2.Métricas'!AN21=0,0,('2.Métricas'!AN15/'2.Métricas'!AN21))</f>
        <v>0.94661142812475574</v>
      </c>
      <c r="BA71" s="184">
        <f>IF('2.Métricas'!AO21=0,0,('2.Métricas'!AO15/'2.Métricas'!AO21))</f>
        <v>0.99636858828869723</v>
      </c>
      <c r="BB71" s="184">
        <f>IF('2.Métricas'!AP21=0,0,('2.Métricas'!AP15/'2.Métricas'!AP21))</f>
        <v>0.94568442781576567</v>
      </c>
      <c r="BC71" s="184">
        <f>IF('2.Métricas'!AQ21=0,0,('2.Métricas'!AQ15/'2.Métricas'!AQ21))</f>
        <v>1.0790217524886321</v>
      </c>
      <c r="BD71" s="184">
        <f>IF('2.Métricas'!AR21=0,0,('2.Métricas'!AR15/'2.Métricas'!AR21))</f>
        <v>1.1527859814924197</v>
      </c>
      <c r="BE71" s="184">
        <f>IF('2.Métricas'!AS21=0,0,('2.Métricas'!AS15/'2.Métricas'!AS21))</f>
        <v>0.89304624073420402</v>
      </c>
      <c r="BF71" s="184">
        <f>IF('2.Métricas'!AT21=0,0,('2.Métricas'!AT15/'2.Métricas'!AT21))</f>
        <v>1.0088209715492609</v>
      </c>
      <c r="BG71" s="184">
        <f>IF('2.Métricas'!AU21=0,0,('2.Métricas'!AU15/'2.Métricas'!AU21))</f>
        <v>1.0820999720748394</v>
      </c>
      <c r="BH71" s="184">
        <f>IF('2.Métricas'!AV21=0,0,('2.Métricas'!AV15/'2.Métricas'!AV21))</f>
        <v>1.0561508786969567</v>
      </c>
      <c r="BI71" s="184">
        <f>IF('2.Métricas'!AW21=0,0,('2.Métricas'!AW15/'2.Métricas'!AW21))</f>
        <v>1.0746903540598023</v>
      </c>
      <c r="BJ71" s="184">
        <f>IF('2.Métricas'!AX21=0,0,('2.Métricas'!AX15/'2.Métricas'!AX21))</f>
        <v>0</v>
      </c>
      <c r="BK71" s="184">
        <f>IF('2.Métricas'!AY21=0,0,('2.Métricas'!AY15/'2.Métricas'!AY21))</f>
        <v>0</v>
      </c>
      <c r="BL71" s="184">
        <f>IF('2.Métricas'!AZ21=0,0,('2.Métricas'!AZ15/'2.Métricas'!AZ21))</f>
        <v>0</v>
      </c>
      <c r="BM71" s="184">
        <f>IF('2.Métricas'!BA21=0,0,('2.Métricas'!BA15/'2.Métricas'!BA21))</f>
        <v>0</v>
      </c>
      <c r="BN71" s="184">
        <f>IF('2.Métricas'!BB21=0,0,('2.Métricas'!BB15/'2.Métricas'!BB21))</f>
        <v>0</v>
      </c>
      <c r="BO71" s="184">
        <f>IF('2.Métricas'!BC21=0,0,('2.Métricas'!BC15/'2.Métricas'!BC21))</f>
        <v>0</v>
      </c>
      <c r="BP71" s="184">
        <f>IF('2.Métricas'!BD21=0,0,('2.Métricas'!BD15/'2.Métricas'!BD21))</f>
        <v>0</v>
      </c>
      <c r="BQ71" s="184">
        <f>IF('2.Métricas'!BE21=0,0,('2.Métricas'!BE15/'2.Métricas'!BE21))</f>
        <v>0</v>
      </c>
      <c r="BR71" s="184">
        <f>IF('2.Métricas'!BF21=0,0,('2.Métricas'!BF15/'2.Métricas'!BF21))</f>
        <v>0</v>
      </c>
      <c r="BS71" s="184">
        <f>IF('2.Métricas'!BG21=0,0,('2.Métricas'!BG15/'2.Métricas'!BG21))</f>
        <v>0</v>
      </c>
      <c r="BT71" s="184">
        <f>IF('2.Métricas'!BH21=0,0,('2.Métricas'!BH15/'2.Métricas'!BH21))</f>
        <v>0</v>
      </c>
      <c r="BU71" s="184">
        <f>IF('2.Métricas'!BI21=0,0,('2.Métricas'!BI15/'2.Métricas'!BI21))</f>
        <v>0</v>
      </c>
      <c r="BV71" s="184">
        <f>IF('2.Métricas'!BJ21=0,0,('2.Métricas'!BJ15/'2.Métricas'!BJ21))</f>
        <v>0</v>
      </c>
      <c r="BW71" s="184">
        <f>IF('2.Métricas'!BK21=0,0,('2.Métricas'!BK15/'2.Métricas'!BK21))</f>
        <v>0</v>
      </c>
      <c r="BX71" s="184">
        <f>IF('2.Métricas'!BL21=0,0,('2.Métricas'!BL15/'2.Métricas'!BL21))</f>
        <v>0</v>
      </c>
      <c r="BY71" s="184">
        <f>IF('2.Métricas'!BM21=0,0,('2.Métricas'!BM15/'2.Métricas'!BM21))</f>
        <v>0</v>
      </c>
      <c r="BZ71" s="184">
        <f>IF('2.Métricas'!BN21=0,0,('2.Métricas'!BN15/'2.Métricas'!BN21))</f>
        <v>0</v>
      </c>
    </row>
    <row r="72" spans="1:78" ht="15" x14ac:dyDescent="0.3">
      <c r="A72" s="272"/>
      <c r="B72" s="211"/>
      <c r="C72" s="211" t="s">
        <v>27</v>
      </c>
      <c r="D72" s="222"/>
      <c r="E72" s="223"/>
      <c r="F72" s="224"/>
      <c r="G72" s="225"/>
      <c r="H72" s="163" t="s">
        <v>88</v>
      </c>
      <c r="I72" s="204">
        <v>0.95</v>
      </c>
      <c r="J72" s="221">
        <f t="shared" si="25"/>
        <v>0.95</v>
      </c>
      <c r="K72" s="152" t="s">
        <v>87</v>
      </c>
      <c r="L72" s="206">
        <f t="shared" si="26"/>
        <v>1</v>
      </c>
      <c r="M72" s="165" t="s">
        <v>86</v>
      </c>
      <c r="N72" s="183">
        <v>1</v>
      </c>
      <c r="O72" s="184">
        <f>IF('2.Métricas'!C22=0,0,('2.Métricas'!C16/'2.Métricas'!C22))</f>
        <v>0</v>
      </c>
      <c r="P72" s="184">
        <f>IF('2.Métricas'!D22=0,0,('2.Métricas'!D16/'2.Métricas'!D22))</f>
        <v>1.7777777777777778E-2</v>
      </c>
      <c r="Q72" s="184">
        <f>IF('2.Métricas'!E22=0,0,('2.Métricas'!E16/'2.Métricas'!E22))</f>
        <v>7.6190476190476197E-2</v>
      </c>
      <c r="R72" s="184">
        <f>IF('2.Métricas'!F22=0,0,('2.Métricas'!F16/'2.Métricas'!F22))</f>
        <v>0.1803921568627451</v>
      </c>
      <c r="S72" s="184">
        <f>IF('2.Métricas'!G22=0,0,('2.Métricas'!G16/'2.Métricas'!G22))</f>
        <v>0.33333333333333331</v>
      </c>
      <c r="T72" s="184">
        <f>IF('2.Métricas'!H22=0,0,('2.Métricas'!H16/'2.Métricas'!H22))</f>
        <v>0.50666666666666671</v>
      </c>
      <c r="U72" s="184">
        <f>IF('2.Métricas'!I22=0,0,('2.Métricas'!I16/'2.Métricas'!I22))</f>
        <v>0.23636363636363636</v>
      </c>
      <c r="V72" s="184">
        <f>IF('2.Métricas'!J22=0,0,('2.Métricas'!J16/'2.Métricas'!J22))</f>
        <v>0.25066666666666665</v>
      </c>
      <c r="W72" s="184">
        <f>IF('2.Métricas'!K22=0,0,('2.Métricas'!K16/'2.Métricas'!K22))</f>
        <v>0.38333333333333336</v>
      </c>
      <c r="X72" s="184">
        <f>IF('2.Métricas'!L22=0,0,('2.Métricas'!L16/'2.Métricas'!L22))</f>
        <v>1.1139784946236559</v>
      </c>
      <c r="Y72" s="184">
        <f>IF('2.Métricas'!M22=0,0,('2.Métricas'!M16/'2.Métricas'!M22))</f>
        <v>0.31794871794871793</v>
      </c>
      <c r="Z72" s="184">
        <f>IF('2.Métricas'!N22=0,0,('2.Métricas'!N16/'2.Métricas'!N22))</f>
        <v>0.38333333333333336</v>
      </c>
      <c r="AA72" s="184">
        <f>IF('2.Métricas'!O22=0,0,('2.Métricas'!O16/'2.Métricas'!O22))</f>
        <v>0.48484848484848486</v>
      </c>
      <c r="AB72" s="184">
        <f>IF('2.Métricas'!P22=0,0,('2.Métricas'!P16/'2.Métricas'!P22))</f>
        <v>0.99784946236559136</v>
      </c>
      <c r="AC72" s="184">
        <f>IF('2.Métricas'!Q22=0,0,('2.Métricas'!Q16/'2.Métricas'!Q22))</f>
        <v>0.53333333333333333</v>
      </c>
      <c r="AD72" s="184">
        <f>IF('2.Métricas'!R22=0,0,('2.Métricas'!R16/'2.Métricas'!R22))</f>
        <v>0.69230769230769229</v>
      </c>
      <c r="AE72" s="184">
        <f>IF('2.Métricas'!S22=0,0,('2.Métricas'!S16/'2.Métricas'!S22))</f>
        <v>0.47058823529411764</v>
      </c>
      <c r="AF72" s="184">
        <f>IF('2.Métricas'!T22=0,0,('2.Métricas'!T16/'2.Métricas'!T22))</f>
        <v>0.28771929824561404</v>
      </c>
      <c r="AG72" s="184">
        <f>IF('2.Métricas'!U22=0,0,('2.Métricas'!U16/'2.Métricas'!U22))</f>
        <v>0.8</v>
      </c>
      <c r="AH72" s="184">
        <f>IF('2.Métricas'!V22=0,0,('2.Métricas'!V16/'2.Métricas'!V22))</f>
        <v>0.83508771929824566</v>
      </c>
      <c r="AI72" s="184">
        <f>IF('2.Métricas'!W22=0,0,('2.Métricas'!W16/'2.Métricas'!W22))</f>
        <v>0.77333333333333332</v>
      </c>
      <c r="AJ72" s="184">
        <f>IF('2.Métricas'!X22=0,0,('2.Métricas'!X16/'2.Métricas'!X22))</f>
        <v>0.81333333333333335</v>
      </c>
      <c r="AK72" s="184">
        <f>IF('2.Métricas'!Y22=0,0,('2.Métricas'!Y16/'2.Métricas'!Y22))</f>
        <v>1</v>
      </c>
      <c r="AL72" s="184">
        <f>IF('2.Métricas'!Z22=0,0,('2.Métricas'!Z16/'2.Métricas'!Z22))</f>
        <v>1.0966666666666667</v>
      </c>
      <c r="AM72" s="184">
        <f>IF('2.Métricas'!AA22=0,0,('2.Métricas'!AA16/'2.Métricas'!AA22))</f>
        <v>1.3676190476190475</v>
      </c>
      <c r="AN72" s="184">
        <f>IF('2.Métricas'!AB22=0,0,('2.Métricas'!AB16/'2.Métricas'!AB22))</f>
        <v>1.0696969696969696</v>
      </c>
      <c r="AO72" s="184">
        <f>IF('2.Métricas'!AC22=0,0,('2.Métricas'!AC16/'2.Métricas'!AC22))</f>
        <v>0.92727272727272725</v>
      </c>
      <c r="AP72" s="184">
        <f>IF('2.Métricas'!AD22=0,0,('2.Métricas'!AD16/'2.Métricas'!AD22))</f>
        <v>1.472</v>
      </c>
      <c r="AQ72" s="184">
        <f>IF('2.Métricas'!AE22=0,0,('2.Métricas'!AE16/'2.Métricas'!AE22))</f>
        <v>1.1393939393939394</v>
      </c>
      <c r="AR72" s="184">
        <f>IF('2.Métricas'!AF22=0,0,('2.Métricas'!AF16/'2.Métricas'!AF22))</f>
        <v>1.4361904761904762</v>
      </c>
      <c r="AS72" s="184">
        <f>IF('2.Métricas'!AG22=0,0,('2.Métricas'!AG16/'2.Métricas'!AG22))</f>
        <v>1.0566666666666666</v>
      </c>
      <c r="AT72" s="184">
        <f>IF('2.Métricas'!AH22=0,0,('2.Métricas'!AH16/'2.Métricas'!AH22))</f>
        <v>1.3118279569892473</v>
      </c>
      <c r="AU72" s="184">
        <f>IF('2.Métricas'!AI22=0,0,('2.Métricas'!AI16/'2.Métricas'!AI22))</f>
        <v>1.4039215686274509</v>
      </c>
      <c r="AV72" s="184">
        <f>IF('2.Métricas'!AJ22=0,0,('2.Métricas'!AJ16/'2.Métricas'!AJ22))</f>
        <v>1.2333333333333334</v>
      </c>
      <c r="AW72" s="184">
        <f>IF('2.Métricas'!AK22=0,0,('2.Métricas'!AK16/'2.Métricas'!AK22))</f>
        <v>1.3675213675213675</v>
      </c>
      <c r="AX72" s="184">
        <f>IF('2.Métricas'!AL22=0,0,('2.Métricas'!AL16/'2.Métricas'!AL22))</f>
        <v>1.1733333333333333</v>
      </c>
      <c r="AY72" s="184">
        <f>IF('2.Métricas'!AM22=0,0,('2.Métricas'!AM16/'2.Métricas'!AM22))</f>
        <v>1.1555555555555554</v>
      </c>
      <c r="AZ72" s="184">
        <f>IF('2.Métricas'!AN22=0,0,('2.Métricas'!AN16/'2.Métricas'!AN22))</f>
        <v>1.2030303030303031</v>
      </c>
      <c r="BA72" s="184">
        <f>IF('2.Métricas'!AO22=0,0,('2.Métricas'!AO16/'2.Métricas'!AO22))</f>
        <v>0.99837398373983743</v>
      </c>
      <c r="BB72" s="184">
        <f>IF('2.Métricas'!AP22=0,0,('2.Métricas'!AP16/'2.Métricas'!AP22))</f>
        <v>1.1285714285714286</v>
      </c>
      <c r="BC72" s="184">
        <f>IF('2.Métricas'!AQ22=0,0,('2.Métricas'!AQ16/'2.Métricas'!AQ22))</f>
        <v>1.1929824561403508</v>
      </c>
      <c r="BD72" s="184">
        <f>IF('2.Métricas'!AR22=0,0,('2.Métricas'!AR16/'2.Métricas'!AR22))</f>
        <v>1.2074074074074075</v>
      </c>
      <c r="BE72" s="184">
        <f>IF('2.Métricas'!AS22=0,0,('2.Métricas'!AS16/'2.Métricas'!AS22))</f>
        <v>0.95503875968992247</v>
      </c>
      <c r="BF72" s="184">
        <f>IF('2.Métricas'!AT22=0,0,('2.Métricas'!AT16/'2.Métricas'!AT22))</f>
        <v>1.1377777777777778</v>
      </c>
      <c r="BG72" s="184">
        <f>IF('2.Métricas'!AU22=0,0,('2.Métricas'!AU16/'2.Métricas'!AU22))</f>
        <v>1.1291666666666667</v>
      </c>
      <c r="BH72" s="184">
        <f>IF('2.Métricas'!AV22=0,0,('2.Métricas'!AV16/'2.Métricas'!AV22))</f>
        <v>1.2233333333333334</v>
      </c>
      <c r="BI72" s="184">
        <f>IF('2.Métricas'!AW22=0,0,('2.Métricas'!AW16/'2.Métricas'!AW22))</f>
        <v>1.0954954954954954</v>
      </c>
      <c r="BJ72" s="184">
        <f>IF('2.Métricas'!AX22=0,0,('2.Métricas'!AX16/'2.Métricas'!AX22))</f>
        <v>0</v>
      </c>
      <c r="BK72" s="184">
        <f>IF('2.Métricas'!AY22=0,0,('2.Métricas'!AY16/'2.Métricas'!AY22))</f>
        <v>0</v>
      </c>
      <c r="BL72" s="184">
        <f>IF('2.Métricas'!AZ22=0,0,('2.Métricas'!AZ16/'2.Métricas'!AZ22))</f>
        <v>0</v>
      </c>
      <c r="BM72" s="184">
        <f>IF('2.Métricas'!BA22=0,0,('2.Métricas'!BA16/'2.Métricas'!BA22))</f>
        <v>0</v>
      </c>
      <c r="BN72" s="184">
        <f>IF('2.Métricas'!BB22=0,0,('2.Métricas'!BB16/'2.Métricas'!BB22))</f>
        <v>0</v>
      </c>
      <c r="BO72" s="184">
        <f>IF('2.Métricas'!BC22=0,0,('2.Métricas'!BC16/'2.Métricas'!BC22))</f>
        <v>0</v>
      </c>
      <c r="BP72" s="184">
        <f>IF('2.Métricas'!BD22=0,0,('2.Métricas'!BD16/'2.Métricas'!BD22))</f>
        <v>0</v>
      </c>
      <c r="BQ72" s="184">
        <f>IF('2.Métricas'!BE22=0,0,('2.Métricas'!BE16/'2.Métricas'!BE22))</f>
        <v>0</v>
      </c>
      <c r="BR72" s="184">
        <f>IF('2.Métricas'!BF22=0,0,('2.Métricas'!BF16/'2.Métricas'!BF22))</f>
        <v>0</v>
      </c>
      <c r="BS72" s="184">
        <f>IF('2.Métricas'!BG22=0,0,('2.Métricas'!BG16/'2.Métricas'!BG22))</f>
        <v>0</v>
      </c>
      <c r="BT72" s="184">
        <f>IF('2.Métricas'!BH22=0,0,('2.Métricas'!BH16/'2.Métricas'!BH22))</f>
        <v>0</v>
      </c>
      <c r="BU72" s="184">
        <f>IF('2.Métricas'!BI22=0,0,('2.Métricas'!BI16/'2.Métricas'!BI22))</f>
        <v>0</v>
      </c>
      <c r="BV72" s="184">
        <f>IF('2.Métricas'!BJ22=0,0,('2.Métricas'!BJ16/'2.Métricas'!BJ22))</f>
        <v>0</v>
      </c>
      <c r="BW72" s="184">
        <f>IF('2.Métricas'!BK22=0,0,('2.Métricas'!BK16/'2.Métricas'!BK22))</f>
        <v>0</v>
      </c>
      <c r="BX72" s="184">
        <f>IF('2.Métricas'!BL22=0,0,('2.Métricas'!BL16/'2.Métricas'!BL22))</f>
        <v>0</v>
      </c>
      <c r="BY72" s="184">
        <f>IF('2.Métricas'!BM22=0,0,('2.Métricas'!BM16/'2.Métricas'!BM22))</f>
        <v>0</v>
      </c>
      <c r="BZ72" s="184">
        <f>IF('2.Métricas'!BN22=0,0,('2.Métricas'!BN16/'2.Métricas'!BN22))</f>
        <v>0</v>
      </c>
    </row>
    <row r="73" spans="1:78" ht="15" x14ac:dyDescent="0.3">
      <c r="A73" s="272"/>
      <c r="B73" s="211"/>
      <c r="C73" s="211" t="s">
        <v>28</v>
      </c>
      <c r="D73" s="211"/>
      <c r="E73" s="223"/>
      <c r="F73" s="224"/>
      <c r="G73" s="225"/>
      <c r="H73" s="163" t="s">
        <v>88</v>
      </c>
      <c r="I73" s="204">
        <v>0.95</v>
      </c>
      <c r="J73" s="221">
        <f t="shared" si="25"/>
        <v>0.95</v>
      </c>
      <c r="K73" s="152" t="s">
        <v>87</v>
      </c>
      <c r="L73" s="206">
        <f t="shared" si="26"/>
        <v>1</v>
      </c>
      <c r="M73" s="165" t="s">
        <v>86</v>
      </c>
      <c r="N73" s="183">
        <v>1</v>
      </c>
      <c r="O73" s="184">
        <f>IF('2.Métricas'!C23=0,0,('2.Métricas'!C17/'2.Métricas'!C23))</f>
        <v>8.3333333333333332E-3</v>
      </c>
      <c r="P73" s="184">
        <f>IF('2.Métricas'!D23=0,0,('2.Métricas'!D17/'2.Métricas'!D23))</f>
        <v>2.2222222222222223E-2</v>
      </c>
      <c r="Q73" s="184">
        <f>IF('2.Métricas'!E23=0,0,('2.Métricas'!E17/'2.Métricas'!E23))</f>
        <v>2.9629629629629631E-2</v>
      </c>
      <c r="R73" s="184">
        <f>IF('2.Métricas'!F23=0,0,('2.Métricas'!F17/'2.Métricas'!F23))</f>
        <v>8.3333333333333332E-3</v>
      </c>
      <c r="S73" s="184">
        <f>IF('2.Métricas'!G23=0,0,('2.Métricas'!G17/'2.Métricas'!G23))</f>
        <v>9.7777777777777783E-2</v>
      </c>
      <c r="T73" s="184">
        <f>IF('2.Métricas'!H23=0,0,('2.Métricas'!H17/'2.Métricas'!H23))</f>
        <v>0.56470588235294117</v>
      </c>
      <c r="U73" s="184">
        <f>IF('2.Métricas'!I23=0,0,('2.Métricas'!I17/'2.Métricas'!I23))</f>
        <v>0.70303030303030301</v>
      </c>
      <c r="V73" s="184">
        <f>IF('2.Métricas'!J23=0,0,('2.Métricas'!J17/'2.Métricas'!J23))</f>
        <v>0.34222222222222221</v>
      </c>
      <c r="W73" s="184">
        <f>IF('2.Métricas'!K23=0,0,('2.Métricas'!K17/'2.Métricas'!K23))</f>
        <v>0.53749999999999998</v>
      </c>
      <c r="X73" s="184">
        <f>IF('2.Métricas'!L23=0,0,('2.Métricas'!L17/'2.Métricas'!L23))</f>
        <v>0.26666666666666666</v>
      </c>
      <c r="Y73" s="184">
        <f>IF('2.Métricas'!M23=0,0,('2.Métricas'!M17/'2.Métricas'!M23))</f>
        <v>0.47466666666666668</v>
      </c>
      <c r="Z73" s="184">
        <f>IF('2.Métricas'!N23=0,0,('2.Métricas'!N17/'2.Métricas'!N23))</f>
        <v>0.46837606837606838</v>
      </c>
      <c r="AA73" s="184">
        <f>IF('2.Métricas'!O23=0,0,('2.Métricas'!O17/'2.Métricas'!O23))</f>
        <v>0.73333333333333328</v>
      </c>
      <c r="AB73" s="184">
        <f>IF('2.Métricas'!P23=0,0,('2.Métricas'!P17/'2.Métricas'!P23))</f>
        <v>1.3857142857142857</v>
      </c>
      <c r="AC73" s="184">
        <f>IF('2.Métricas'!Q23=0,0,('2.Métricas'!Q17/'2.Métricas'!Q23))</f>
        <v>0.6967741935483871</v>
      </c>
      <c r="AD73" s="184">
        <f>IF('2.Métricas'!R23=0,0,('2.Métricas'!R17/'2.Métricas'!R23))</f>
        <v>0.46111111111111114</v>
      </c>
      <c r="AE73" s="184">
        <f>IF('2.Métricas'!S23=0,0,('2.Métricas'!S17/'2.Métricas'!S23))</f>
        <v>0.35238095238095241</v>
      </c>
      <c r="AF73" s="184">
        <f>IF('2.Métricas'!T23=0,0,('2.Métricas'!T17/'2.Métricas'!T23))</f>
        <v>0.36989247311827955</v>
      </c>
      <c r="AG73" s="184">
        <f>IF('2.Métricas'!U23=0,0,('2.Métricas'!U17/'2.Métricas'!U23))</f>
        <v>0.5696969696969697</v>
      </c>
      <c r="AH73" s="184">
        <f>IF('2.Métricas'!V23=0,0,('2.Métricas'!V17/'2.Métricas'!V23))</f>
        <v>0.69803921568627447</v>
      </c>
      <c r="AI73" s="184">
        <f>IF('2.Métricas'!W23=0,0,('2.Métricas'!W17/'2.Métricas'!W23))</f>
        <v>0.70095238095238099</v>
      </c>
      <c r="AJ73" s="184">
        <f>IF('2.Métricas'!X23=0,0,('2.Métricas'!X17/'2.Métricas'!X23))</f>
        <v>0.7466666666666667</v>
      </c>
      <c r="AK73" s="184">
        <f>IF('2.Métricas'!Y23=0,0,('2.Métricas'!Y17/'2.Métricas'!Y23))</f>
        <v>1.0256410256410255</v>
      </c>
      <c r="AL73" s="184">
        <f>IF('2.Métricas'!Z23=0,0,('2.Métricas'!Z17/'2.Métricas'!Z23))</f>
        <v>0.97523809523809524</v>
      </c>
      <c r="AM73" s="184">
        <f>IF('2.Métricas'!AA23=0,0,('2.Métricas'!AA17/'2.Métricas'!AA23))</f>
        <v>1.1377777777777778</v>
      </c>
      <c r="AN73" s="184">
        <f>IF('2.Métricas'!AB23=0,0,('2.Métricas'!AB17/'2.Métricas'!AB23))</f>
        <v>1.0427350427350428</v>
      </c>
      <c r="AO73" s="184">
        <f>IF('2.Métricas'!AC23=0,0,('2.Métricas'!AC17/'2.Métricas'!AC23))</f>
        <v>0.49333333333333335</v>
      </c>
      <c r="AP73" s="184">
        <f>IF('2.Métricas'!AD23=0,0,('2.Métricas'!AD17/'2.Métricas'!AD23))</f>
        <v>0.87272727272727268</v>
      </c>
      <c r="AQ73" s="184">
        <f>IF('2.Métricas'!AE23=0,0,('2.Métricas'!AE17/'2.Métricas'!AE23))</f>
        <v>1.096774193548387</v>
      </c>
      <c r="AR73" s="184">
        <f>IF('2.Métricas'!AF23=0,0,('2.Métricas'!AF17/'2.Métricas'!AF23))</f>
        <v>0.8208333333333333</v>
      </c>
      <c r="AS73" s="184">
        <f>IF('2.Métricas'!AG23=0,0,('2.Métricas'!AG17/'2.Métricas'!AG23))</f>
        <v>1.0518518518518518</v>
      </c>
      <c r="AT73" s="184">
        <f>IF('2.Métricas'!AH23=0,0,('2.Métricas'!AH17/'2.Métricas'!AH23))</f>
        <v>1.2476190476190476</v>
      </c>
      <c r="AU73" s="184">
        <f>IF('2.Métricas'!AI23=0,0,('2.Métricas'!AI17/'2.Métricas'!AI23))</f>
        <v>1.2533333333333334</v>
      </c>
      <c r="AV73" s="184">
        <f>IF('2.Métricas'!AJ23=0,0,('2.Métricas'!AJ17/'2.Métricas'!AJ23))</f>
        <v>0.85833333333333328</v>
      </c>
      <c r="AW73" s="184">
        <f>IF('2.Métricas'!AK23=0,0,('2.Métricas'!AK17/'2.Métricas'!AK23))</f>
        <v>1.196078431372549</v>
      </c>
      <c r="AX73" s="184">
        <f>IF('2.Métricas'!AL23=0,0,('2.Métricas'!AL17/'2.Métricas'!AL23))</f>
        <v>0.67047619047619045</v>
      </c>
      <c r="AY73" s="184">
        <f>IF('2.Métricas'!AM23=0,0,('2.Métricas'!AM17/'2.Métricas'!AM23))</f>
        <v>0.59607843137254901</v>
      </c>
      <c r="AZ73" s="184">
        <f>IF('2.Métricas'!AN23=0,0,('2.Métricas'!AN17/'2.Métricas'!AN23))</f>
        <v>0.85333333333333339</v>
      </c>
      <c r="BA73" s="184">
        <f>IF('2.Métricas'!AO23=0,0,('2.Métricas'!AO17/'2.Métricas'!AO23))</f>
        <v>0.8288288288288288</v>
      </c>
      <c r="BB73" s="184">
        <f>IF('2.Métricas'!AP23=0,0,('2.Métricas'!AP17/'2.Métricas'!AP23))</f>
        <v>0.87179487179487181</v>
      </c>
      <c r="BC73" s="184">
        <f>IF('2.Métricas'!AQ23=0,0,('2.Métricas'!AQ17/'2.Métricas'!AQ23))</f>
        <v>0.91313131313131313</v>
      </c>
      <c r="BD73" s="184">
        <f>IF('2.Métricas'!AR23=0,0,('2.Métricas'!AR17/'2.Métricas'!AR23))</f>
        <v>1.48</v>
      </c>
      <c r="BE73" s="184">
        <f>IF('2.Métricas'!AS23=0,0,('2.Métricas'!AS17/'2.Métricas'!AS23))</f>
        <v>0.75809523809523804</v>
      </c>
      <c r="BF73" s="184">
        <f>IF('2.Métricas'!AT23=0,0,('2.Métricas'!AT17/'2.Métricas'!AT23))</f>
        <v>1.0434782608695652</v>
      </c>
      <c r="BG73" s="184">
        <f>IF('2.Métricas'!AU23=0,0,('2.Métricas'!AU17/'2.Métricas'!AU23))</f>
        <v>0.88275862068965516</v>
      </c>
      <c r="BH73" s="184">
        <f>IF('2.Métricas'!AV23=0,0,('2.Métricas'!AV17/'2.Métricas'!AV23))</f>
        <v>0.8666666666666667</v>
      </c>
      <c r="BI73" s="184">
        <f>IF('2.Métricas'!AW23=0,0,('2.Métricas'!AW17/'2.Métricas'!AW23))</f>
        <v>1.0078431372549019</v>
      </c>
      <c r="BJ73" s="184">
        <f>IF('2.Métricas'!AX23=0,0,('2.Métricas'!AX17/'2.Métricas'!AX23))</f>
        <v>0</v>
      </c>
      <c r="BK73" s="184">
        <f>IF('2.Métricas'!AY23=0,0,('2.Métricas'!AY17/'2.Métricas'!AY23))</f>
        <v>0</v>
      </c>
      <c r="BL73" s="184">
        <f>IF('2.Métricas'!AZ23=0,0,('2.Métricas'!AZ17/'2.Métricas'!AZ23))</f>
        <v>0</v>
      </c>
      <c r="BM73" s="184">
        <f>IF('2.Métricas'!BA23=0,0,('2.Métricas'!BA17/'2.Métricas'!BA23))</f>
        <v>0</v>
      </c>
      <c r="BN73" s="184">
        <f>IF('2.Métricas'!BB23=0,0,('2.Métricas'!BB17/'2.Métricas'!BB23))</f>
        <v>0</v>
      </c>
      <c r="BO73" s="184">
        <f>IF('2.Métricas'!BC23=0,0,('2.Métricas'!BC17/'2.Métricas'!BC23))</f>
        <v>0</v>
      </c>
      <c r="BP73" s="184">
        <f>IF('2.Métricas'!BD23=0,0,('2.Métricas'!BD17/'2.Métricas'!BD23))</f>
        <v>0</v>
      </c>
      <c r="BQ73" s="184">
        <f>IF('2.Métricas'!BE23=0,0,('2.Métricas'!BE17/'2.Métricas'!BE23))</f>
        <v>0</v>
      </c>
      <c r="BR73" s="184">
        <f>IF('2.Métricas'!BF23=0,0,('2.Métricas'!BF17/'2.Métricas'!BF23))</f>
        <v>0</v>
      </c>
      <c r="BS73" s="184">
        <f>IF('2.Métricas'!BG23=0,0,('2.Métricas'!BG17/'2.Métricas'!BG23))</f>
        <v>0</v>
      </c>
      <c r="BT73" s="184">
        <f>IF('2.Métricas'!BH23=0,0,('2.Métricas'!BH17/'2.Métricas'!BH23))</f>
        <v>0</v>
      </c>
      <c r="BU73" s="184">
        <f>IF('2.Métricas'!BI23=0,0,('2.Métricas'!BI17/'2.Métricas'!BI23))</f>
        <v>0</v>
      </c>
      <c r="BV73" s="184">
        <f>IF('2.Métricas'!BJ23=0,0,('2.Métricas'!BJ17/'2.Métricas'!BJ23))</f>
        <v>0</v>
      </c>
      <c r="BW73" s="184">
        <f>IF('2.Métricas'!BK23=0,0,('2.Métricas'!BK17/'2.Métricas'!BK23))</f>
        <v>0</v>
      </c>
      <c r="BX73" s="184">
        <f>IF('2.Métricas'!BL23=0,0,('2.Métricas'!BL17/'2.Métricas'!BL23))</f>
        <v>0</v>
      </c>
      <c r="BY73" s="184">
        <f>IF('2.Métricas'!BM23=0,0,('2.Métricas'!BM17/'2.Métricas'!BM23))</f>
        <v>0</v>
      </c>
      <c r="BZ73" s="184">
        <f>IF('2.Métricas'!BN23=0,0,('2.Métricas'!BN17/'2.Métricas'!BN23))</f>
        <v>0</v>
      </c>
    </row>
    <row r="74" spans="1:78" ht="15" x14ac:dyDescent="0.3">
      <c r="A74" s="272"/>
      <c r="B74" s="211"/>
      <c r="C74" s="211" t="s">
        <v>29</v>
      </c>
      <c r="D74" s="211"/>
      <c r="E74" s="223"/>
      <c r="F74" s="224"/>
      <c r="G74" s="225"/>
      <c r="H74" s="163" t="s">
        <v>88</v>
      </c>
      <c r="I74" s="204">
        <v>0.95</v>
      </c>
      <c r="J74" s="221">
        <f t="shared" si="25"/>
        <v>0.95</v>
      </c>
      <c r="K74" s="152" t="s">
        <v>87</v>
      </c>
      <c r="L74" s="206">
        <f t="shared" si="26"/>
        <v>1</v>
      </c>
      <c r="M74" s="165" t="s">
        <v>86</v>
      </c>
      <c r="N74" s="183">
        <v>1</v>
      </c>
      <c r="O74" s="184">
        <f>IF('2.Métricas'!C24=0,0,('2.Métricas'!C18/'2.Métricas'!C24))</f>
        <v>0</v>
      </c>
      <c r="P74" s="184">
        <f>IF('2.Métricas'!D24=0,0,('2.Métricas'!D18/'2.Métricas'!D24))</f>
        <v>2.6666666666666668E-2</v>
      </c>
      <c r="Q74" s="184">
        <f>IF('2.Métricas'!E24=0,0,('2.Métricas'!E18/'2.Métricas'!E24))</f>
        <v>5.4054054054054057E-2</v>
      </c>
      <c r="R74" s="184">
        <f>IF('2.Métricas'!F24=0,0,('2.Métricas'!F18/'2.Métricas'!F24))</f>
        <v>7.4999999999999997E-2</v>
      </c>
      <c r="S74" s="184">
        <f>IF('2.Métricas'!G24=0,0,('2.Métricas'!G18/'2.Métricas'!G24))</f>
        <v>0.22456140350877193</v>
      </c>
      <c r="T74" s="184">
        <f>IF('2.Métricas'!H24=0,0,('2.Métricas'!H18/'2.Métricas'!H24))</f>
        <v>0.25185185185185183</v>
      </c>
      <c r="U74" s="184">
        <f>IF('2.Métricas'!I24=0,0,('2.Métricas'!I18/'2.Métricas'!I24))</f>
        <v>0.95757575757575752</v>
      </c>
      <c r="V74" s="184">
        <f>IF('2.Métricas'!J24=0,0,('2.Métricas'!J18/'2.Métricas'!J24))</f>
        <v>0.36444444444444446</v>
      </c>
      <c r="W74" s="184">
        <f>IF('2.Métricas'!K24=0,0,('2.Métricas'!K18/'2.Métricas'!K24))</f>
        <v>0.4076190476190476</v>
      </c>
      <c r="X74" s="184">
        <f>IF('2.Métricas'!L24=0,0,('2.Métricas'!L18/'2.Métricas'!L24))</f>
        <v>0.42222222222222222</v>
      </c>
      <c r="Y74" s="184">
        <f>IF('2.Métricas'!M24=0,0,('2.Métricas'!M18/'2.Métricas'!M24))</f>
        <v>0.70123456790123462</v>
      </c>
      <c r="Z74" s="184">
        <f>IF('2.Métricas'!N24=0,0,('2.Métricas'!N18/'2.Métricas'!N24))</f>
        <v>0.43950617283950616</v>
      </c>
      <c r="AA74" s="184">
        <f>IF('2.Métricas'!O24=0,0,('2.Métricas'!O18/'2.Métricas'!O24))</f>
        <v>0.70740740740740737</v>
      </c>
      <c r="AB74" s="184">
        <f>IF('2.Métricas'!P24=0,0,('2.Métricas'!P18/'2.Métricas'!P24))</f>
        <v>0.94623655913978499</v>
      </c>
      <c r="AC74" s="184">
        <f>IF('2.Métricas'!Q24=0,0,('2.Métricas'!Q18/'2.Métricas'!Q24))</f>
        <v>0.78823529411764703</v>
      </c>
      <c r="AD74" s="184">
        <f>IF('2.Métricas'!R24=0,0,('2.Métricas'!R18/'2.Métricas'!R24))</f>
        <v>0.45128205128205129</v>
      </c>
      <c r="AE74" s="184">
        <f>IF('2.Métricas'!S24=0,0,('2.Métricas'!S18/'2.Métricas'!S24))</f>
        <v>0.68627450980392157</v>
      </c>
      <c r="AF74" s="184">
        <f>IF('2.Métricas'!T24=0,0,('2.Métricas'!T18/'2.Métricas'!T24))</f>
        <v>0.5368421052631579</v>
      </c>
      <c r="AG74" s="184">
        <f>IF('2.Métricas'!U24=0,0,('2.Métricas'!U18/'2.Métricas'!U24))</f>
        <v>0.86956521739130432</v>
      </c>
      <c r="AH74" s="184">
        <f>IF('2.Métricas'!V24=0,0,('2.Métricas'!V18/'2.Métricas'!V24))</f>
        <v>0.20350877192982456</v>
      </c>
      <c r="AI74" s="184">
        <f>IF('2.Métricas'!W24=0,0,('2.Métricas'!W18/'2.Métricas'!W24))</f>
        <v>0.64</v>
      </c>
      <c r="AJ74" s="184">
        <f>IF('2.Métricas'!X24=0,0,('2.Métricas'!X18/'2.Métricas'!X24))</f>
        <v>0.84102564102564104</v>
      </c>
      <c r="AK74" s="184">
        <f>IF('2.Métricas'!Y24=0,0,('2.Métricas'!Y18/'2.Métricas'!Y24))</f>
        <v>0.96551724137931039</v>
      </c>
      <c r="AL74" s="184">
        <f>IF('2.Métricas'!Z24=0,0,('2.Métricas'!Z18/'2.Métricas'!Z24))</f>
        <v>1.0085470085470085</v>
      </c>
      <c r="AM74" s="184">
        <f>IF('2.Métricas'!AA24=0,0,('2.Métricas'!AA18/'2.Métricas'!AA24))</f>
        <v>1.07</v>
      </c>
      <c r="AN74" s="184">
        <f>IF('2.Métricas'!AB24=0,0,('2.Métricas'!AB18/'2.Métricas'!AB24))</f>
        <v>1.0242424242424242</v>
      </c>
      <c r="AO74" s="184">
        <f>IF('2.Métricas'!AC24=0,0,('2.Métricas'!AC18/'2.Métricas'!AC24))</f>
        <v>0.93333333333333335</v>
      </c>
      <c r="AP74" s="184">
        <f>IF('2.Métricas'!AD24=0,0,('2.Métricas'!AD18/'2.Métricas'!AD24))</f>
        <v>1.103030303030303</v>
      </c>
      <c r="AQ74" s="184">
        <f>IF('2.Métricas'!AE24=0,0,('2.Métricas'!AE18/'2.Métricas'!AE24))</f>
        <v>1.0209523809523811</v>
      </c>
      <c r="AR74" s="184">
        <f>IF('2.Métricas'!AF24=0,0,('2.Métricas'!AF18/'2.Métricas'!AF24))</f>
        <v>1.1000000000000001</v>
      </c>
      <c r="AS74" s="184">
        <f>IF('2.Métricas'!AG24=0,0,('2.Métricas'!AG18/'2.Métricas'!AG24))</f>
        <v>0.94358974358974357</v>
      </c>
      <c r="AT74" s="184">
        <f>IF('2.Métricas'!AH24=0,0,('2.Métricas'!AH18/'2.Métricas'!AH24))</f>
        <v>1.0666666666666667</v>
      </c>
      <c r="AU74" s="184">
        <f>IF('2.Métricas'!AI24=0,0,('2.Métricas'!AI18/'2.Métricas'!AI24))</f>
        <v>1.419607843137255</v>
      </c>
      <c r="AV74" s="184">
        <f>IF('2.Métricas'!AJ24=0,0,('2.Métricas'!AJ18/'2.Métricas'!AJ24))</f>
        <v>1.0933333333333333</v>
      </c>
      <c r="AW74" s="184">
        <f>IF('2.Métricas'!AK24=0,0,('2.Métricas'!AK18/'2.Métricas'!AK24))</f>
        <v>1.1965811965811965</v>
      </c>
      <c r="AX74" s="184">
        <f>IF('2.Métricas'!AL24=0,0,('2.Métricas'!AL18/'2.Métricas'!AL24))</f>
        <v>0.99649122807017543</v>
      </c>
      <c r="AY74" s="184">
        <f>IF('2.Métricas'!AM24=0,0,('2.Métricas'!AM18/'2.Métricas'!AM24))</f>
        <v>0.8037037037037037</v>
      </c>
      <c r="AZ74" s="184">
        <f>IF('2.Métricas'!AN24=0,0,('2.Métricas'!AN18/'2.Métricas'!AN24))</f>
        <v>1.2031007751937985</v>
      </c>
      <c r="BA74" s="184">
        <f>IF('2.Métricas'!AO24=0,0,('2.Métricas'!AO18/'2.Métricas'!AO24))</f>
        <v>1.0803418803418803</v>
      </c>
      <c r="BB74" s="184">
        <f>IF('2.Métricas'!AP24=0,0,('2.Métricas'!AP18/'2.Métricas'!AP24))</f>
        <v>1.2098765432098766</v>
      </c>
      <c r="BC74" s="184">
        <f>IF('2.Métricas'!AQ24=0,0,('2.Métricas'!AQ18/'2.Métricas'!AQ24))</f>
        <v>1.0810810810810811</v>
      </c>
      <c r="BD74" s="184">
        <f>IF('2.Métricas'!AR24=0,0,('2.Métricas'!AR18/'2.Métricas'!AR24))</f>
        <v>1.3372549019607842</v>
      </c>
      <c r="BE74" s="184">
        <f>IF('2.Métricas'!AS24=0,0,('2.Métricas'!AS18/'2.Métricas'!AS24))</f>
        <v>0.87238095238095237</v>
      </c>
      <c r="BF74" s="184">
        <f>IF('2.Métricas'!AT24=0,0,('2.Métricas'!AT18/'2.Métricas'!AT24))</f>
        <v>1.1666666666666667</v>
      </c>
      <c r="BG74" s="184">
        <f>IF('2.Métricas'!AU24=0,0,('2.Métricas'!AU18/'2.Métricas'!AU24))</f>
        <v>1.1137254901960785</v>
      </c>
      <c r="BH74" s="184">
        <f>IF('2.Métricas'!AV24=0,0,('2.Métricas'!AV18/'2.Métricas'!AV24))</f>
        <v>1.2366666666666666</v>
      </c>
      <c r="BI74" s="184">
        <f>IF('2.Métricas'!AW24=0,0,('2.Métricas'!AW18/'2.Métricas'!AW24))</f>
        <v>1.0552380952380953</v>
      </c>
      <c r="BJ74" s="184">
        <f>IF('2.Métricas'!AX24=0,0,('2.Métricas'!AX18/'2.Métricas'!AX24))</f>
        <v>0</v>
      </c>
      <c r="BK74" s="184">
        <f>IF('2.Métricas'!AY24=0,0,('2.Métricas'!AY18/'2.Métricas'!AY24))</f>
        <v>0</v>
      </c>
      <c r="BL74" s="184">
        <f>IF('2.Métricas'!AZ24=0,0,('2.Métricas'!AZ18/'2.Métricas'!AZ24))</f>
        <v>0</v>
      </c>
      <c r="BM74" s="184">
        <f>IF('2.Métricas'!BA24=0,0,('2.Métricas'!BA18/'2.Métricas'!BA24))</f>
        <v>0</v>
      </c>
      <c r="BN74" s="184">
        <f>IF('2.Métricas'!BB24=0,0,('2.Métricas'!BB18/'2.Métricas'!BB24))</f>
        <v>0</v>
      </c>
      <c r="BO74" s="184">
        <f>IF('2.Métricas'!BC24=0,0,('2.Métricas'!BC18/'2.Métricas'!BC24))</f>
        <v>0</v>
      </c>
      <c r="BP74" s="184">
        <f>IF('2.Métricas'!BD24=0,0,('2.Métricas'!BD18/'2.Métricas'!BD24))</f>
        <v>0</v>
      </c>
      <c r="BQ74" s="184">
        <f>IF('2.Métricas'!BE24=0,0,('2.Métricas'!BE18/'2.Métricas'!BE24))</f>
        <v>0</v>
      </c>
      <c r="BR74" s="184">
        <f>IF('2.Métricas'!BF24=0,0,('2.Métricas'!BF18/'2.Métricas'!BF24))</f>
        <v>0</v>
      </c>
      <c r="BS74" s="184">
        <f>IF('2.Métricas'!BG24=0,0,('2.Métricas'!BG18/'2.Métricas'!BG24))</f>
        <v>0</v>
      </c>
      <c r="BT74" s="184">
        <f>IF('2.Métricas'!BH24=0,0,('2.Métricas'!BH18/'2.Métricas'!BH24))</f>
        <v>0</v>
      </c>
      <c r="BU74" s="184">
        <f>IF('2.Métricas'!BI24=0,0,('2.Métricas'!BI18/'2.Métricas'!BI24))</f>
        <v>0</v>
      </c>
      <c r="BV74" s="184">
        <f>IF('2.Métricas'!BJ24=0,0,('2.Métricas'!BJ18/'2.Métricas'!BJ24))</f>
        <v>0</v>
      </c>
      <c r="BW74" s="184">
        <f>IF('2.Métricas'!BK24=0,0,('2.Métricas'!BK18/'2.Métricas'!BK24))</f>
        <v>0</v>
      </c>
      <c r="BX74" s="184">
        <f>IF('2.Métricas'!BL24=0,0,('2.Métricas'!BL18/'2.Métricas'!BL24))</f>
        <v>0</v>
      </c>
      <c r="BY74" s="184">
        <f>IF('2.Métricas'!BM24=0,0,('2.Métricas'!BM18/'2.Métricas'!BM24))</f>
        <v>0</v>
      </c>
      <c r="BZ74" s="184">
        <f>IF('2.Métricas'!BN24=0,0,('2.Métricas'!BN18/'2.Métricas'!BN24))</f>
        <v>0</v>
      </c>
    </row>
    <row r="75" spans="1:78" ht="15" x14ac:dyDescent="0.3">
      <c r="A75" s="272"/>
      <c r="B75" s="211"/>
      <c r="C75" s="211" t="s">
        <v>129</v>
      </c>
      <c r="D75" s="211"/>
      <c r="E75" s="223"/>
      <c r="F75" s="224"/>
      <c r="G75" s="225"/>
      <c r="H75" s="163" t="s">
        <v>88</v>
      </c>
      <c r="I75" s="204">
        <v>0.95</v>
      </c>
      <c r="J75" s="221">
        <f t="shared" si="25"/>
        <v>0.95</v>
      </c>
      <c r="K75" s="152" t="s">
        <v>87</v>
      </c>
      <c r="L75" s="206">
        <f t="shared" si="26"/>
        <v>1</v>
      </c>
      <c r="M75" s="165" t="s">
        <v>86</v>
      </c>
      <c r="N75" s="183">
        <v>1</v>
      </c>
      <c r="O75" s="274"/>
      <c r="P75" s="274"/>
      <c r="Q75" s="274"/>
      <c r="R75" s="274"/>
      <c r="S75" s="274"/>
      <c r="T75" s="274"/>
      <c r="U75" s="274"/>
      <c r="V75" s="274"/>
      <c r="W75" s="274"/>
      <c r="X75" s="274"/>
      <c r="Y75" s="274"/>
      <c r="Z75" s="274"/>
      <c r="AA75" s="274"/>
      <c r="AB75" s="274"/>
      <c r="AC75" s="274"/>
      <c r="AD75" s="274"/>
      <c r="AE75" s="184">
        <f>IF('2.Métricas'!S25=0,0,('2.Métricas'!S19/'2.Métricas'!S25))</f>
        <v>0</v>
      </c>
      <c r="AF75" s="184">
        <f>IF('2.Métricas'!T25=0,0,('2.Métricas'!T19/'2.Métricas'!T25))</f>
        <v>0</v>
      </c>
      <c r="AG75" s="184">
        <f>IF('2.Métricas'!U25=0,0,('2.Métricas'!U19/'2.Métricas'!U25))</f>
        <v>0.61818181818181817</v>
      </c>
      <c r="AH75" s="184">
        <f>IF('2.Métricas'!V25=0,0,('2.Métricas'!V19/'2.Métricas'!V25))</f>
        <v>0.52631578947368418</v>
      </c>
      <c r="AI75" s="184">
        <f>IF('2.Métricas'!W25=0,0,('2.Métricas'!W19/'2.Métricas'!W25))</f>
        <v>0.19696969696969696</v>
      </c>
      <c r="AJ75" s="184">
        <f>IF('2.Métricas'!X25=0,0,('2.Métricas'!X19/'2.Métricas'!X25))</f>
        <v>0.13968253968253969</v>
      </c>
      <c r="AK75" s="184">
        <f>IF('2.Métricas'!Y25=0,0,('2.Métricas'!Y19/'2.Métricas'!Y25))</f>
        <v>0.73333333333333328</v>
      </c>
      <c r="AL75" s="184">
        <f>IF('2.Métricas'!Z25=0,0,('2.Métricas'!Z19/'2.Métricas'!Z25))</f>
        <v>0</v>
      </c>
      <c r="AM75" s="184">
        <f>IF('2.Métricas'!AA25=0,0,('2.Métricas'!AA19/'2.Métricas'!AA25))</f>
        <v>0</v>
      </c>
      <c r="AN75" s="184">
        <f>IF('2.Métricas'!AB25=0,0,('2.Métricas'!AB19/'2.Métricas'!AB25))</f>
        <v>0</v>
      </c>
      <c r="AO75" s="184">
        <f>IF('2.Métricas'!AC25=0,0,('2.Métricas'!AC19/'2.Métricas'!AC25))</f>
        <v>0</v>
      </c>
      <c r="AP75" s="184">
        <f>IF('2.Métricas'!AD25=0,0,('2.Métricas'!AD19/'2.Métricas'!AD25))</f>
        <v>0</v>
      </c>
      <c r="AQ75" s="184">
        <f>IF('2.Métricas'!AE25=0,0,('2.Métricas'!AE19/'2.Métricas'!AE25))</f>
        <v>0</v>
      </c>
      <c r="AR75" s="184">
        <f>IF('2.Métricas'!AF25=0,0,('2.Métricas'!AF19/'2.Métricas'!AF25))</f>
        <v>0.44814814814814813</v>
      </c>
      <c r="AS75" s="184">
        <f>IF('2.Métricas'!AG25=0,0,('2.Métricas'!AG19/'2.Métricas'!AG25))</f>
        <v>0</v>
      </c>
      <c r="AT75" s="184">
        <f>IF('2.Métricas'!AH25=0,0,('2.Métricas'!AH19/'2.Métricas'!AH25))</f>
        <v>0.73750000000000004</v>
      </c>
      <c r="AU75" s="184">
        <f>IF('2.Métricas'!AI25=0,0,('2.Métricas'!AI19/'2.Métricas'!AI25))</f>
        <v>0</v>
      </c>
      <c r="AV75" s="184">
        <f>IF('2.Métricas'!AJ25=0,0,('2.Métricas'!AJ19/'2.Métricas'!AJ25))</f>
        <v>0.71111111111111114</v>
      </c>
      <c r="AW75" s="184">
        <f>IF('2.Métricas'!AK25=0,0,('2.Métricas'!AK19/'2.Métricas'!AK25))</f>
        <v>0</v>
      </c>
      <c r="AX75" s="184">
        <f>IF('2.Métricas'!AL25=0,0,('2.Métricas'!AL19/'2.Métricas'!AL25))</f>
        <v>0</v>
      </c>
      <c r="AY75" s="184">
        <f>IF('2.Métricas'!AM25=0,0,('2.Métricas'!AM19/'2.Métricas'!AM25))</f>
        <v>0</v>
      </c>
      <c r="AZ75" s="184">
        <f>IF('2.Métricas'!AN25=0,0,('2.Métricas'!AN19/'2.Métricas'!AN25))</f>
        <v>0.50232558139534889</v>
      </c>
      <c r="BA75" s="184">
        <f>IF('2.Métricas'!AO25=0,0,('2.Métricas'!AO19/'2.Métricas'!AO25))</f>
        <v>0</v>
      </c>
      <c r="BB75" s="184">
        <f>IF('2.Métricas'!AP25=0,0,('2.Métricas'!AP19/'2.Métricas'!AP25))</f>
        <v>0.44242424242424244</v>
      </c>
      <c r="BC75" s="184">
        <f>IF('2.Métricas'!AQ25=0,0,('2.Métricas'!AQ19/'2.Métricas'!AQ25))</f>
        <v>0</v>
      </c>
      <c r="BD75" s="184">
        <f>IF('2.Métricas'!AR25=0,0,('2.Métricas'!AR19/'2.Métricas'!AR25))</f>
        <v>0.57523809523809522</v>
      </c>
      <c r="BE75" s="184">
        <f>IF('2.Métricas'!AS25=0,0,('2.Métricas'!AS19/'2.Métricas'!AS25))</f>
        <v>0</v>
      </c>
      <c r="BF75" s="184">
        <f>IF('2.Métricas'!AT25=0,0,('2.Métricas'!AT19/'2.Métricas'!AT25))</f>
        <v>0.6</v>
      </c>
      <c r="BG75" s="184">
        <f>IF('2.Métricas'!AU25=0,0,('2.Métricas'!AU19/'2.Métricas'!AU25))</f>
        <v>0</v>
      </c>
      <c r="BH75" s="184">
        <f>IF('2.Métricas'!AV25=0,0,('2.Métricas'!AV19/'2.Métricas'!AV25))</f>
        <v>0.7350427350427351</v>
      </c>
      <c r="BI75" s="184">
        <f>IF('2.Métricas'!AW25=0,0,('2.Métricas'!AW19/'2.Métricas'!AW25))</f>
        <v>0</v>
      </c>
      <c r="BJ75" s="184">
        <f>IF('2.Métricas'!AX25=0,0,('2.Métricas'!AX19/'2.Métricas'!AX25))</f>
        <v>0</v>
      </c>
      <c r="BK75" s="184">
        <f>IF('2.Métricas'!AY25=0,0,('2.Métricas'!AY19/'2.Métricas'!AY25))</f>
        <v>0</v>
      </c>
      <c r="BL75" s="184">
        <f>IF('2.Métricas'!AZ25=0,0,('2.Métricas'!AZ19/'2.Métricas'!AZ25))</f>
        <v>0</v>
      </c>
      <c r="BM75" s="184">
        <f>IF('2.Métricas'!BA25=0,0,('2.Métricas'!BA19/'2.Métricas'!BA25))</f>
        <v>0</v>
      </c>
      <c r="BN75" s="184">
        <f>IF('2.Métricas'!BB25=0,0,('2.Métricas'!BB19/'2.Métricas'!BB25))</f>
        <v>0</v>
      </c>
      <c r="BO75" s="184">
        <f>IF('2.Métricas'!BC25=0,0,('2.Métricas'!BC19/'2.Métricas'!BC25))</f>
        <v>0</v>
      </c>
      <c r="BP75" s="184">
        <f>IF('2.Métricas'!BD25=0,0,('2.Métricas'!BD19/'2.Métricas'!BD25))</f>
        <v>0</v>
      </c>
      <c r="BQ75" s="184">
        <f>IF('2.Métricas'!BE25=0,0,('2.Métricas'!BE19/'2.Métricas'!BE25))</f>
        <v>0</v>
      </c>
      <c r="BR75" s="184">
        <f>IF('2.Métricas'!BF25=0,0,('2.Métricas'!BF19/'2.Métricas'!BF25))</f>
        <v>0</v>
      </c>
      <c r="BS75" s="184">
        <f>IF('2.Métricas'!BG25=0,0,('2.Métricas'!BG19/'2.Métricas'!BG25))</f>
        <v>0</v>
      </c>
      <c r="BT75" s="184">
        <f>IF('2.Métricas'!BH25=0,0,('2.Métricas'!BH19/'2.Métricas'!BH25))</f>
        <v>0</v>
      </c>
      <c r="BU75" s="184">
        <f>IF('2.Métricas'!BI25=0,0,('2.Métricas'!BI19/'2.Métricas'!BI25))</f>
        <v>0</v>
      </c>
      <c r="BV75" s="184">
        <f>IF('2.Métricas'!BJ25=0,0,('2.Métricas'!BJ19/'2.Métricas'!BJ25))</f>
        <v>0</v>
      </c>
      <c r="BW75" s="184">
        <f>IF('2.Métricas'!BK25=0,0,('2.Métricas'!BK19/'2.Métricas'!BK25))</f>
        <v>0</v>
      </c>
      <c r="BX75" s="184">
        <f>IF('2.Métricas'!BL25=0,0,('2.Métricas'!BL19/'2.Métricas'!BL25))</f>
        <v>0</v>
      </c>
      <c r="BY75" s="184">
        <f>IF('2.Métricas'!BM25=0,0,('2.Métricas'!BM19/'2.Métricas'!BM25))</f>
        <v>0</v>
      </c>
      <c r="BZ75" s="184">
        <f>IF('2.Métricas'!BN25=0,0,('2.Métricas'!BN19/'2.Métricas'!BN25))</f>
        <v>0</v>
      </c>
    </row>
    <row r="76" spans="1:78" ht="15" x14ac:dyDescent="0.3">
      <c r="A76" s="272"/>
      <c r="B76" s="211"/>
      <c r="C76" s="211" t="s">
        <v>31</v>
      </c>
      <c r="D76" s="211"/>
      <c r="E76" s="223"/>
      <c r="F76" s="224"/>
      <c r="G76" s="225"/>
      <c r="H76" s="163" t="s">
        <v>88</v>
      </c>
      <c r="I76" s="204">
        <v>0.95</v>
      </c>
      <c r="J76" s="221">
        <f t="shared" si="25"/>
        <v>0.95</v>
      </c>
      <c r="K76" s="152" t="s">
        <v>87</v>
      </c>
      <c r="L76" s="206">
        <f t="shared" si="26"/>
        <v>1</v>
      </c>
      <c r="M76" s="165" t="s">
        <v>86</v>
      </c>
      <c r="N76" s="183">
        <v>1</v>
      </c>
      <c r="O76" s="184">
        <f>IF('2.Métricas'!C26=0,0,('2.Métricas'!C20/'2.Métricas'!C26))</f>
        <v>0</v>
      </c>
      <c r="P76" s="184">
        <f>IF('2.Métricas'!D26=0,0,('2.Métricas'!D20/'2.Métricas'!D26))</f>
        <v>0</v>
      </c>
      <c r="Q76" s="184">
        <f>IF('2.Métricas'!E26=0,0,('2.Métricas'!E20/'2.Métricas'!E26))</f>
        <v>0</v>
      </c>
      <c r="R76" s="184">
        <f>IF('2.Métricas'!F26=0,0,('2.Métricas'!F20/'2.Métricas'!F26))</f>
        <v>0</v>
      </c>
      <c r="S76" s="184">
        <f>IF('2.Métricas'!G26=0,0,('2.Métricas'!G20/'2.Métricas'!G26))</f>
        <v>2.3529411764705879</v>
      </c>
      <c r="T76" s="184">
        <f>IF('2.Métricas'!H26=0,0,('2.Métricas'!H20/'2.Métricas'!H26))</f>
        <v>0.625</v>
      </c>
      <c r="U76" s="184">
        <f>IF('2.Métricas'!I26=0,0,('2.Métricas'!I20/'2.Métricas'!I26))</f>
        <v>6.5217391304347823</v>
      </c>
      <c r="V76" s="184">
        <f>IF('2.Métricas'!J26=0,0,('2.Métricas'!J20/'2.Métricas'!J26))</f>
        <v>1.2</v>
      </c>
      <c r="W76" s="184">
        <f>IF('2.Métricas'!K26=0,0,('2.Métricas'!K20/'2.Métricas'!K26))</f>
        <v>9.117647058823529</v>
      </c>
      <c r="X76" s="184">
        <f>IF('2.Métricas'!L26=0,0,('2.Métricas'!L20/'2.Métricas'!L26))</f>
        <v>5.9459459459459456</v>
      </c>
      <c r="Y76" s="184">
        <f>IF('2.Métricas'!M26=0,0,('2.Métricas'!M20/'2.Métricas'!M26))</f>
        <v>6.5384615384615383</v>
      </c>
      <c r="Z76" s="184">
        <f>IF('2.Métricas'!N26=0,0,('2.Métricas'!N20/'2.Métricas'!N26))</f>
        <v>2.3076923076923075</v>
      </c>
      <c r="AA76" s="184">
        <f>IF('2.Métricas'!O26=0,0,('2.Métricas'!O20/'2.Métricas'!O26))</f>
        <v>10.96774193548387</v>
      </c>
      <c r="AB76" s="184">
        <f>IF('2.Métricas'!P26=0,0,('2.Métricas'!P20/'2.Métricas'!P26))</f>
        <v>4</v>
      </c>
      <c r="AC76" s="184">
        <f>IF('2.Métricas'!Q26=0,0,('2.Métricas'!Q20/'2.Métricas'!Q26))</f>
        <v>10.32258064516129</v>
      </c>
      <c r="AD76" s="184">
        <f>IF('2.Métricas'!R26=0,0,('2.Métricas'!R20/'2.Métricas'!R26))</f>
        <v>2.8571428571428572</v>
      </c>
      <c r="AE76" s="184">
        <f>IF('2.Métricas'!S26=0,0,('2.Métricas'!S20/'2.Métricas'!S26))</f>
        <v>2.7777777777777777</v>
      </c>
      <c r="AF76" s="184">
        <f>IF('2.Métricas'!T26=0,0,('2.Métricas'!T20/'2.Métricas'!T26))</f>
        <v>5.8823529411764701</v>
      </c>
      <c r="AG76" s="184">
        <f>IF('2.Métricas'!U26=0,0,('2.Métricas'!U20/'2.Métricas'!U26))</f>
        <v>18.5</v>
      </c>
      <c r="AH76" s="184">
        <f>IF('2.Métricas'!V26=0,0,('2.Métricas'!V20/'2.Métricas'!V26))</f>
        <v>15.882352941176469</v>
      </c>
      <c r="AI76" s="184">
        <f>IF('2.Métricas'!W26=0,0,('2.Métricas'!W20/'2.Métricas'!W26))</f>
        <v>4.2105263157894735</v>
      </c>
      <c r="AJ76" s="184">
        <f>IF('2.Métricas'!X26=0,0,('2.Métricas'!X20/'2.Métricas'!X26))</f>
        <v>6.2162162162162158</v>
      </c>
      <c r="AK76" s="184">
        <f>IF('2.Métricas'!Y26=0,0,('2.Métricas'!Y20/'2.Métricas'!Y26))</f>
        <v>10.384615384615385</v>
      </c>
      <c r="AL76" s="184">
        <f>IF('2.Métricas'!Z26=0,0,('2.Métricas'!Z20/'2.Métricas'!Z26))</f>
        <v>6.5714285714285712</v>
      </c>
      <c r="AM76" s="184">
        <f>IF('2.Métricas'!AA26=0,0,('2.Métricas'!AA20/'2.Métricas'!AA26))</f>
        <v>0</v>
      </c>
      <c r="AN76" s="184">
        <f>IF('2.Métricas'!AB26=0,0,('2.Métricas'!AB20/'2.Métricas'!AB26))</f>
        <v>0</v>
      </c>
      <c r="AO76" s="184">
        <f>IF('2.Métricas'!AC26=0,0,('2.Métricas'!AC20/'2.Métricas'!AC26))</f>
        <v>3.9024390243902434</v>
      </c>
      <c r="AP76" s="184">
        <f>IF('2.Métricas'!AD26=0,0,('2.Métricas'!AD20/'2.Métricas'!AD26))</f>
        <v>13.809523809523808</v>
      </c>
      <c r="AQ76" s="184">
        <f>IF('2.Métricas'!AE26=0,0,('2.Métricas'!AE20/'2.Métricas'!AE26))</f>
        <v>4.8484848484848477</v>
      </c>
      <c r="AR76" s="184">
        <f>IF('2.Métricas'!AF26=0,0,('2.Métricas'!AF20/'2.Métricas'!AF26))</f>
        <v>8.1818181818181817</v>
      </c>
      <c r="AS76" s="184">
        <f>IF('2.Métricas'!AG26=0,0,('2.Métricas'!AG20/'2.Métricas'!AG26))</f>
        <v>5.7894736842105257</v>
      </c>
      <c r="AT76" s="184">
        <f>IF('2.Métricas'!AH26=0,0,('2.Métricas'!AH20/'2.Métricas'!AH26))</f>
        <v>4.333333333333333</v>
      </c>
      <c r="AU76" s="184">
        <f>IF('2.Métricas'!AI26=0,0,('2.Métricas'!AI20/'2.Métricas'!AI26))</f>
        <v>18.125</v>
      </c>
      <c r="AV76" s="184">
        <f>IF('2.Métricas'!AJ26=0,0,('2.Métricas'!AJ20/'2.Métricas'!AJ26))</f>
        <v>5.8823529411764701</v>
      </c>
      <c r="AW76" s="184">
        <f>IF('2.Métricas'!AK26=0,0,('2.Métricas'!AK20/'2.Métricas'!AK26))</f>
        <v>3.0769230769230766</v>
      </c>
      <c r="AX76" s="184">
        <f>IF('2.Métricas'!AL26=0,0,('2.Métricas'!AL20/'2.Métricas'!AL26))</f>
        <v>14.473684210526315</v>
      </c>
      <c r="AY76" s="184">
        <f>IF('2.Métricas'!AM26=0,0,('2.Métricas'!AM20/'2.Métricas'!AM26))</f>
        <v>6.6666666666666661</v>
      </c>
      <c r="AZ76" s="184">
        <f>IF('2.Métricas'!AN26=0,0,('2.Métricas'!AN20/'2.Métricas'!AN26))</f>
        <v>1.8604651162790697</v>
      </c>
      <c r="BA76" s="184">
        <f>IF('2.Métricas'!AO26=0,0,('2.Métricas'!AO20/'2.Métricas'!AO26))</f>
        <v>6.7567567567567561</v>
      </c>
      <c r="BB76" s="184">
        <f>IF('2.Métricas'!AP26=0,0,('2.Métricas'!AP20/'2.Métricas'!AP26))</f>
        <v>3.0769230769230766</v>
      </c>
      <c r="BC76" s="184">
        <f>IF('2.Métricas'!AQ26=0,0,('2.Métricas'!AQ20/'2.Métricas'!AQ26))</f>
        <v>3.243243243243243</v>
      </c>
      <c r="BD76" s="184">
        <f>IF('2.Métricas'!AR26=0,0,('2.Métricas'!AR20/'2.Métricas'!AR26))</f>
        <v>6.0606060606060606</v>
      </c>
      <c r="BE76" s="184">
        <f>IF('2.Métricas'!AS26=0,0,('2.Métricas'!AS20/'2.Métricas'!AS26))</f>
        <v>9.5833333333333321</v>
      </c>
      <c r="BF76" s="184">
        <f>IF('2.Métricas'!AT26=0,0,('2.Métricas'!AT20/'2.Métricas'!AT26))</f>
        <v>5.8333333333333321</v>
      </c>
      <c r="BG76" s="184">
        <f>IF('2.Métricas'!AU26=0,0,('2.Métricas'!AU20/'2.Métricas'!AU26))</f>
        <v>4.8648648648648649</v>
      </c>
      <c r="BH76" s="184">
        <f>IF('2.Métricas'!AV26=0,0,('2.Métricas'!AV20/'2.Métricas'!AV26))</f>
        <v>11.25</v>
      </c>
      <c r="BI76" s="184">
        <f>IF('2.Métricas'!AW26=0,0,('2.Métricas'!AW20/'2.Métricas'!AW26))</f>
        <v>4.8837209302325579</v>
      </c>
      <c r="BJ76" s="184">
        <f>IF('2.Métricas'!AX26=0,0,('2.Métricas'!AX20/'2.Métricas'!AX26))</f>
        <v>0</v>
      </c>
      <c r="BK76" s="184">
        <f>IF('2.Métricas'!AY26=0,0,('2.Métricas'!AY20/'2.Métricas'!AY26))</f>
        <v>0</v>
      </c>
      <c r="BL76" s="184">
        <f>IF('2.Métricas'!AZ26=0,0,('2.Métricas'!AZ20/'2.Métricas'!AZ26))</f>
        <v>0</v>
      </c>
      <c r="BM76" s="184">
        <f>IF('2.Métricas'!BA26=0,0,('2.Métricas'!BA20/'2.Métricas'!BA26))</f>
        <v>0</v>
      </c>
      <c r="BN76" s="184">
        <f>IF('2.Métricas'!BB26=0,0,('2.Métricas'!BB20/'2.Métricas'!BB26))</f>
        <v>0</v>
      </c>
      <c r="BO76" s="184">
        <f>IF('2.Métricas'!BC26=0,0,('2.Métricas'!BC20/'2.Métricas'!BC26))</f>
        <v>0</v>
      </c>
      <c r="BP76" s="184">
        <f>IF('2.Métricas'!BD26=0,0,('2.Métricas'!BD20/'2.Métricas'!BD26))</f>
        <v>0</v>
      </c>
      <c r="BQ76" s="184">
        <f>IF('2.Métricas'!BE26=0,0,('2.Métricas'!BE20/'2.Métricas'!BE26))</f>
        <v>0</v>
      </c>
      <c r="BR76" s="184">
        <f>IF('2.Métricas'!BF26=0,0,('2.Métricas'!BF20/'2.Métricas'!BF26))</f>
        <v>0</v>
      </c>
      <c r="BS76" s="184">
        <f>IF('2.Métricas'!BG26=0,0,('2.Métricas'!BG20/'2.Métricas'!BG26))</f>
        <v>0</v>
      </c>
      <c r="BT76" s="184">
        <f>IF('2.Métricas'!BH26=0,0,('2.Métricas'!BH20/'2.Métricas'!BH26))</f>
        <v>0</v>
      </c>
      <c r="BU76" s="184">
        <f>IF('2.Métricas'!BI26=0,0,('2.Métricas'!BI20/'2.Métricas'!BI26))</f>
        <v>0</v>
      </c>
      <c r="BV76" s="184">
        <f>IF('2.Métricas'!BJ26=0,0,('2.Métricas'!BJ20/'2.Métricas'!BJ26))</f>
        <v>0</v>
      </c>
      <c r="BW76" s="184">
        <f>IF('2.Métricas'!BK26=0,0,('2.Métricas'!BK20/'2.Métricas'!BK26))</f>
        <v>0</v>
      </c>
      <c r="BX76" s="184">
        <f>IF('2.Métricas'!BL26=0,0,('2.Métricas'!BL20/'2.Métricas'!BL26))</f>
        <v>0</v>
      </c>
      <c r="BY76" s="184">
        <f>IF('2.Métricas'!BM26=0,0,('2.Métricas'!BM20/'2.Métricas'!BM26))</f>
        <v>0</v>
      </c>
      <c r="BZ76" s="184">
        <f>IF('2.Métricas'!BN26=0,0,('2.Métricas'!BN20/'2.Métricas'!BN26))</f>
        <v>0</v>
      </c>
    </row>
    <row r="77" spans="1:78" ht="41.25" customHeight="1" x14ac:dyDescent="0.3">
      <c r="A77" s="272"/>
      <c r="B77" s="199">
        <v>14</v>
      </c>
      <c r="C77" s="220" t="s">
        <v>130</v>
      </c>
      <c r="D77" s="218" t="s">
        <v>131</v>
      </c>
      <c r="E77" s="217" t="s">
        <v>83</v>
      </c>
      <c r="F77" s="218" t="s">
        <v>84</v>
      </c>
      <c r="G77" s="219" t="s">
        <v>124</v>
      </c>
      <c r="H77" s="163" t="s">
        <v>88</v>
      </c>
      <c r="I77" s="168">
        <f>I78+I79+I80+I81+I83</f>
        <v>34</v>
      </c>
      <c r="J77" s="226">
        <f t="shared" si="25"/>
        <v>34</v>
      </c>
      <c r="K77" s="152" t="s">
        <v>87</v>
      </c>
      <c r="L77" s="152">
        <f t="shared" si="26"/>
        <v>36</v>
      </c>
      <c r="M77" s="165" t="s">
        <v>86</v>
      </c>
      <c r="N77" s="169">
        <f>N78+N79+N80+N81+N83</f>
        <v>36</v>
      </c>
      <c r="O77" s="156">
        <f t="shared" ref="O77:AT77" si="27">SUM(O78:O83)</f>
        <v>60</v>
      </c>
      <c r="P77" s="156">
        <f t="shared" si="27"/>
        <v>32</v>
      </c>
      <c r="Q77" s="156">
        <f t="shared" si="27"/>
        <v>11</v>
      </c>
      <c r="R77" s="156">
        <f t="shared" si="27"/>
        <v>6</v>
      </c>
      <c r="S77" s="156">
        <f t="shared" si="27"/>
        <v>6</v>
      </c>
      <c r="T77" s="156">
        <f t="shared" si="27"/>
        <v>7</v>
      </c>
      <c r="U77" s="156">
        <f t="shared" si="27"/>
        <v>5</v>
      </c>
      <c r="V77" s="156">
        <f t="shared" si="27"/>
        <v>12</v>
      </c>
      <c r="W77" s="156">
        <f t="shared" si="27"/>
        <v>14</v>
      </c>
      <c r="X77" s="156">
        <f t="shared" si="27"/>
        <v>30</v>
      </c>
      <c r="Y77" s="156">
        <f t="shared" si="27"/>
        <v>38</v>
      </c>
      <c r="Z77" s="156">
        <f t="shared" si="27"/>
        <v>37</v>
      </c>
      <c r="AA77" s="156">
        <f t="shared" si="27"/>
        <v>53</v>
      </c>
      <c r="AB77" s="156">
        <f t="shared" si="27"/>
        <v>67</v>
      </c>
      <c r="AC77" s="156">
        <f t="shared" si="27"/>
        <v>48</v>
      </c>
      <c r="AD77" s="156">
        <f t="shared" si="27"/>
        <v>21</v>
      </c>
      <c r="AE77" s="156">
        <f t="shared" si="27"/>
        <v>36</v>
      </c>
      <c r="AF77" s="156">
        <f t="shared" si="27"/>
        <v>35</v>
      </c>
      <c r="AG77" s="156">
        <f t="shared" si="27"/>
        <v>49</v>
      </c>
      <c r="AH77" s="156">
        <f t="shared" si="27"/>
        <v>32</v>
      </c>
      <c r="AI77" s="156">
        <f t="shared" si="27"/>
        <v>49</v>
      </c>
      <c r="AJ77" s="156">
        <f t="shared" si="27"/>
        <v>40</v>
      </c>
      <c r="AK77" s="156">
        <f t="shared" si="27"/>
        <v>48</v>
      </c>
      <c r="AL77" s="156">
        <f t="shared" si="27"/>
        <v>41</v>
      </c>
      <c r="AM77" s="156">
        <f t="shared" si="27"/>
        <v>53</v>
      </c>
      <c r="AN77" s="156">
        <f t="shared" si="27"/>
        <v>55</v>
      </c>
      <c r="AO77" s="156">
        <f t="shared" si="27"/>
        <v>46</v>
      </c>
      <c r="AP77" s="156">
        <f t="shared" si="27"/>
        <v>42</v>
      </c>
      <c r="AQ77" s="156">
        <f t="shared" si="27"/>
        <v>41</v>
      </c>
      <c r="AR77" s="156">
        <f t="shared" si="27"/>
        <v>39</v>
      </c>
      <c r="AS77" s="156">
        <f t="shared" si="27"/>
        <v>39</v>
      </c>
      <c r="AT77" s="156">
        <f t="shared" si="27"/>
        <v>44</v>
      </c>
      <c r="AU77" s="156">
        <f t="shared" ref="AU77:BZ77" si="28">SUM(AU78:AU83)</f>
        <v>43</v>
      </c>
      <c r="AV77" s="156">
        <f t="shared" si="28"/>
        <v>41</v>
      </c>
      <c r="AW77" s="156">
        <f t="shared" si="28"/>
        <v>43</v>
      </c>
      <c r="AX77" s="156">
        <f t="shared" si="28"/>
        <v>42</v>
      </c>
      <c r="AY77" s="156">
        <f t="shared" si="28"/>
        <v>41</v>
      </c>
      <c r="AZ77" s="156">
        <f t="shared" si="28"/>
        <v>25</v>
      </c>
      <c r="BA77" s="156">
        <f t="shared" si="28"/>
        <v>42</v>
      </c>
      <c r="BB77" s="156">
        <f t="shared" si="28"/>
        <v>40</v>
      </c>
      <c r="BC77" s="156">
        <f t="shared" si="28"/>
        <v>59</v>
      </c>
      <c r="BD77" s="156">
        <f t="shared" si="28"/>
        <v>54</v>
      </c>
      <c r="BE77" s="156">
        <f t="shared" si="28"/>
        <v>38</v>
      </c>
      <c r="BF77" s="156">
        <f t="shared" si="28"/>
        <v>15</v>
      </c>
      <c r="BG77" s="156">
        <f t="shared" si="28"/>
        <v>38</v>
      </c>
      <c r="BH77" s="156">
        <f t="shared" si="28"/>
        <v>46</v>
      </c>
      <c r="BI77" s="156">
        <f t="shared" si="28"/>
        <v>44</v>
      </c>
      <c r="BJ77" s="170">
        <f t="shared" si="28"/>
        <v>0</v>
      </c>
      <c r="BK77" s="170">
        <f t="shared" si="28"/>
        <v>0</v>
      </c>
      <c r="BL77" s="170">
        <f t="shared" si="28"/>
        <v>0</v>
      </c>
      <c r="BM77" s="170">
        <f t="shared" si="28"/>
        <v>0</v>
      </c>
      <c r="BN77" s="170">
        <f t="shared" si="28"/>
        <v>0</v>
      </c>
      <c r="BO77" s="170">
        <f t="shared" si="28"/>
        <v>0</v>
      </c>
      <c r="BP77" s="170">
        <f t="shared" si="28"/>
        <v>0</v>
      </c>
      <c r="BQ77" s="170">
        <f t="shared" si="28"/>
        <v>0</v>
      </c>
      <c r="BR77" s="170">
        <f t="shared" si="28"/>
        <v>0</v>
      </c>
      <c r="BS77" s="170">
        <f t="shared" si="28"/>
        <v>0</v>
      </c>
      <c r="BT77" s="170">
        <f t="shared" si="28"/>
        <v>0</v>
      </c>
      <c r="BU77" s="170">
        <f t="shared" si="28"/>
        <v>0</v>
      </c>
      <c r="BV77" s="170">
        <f t="shared" si="28"/>
        <v>0</v>
      </c>
      <c r="BW77" s="170">
        <f t="shared" si="28"/>
        <v>0</v>
      </c>
      <c r="BX77" s="170">
        <f t="shared" si="28"/>
        <v>0</v>
      </c>
      <c r="BY77" s="170">
        <f t="shared" si="28"/>
        <v>0</v>
      </c>
      <c r="BZ77" s="170">
        <f t="shared" si="28"/>
        <v>0</v>
      </c>
    </row>
    <row r="78" spans="1:78" ht="15" customHeight="1" x14ac:dyDescent="0.3">
      <c r="A78" s="272"/>
      <c r="B78" s="210"/>
      <c r="C78" s="273" t="s">
        <v>132</v>
      </c>
      <c r="D78" s="211" t="s">
        <v>89</v>
      </c>
      <c r="E78" s="212"/>
      <c r="F78" s="213"/>
      <c r="G78" s="214"/>
      <c r="H78" s="163" t="s">
        <v>88</v>
      </c>
      <c r="I78" s="168">
        <v>11</v>
      </c>
      <c r="J78" s="226">
        <f t="shared" si="25"/>
        <v>11</v>
      </c>
      <c r="K78" s="152" t="s">
        <v>87</v>
      </c>
      <c r="L78" s="152">
        <f t="shared" si="26"/>
        <v>12</v>
      </c>
      <c r="M78" s="165" t="s">
        <v>86</v>
      </c>
      <c r="N78" s="169">
        <v>12</v>
      </c>
      <c r="O78" s="170">
        <f>'2.Métricas'!C180</f>
        <v>28</v>
      </c>
      <c r="P78" s="170">
        <f>'2.Métricas'!D180</f>
        <v>5</v>
      </c>
      <c r="Q78" s="170">
        <f>'2.Métricas'!E180</f>
        <v>3</v>
      </c>
      <c r="R78" s="170">
        <f>'2.Métricas'!F180</f>
        <v>0</v>
      </c>
      <c r="S78" s="170">
        <f>'2.Métricas'!G180</f>
        <v>4</v>
      </c>
      <c r="T78" s="170">
        <f>'2.Métricas'!H180</f>
        <v>4</v>
      </c>
      <c r="U78" s="170">
        <f>'2.Métricas'!I180</f>
        <v>1</v>
      </c>
      <c r="V78" s="170">
        <f>'2.Métricas'!J180</f>
        <v>7</v>
      </c>
      <c r="W78" s="170">
        <f>'2.Métricas'!K180</f>
        <v>2</v>
      </c>
      <c r="X78" s="170">
        <f>'2.Métricas'!L180</f>
        <v>8</v>
      </c>
      <c r="Y78" s="170">
        <f>'2.Métricas'!M180</f>
        <v>4</v>
      </c>
      <c r="Z78" s="170">
        <f>'2.Métricas'!N180</f>
        <v>3</v>
      </c>
      <c r="AA78" s="170">
        <f>'2.Métricas'!O180</f>
        <v>5</v>
      </c>
      <c r="AB78" s="170">
        <f>'2.Métricas'!P180</f>
        <v>6</v>
      </c>
      <c r="AC78" s="170">
        <f>'2.Métricas'!Q180</f>
        <v>14</v>
      </c>
      <c r="AD78" s="170">
        <f>'2.Métricas'!R180</f>
        <v>5</v>
      </c>
      <c r="AE78" s="170">
        <f>'2.Métricas'!S180</f>
        <v>8</v>
      </c>
      <c r="AF78" s="170">
        <f>'2.Métricas'!T180</f>
        <v>14</v>
      </c>
      <c r="AG78" s="170">
        <f>'2.Métricas'!U180</f>
        <v>13</v>
      </c>
      <c r="AH78" s="170">
        <f>'2.Métricas'!V180</f>
        <v>10</v>
      </c>
      <c r="AI78" s="170">
        <f>'2.Métricas'!W180</f>
        <v>4</v>
      </c>
      <c r="AJ78" s="170">
        <f>'2.Métricas'!X180</f>
        <v>20</v>
      </c>
      <c r="AK78" s="170">
        <f>'2.Métricas'!Y180</f>
        <v>11</v>
      </c>
      <c r="AL78" s="170">
        <f>'2.Métricas'!Z180</f>
        <v>18</v>
      </c>
      <c r="AM78" s="170">
        <f>'2.Métricas'!AA180</f>
        <v>22</v>
      </c>
      <c r="AN78" s="170">
        <f>'2.Métricas'!AB180</f>
        <v>9</v>
      </c>
      <c r="AO78" s="170">
        <f>'2.Métricas'!AC180</f>
        <v>15</v>
      </c>
      <c r="AP78" s="170">
        <f>'2.Métricas'!AD180</f>
        <v>10</v>
      </c>
      <c r="AQ78" s="170">
        <f>'2.Métricas'!AE180</f>
        <v>13</v>
      </c>
      <c r="AR78" s="170">
        <f>'2.Métricas'!AF180</f>
        <v>10</v>
      </c>
      <c r="AS78" s="170">
        <f>'2.Métricas'!AG180</f>
        <v>7</v>
      </c>
      <c r="AT78" s="170">
        <f>'2.Métricas'!AH180</f>
        <v>7</v>
      </c>
      <c r="AU78" s="170">
        <f>'2.Métricas'!AI180</f>
        <v>5</v>
      </c>
      <c r="AV78" s="170">
        <f>'2.Métricas'!AJ180</f>
        <v>2</v>
      </c>
      <c r="AW78" s="170">
        <f>'2.Métricas'!AK180</f>
        <v>5</v>
      </c>
      <c r="AX78" s="170">
        <f>'2.Métricas'!AL180</f>
        <v>3</v>
      </c>
      <c r="AY78" s="170">
        <f>'2.Métricas'!AM180</f>
        <v>7</v>
      </c>
      <c r="AZ78" s="170">
        <f>'2.Métricas'!AN180</f>
        <v>2</v>
      </c>
      <c r="BA78" s="170">
        <f>'2.Métricas'!AO180</f>
        <v>10</v>
      </c>
      <c r="BB78" s="170">
        <f>'2.Métricas'!AP180</f>
        <v>8</v>
      </c>
      <c r="BC78" s="170">
        <f>'2.Métricas'!AQ180</f>
        <v>11</v>
      </c>
      <c r="BD78" s="170">
        <f>'2.Métricas'!AR180</f>
        <v>13</v>
      </c>
      <c r="BE78" s="170">
        <f>'2.Métricas'!AS180</f>
        <v>19</v>
      </c>
      <c r="BF78" s="170">
        <f>'2.Métricas'!AT180</f>
        <v>12</v>
      </c>
      <c r="BG78" s="170">
        <f>'2.Métricas'!AU180</f>
        <v>21</v>
      </c>
      <c r="BH78" s="170">
        <f>'2.Métricas'!AV180</f>
        <v>14</v>
      </c>
      <c r="BI78" s="170">
        <f>'2.Métricas'!AW180</f>
        <v>19</v>
      </c>
      <c r="BJ78" s="170">
        <f>'2.Métricas'!AX180</f>
        <v>0</v>
      </c>
      <c r="BK78" s="170">
        <f>'2.Métricas'!AY180</f>
        <v>0</v>
      </c>
      <c r="BL78" s="170">
        <f>'2.Métricas'!AZ180</f>
        <v>0</v>
      </c>
      <c r="BM78" s="170">
        <f>'2.Métricas'!BA180</f>
        <v>0</v>
      </c>
      <c r="BN78" s="170">
        <f>'2.Métricas'!BB180</f>
        <v>0</v>
      </c>
      <c r="BO78" s="170">
        <f>'2.Métricas'!BC180</f>
        <v>0</v>
      </c>
      <c r="BP78" s="170">
        <f>'2.Métricas'!BD180</f>
        <v>0</v>
      </c>
      <c r="BQ78" s="170">
        <f>'2.Métricas'!BE180</f>
        <v>0</v>
      </c>
      <c r="BR78" s="170">
        <f>'2.Métricas'!BF180</f>
        <v>0</v>
      </c>
      <c r="BS78" s="170">
        <f>'2.Métricas'!BG180</f>
        <v>0</v>
      </c>
      <c r="BT78" s="170">
        <f>'2.Métricas'!BH180</f>
        <v>0</v>
      </c>
      <c r="BU78" s="170">
        <f>'2.Métricas'!BI180</f>
        <v>0</v>
      </c>
      <c r="BV78" s="170">
        <f>'2.Métricas'!BJ180</f>
        <v>0</v>
      </c>
      <c r="BW78" s="170">
        <f>'2.Métricas'!BK180</f>
        <v>0</v>
      </c>
      <c r="BX78" s="170">
        <f>'2.Métricas'!BL180</f>
        <v>0</v>
      </c>
      <c r="BY78" s="170">
        <f>'2.Métricas'!BM180</f>
        <v>0</v>
      </c>
      <c r="BZ78" s="170">
        <f>'2.Métricas'!BN180</f>
        <v>0</v>
      </c>
    </row>
    <row r="79" spans="1:78" ht="15" x14ac:dyDescent="0.3">
      <c r="A79" s="272"/>
      <c r="B79" s="210"/>
      <c r="C79" s="273"/>
      <c r="D79" s="211" t="s">
        <v>90</v>
      </c>
      <c r="E79" s="212"/>
      <c r="F79" s="213"/>
      <c r="G79" s="214"/>
      <c r="H79" s="163" t="s">
        <v>88</v>
      </c>
      <c r="I79" s="168">
        <v>12</v>
      </c>
      <c r="J79" s="226">
        <f t="shared" si="25"/>
        <v>12</v>
      </c>
      <c r="K79" s="152" t="s">
        <v>87</v>
      </c>
      <c r="L79" s="152">
        <f t="shared" si="26"/>
        <v>13</v>
      </c>
      <c r="M79" s="165" t="s">
        <v>86</v>
      </c>
      <c r="N79" s="169">
        <v>13</v>
      </c>
      <c r="O79" s="156">
        <f>'2.Métricas'!C153</f>
        <v>2</v>
      </c>
      <c r="P79" s="156">
        <f>'2.Métricas'!D153</f>
        <v>9</v>
      </c>
      <c r="Q79" s="156">
        <f>'2.Métricas'!E153</f>
        <v>3</v>
      </c>
      <c r="R79" s="156">
        <f>'2.Métricas'!F153</f>
        <v>0</v>
      </c>
      <c r="S79" s="156">
        <f>'2.Métricas'!G153</f>
        <v>0</v>
      </c>
      <c r="T79" s="156">
        <f>'2.Métricas'!H153</f>
        <v>1</v>
      </c>
      <c r="U79" s="156">
        <f>'2.Métricas'!I153</f>
        <v>2</v>
      </c>
      <c r="V79" s="156">
        <f>'2.Métricas'!J153</f>
        <v>4</v>
      </c>
      <c r="W79" s="156">
        <f>'2.Métricas'!K153</f>
        <v>6</v>
      </c>
      <c r="X79" s="156">
        <f>'2.Métricas'!L153</f>
        <v>1</v>
      </c>
      <c r="Y79" s="156">
        <f>'2.Métricas'!M153</f>
        <v>1</v>
      </c>
      <c r="Z79" s="156">
        <f>'2.Métricas'!N153</f>
        <v>1</v>
      </c>
      <c r="AA79" s="156">
        <f>'2.Métricas'!O153</f>
        <v>6</v>
      </c>
      <c r="AB79" s="156">
        <f>'2.Métricas'!P153</f>
        <v>17</v>
      </c>
      <c r="AC79" s="156">
        <f>'2.Métricas'!Q153</f>
        <v>14</v>
      </c>
      <c r="AD79" s="156">
        <f>'2.Métricas'!R153</f>
        <v>3</v>
      </c>
      <c r="AE79" s="156">
        <f>'2.Métricas'!S153</f>
        <v>8</v>
      </c>
      <c r="AF79" s="156">
        <f>'2.Métricas'!T153</f>
        <v>0</v>
      </c>
      <c r="AG79" s="156">
        <f>'2.Métricas'!U153</f>
        <v>1</v>
      </c>
      <c r="AH79" s="156">
        <f>'2.Métricas'!V153</f>
        <v>12</v>
      </c>
      <c r="AI79" s="156">
        <f>'2.Métricas'!W153</f>
        <v>5</v>
      </c>
      <c r="AJ79" s="156">
        <f>'2.Métricas'!X153</f>
        <v>2</v>
      </c>
      <c r="AK79" s="156">
        <f>'2.Métricas'!Y153</f>
        <v>4</v>
      </c>
      <c r="AL79" s="156">
        <f>'2.Métricas'!Z153</f>
        <v>7</v>
      </c>
      <c r="AM79" s="156">
        <f>'2.Métricas'!AA153</f>
        <v>11</v>
      </c>
      <c r="AN79" s="156">
        <f>'2.Métricas'!AB153</f>
        <v>8</v>
      </c>
      <c r="AO79" s="156">
        <f>'2.Métricas'!AC153</f>
        <v>5</v>
      </c>
      <c r="AP79" s="156">
        <f>'2.Métricas'!AD153</f>
        <v>5</v>
      </c>
      <c r="AQ79" s="156">
        <f>'2.Métricas'!AE153</f>
        <v>10</v>
      </c>
      <c r="AR79" s="156">
        <f>'2.Métricas'!AF153</f>
        <v>12</v>
      </c>
      <c r="AS79" s="156">
        <f>'2.Métricas'!AG153</f>
        <v>5</v>
      </c>
      <c r="AT79" s="156">
        <f>'2.Métricas'!AH153</f>
        <v>5</v>
      </c>
      <c r="AU79" s="156">
        <f>'2.Métricas'!AI153</f>
        <v>6</v>
      </c>
      <c r="AV79" s="156">
        <f>'2.Métricas'!AJ153</f>
        <v>15</v>
      </c>
      <c r="AW79" s="156">
        <f>'2.Métricas'!AK153</f>
        <v>2</v>
      </c>
      <c r="AX79" s="156">
        <f>'2.Métricas'!AL153</f>
        <v>11</v>
      </c>
      <c r="AY79" s="156">
        <f>'2.Métricas'!AM153</f>
        <v>10</v>
      </c>
      <c r="AZ79" s="156">
        <f>'2.Métricas'!AN153</f>
        <v>4</v>
      </c>
      <c r="BA79" s="156">
        <f>'2.Métricas'!AO153</f>
        <v>10</v>
      </c>
      <c r="BB79" s="156">
        <f>'2.Métricas'!AP153</f>
        <v>19</v>
      </c>
      <c r="BC79" s="156">
        <f>'2.Métricas'!AQ153</f>
        <v>20</v>
      </c>
      <c r="BD79" s="156">
        <f>'2.Métricas'!AR153</f>
        <v>12</v>
      </c>
      <c r="BE79" s="156">
        <f>'2.Métricas'!AS153</f>
        <v>2</v>
      </c>
      <c r="BF79" s="156">
        <f>'2.Métricas'!AT153</f>
        <v>1</v>
      </c>
      <c r="BG79" s="156">
        <f>'2.Métricas'!AU153</f>
        <v>3</v>
      </c>
      <c r="BH79" s="156">
        <f>'2.Métricas'!AV153</f>
        <v>6</v>
      </c>
      <c r="BI79" s="156">
        <f>'2.Métricas'!AW153</f>
        <v>7</v>
      </c>
      <c r="BJ79" s="156">
        <f>'2.Métricas'!AX153</f>
        <v>0</v>
      </c>
      <c r="BK79" s="156">
        <f>'2.Métricas'!AY153</f>
        <v>0</v>
      </c>
      <c r="BL79" s="156">
        <f>'2.Métricas'!AZ153</f>
        <v>0</v>
      </c>
      <c r="BM79" s="156">
        <f>'2.Métricas'!BA153</f>
        <v>0</v>
      </c>
      <c r="BN79" s="156">
        <f>'2.Métricas'!BB153</f>
        <v>0</v>
      </c>
      <c r="BO79" s="156">
        <f>'2.Métricas'!BC153</f>
        <v>0</v>
      </c>
      <c r="BP79" s="156">
        <f>'2.Métricas'!BD153</f>
        <v>0</v>
      </c>
      <c r="BQ79" s="156">
        <f>'2.Métricas'!BE153</f>
        <v>0</v>
      </c>
      <c r="BR79" s="156">
        <f>'2.Métricas'!BF153</f>
        <v>0</v>
      </c>
      <c r="BS79" s="156">
        <f>'2.Métricas'!BG153</f>
        <v>0</v>
      </c>
      <c r="BT79" s="156">
        <f>'2.Métricas'!BH153</f>
        <v>0</v>
      </c>
      <c r="BU79" s="156">
        <f>'2.Métricas'!BI153</f>
        <v>0</v>
      </c>
      <c r="BV79" s="156">
        <f>'2.Métricas'!BJ153</f>
        <v>0</v>
      </c>
      <c r="BW79" s="156">
        <f>'2.Métricas'!BK153</f>
        <v>0</v>
      </c>
      <c r="BX79" s="156">
        <f>'2.Métricas'!BL153</f>
        <v>0</v>
      </c>
      <c r="BY79" s="156">
        <f>'2.Métricas'!BM153</f>
        <v>0</v>
      </c>
      <c r="BZ79" s="156">
        <f>'2.Métricas'!BN153</f>
        <v>0</v>
      </c>
    </row>
    <row r="80" spans="1:78" ht="15" x14ac:dyDescent="0.3">
      <c r="A80" s="272"/>
      <c r="B80" s="210"/>
      <c r="C80" s="273"/>
      <c r="D80" s="211" t="s">
        <v>91</v>
      </c>
      <c r="E80" s="212"/>
      <c r="F80" s="213"/>
      <c r="G80" s="214"/>
      <c r="H80" s="163" t="s">
        <v>88</v>
      </c>
      <c r="I80" s="168">
        <v>1</v>
      </c>
      <c r="J80" s="226">
        <f t="shared" si="25"/>
        <v>1</v>
      </c>
      <c r="K80" s="152" t="s">
        <v>87</v>
      </c>
      <c r="L80" s="152">
        <f t="shared" si="26"/>
        <v>1</v>
      </c>
      <c r="M80" s="165" t="s">
        <v>86</v>
      </c>
      <c r="N80" s="169">
        <v>1</v>
      </c>
      <c r="O80" s="156">
        <f>'2.Métricas'!C128</f>
        <v>11</v>
      </c>
      <c r="P80" s="156">
        <f>'2.Métricas'!D128</f>
        <v>9</v>
      </c>
      <c r="Q80" s="156">
        <f>'2.Métricas'!E128</f>
        <v>3</v>
      </c>
      <c r="R80" s="156">
        <f>'2.Métricas'!F128</f>
        <v>3</v>
      </c>
      <c r="S80" s="156">
        <f>'2.Métricas'!G128</f>
        <v>0</v>
      </c>
      <c r="T80" s="156">
        <f>'2.Métricas'!H128</f>
        <v>0</v>
      </c>
      <c r="U80" s="156">
        <f>'2.Métricas'!I128</f>
        <v>1</v>
      </c>
      <c r="V80" s="156">
        <f>'2.Métricas'!J128</f>
        <v>1</v>
      </c>
      <c r="W80" s="156">
        <f>'2.Métricas'!K128</f>
        <v>2</v>
      </c>
      <c r="X80" s="156">
        <f>'2.Métricas'!L128</f>
        <v>10</v>
      </c>
      <c r="Y80" s="156">
        <f>'2.Métricas'!M128</f>
        <v>17</v>
      </c>
      <c r="Z80" s="156">
        <f>'2.Métricas'!N128</f>
        <v>13</v>
      </c>
      <c r="AA80" s="156">
        <f>'2.Métricas'!O128</f>
        <v>12</v>
      </c>
      <c r="AB80" s="156">
        <f>'2.Métricas'!P128</f>
        <v>23</v>
      </c>
      <c r="AC80" s="156">
        <f>'2.Métricas'!Q128</f>
        <v>2</v>
      </c>
      <c r="AD80" s="156">
        <f>'2.Métricas'!R128</f>
        <v>4</v>
      </c>
      <c r="AE80" s="156">
        <f>'2.Métricas'!S128</f>
        <v>2</v>
      </c>
      <c r="AF80" s="156">
        <f>'2.Métricas'!T128</f>
        <v>3</v>
      </c>
      <c r="AG80" s="156">
        <f>'2.Métricas'!U128</f>
        <v>8</v>
      </c>
      <c r="AH80" s="156">
        <f>'2.Métricas'!V128</f>
        <v>2</v>
      </c>
      <c r="AI80" s="156">
        <f>'2.Métricas'!W128</f>
        <v>20</v>
      </c>
      <c r="AJ80" s="156">
        <f>'2.Métricas'!X128</f>
        <v>12</v>
      </c>
      <c r="AK80" s="156">
        <f>'2.Métricas'!Y128</f>
        <v>18</v>
      </c>
      <c r="AL80" s="156">
        <f>'2.Métricas'!Z128</f>
        <v>7</v>
      </c>
      <c r="AM80" s="156">
        <f>'2.Métricas'!AA128</f>
        <v>4</v>
      </c>
      <c r="AN80" s="156">
        <f>'2.Métricas'!AB128</f>
        <v>21</v>
      </c>
      <c r="AO80" s="156">
        <f>'2.Métricas'!AC128</f>
        <v>21</v>
      </c>
      <c r="AP80" s="156">
        <f>'2.Métricas'!AD128</f>
        <v>17</v>
      </c>
      <c r="AQ80" s="156">
        <f>'2.Métricas'!AE128</f>
        <v>5</v>
      </c>
      <c r="AR80" s="156">
        <f>'2.Métricas'!AF128</f>
        <v>2</v>
      </c>
      <c r="AS80" s="156">
        <f>'2.Métricas'!AG128</f>
        <v>10</v>
      </c>
      <c r="AT80" s="156">
        <f>'2.Métricas'!AH128</f>
        <v>10</v>
      </c>
      <c r="AU80" s="156">
        <f>'2.Métricas'!AI128</f>
        <v>15</v>
      </c>
      <c r="AV80" s="156">
        <f>'2.Métricas'!AJ128</f>
        <v>6</v>
      </c>
      <c r="AW80" s="156">
        <f>'2.Métricas'!AK128</f>
        <v>14</v>
      </c>
      <c r="AX80" s="156">
        <f>'2.Métricas'!AL128</f>
        <v>15</v>
      </c>
      <c r="AY80" s="156">
        <f>'2.Métricas'!AM128</f>
        <v>12</v>
      </c>
      <c r="AZ80" s="156">
        <f>'2.Métricas'!AN128</f>
        <v>9</v>
      </c>
      <c r="BA80" s="156">
        <f>'2.Métricas'!AO128</f>
        <v>1</v>
      </c>
      <c r="BB80" s="156">
        <f>'2.Métricas'!AP128</f>
        <v>2</v>
      </c>
      <c r="BC80" s="156">
        <f>'2.Métricas'!AQ128</f>
        <v>8</v>
      </c>
      <c r="BD80" s="156">
        <f>'2.Métricas'!AR128</f>
        <v>17</v>
      </c>
      <c r="BE80" s="156">
        <f>'2.Métricas'!AS128</f>
        <v>4</v>
      </c>
      <c r="BF80" s="156">
        <f>'2.Métricas'!AT128</f>
        <v>0</v>
      </c>
      <c r="BG80" s="156">
        <f>'2.Métricas'!AU128</f>
        <v>9</v>
      </c>
      <c r="BH80" s="156">
        <f>'2.Métricas'!AV128</f>
        <v>12</v>
      </c>
      <c r="BI80" s="156">
        <f>'2.Métricas'!AW128</f>
        <v>10</v>
      </c>
      <c r="BJ80" s="156">
        <f>'2.Métricas'!AX128</f>
        <v>0</v>
      </c>
      <c r="BK80" s="156">
        <f>'2.Métricas'!AY128</f>
        <v>0</v>
      </c>
      <c r="BL80" s="156">
        <f>'2.Métricas'!AZ128</f>
        <v>0</v>
      </c>
      <c r="BM80" s="156">
        <f>'2.Métricas'!BA128</f>
        <v>0</v>
      </c>
      <c r="BN80" s="156">
        <f>'2.Métricas'!BB128</f>
        <v>0</v>
      </c>
      <c r="BO80" s="156">
        <f>'2.Métricas'!BC128</f>
        <v>0</v>
      </c>
      <c r="BP80" s="156">
        <f>'2.Métricas'!BD128</f>
        <v>0</v>
      </c>
      <c r="BQ80" s="156">
        <f>'2.Métricas'!BE128</f>
        <v>0</v>
      </c>
      <c r="BR80" s="156">
        <f>'2.Métricas'!BF128</f>
        <v>0</v>
      </c>
      <c r="BS80" s="156">
        <f>'2.Métricas'!BG128</f>
        <v>0</v>
      </c>
      <c r="BT80" s="156">
        <f>'2.Métricas'!BH128</f>
        <v>0</v>
      </c>
      <c r="BU80" s="156">
        <f>'2.Métricas'!BI128</f>
        <v>0</v>
      </c>
      <c r="BV80" s="156">
        <f>'2.Métricas'!BJ128</f>
        <v>0</v>
      </c>
      <c r="BW80" s="156">
        <f>'2.Métricas'!BK128</f>
        <v>0</v>
      </c>
      <c r="BX80" s="156">
        <f>'2.Métricas'!BL128</f>
        <v>0</v>
      </c>
      <c r="BY80" s="156">
        <f>'2.Métricas'!BM128</f>
        <v>0</v>
      </c>
      <c r="BZ80" s="156">
        <f>'2.Métricas'!BN128</f>
        <v>0</v>
      </c>
    </row>
    <row r="81" spans="1:78" ht="15" x14ac:dyDescent="0.3">
      <c r="A81" s="272"/>
      <c r="B81" s="210"/>
      <c r="C81" s="273"/>
      <c r="D81" s="211" t="s">
        <v>92</v>
      </c>
      <c r="E81" s="212"/>
      <c r="F81" s="213"/>
      <c r="G81" s="214"/>
      <c r="H81" s="163" t="s">
        <v>88</v>
      </c>
      <c r="I81" s="168">
        <v>9</v>
      </c>
      <c r="J81" s="226">
        <f t="shared" si="25"/>
        <v>9</v>
      </c>
      <c r="K81" s="152" t="s">
        <v>87</v>
      </c>
      <c r="L81" s="152">
        <f t="shared" si="26"/>
        <v>9</v>
      </c>
      <c r="M81" s="165" t="s">
        <v>86</v>
      </c>
      <c r="N81" s="169">
        <v>9</v>
      </c>
      <c r="O81" s="170">
        <f>'2.Métricas'!C54</f>
        <v>16</v>
      </c>
      <c r="P81" s="170">
        <f>'2.Métricas'!D54</f>
        <v>9</v>
      </c>
      <c r="Q81" s="170">
        <f>'2.Métricas'!E54</f>
        <v>2</v>
      </c>
      <c r="R81" s="170">
        <f>'2.Métricas'!F54</f>
        <v>3</v>
      </c>
      <c r="S81" s="170">
        <f>'2.Métricas'!G54</f>
        <v>2</v>
      </c>
      <c r="T81" s="170">
        <f>'2.Métricas'!H54</f>
        <v>2</v>
      </c>
      <c r="U81" s="170">
        <f>'2.Métricas'!I54</f>
        <v>0</v>
      </c>
      <c r="V81" s="170">
        <f>'2.Métricas'!J54</f>
        <v>0</v>
      </c>
      <c r="W81" s="170">
        <f>'2.Métricas'!K54</f>
        <v>4</v>
      </c>
      <c r="X81" s="170">
        <f>'2.Métricas'!L54</f>
        <v>10</v>
      </c>
      <c r="Y81" s="170">
        <f>'2.Métricas'!M54</f>
        <v>15</v>
      </c>
      <c r="Z81" s="170">
        <f>'2.Métricas'!N54</f>
        <v>18</v>
      </c>
      <c r="AA81" s="170">
        <f>'2.Métricas'!O54</f>
        <v>29</v>
      </c>
      <c r="AB81" s="170">
        <f>'2.Métricas'!P54</f>
        <v>17</v>
      </c>
      <c r="AC81" s="170">
        <f>'2.Métricas'!Q54</f>
        <v>11</v>
      </c>
      <c r="AD81" s="170">
        <f>'2.Métricas'!R54</f>
        <v>5</v>
      </c>
      <c r="AE81" s="170">
        <f>'2.Métricas'!S54</f>
        <v>18</v>
      </c>
      <c r="AF81" s="170">
        <f>'2.Métricas'!T54</f>
        <v>17</v>
      </c>
      <c r="AG81" s="170">
        <f>'2.Métricas'!U54</f>
        <v>26</v>
      </c>
      <c r="AH81" s="170">
        <f>'2.Métricas'!V54</f>
        <v>6</v>
      </c>
      <c r="AI81" s="170">
        <f>'2.Métricas'!W54</f>
        <v>15</v>
      </c>
      <c r="AJ81" s="170">
        <f>'2.Métricas'!X54</f>
        <v>4</v>
      </c>
      <c r="AK81" s="170">
        <f>'2.Métricas'!Y54</f>
        <v>10</v>
      </c>
      <c r="AL81" s="170">
        <f>'2.Métricas'!Z54</f>
        <v>9</v>
      </c>
      <c r="AM81" s="170">
        <f>'2.Métricas'!AA54</f>
        <v>15</v>
      </c>
      <c r="AN81" s="170">
        <f>'2.Métricas'!AB54</f>
        <v>12</v>
      </c>
      <c r="AO81" s="170">
        <f>'2.Métricas'!AC54</f>
        <v>3</v>
      </c>
      <c r="AP81" s="170">
        <f>'2.Métricas'!AD54</f>
        <v>9</v>
      </c>
      <c r="AQ81" s="170">
        <f>'2.Métricas'!AE54</f>
        <v>8</v>
      </c>
      <c r="AR81" s="170">
        <f>'2.Métricas'!AF54</f>
        <v>13</v>
      </c>
      <c r="AS81" s="170">
        <f>'2.Métricas'!AG54</f>
        <v>7</v>
      </c>
      <c r="AT81" s="170">
        <f>'2.Métricas'!AH54</f>
        <v>21</v>
      </c>
      <c r="AU81" s="170">
        <f>'2.Métricas'!AI54</f>
        <v>11</v>
      </c>
      <c r="AV81" s="170">
        <f>'2.Métricas'!AJ54</f>
        <v>16</v>
      </c>
      <c r="AW81" s="170">
        <f>'2.Métricas'!AK54</f>
        <v>12</v>
      </c>
      <c r="AX81" s="170">
        <f>'2.Métricas'!AL54</f>
        <v>12</v>
      </c>
      <c r="AY81" s="170">
        <f>'2.Métricas'!AM54</f>
        <v>8</v>
      </c>
      <c r="AZ81" s="170">
        <f>'2.Métricas'!AN54</f>
        <v>5</v>
      </c>
      <c r="BA81" s="170">
        <f>'2.Métricas'!AO54</f>
        <v>17</v>
      </c>
      <c r="BB81" s="170">
        <f>'2.Métricas'!AP54</f>
        <v>7</v>
      </c>
      <c r="BC81" s="170">
        <f>'2.Métricas'!AQ54</f>
        <v>18</v>
      </c>
      <c r="BD81" s="170">
        <f>'2.Métricas'!AR54</f>
        <v>5</v>
      </c>
      <c r="BE81" s="170">
        <f>'2.Métricas'!AS54</f>
        <v>10</v>
      </c>
      <c r="BF81" s="170">
        <f>'2.Métricas'!AT54</f>
        <v>2</v>
      </c>
      <c r="BG81" s="170">
        <f>'2.Métricas'!AU54</f>
        <v>5</v>
      </c>
      <c r="BH81" s="170">
        <f>'2.Métricas'!AV54</f>
        <v>14</v>
      </c>
      <c r="BI81" s="170">
        <f>'2.Métricas'!AW54</f>
        <v>8</v>
      </c>
      <c r="BJ81" s="170">
        <f>'2.Métricas'!AX54</f>
        <v>0</v>
      </c>
      <c r="BK81" s="170">
        <f>'2.Métricas'!AY54</f>
        <v>0</v>
      </c>
      <c r="BL81" s="170">
        <f>'2.Métricas'!AZ54</f>
        <v>0</v>
      </c>
      <c r="BM81" s="170">
        <f>'2.Métricas'!BA54</f>
        <v>0</v>
      </c>
      <c r="BN81" s="170">
        <f>'2.Métricas'!BB54</f>
        <v>0</v>
      </c>
      <c r="BO81" s="170">
        <f>'2.Métricas'!BC54</f>
        <v>0</v>
      </c>
      <c r="BP81" s="170">
        <f>'2.Métricas'!BD54</f>
        <v>0</v>
      </c>
      <c r="BQ81" s="170">
        <f>'2.Métricas'!BE54</f>
        <v>0</v>
      </c>
      <c r="BR81" s="170">
        <f>'2.Métricas'!BF54</f>
        <v>0</v>
      </c>
      <c r="BS81" s="170">
        <f>'2.Métricas'!BG54</f>
        <v>0</v>
      </c>
      <c r="BT81" s="170">
        <f>'2.Métricas'!BH54</f>
        <v>0</v>
      </c>
      <c r="BU81" s="170">
        <f>'2.Métricas'!BI54</f>
        <v>0</v>
      </c>
      <c r="BV81" s="170">
        <f>'2.Métricas'!BJ54</f>
        <v>0</v>
      </c>
      <c r="BW81" s="170">
        <f>'2.Métricas'!BK54</f>
        <v>0</v>
      </c>
      <c r="BX81" s="170">
        <f>'2.Métricas'!BL54</f>
        <v>0</v>
      </c>
      <c r="BY81" s="170">
        <f>'2.Métricas'!BM54</f>
        <v>0</v>
      </c>
      <c r="BZ81" s="170">
        <f>'2.Métricas'!BN54</f>
        <v>0</v>
      </c>
    </row>
    <row r="82" spans="1:78" ht="15" hidden="1" x14ac:dyDescent="0.3">
      <c r="A82" s="272"/>
      <c r="B82" s="210"/>
      <c r="C82" s="273"/>
      <c r="D82" s="211" t="s">
        <v>93</v>
      </c>
      <c r="E82" s="212"/>
      <c r="F82" s="213"/>
      <c r="G82" s="214"/>
      <c r="H82" s="163" t="s">
        <v>88</v>
      </c>
      <c r="I82" s="168">
        <v>1</v>
      </c>
      <c r="J82" s="226">
        <f t="shared" si="25"/>
        <v>1</v>
      </c>
      <c r="K82" s="152" t="s">
        <v>87</v>
      </c>
      <c r="L82" s="152">
        <f t="shared" si="26"/>
        <v>2</v>
      </c>
      <c r="M82" s="165" t="s">
        <v>86</v>
      </c>
      <c r="N82" s="169">
        <v>2</v>
      </c>
      <c r="O82" s="156">
        <f>'2.Métricas'!C104</f>
        <v>2</v>
      </c>
      <c r="P82" s="156">
        <f>'2.Métricas'!D104</f>
        <v>0</v>
      </c>
      <c r="Q82" s="156">
        <f>'2.Métricas'!E104</f>
        <v>0</v>
      </c>
      <c r="R82" s="156">
        <f>'2.Métricas'!F104</f>
        <v>0</v>
      </c>
      <c r="S82" s="156">
        <f>'2.Métricas'!G104</f>
        <v>0</v>
      </c>
      <c r="T82" s="156">
        <f>'2.Métricas'!H104</f>
        <v>0</v>
      </c>
      <c r="U82" s="156">
        <f>'2.Métricas'!I104</f>
        <v>0</v>
      </c>
      <c r="V82" s="156">
        <f>'2.Métricas'!J104</f>
        <v>0</v>
      </c>
      <c r="W82" s="156">
        <f>'2.Métricas'!K104</f>
        <v>0</v>
      </c>
      <c r="X82" s="156">
        <f>'2.Métricas'!L104</f>
        <v>0</v>
      </c>
      <c r="Y82" s="156">
        <f>'2.Métricas'!M104</f>
        <v>1</v>
      </c>
      <c r="Z82" s="156">
        <f>'2.Métricas'!N104</f>
        <v>1</v>
      </c>
      <c r="AA82" s="156">
        <f>'2.Métricas'!O104</f>
        <v>1</v>
      </c>
      <c r="AB82" s="156">
        <f>'2.Métricas'!P104</f>
        <v>2</v>
      </c>
      <c r="AC82" s="156">
        <f>'2.Métricas'!Q104</f>
        <v>0</v>
      </c>
      <c r="AD82" s="156">
        <f>'2.Métricas'!R104</f>
        <v>0</v>
      </c>
      <c r="AE82" s="156">
        <f>'2.Métricas'!S104</f>
        <v>0</v>
      </c>
      <c r="AF82" s="156">
        <f>'2.Métricas'!T104</f>
        <v>1</v>
      </c>
      <c r="AG82" s="156">
        <f>'2.Métricas'!U104</f>
        <v>0</v>
      </c>
      <c r="AH82" s="156">
        <f>'2.Métricas'!V104</f>
        <v>1</v>
      </c>
      <c r="AI82" s="156">
        <f>'2.Métricas'!W104</f>
        <v>3</v>
      </c>
      <c r="AJ82" s="156">
        <f>'2.Métricas'!X104</f>
        <v>0</v>
      </c>
      <c r="AK82" s="156">
        <f>'2.Métricas'!Y104</f>
        <v>4</v>
      </c>
      <c r="AL82" s="156">
        <f>'2.Métricas'!Z104</f>
        <v>0</v>
      </c>
      <c r="AM82" s="156">
        <f>'2.Métricas'!AA104</f>
        <v>0</v>
      </c>
      <c r="AN82" s="156">
        <f>'2.Métricas'!AB104</f>
        <v>0</v>
      </c>
      <c r="AO82" s="156">
        <f>'2.Métricas'!AC104</f>
        <v>0</v>
      </c>
      <c r="AP82" s="156">
        <f>'2.Métricas'!AD104</f>
        <v>0</v>
      </c>
      <c r="AQ82" s="156"/>
      <c r="AR82" s="156"/>
      <c r="AS82" s="156"/>
      <c r="AT82" s="156"/>
      <c r="AU82" s="156"/>
      <c r="AV82" s="156"/>
      <c r="AW82" s="156"/>
      <c r="AX82" s="156"/>
      <c r="AY82" s="156"/>
      <c r="AZ82" s="156"/>
      <c r="BA82" s="156"/>
      <c r="BB82" s="156"/>
      <c r="BC82" s="156"/>
      <c r="BD82" s="156"/>
      <c r="BE82" s="156"/>
      <c r="BF82" s="156"/>
      <c r="BG82" s="156"/>
      <c r="BH82" s="156"/>
      <c r="BI82" s="156"/>
      <c r="BJ82" s="156"/>
      <c r="BK82" s="156"/>
      <c r="BL82" s="156"/>
      <c r="BM82" s="156"/>
      <c r="BN82" s="156"/>
      <c r="BO82" s="156"/>
      <c r="BP82" s="156"/>
      <c r="BQ82" s="156"/>
      <c r="BR82" s="156"/>
      <c r="BS82" s="156"/>
      <c r="BT82" s="156"/>
      <c r="BU82" s="156"/>
      <c r="BV82" s="156"/>
      <c r="BW82" s="156"/>
      <c r="BX82" s="156"/>
      <c r="BY82" s="156"/>
      <c r="BZ82" s="156"/>
    </row>
    <row r="83" spans="1:78" ht="15" x14ac:dyDescent="0.3">
      <c r="A83" s="272"/>
      <c r="B83" s="210"/>
      <c r="C83" s="273"/>
      <c r="D83" s="211" t="s">
        <v>94</v>
      </c>
      <c r="E83" s="212"/>
      <c r="F83" s="213"/>
      <c r="G83" s="214"/>
      <c r="H83" s="163" t="s">
        <v>88</v>
      </c>
      <c r="I83" s="168">
        <v>1</v>
      </c>
      <c r="J83" s="226">
        <f t="shared" si="25"/>
        <v>1</v>
      </c>
      <c r="K83" s="152" t="s">
        <v>87</v>
      </c>
      <c r="L83" s="152">
        <f t="shared" si="26"/>
        <v>1</v>
      </c>
      <c r="M83" s="165" t="s">
        <v>86</v>
      </c>
      <c r="N83" s="169">
        <v>1</v>
      </c>
      <c r="O83" s="156">
        <f>'2.Métricas'!C80</f>
        <v>1</v>
      </c>
      <c r="P83" s="156">
        <f>'2.Métricas'!D80</f>
        <v>0</v>
      </c>
      <c r="Q83" s="156">
        <f>'2.Métricas'!E80</f>
        <v>0</v>
      </c>
      <c r="R83" s="156">
        <f>'2.Métricas'!F80</f>
        <v>0</v>
      </c>
      <c r="S83" s="156">
        <f>'2.Métricas'!G80</f>
        <v>0</v>
      </c>
      <c r="T83" s="156">
        <f>'2.Métricas'!H80</f>
        <v>0</v>
      </c>
      <c r="U83" s="156">
        <f>'2.Métricas'!I80</f>
        <v>1</v>
      </c>
      <c r="V83" s="156">
        <f>'2.Métricas'!J80</f>
        <v>0</v>
      </c>
      <c r="W83" s="156">
        <f>'2.Métricas'!K80</f>
        <v>0</v>
      </c>
      <c r="X83" s="156">
        <f>'2.Métricas'!L80</f>
        <v>1</v>
      </c>
      <c r="Y83" s="156">
        <f>'2.Métricas'!M80</f>
        <v>0</v>
      </c>
      <c r="Z83" s="156">
        <f>'2.Métricas'!N80</f>
        <v>1</v>
      </c>
      <c r="AA83" s="156">
        <f>'2.Métricas'!O80</f>
        <v>0</v>
      </c>
      <c r="AB83" s="156">
        <f>'2.Métricas'!P80</f>
        <v>2</v>
      </c>
      <c r="AC83" s="156">
        <f>'2.Métricas'!Q80</f>
        <v>7</v>
      </c>
      <c r="AD83" s="156">
        <f>'2.Métricas'!R80</f>
        <v>4</v>
      </c>
      <c r="AE83" s="156">
        <f>'2.Métricas'!S80</f>
        <v>0</v>
      </c>
      <c r="AF83" s="156">
        <f>'2.Métricas'!T80</f>
        <v>0</v>
      </c>
      <c r="AG83" s="156">
        <f>'2.Métricas'!U80</f>
        <v>1</v>
      </c>
      <c r="AH83" s="156">
        <f>'2.Métricas'!V80</f>
        <v>1</v>
      </c>
      <c r="AI83" s="156">
        <f>'2.Métricas'!W80</f>
        <v>2</v>
      </c>
      <c r="AJ83" s="156">
        <f>'2.Métricas'!X80</f>
        <v>2</v>
      </c>
      <c r="AK83" s="156">
        <f>'2.Métricas'!Y80</f>
        <v>1</v>
      </c>
      <c r="AL83" s="156">
        <f>'2.Métricas'!Z80</f>
        <v>0</v>
      </c>
      <c r="AM83" s="156">
        <f>'2.Métricas'!AA80</f>
        <v>1</v>
      </c>
      <c r="AN83" s="156">
        <f>'2.Métricas'!AB80</f>
        <v>5</v>
      </c>
      <c r="AO83" s="156">
        <f>'2.Métricas'!AC80</f>
        <v>2</v>
      </c>
      <c r="AP83" s="156">
        <f>'2.Métricas'!AD80</f>
        <v>1</v>
      </c>
      <c r="AQ83" s="156">
        <f>'2.Métricas'!AE80</f>
        <v>5</v>
      </c>
      <c r="AR83" s="156">
        <f>'2.Métricas'!AF80</f>
        <v>2</v>
      </c>
      <c r="AS83" s="156">
        <f>'2.Métricas'!AG80</f>
        <v>10</v>
      </c>
      <c r="AT83" s="156">
        <f>'2.Métricas'!AH80</f>
        <v>1</v>
      </c>
      <c r="AU83" s="156">
        <f>'2.Métricas'!AI80</f>
        <v>6</v>
      </c>
      <c r="AV83" s="156">
        <f>'2.Métricas'!AJ80</f>
        <v>2</v>
      </c>
      <c r="AW83" s="156">
        <f>'2.Métricas'!AK80</f>
        <v>10</v>
      </c>
      <c r="AX83" s="156">
        <f>'2.Métricas'!AL80</f>
        <v>1</v>
      </c>
      <c r="AY83" s="156">
        <f>'2.Métricas'!AM80</f>
        <v>4</v>
      </c>
      <c r="AZ83" s="156">
        <f>'2.Métricas'!AN80</f>
        <v>5</v>
      </c>
      <c r="BA83" s="156">
        <f>'2.Métricas'!AO80</f>
        <v>4</v>
      </c>
      <c r="BB83" s="156">
        <f>'2.Métricas'!AP80</f>
        <v>4</v>
      </c>
      <c r="BC83" s="156">
        <f>'2.Métricas'!AQ80</f>
        <v>2</v>
      </c>
      <c r="BD83" s="156">
        <f>'2.Métricas'!AR80</f>
        <v>7</v>
      </c>
      <c r="BE83" s="156">
        <f>'2.Métricas'!AS80</f>
        <v>3</v>
      </c>
      <c r="BF83" s="156">
        <f>'2.Métricas'!AT80</f>
        <v>0</v>
      </c>
      <c r="BG83" s="156">
        <f>'2.Métricas'!AU80</f>
        <v>0</v>
      </c>
      <c r="BH83" s="156">
        <f>'2.Métricas'!AV80</f>
        <v>0</v>
      </c>
      <c r="BI83" s="156">
        <f>'2.Métricas'!AW80</f>
        <v>0</v>
      </c>
      <c r="BJ83" s="156">
        <f>'2.Métricas'!AX80</f>
        <v>0</v>
      </c>
      <c r="BK83" s="156">
        <f>'2.Métricas'!AY80</f>
        <v>0</v>
      </c>
      <c r="BL83" s="156">
        <f>'2.Métricas'!AZ80</f>
        <v>0</v>
      </c>
      <c r="BM83" s="156">
        <f>'2.Métricas'!BA80</f>
        <v>0</v>
      </c>
      <c r="BN83" s="156">
        <f>'2.Métricas'!BB80</f>
        <v>0</v>
      </c>
      <c r="BO83" s="156">
        <f>'2.Métricas'!BC80</f>
        <v>0</v>
      </c>
      <c r="BP83" s="156">
        <f>'2.Métricas'!BD80</f>
        <v>0</v>
      </c>
      <c r="BQ83" s="156">
        <f>'2.Métricas'!BE80</f>
        <v>0</v>
      </c>
      <c r="BR83" s="156">
        <f>'2.Métricas'!BF80</f>
        <v>0</v>
      </c>
      <c r="BS83" s="156">
        <f>'2.Métricas'!BG80</f>
        <v>0</v>
      </c>
      <c r="BT83" s="156">
        <f>'2.Métricas'!BH80</f>
        <v>0</v>
      </c>
      <c r="BU83" s="156">
        <f>'2.Métricas'!BI80</f>
        <v>0</v>
      </c>
      <c r="BV83" s="156">
        <f>'2.Métricas'!BJ80</f>
        <v>0</v>
      </c>
      <c r="BW83" s="156">
        <f>'2.Métricas'!BK80</f>
        <v>0</v>
      </c>
      <c r="BX83" s="156">
        <f>'2.Métricas'!BL80</f>
        <v>0</v>
      </c>
      <c r="BY83" s="156">
        <f>'2.Métricas'!BM80</f>
        <v>0</v>
      </c>
      <c r="BZ83" s="156">
        <f>'2.Métricas'!BN80</f>
        <v>0</v>
      </c>
    </row>
    <row r="84" spans="1:78" ht="34.200000000000003" customHeight="1" x14ac:dyDescent="0.3">
      <c r="A84" s="272"/>
      <c r="B84" s="199">
        <v>15</v>
      </c>
      <c r="C84" s="220" t="s">
        <v>133</v>
      </c>
      <c r="D84" s="218" t="s">
        <v>134</v>
      </c>
      <c r="E84" s="212"/>
      <c r="F84" s="213"/>
      <c r="G84" s="214"/>
      <c r="H84" s="163" t="s">
        <v>88</v>
      </c>
      <c r="I84" s="168" t="s">
        <v>135</v>
      </c>
      <c r="J84" s="226" t="str">
        <f t="shared" si="25"/>
        <v>x</v>
      </c>
      <c r="K84" s="152" t="s">
        <v>87</v>
      </c>
      <c r="L84" s="152" t="str">
        <f t="shared" si="26"/>
        <v>x</v>
      </c>
      <c r="M84" s="165" t="s">
        <v>86</v>
      </c>
      <c r="N84" s="169" t="s">
        <v>135</v>
      </c>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7"/>
      <c r="BA84" s="227"/>
      <c r="BB84" s="227"/>
      <c r="BC84" s="227"/>
      <c r="BD84" s="227"/>
      <c r="BE84" s="227"/>
      <c r="BF84" s="227"/>
      <c r="BG84" s="227"/>
      <c r="BH84" s="227"/>
      <c r="BI84" s="170">
        <f t="shared" ref="BI84:BZ84" si="29">SUM(BI85:BI90)</f>
        <v>5</v>
      </c>
      <c r="BJ84" s="170">
        <f t="shared" si="29"/>
        <v>0</v>
      </c>
      <c r="BK84" s="170">
        <f t="shared" si="29"/>
        <v>0</v>
      </c>
      <c r="BL84" s="170">
        <f t="shared" si="29"/>
        <v>0</v>
      </c>
      <c r="BM84" s="170">
        <f t="shared" si="29"/>
        <v>0</v>
      </c>
      <c r="BN84" s="170">
        <f t="shared" si="29"/>
        <v>0</v>
      </c>
      <c r="BO84" s="170">
        <f t="shared" si="29"/>
        <v>0</v>
      </c>
      <c r="BP84" s="170">
        <f t="shared" si="29"/>
        <v>0</v>
      </c>
      <c r="BQ84" s="170">
        <f t="shared" si="29"/>
        <v>0</v>
      </c>
      <c r="BR84" s="170">
        <f t="shared" si="29"/>
        <v>0</v>
      </c>
      <c r="BS84" s="170">
        <f t="shared" si="29"/>
        <v>0</v>
      </c>
      <c r="BT84" s="170">
        <f t="shared" si="29"/>
        <v>0</v>
      </c>
      <c r="BU84" s="170">
        <f t="shared" si="29"/>
        <v>0</v>
      </c>
      <c r="BV84" s="170">
        <f t="shared" si="29"/>
        <v>0</v>
      </c>
      <c r="BW84" s="170">
        <f t="shared" si="29"/>
        <v>0</v>
      </c>
      <c r="BX84" s="170">
        <f t="shared" si="29"/>
        <v>0</v>
      </c>
      <c r="BY84" s="170">
        <f t="shared" si="29"/>
        <v>0</v>
      </c>
      <c r="BZ84" s="170">
        <f t="shared" si="29"/>
        <v>0</v>
      </c>
    </row>
    <row r="85" spans="1:78" ht="15" customHeight="1" x14ac:dyDescent="0.3">
      <c r="A85" s="272"/>
      <c r="B85" s="210"/>
      <c r="C85" s="275" t="s">
        <v>136</v>
      </c>
      <c r="D85" s="211" t="s">
        <v>89</v>
      </c>
      <c r="E85" s="212"/>
      <c r="F85" s="213"/>
      <c r="G85" s="214"/>
      <c r="H85" s="163" t="s">
        <v>88</v>
      </c>
      <c r="I85" s="168" t="s">
        <v>135</v>
      </c>
      <c r="J85" s="226" t="str">
        <f t="shared" si="25"/>
        <v>x</v>
      </c>
      <c r="K85" s="152" t="s">
        <v>87</v>
      </c>
      <c r="L85" s="152" t="str">
        <f t="shared" si="26"/>
        <v>x</v>
      </c>
      <c r="M85" s="165" t="s">
        <v>86</v>
      </c>
      <c r="N85" s="169" t="s">
        <v>135</v>
      </c>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8"/>
      <c r="BI85" s="170">
        <f>'2.Métricas'!AW182</f>
        <v>5</v>
      </c>
      <c r="BJ85" s="170">
        <f>'2.Métricas'!AX182</f>
        <v>0</v>
      </c>
      <c r="BK85" s="170">
        <f>'2.Métricas'!AY182</f>
        <v>0</v>
      </c>
      <c r="BL85" s="170">
        <f>'2.Métricas'!AZ182</f>
        <v>0</v>
      </c>
      <c r="BM85" s="170">
        <f>'2.Métricas'!BA182</f>
        <v>0</v>
      </c>
      <c r="BN85" s="170">
        <f>'2.Métricas'!BB182</f>
        <v>0</v>
      </c>
      <c r="BO85" s="170">
        <f>'2.Métricas'!BC182</f>
        <v>0</v>
      </c>
      <c r="BP85" s="170">
        <f>'2.Métricas'!BD182</f>
        <v>0</v>
      </c>
      <c r="BQ85" s="170">
        <f>'2.Métricas'!BE182</f>
        <v>0</v>
      </c>
      <c r="BR85" s="170">
        <f>'2.Métricas'!BF182</f>
        <v>0</v>
      </c>
      <c r="BS85" s="170">
        <f>'2.Métricas'!BG182</f>
        <v>0</v>
      </c>
      <c r="BT85" s="170">
        <f>'2.Métricas'!BH182</f>
        <v>0</v>
      </c>
      <c r="BU85" s="170">
        <f>'2.Métricas'!BI182</f>
        <v>0</v>
      </c>
      <c r="BV85" s="170">
        <f>'2.Métricas'!BJ182</f>
        <v>0</v>
      </c>
      <c r="BW85" s="170">
        <f>'2.Métricas'!BK182</f>
        <v>0</v>
      </c>
      <c r="BX85" s="170">
        <f>'2.Métricas'!BL182</f>
        <v>0</v>
      </c>
      <c r="BY85" s="170">
        <f>'2.Métricas'!BM182</f>
        <v>0</v>
      </c>
      <c r="BZ85" s="170">
        <f>'2.Métricas'!BN182</f>
        <v>0</v>
      </c>
    </row>
    <row r="86" spans="1:78" ht="15" x14ac:dyDescent="0.3">
      <c r="A86" s="272"/>
      <c r="B86" s="210"/>
      <c r="C86" s="275"/>
      <c r="D86" s="211" t="s">
        <v>90</v>
      </c>
      <c r="E86" s="212"/>
      <c r="F86" s="213"/>
      <c r="G86" s="214"/>
      <c r="H86" s="163" t="s">
        <v>88</v>
      </c>
      <c r="I86" s="168" t="s">
        <v>135</v>
      </c>
      <c r="J86" s="226" t="str">
        <f t="shared" si="25"/>
        <v>x</v>
      </c>
      <c r="K86" s="152" t="s">
        <v>87</v>
      </c>
      <c r="L86" s="152" t="str">
        <f t="shared" si="26"/>
        <v>x</v>
      </c>
      <c r="M86" s="165" t="s">
        <v>86</v>
      </c>
      <c r="N86" s="169" t="s">
        <v>135</v>
      </c>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7"/>
      <c r="BJ86" s="156">
        <f>'2.Métricas'!AX154</f>
        <v>0</v>
      </c>
      <c r="BK86" s="156">
        <f>'2.Métricas'!AY154</f>
        <v>0</v>
      </c>
      <c r="BL86" s="156">
        <f>'2.Métricas'!AZ154</f>
        <v>0</v>
      </c>
      <c r="BM86" s="156">
        <f>'2.Métricas'!BA154</f>
        <v>0</v>
      </c>
      <c r="BN86" s="156">
        <f>'2.Métricas'!BB154</f>
        <v>0</v>
      </c>
      <c r="BO86" s="156">
        <f>'2.Métricas'!BC154</f>
        <v>0</v>
      </c>
      <c r="BP86" s="156">
        <f>'2.Métricas'!BD154</f>
        <v>0</v>
      </c>
      <c r="BQ86" s="156">
        <f>'2.Métricas'!BE154</f>
        <v>0</v>
      </c>
      <c r="BR86" s="156">
        <f>'2.Métricas'!BF154</f>
        <v>0</v>
      </c>
      <c r="BS86" s="156">
        <f>'2.Métricas'!BG154</f>
        <v>0</v>
      </c>
      <c r="BT86" s="156">
        <f>'2.Métricas'!BH154</f>
        <v>0</v>
      </c>
      <c r="BU86" s="156">
        <f>'2.Métricas'!BI154</f>
        <v>0</v>
      </c>
      <c r="BV86" s="156">
        <f>'2.Métricas'!BJ154</f>
        <v>0</v>
      </c>
      <c r="BW86" s="156">
        <f>'2.Métricas'!BK154</f>
        <v>0</v>
      </c>
      <c r="BX86" s="156">
        <f>'2.Métricas'!BL154</f>
        <v>0</v>
      </c>
      <c r="BY86" s="156">
        <f>'2.Métricas'!BM154</f>
        <v>0</v>
      </c>
      <c r="BZ86" s="156">
        <f>'2.Métricas'!BN154</f>
        <v>0</v>
      </c>
    </row>
    <row r="87" spans="1:78" ht="15" x14ac:dyDescent="0.3">
      <c r="A87" s="272"/>
      <c r="B87" s="210"/>
      <c r="C87" s="275"/>
      <c r="D87" s="211" t="s">
        <v>91</v>
      </c>
      <c r="E87" s="212"/>
      <c r="F87" s="213"/>
      <c r="G87" s="214"/>
      <c r="H87" s="163" t="s">
        <v>88</v>
      </c>
      <c r="I87" s="168" t="s">
        <v>135</v>
      </c>
      <c r="J87" s="226" t="str">
        <f t="shared" si="25"/>
        <v>x</v>
      </c>
      <c r="K87" s="152" t="s">
        <v>87</v>
      </c>
      <c r="L87" s="152" t="str">
        <f t="shared" si="26"/>
        <v>x</v>
      </c>
      <c r="M87" s="165" t="s">
        <v>86</v>
      </c>
      <c r="N87" s="169" t="s">
        <v>135</v>
      </c>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c r="AT87" s="227"/>
      <c r="AU87" s="227"/>
      <c r="AV87" s="227"/>
      <c r="AW87" s="227"/>
      <c r="AX87" s="227"/>
      <c r="AY87" s="227"/>
      <c r="AZ87" s="227"/>
      <c r="BA87" s="227"/>
      <c r="BB87" s="227"/>
      <c r="BC87" s="227"/>
      <c r="BD87" s="227"/>
      <c r="BE87" s="227"/>
      <c r="BF87" s="227"/>
      <c r="BG87" s="227"/>
      <c r="BH87" s="227"/>
      <c r="BI87" s="227"/>
      <c r="BJ87" s="156">
        <f>'2.Métricas'!AX129</f>
        <v>0</v>
      </c>
      <c r="BK87" s="156">
        <f>'2.Métricas'!AY129</f>
        <v>0</v>
      </c>
      <c r="BL87" s="156">
        <f>'2.Métricas'!AZ129</f>
        <v>0</v>
      </c>
      <c r="BM87" s="156">
        <f>'2.Métricas'!BA129</f>
        <v>0</v>
      </c>
      <c r="BN87" s="156">
        <f>'2.Métricas'!BB129</f>
        <v>0</v>
      </c>
      <c r="BO87" s="156">
        <f>'2.Métricas'!BC129</f>
        <v>0</v>
      </c>
      <c r="BP87" s="156">
        <f>'2.Métricas'!BD129</f>
        <v>0</v>
      </c>
      <c r="BQ87" s="156">
        <f>'2.Métricas'!BE129</f>
        <v>0</v>
      </c>
      <c r="BR87" s="156">
        <f>'2.Métricas'!BF129</f>
        <v>0</v>
      </c>
      <c r="BS87" s="156">
        <f>'2.Métricas'!BG129</f>
        <v>0</v>
      </c>
      <c r="BT87" s="156">
        <f>'2.Métricas'!BH129</f>
        <v>0</v>
      </c>
      <c r="BU87" s="156">
        <f>'2.Métricas'!BI129</f>
        <v>0</v>
      </c>
      <c r="BV87" s="156">
        <f>'2.Métricas'!BJ129</f>
        <v>0</v>
      </c>
      <c r="BW87" s="156">
        <f>'2.Métricas'!BK129</f>
        <v>0</v>
      </c>
      <c r="BX87" s="156">
        <f>'2.Métricas'!BL129</f>
        <v>0</v>
      </c>
      <c r="BY87" s="156">
        <f>'2.Métricas'!BM129</f>
        <v>0</v>
      </c>
      <c r="BZ87" s="156">
        <f>'2.Métricas'!BN129</f>
        <v>0</v>
      </c>
    </row>
    <row r="88" spans="1:78" ht="15" x14ac:dyDescent="0.3">
      <c r="A88" s="272"/>
      <c r="B88" s="210"/>
      <c r="C88" s="275"/>
      <c r="D88" s="211" t="s">
        <v>92</v>
      </c>
      <c r="E88" s="212"/>
      <c r="F88" s="213"/>
      <c r="G88" s="214"/>
      <c r="H88" s="163" t="s">
        <v>88</v>
      </c>
      <c r="I88" s="168" t="s">
        <v>135</v>
      </c>
      <c r="J88" s="226" t="str">
        <f t="shared" si="25"/>
        <v>x</v>
      </c>
      <c r="K88" s="152" t="s">
        <v>87</v>
      </c>
      <c r="L88" s="152" t="str">
        <f t="shared" si="26"/>
        <v>x</v>
      </c>
      <c r="M88" s="165" t="s">
        <v>86</v>
      </c>
      <c r="N88" s="169" t="s">
        <v>135</v>
      </c>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228"/>
      <c r="AP88" s="228"/>
      <c r="AQ88" s="228"/>
      <c r="AR88" s="228"/>
      <c r="AS88" s="228"/>
      <c r="AT88" s="228"/>
      <c r="AU88" s="228"/>
      <c r="AV88" s="228"/>
      <c r="AW88" s="228"/>
      <c r="AX88" s="228"/>
      <c r="AY88" s="228"/>
      <c r="AZ88" s="228"/>
      <c r="BA88" s="228"/>
      <c r="BB88" s="228"/>
      <c r="BC88" s="228"/>
      <c r="BD88" s="228"/>
      <c r="BE88" s="228"/>
      <c r="BF88" s="228"/>
      <c r="BG88" s="228"/>
      <c r="BH88" s="228"/>
      <c r="BI88" s="228"/>
      <c r="BJ88" s="170">
        <f>'2.Métricas'!AX56</f>
        <v>0</v>
      </c>
      <c r="BK88" s="170">
        <f>'2.Métricas'!AY56</f>
        <v>0</v>
      </c>
      <c r="BL88" s="170">
        <f>'2.Métricas'!AZ56</f>
        <v>0</v>
      </c>
      <c r="BM88" s="170">
        <f>'2.Métricas'!BA56</f>
        <v>0</v>
      </c>
      <c r="BN88" s="170">
        <f>'2.Métricas'!BB56</f>
        <v>0</v>
      </c>
      <c r="BO88" s="170">
        <f>'2.Métricas'!BC56</f>
        <v>0</v>
      </c>
      <c r="BP88" s="170">
        <f>'2.Métricas'!BD56</f>
        <v>0</v>
      </c>
      <c r="BQ88" s="170">
        <f>'2.Métricas'!BE56</f>
        <v>0</v>
      </c>
      <c r="BR88" s="170">
        <f>'2.Métricas'!BF56</f>
        <v>0</v>
      </c>
      <c r="BS88" s="170">
        <f>'2.Métricas'!BG56</f>
        <v>0</v>
      </c>
      <c r="BT88" s="170">
        <f>'2.Métricas'!BH56</f>
        <v>0</v>
      </c>
      <c r="BU88" s="170">
        <f>'2.Métricas'!BI56</f>
        <v>0</v>
      </c>
      <c r="BV88" s="170">
        <f>'2.Métricas'!BJ56</f>
        <v>0</v>
      </c>
      <c r="BW88" s="170">
        <f>'2.Métricas'!BK56</f>
        <v>0</v>
      </c>
      <c r="BX88" s="170">
        <f>'2.Métricas'!BL56</f>
        <v>0</v>
      </c>
      <c r="BY88" s="170">
        <f>'2.Métricas'!BM56</f>
        <v>0</v>
      </c>
      <c r="BZ88" s="170">
        <f>'2.Métricas'!BN56</f>
        <v>0</v>
      </c>
    </row>
    <row r="89" spans="1:78" ht="15" hidden="1" x14ac:dyDescent="0.3">
      <c r="A89" s="272"/>
      <c r="B89" s="210"/>
      <c r="C89" s="275"/>
      <c r="D89" s="211" t="s">
        <v>93</v>
      </c>
      <c r="E89" s="212"/>
      <c r="F89" s="213"/>
      <c r="G89" s="214"/>
      <c r="H89" s="163" t="s">
        <v>88</v>
      </c>
      <c r="I89" s="168">
        <v>1</v>
      </c>
      <c r="J89" s="226">
        <f t="shared" si="25"/>
        <v>1</v>
      </c>
      <c r="K89" s="152" t="s">
        <v>87</v>
      </c>
      <c r="L89" s="152">
        <f t="shared" si="26"/>
        <v>2</v>
      </c>
      <c r="M89" s="165" t="s">
        <v>86</v>
      </c>
      <c r="N89" s="169">
        <v>2</v>
      </c>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7"/>
      <c r="AP89" s="227"/>
      <c r="AQ89" s="227"/>
      <c r="AR89" s="227"/>
      <c r="AS89" s="227"/>
      <c r="AT89" s="227"/>
      <c r="AU89" s="227"/>
      <c r="AV89" s="227"/>
      <c r="AW89" s="227"/>
      <c r="AX89" s="227"/>
      <c r="AY89" s="227"/>
      <c r="AZ89" s="227"/>
      <c r="BA89" s="227"/>
      <c r="BB89" s="227"/>
      <c r="BC89" s="227"/>
      <c r="BD89" s="227"/>
      <c r="BE89" s="227"/>
      <c r="BF89" s="227"/>
      <c r="BG89" s="227"/>
      <c r="BH89" s="227"/>
      <c r="BI89" s="227"/>
      <c r="BJ89" s="156"/>
      <c r="BK89" s="156"/>
      <c r="BL89" s="156"/>
      <c r="BM89" s="156"/>
      <c r="BN89" s="156"/>
      <c r="BO89" s="156"/>
      <c r="BP89" s="156"/>
      <c r="BQ89" s="156"/>
      <c r="BR89" s="156"/>
      <c r="BS89" s="156"/>
      <c r="BT89" s="156"/>
      <c r="BU89" s="156"/>
      <c r="BV89" s="156"/>
      <c r="BW89" s="156"/>
      <c r="BX89" s="156"/>
      <c r="BY89" s="156"/>
      <c r="BZ89" s="156"/>
    </row>
    <row r="90" spans="1:78" ht="15" x14ac:dyDescent="0.3">
      <c r="A90" s="272"/>
      <c r="B90" s="210"/>
      <c r="C90" s="275"/>
      <c r="D90" s="211" t="s">
        <v>94</v>
      </c>
      <c r="E90" s="212"/>
      <c r="F90" s="213"/>
      <c r="G90" s="214"/>
      <c r="H90" s="163" t="s">
        <v>88</v>
      </c>
      <c r="I90" s="168" t="s">
        <v>135</v>
      </c>
      <c r="J90" s="226" t="str">
        <f t="shared" si="25"/>
        <v>x</v>
      </c>
      <c r="K90" s="152" t="s">
        <v>87</v>
      </c>
      <c r="L90" s="152" t="str">
        <f t="shared" si="26"/>
        <v>x</v>
      </c>
      <c r="M90" s="165" t="s">
        <v>86</v>
      </c>
      <c r="N90" s="169" t="s">
        <v>135</v>
      </c>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7"/>
      <c r="BA90" s="227"/>
      <c r="BB90" s="227"/>
      <c r="BC90" s="227"/>
      <c r="BD90" s="227"/>
      <c r="BE90" s="227"/>
      <c r="BF90" s="227"/>
      <c r="BG90" s="227"/>
      <c r="BH90" s="227"/>
      <c r="BI90" s="227"/>
      <c r="BJ90" s="156">
        <f>'2.Métricas'!AX81</f>
        <v>0</v>
      </c>
      <c r="BK90" s="156">
        <f>'2.Métricas'!AY81</f>
        <v>0</v>
      </c>
      <c r="BL90" s="156">
        <f>'2.Métricas'!AZ81</f>
        <v>0</v>
      </c>
      <c r="BM90" s="156">
        <f>'2.Métricas'!BA81</f>
        <v>0</v>
      </c>
      <c r="BN90" s="156">
        <f>'2.Métricas'!BB81</f>
        <v>0</v>
      </c>
      <c r="BO90" s="156">
        <f>'2.Métricas'!BC81</f>
        <v>0</v>
      </c>
      <c r="BP90" s="156">
        <f>'2.Métricas'!BD81</f>
        <v>0</v>
      </c>
      <c r="BQ90" s="156">
        <f>'2.Métricas'!BE81</f>
        <v>0</v>
      </c>
      <c r="BR90" s="156">
        <f>'2.Métricas'!BF81</f>
        <v>0</v>
      </c>
      <c r="BS90" s="156">
        <f>'2.Métricas'!BG81</f>
        <v>0</v>
      </c>
      <c r="BT90" s="156">
        <f>'2.Métricas'!BH81</f>
        <v>0</v>
      </c>
      <c r="BU90" s="156">
        <f>'2.Métricas'!BI81</f>
        <v>0</v>
      </c>
      <c r="BV90" s="156">
        <f>'2.Métricas'!BJ81</f>
        <v>0</v>
      </c>
      <c r="BW90" s="156">
        <f>'2.Métricas'!BK81</f>
        <v>0</v>
      </c>
      <c r="BX90" s="156">
        <f>'2.Métricas'!BL81</f>
        <v>0</v>
      </c>
      <c r="BY90" s="156">
        <f>'2.Métricas'!BM81</f>
        <v>0</v>
      </c>
      <c r="BZ90" s="156">
        <f>'2.Métricas'!BN81</f>
        <v>0</v>
      </c>
    </row>
    <row r="91" spans="1:78" ht="51" x14ac:dyDescent="0.3">
      <c r="A91" s="272"/>
      <c r="B91" s="199">
        <v>16</v>
      </c>
      <c r="C91" s="220" t="s">
        <v>137</v>
      </c>
      <c r="D91" s="218" t="s">
        <v>138</v>
      </c>
      <c r="E91" s="217" t="s">
        <v>83</v>
      </c>
      <c r="F91" s="218" t="s">
        <v>84</v>
      </c>
      <c r="G91" s="219" t="s">
        <v>124</v>
      </c>
      <c r="H91" s="163" t="s">
        <v>88</v>
      </c>
      <c r="I91" s="180">
        <v>0.95</v>
      </c>
      <c r="J91" s="221">
        <f t="shared" si="25"/>
        <v>0.95</v>
      </c>
      <c r="K91" s="152" t="s">
        <v>87</v>
      </c>
      <c r="L91" s="206">
        <f t="shared" si="26"/>
        <v>1</v>
      </c>
      <c r="M91" s="165" t="s">
        <v>86</v>
      </c>
      <c r="N91" s="183">
        <v>1</v>
      </c>
      <c r="O91" s="184">
        <f>IF('2.Métricas'!C30=0,0,'2.Métricas'!C27/'2.Métricas'!C30)</f>
        <v>1.7045454545454544</v>
      </c>
      <c r="P91" s="184">
        <f>IF('2.Métricas'!D30=0,0,'2.Métricas'!D27/'2.Métricas'!D30)</f>
        <v>1</v>
      </c>
      <c r="Q91" s="184">
        <f>IF('2.Métricas'!E30=0,0,'2.Métricas'!E27/'2.Métricas'!E30)</f>
        <v>0.3125</v>
      </c>
      <c r="R91" s="184">
        <f>IF('2.Métricas'!F30=0,0,'2.Métricas'!F27/'2.Métricas'!F30)</f>
        <v>0.22058823529411761</v>
      </c>
      <c r="S91" s="184">
        <f>IF('2.Métricas'!G30=0,0,'2.Métricas'!G27/'2.Métricas'!G30)</f>
        <v>0.1875</v>
      </c>
      <c r="T91" s="184">
        <f>IF('2.Métricas'!H30=0,0,'2.Métricas'!H27/'2.Métricas'!H30)</f>
        <v>0.21875</v>
      </c>
      <c r="U91" s="184">
        <f>IF('2.Métricas'!I30=0,0,'2.Métricas'!I27/'2.Métricas'!I30)</f>
        <v>0.1358695652173913</v>
      </c>
      <c r="V91" s="184">
        <f>IF('2.Métricas'!J30=0,0,'2.Métricas'!J27/'2.Métricas'!J30)</f>
        <v>0.44117647058823523</v>
      </c>
      <c r="W91" s="184">
        <f>IF('2.Métricas'!K30=0,0,'2.Métricas'!K27/'2.Métricas'!K30)</f>
        <v>0.38043478260869562</v>
      </c>
      <c r="X91" s="184">
        <f>IF('2.Métricas'!L30=0,0,'2.Métricas'!L27/'2.Métricas'!L30)</f>
        <v>0.85227272727272718</v>
      </c>
      <c r="Y91" s="184">
        <f>IF('2.Métricas'!M30=0,0,'2.Métricas'!M27/'2.Métricas'!M30)</f>
        <v>1.1309523809523809</v>
      </c>
      <c r="Z91" s="184">
        <f>IF('2.Métricas'!N30=0,0,'2.Métricas'!N27/'2.Métricas'!N30)</f>
        <v>1.0054347826086956</v>
      </c>
      <c r="AA91" s="184">
        <f>IF('2.Métricas'!O30=0,0,'2.Métricas'!O27/'2.Métricas'!O30)</f>
        <v>1.65625</v>
      </c>
      <c r="AB91" s="184">
        <f>IF('2.Métricas'!P30=0,0,'2.Métricas'!P27/'2.Métricas'!P30)</f>
        <v>1.9940476190476191</v>
      </c>
      <c r="AC91" s="184">
        <f>IF('2.Métricas'!Q30=0,0,'2.Métricas'!Q27/'2.Métricas'!Q30)</f>
        <v>1.3636363636363635</v>
      </c>
      <c r="AD91" s="184">
        <f>IF('2.Métricas'!R30=0,0,'2.Métricas'!R27/'2.Métricas'!R30)</f>
        <v>0.875</v>
      </c>
      <c r="AE91" s="184">
        <f>IF('2.Métricas'!S30=0,0,'2.Métricas'!S27/'2.Métricas'!S30)</f>
        <v>1.25</v>
      </c>
      <c r="AF91" s="184">
        <f>IF('2.Métricas'!T30=0,0,'2.Métricas'!T27/'2.Métricas'!T30)</f>
        <v>1.09375</v>
      </c>
      <c r="AG91" s="184">
        <f>IF('2.Métricas'!U30=0,0,'2.Métricas'!U27/'2.Métricas'!U30)</f>
        <v>1.8014705882352939</v>
      </c>
      <c r="AH91" s="184">
        <f>IF('2.Métricas'!V30=0,0,'2.Métricas'!V27/'2.Métricas'!V30)</f>
        <v>1</v>
      </c>
      <c r="AI91" s="184">
        <f>IF('2.Métricas'!W30=0,0,'2.Métricas'!W27/'2.Métricas'!W30)</f>
        <v>1.3920454545454544</v>
      </c>
      <c r="AJ91" s="184">
        <f>IF('2.Métricas'!X30=0,0,'2.Métricas'!X27/'2.Métricas'!X30)</f>
        <v>1.1904761904761905</v>
      </c>
      <c r="AK91" s="184">
        <f>IF('2.Métricas'!Y30=0,0,'2.Métricas'!Y27/'2.Métricas'!Y30)</f>
        <v>1.4285714285714286</v>
      </c>
      <c r="AL91" s="184">
        <f>IF('2.Métricas'!Z30=0,0,'2.Métricas'!Z27/'2.Métricas'!Z30)</f>
        <v>1.2202380952380951</v>
      </c>
      <c r="AM91" s="184">
        <f>IF('2.Métricas'!AA30=0,0,'2.Métricas'!AA27/'2.Métricas'!AA30)</f>
        <v>1.65625</v>
      </c>
      <c r="AN91" s="184">
        <f>IF('2.Métricas'!AB30=0,0,'2.Métricas'!AB27/'2.Métricas'!AB30)</f>
        <v>1.5624999999999998</v>
      </c>
      <c r="AO91" s="184">
        <f>IF('2.Métricas'!AC30=0,0,'2.Métricas'!AC27/'2.Métricas'!AC30)</f>
        <v>1.3068181818181817</v>
      </c>
      <c r="AP91" s="184">
        <f>IF('2.Métricas'!AD30=0,0,'2.Métricas'!AD27/'2.Métricas'!AD30)</f>
        <v>1.75</v>
      </c>
      <c r="AQ91" s="184">
        <f>IF('2.Métricas'!AE30=0,0,'2.Métricas'!AE27/'2.Métricas'!AE30)</f>
        <v>1.3486842105263157</v>
      </c>
      <c r="AR91" s="184">
        <f>IF('2.Métricas'!AF30=0,0,'2.Métricas'!AF27/'2.Métricas'!AF30)</f>
        <v>1.21875</v>
      </c>
      <c r="AS91" s="184">
        <f>IF('2.Métricas'!AG30=0,0,'2.Métricas'!AG27/'2.Métricas'!AG30)</f>
        <v>1.1607142857142856</v>
      </c>
      <c r="AT91" s="184">
        <f>IF('2.Métricas'!AH30=0,0,'2.Métricas'!AH27/'2.Métricas'!AH30)</f>
        <v>1.71875</v>
      </c>
      <c r="AU91" s="184">
        <f>IF('2.Métricas'!AI30=0,0,'2.Métricas'!AI27/'2.Métricas'!AI30)</f>
        <v>1.2797619047619047</v>
      </c>
      <c r="AV91" s="184">
        <f>IF('2.Métricas'!AJ30=0,0,'2.Métricas'!AJ27/'2.Métricas'!AJ30)</f>
        <v>1.28125</v>
      </c>
      <c r="AW91" s="184">
        <f>IF('2.Métricas'!AK30=0,0,'2.Métricas'!AK27/'2.Métricas'!AK30)</f>
        <v>1.2215909090909089</v>
      </c>
      <c r="AX91" s="184">
        <f>IF('2.Métricas'!AL30=0,0,'2.Métricas'!AL27/'2.Métricas'!AL30)</f>
        <v>1.3125</v>
      </c>
      <c r="AY91" s="184">
        <f>IF('2.Métricas'!AM30=0,0,'2.Métricas'!AM27/'2.Métricas'!AM30)</f>
        <v>1.2202380952380951</v>
      </c>
      <c r="AZ91" s="184">
        <f>IF('2.Métricas'!AN30=0,0,'2.Métricas'!AN27/'2.Métricas'!AN30)</f>
        <v>0.67934782608695643</v>
      </c>
      <c r="BA91" s="184">
        <f>IF('2.Métricas'!AO30=0,0,'2.Métricas'!AO27/'2.Métricas'!AO30)</f>
        <v>1.25</v>
      </c>
      <c r="BB91" s="184">
        <f>IF('2.Métricas'!AP30=0,0,'2.Métricas'!AP27/'2.Métricas'!AP30)</f>
        <v>1.6666666666666667</v>
      </c>
      <c r="BC91" s="184">
        <f>IF('2.Métricas'!AQ30=0,0,'2.Métricas'!AQ27/'2.Métricas'!AQ30)</f>
        <v>1.84375</v>
      </c>
      <c r="BD91" s="184">
        <f>IF('2.Métricas'!AR30=0,0,'2.Métricas'!AR27/'2.Métricas'!AR30)</f>
        <v>1.6875</v>
      </c>
      <c r="BE91" s="184">
        <f>IF('2.Métricas'!AS30=0,0,'2.Métricas'!AS27/'2.Métricas'!AS30)</f>
        <v>1.0795454545454544</v>
      </c>
      <c r="BF91" s="184">
        <f>IF('2.Métricas'!AT30=0,0,'2.Métricas'!AT27/'2.Métricas'!AT30)</f>
        <v>0.42613636363636359</v>
      </c>
      <c r="BG91" s="184">
        <f>IF('2.Métricas'!AU30=0,0,'2.Métricas'!AU27/'2.Métricas'!AU30)</f>
        <v>1.1309523809523809</v>
      </c>
      <c r="BH91" s="184">
        <f>IF('2.Métricas'!AV30=0,0,'2.Métricas'!AV27/'2.Métricas'!AV30)</f>
        <v>1.3068181818181817</v>
      </c>
      <c r="BI91" s="184">
        <f>IF('2.Métricas'!AW30=0,0,'2.Métricas'!AW28/'2.Métricas'!AW30)</f>
        <v>1.0597826086956521</v>
      </c>
      <c r="BJ91" s="184">
        <f>IF('2.Métricas'!AX30=0,0,'2.Métricas'!AX28/'2.Métricas'!AX30)</f>
        <v>0</v>
      </c>
      <c r="BK91" s="184">
        <f>IF('2.Métricas'!AY30=0,0,'2.Métricas'!AY28/'2.Métricas'!AY30)</f>
        <v>0</v>
      </c>
      <c r="BL91" s="184">
        <f>IF('2.Métricas'!AZ30=0,0,'2.Métricas'!AZ28/'2.Métricas'!AZ30)</f>
        <v>0</v>
      </c>
      <c r="BM91" s="184">
        <f>IF('2.Métricas'!BA30=0,0,'2.Métricas'!BA28/'2.Métricas'!BA30)</f>
        <v>0</v>
      </c>
      <c r="BN91" s="184">
        <f>IF('2.Métricas'!BB30=0,0,'2.Métricas'!BB28/'2.Métricas'!BB30)</f>
        <v>0</v>
      </c>
      <c r="BO91" s="184">
        <f>IF('2.Métricas'!BC30=0,0,'2.Métricas'!BC28/'2.Métricas'!BC30)</f>
        <v>0</v>
      </c>
      <c r="BP91" s="184">
        <f>IF('2.Métricas'!BD30=0,0,'2.Métricas'!BD28/'2.Métricas'!BD30)</f>
        <v>0</v>
      </c>
      <c r="BQ91" s="184">
        <f>IF('2.Métricas'!BE30=0,0,'2.Métricas'!BE28/'2.Métricas'!BE30)</f>
        <v>0</v>
      </c>
      <c r="BR91" s="184">
        <f>IF('2.Métricas'!BF30=0,0,'2.Métricas'!BF28/'2.Métricas'!BF30)</f>
        <v>0</v>
      </c>
      <c r="BS91" s="184">
        <f>IF('2.Métricas'!BG30=0,0,'2.Métricas'!BG28/'2.Métricas'!BG30)</f>
        <v>0</v>
      </c>
      <c r="BT91" s="184">
        <f>IF('2.Métricas'!BH30=0,0,'2.Métricas'!BH28/'2.Métricas'!BH30)</f>
        <v>0</v>
      </c>
      <c r="BU91" s="184">
        <f>IF('2.Métricas'!BI30=0,0,'2.Métricas'!BI28/'2.Métricas'!BI30)</f>
        <v>0</v>
      </c>
      <c r="BV91" s="184">
        <f>IF('2.Métricas'!BJ30=0,0,'2.Métricas'!BJ28/'2.Métricas'!BJ30)</f>
        <v>0</v>
      </c>
      <c r="BW91" s="184">
        <f>IF('2.Métricas'!BK30=0,0,'2.Métricas'!BK28/'2.Métricas'!BK30)</f>
        <v>0</v>
      </c>
      <c r="BX91" s="184">
        <f>IF('2.Métricas'!BL30=0,0,'2.Métricas'!BL28/'2.Métricas'!BL30)</f>
        <v>0</v>
      </c>
      <c r="BY91" s="184">
        <f>IF('2.Métricas'!BM30=0,0,'2.Métricas'!BM28/'2.Métricas'!BM30)</f>
        <v>0</v>
      </c>
      <c r="BZ91" s="184">
        <f>IF('2.Métricas'!BN30=0,0,'2.Métricas'!BN28/'2.Métricas'!BN30)</f>
        <v>0</v>
      </c>
    </row>
    <row r="92" spans="1:78" ht="15" x14ac:dyDescent="0.3">
      <c r="A92" s="272"/>
      <c r="B92" s="211"/>
      <c r="C92" s="211" t="s">
        <v>38</v>
      </c>
      <c r="D92" s="211"/>
      <c r="E92" s="223"/>
      <c r="F92" s="224"/>
      <c r="G92" s="225"/>
      <c r="H92" s="163" t="s">
        <v>88</v>
      </c>
      <c r="I92" s="180">
        <v>0.95</v>
      </c>
      <c r="J92" s="221">
        <f t="shared" si="25"/>
        <v>0.95</v>
      </c>
      <c r="K92" s="152" t="s">
        <v>87</v>
      </c>
      <c r="L92" s="206">
        <f t="shared" si="26"/>
        <v>1</v>
      </c>
      <c r="M92" s="165" t="s">
        <v>86</v>
      </c>
      <c r="N92" s="183">
        <v>1</v>
      </c>
      <c r="O92" s="184">
        <f>IF('2.Métricas'!C31=0,0,'2.Métricas'!C28/'2.Métricas'!C31)</f>
        <v>1.7045454545454544</v>
      </c>
      <c r="P92" s="184">
        <f>IF('2.Métricas'!D31=0,0,'2.Métricas'!D28/'2.Métricas'!D31)</f>
        <v>1</v>
      </c>
      <c r="Q92" s="184">
        <f>IF('2.Métricas'!E31=0,0,'2.Métricas'!E28/'2.Métricas'!E31)</f>
        <v>0.3125</v>
      </c>
      <c r="R92" s="184">
        <f>IF('2.Métricas'!F31=0,0,'2.Métricas'!F28/'2.Métricas'!F31)</f>
        <v>0.22058823529411761</v>
      </c>
      <c r="S92" s="184">
        <f>IF('2.Métricas'!G31=0,0,'2.Métricas'!G28/'2.Métricas'!G31)</f>
        <v>0.1875</v>
      </c>
      <c r="T92" s="184">
        <f>IF('2.Métricas'!H31=0,0,'2.Métricas'!H28/'2.Métricas'!H31)</f>
        <v>0.21875</v>
      </c>
      <c r="U92" s="184">
        <f>IF('2.Métricas'!I31=0,0,'2.Métricas'!I28/'2.Métricas'!I31)</f>
        <v>0.1358695652173913</v>
      </c>
      <c r="V92" s="184">
        <f>IF('2.Métricas'!J31=0,0,'2.Métricas'!J28/'2.Métricas'!J31)</f>
        <v>0.44117647058823523</v>
      </c>
      <c r="W92" s="184">
        <f>IF('2.Métricas'!K31=0,0,'2.Métricas'!K28/'2.Métricas'!K31)</f>
        <v>0.38043478260869562</v>
      </c>
      <c r="X92" s="184">
        <f>IF('2.Métricas'!L31=0,0,'2.Métricas'!L28/'2.Métricas'!L31)</f>
        <v>0.85227272727272718</v>
      </c>
      <c r="Y92" s="184">
        <f>IF('2.Métricas'!M31=0,0,'2.Métricas'!M28/'2.Métricas'!M31)</f>
        <v>1.1309523809523809</v>
      </c>
      <c r="Z92" s="184">
        <f>IF('2.Métricas'!N31=0,0,'2.Métricas'!N28/'2.Métricas'!N31)</f>
        <v>1.0054347826086956</v>
      </c>
      <c r="AA92" s="184">
        <f>IF('2.Métricas'!O31=0,0,'2.Métricas'!O28/'2.Métricas'!O31)</f>
        <v>1.65625</v>
      </c>
      <c r="AB92" s="184">
        <f>IF('2.Métricas'!P31=0,0,'2.Métricas'!P28/'2.Métricas'!P31)</f>
        <v>1.9940476190476191</v>
      </c>
      <c r="AC92" s="184">
        <f>IF('2.Métricas'!Q31=0,0,'2.Métricas'!Q28/'2.Métricas'!Q31)</f>
        <v>1.3636363636363635</v>
      </c>
      <c r="AD92" s="184">
        <f>IF('2.Métricas'!R31=0,0,'2.Métricas'!R28/'2.Métricas'!R31)</f>
        <v>0.875</v>
      </c>
      <c r="AE92" s="184">
        <f>IF('2.Métricas'!S31=0,0,'2.Métricas'!S28/'2.Métricas'!S31)</f>
        <v>1.25</v>
      </c>
      <c r="AF92" s="184">
        <f>IF('2.Métricas'!T31=0,0,'2.Métricas'!T28/'2.Métricas'!T31)</f>
        <v>1.09375</v>
      </c>
      <c r="AG92" s="184">
        <f>IF('2.Métricas'!U31=0,0,'2.Métricas'!U28/'2.Métricas'!U31)</f>
        <v>1.8014705882352939</v>
      </c>
      <c r="AH92" s="184">
        <f>IF('2.Métricas'!V31=0,0,'2.Métricas'!V28/'2.Métricas'!V31)</f>
        <v>1</v>
      </c>
      <c r="AI92" s="184">
        <f>IF('2.Métricas'!W31=0,0,'2.Métricas'!W28/'2.Métricas'!W31)</f>
        <v>1.3920454545454544</v>
      </c>
      <c r="AJ92" s="184">
        <f>IF('2.Métricas'!X31=0,0,'2.Métricas'!X28/'2.Métricas'!X31)</f>
        <v>1.1904761904761905</v>
      </c>
      <c r="AK92" s="184">
        <f>IF('2.Métricas'!Y31=0,0,'2.Métricas'!Y28/'2.Métricas'!Y31)</f>
        <v>1.4285714285714286</v>
      </c>
      <c r="AL92" s="184">
        <f>IF('2.Métricas'!Z31=0,0,'2.Métricas'!Z28/'2.Métricas'!Z31)</f>
        <v>1.2202380952380951</v>
      </c>
      <c r="AM92" s="184">
        <f>IF('2.Métricas'!AA31=0,0,'2.Métricas'!AA28/'2.Métricas'!AA31)</f>
        <v>1.65625</v>
      </c>
      <c r="AN92" s="184">
        <f>IF('2.Métricas'!AB31=0,0,'2.Métricas'!AB28/'2.Métricas'!AB31)</f>
        <v>1.5624999999999998</v>
      </c>
      <c r="AO92" s="184">
        <f>IF('2.Métricas'!AC31=0,0,'2.Métricas'!AC28/'2.Métricas'!AC31)</f>
        <v>1.3068181818181817</v>
      </c>
      <c r="AP92" s="184">
        <f>IF('2.Métricas'!AD31=0,0,'2.Métricas'!AD28/'2.Métricas'!AD31)</f>
        <v>1.75</v>
      </c>
      <c r="AQ92" s="184">
        <f>IF('2.Métricas'!AE31=0,0,'2.Métricas'!AE28/'2.Métricas'!AE31)</f>
        <v>1.3486842105263157</v>
      </c>
      <c r="AR92" s="184">
        <f>IF('2.Métricas'!AF31=0,0,'2.Métricas'!AF28/'2.Métricas'!AF31)</f>
        <v>1.21875</v>
      </c>
      <c r="AS92" s="184">
        <f>IF('2.Métricas'!AG31=0,0,'2.Métricas'!AG28/'2.Métricas'!AG31)</f>
        <v>1.1607142857142856</v>
      </c>
      <c r="AT92" s="184">
        <f>IF('2.Métricas'!AH31=0,0,'2.Métricas'!AH28/'2.Métricas'!AH31)</f>
        <v>1.71875</v>
      </c>
      <c r="AU92" s="184">
        <f>IF('2.Métricas'!AI31=0,0,'2.Métricas'!AI28/'2.Métricas'!AI31)</f>
        <v>1.2797619047619047</v>
      </c>
      <c r="AV92" s="184">
        <f>IF('2.Métricas'!AJ31=0,0,'2.Métricas'!AJ28/'2.Métricas'!AJ31)</f>
        <v>1.28125</v>
      </c>
      <c r="AW92" s="184">
        <f>IF('2.Métricas'!AK31=0,0,'2.Métricas'!AK28/'2.Métricas'!AK31)</f>
        <v>1.2215909090909089</v>
      </c>
      <c r="AX92" s="184">
        <f>IF('2.Métricas'!AL31=0,0,'2.Métricas'!AL28/'2.Métricas'!AL31)</f>
        <v>1.3125</v>
      </c>
      <c r="AY92" s="184">
        <f>IF('2.Métricas'!AM31=0,0,'2.Métricas'!AM28/'2.Métricas'!AM31)</f>
        <v>1.2202380952380951</v>
      </c>
      <c r="AZ92" s="184">
        <f>IF('2.Métricas'!AN31=0,0,'2.Métricas'!AN28/'2.Métricas'!AN31)</f>
        <v>0.67934782608695643</v>
      </c>
      <c r="BA92" s="184">
        <f>IF('2.Métricas'!AO31=0,0,'2.Métricas'!AO28/'2.Métricas'!AO31)</f>
        <v>1.25</v>
      </c>
      <c r="BB92" s="184">
        <f>IF('2.Métricas'!AP31=0,0,'2.Métricas'!AP28/'2.Métricas'!AP31)</f>
        <v>1.6666666666666667</v>
      </c>
      <c r="BC92" s="184">
        <f>IF('2.Métricas'!AQ31=0,0,'2.Métricas'!AQ28/'2.Métricas'!AQ31)</f>
        <v>1.84375</v>
      </c>
      <c r="BD92" s="184">
        <f>IF('2.Métricas'!AR31=0,0,'2.Métricas'!AR28/'2.Métricas'!AR31)</f>
        <v>1.6875</v>
      </c>
      <c r="BE92" s="184">
        <f>IF('2.Métricas'!AS31=0,0,'2.Métricas'!AS28/'2.Métricas'!AS31)</f>
        <v>1.0795454545454544</v>
      </c>
      <c r="BF92" s="184">
        <f>IF('2.Métricas'!AT31=0,0,'2.Métricas'!AT28/'2.Métricas'!AT31)</f>
        <v>0.42613636363636359</v>
      </c>
      <c r="BG92" s="184">
        <f>IF('2.Métricas'!AU31=0,0,'2.Métricas'!AU28/'2.Métricas'!AU31)</f>
        <v>1.1309523809523809</v>
      </c>
      <c r="BH92" s="184">
        <f>IF('2.Métricas'!AV31=0,0,'2.Métricas'!AV28/'2.Métricas'!AV31)</f>
        <v>1.3068181818181817</v>
      </c>
      <c r="BI92" s="184">
        <f>IF('2.Métricas'!AW31=0,0,'2.Métricas'!AW28/'2.Métricas'!AW31)</f>
        <v>1.0597826086956521</v>
      </c>
      <c r="BJ92" s="184">
        <f>IF('2.Métricas'!AX31=0,0,'2.Métricas'!AX28/'2.Métricas'!AX31)</f>
        <v>0</v>
      </c>
      <c r="BK92" s="184">
        <f>IF('2.Métricas'!AY31=0,0,'2.Métricas'!AY28/'2.Métricas'!AY31)</f>
        <v>0</v>
      </c>
      <c r="BL92" s="184">
        <f>IF('2.Métricas'!AZ31=0,0,'2.Métricas'!AZ28/'2.Métricas'!AZ31)</f>
        <v>0</v>
      </c>
      <c r="BM92" s="184">
        <f>IF('2.Métricas'!BA31=0,0,'2.Métricas'!BA28/'2.Métricas'!BA31)</f>
        <v>0</v>
      </c>
      <c r="BN92" s="184">
        <f>IF('2.Métricas'!BB31=0,0,'2.Métricas'!BB28/'2.Métricas'!BB31)</f>
        <v>0</v>
      </c>
      <c r="BO92" s="184">
        <f>IF('2.Métricas'!BC31=0,0,'2.Métricas'!BC28/'2.Métricas'!BC31)</f>
        <v>0</v>
      </c>
      <c r="BP92" s="184">
        <f>IF('2.Métricas'!BD31=0,0,'2.Métricas'!BD28/'2.Métricas'!BD31)</f>
        <v>0</v>
      </c>
      <c r="BQ92" s="184">
        <f>IF('2.Métricas'!BE31=0,0,'2.Métricas'!BE28/'2.Métricas'!BE31)</f>
        <v>0</v>
      </c>
      <c r="BR92" s="184">
        <f>IF('2.Métricas'!BF31=0,0,'2.Métricas'!BF28/'2.Métricas'!BF31)</f>
        <v>0</v>
      </c>
      <c r="BS92" s="184">
        <f>IF('2.Métricas'!BG31=0,0,'2.Métricas'!BG28/'2.Métricas'!BG31)</f>
        <v>0</v>
      </c>
      <c r="BT92" s="184">
        <f>IF('2.Métricas'!BH31=0,0,'2.Métricas'!BH28/'2.Métricas'!BH31)</f>
        <v>0</v>
      </c>
      <c r="BU92" s="184">
        <f>IF('2.Métricas'!BI31=0,0,'2.Métricas'!BI28/'2.Métricas'!BI31)</f>
        <v>0</v>
      </c>
      <c r="BV92" s="184">
        <f>IF('2.Métricas'!BJ31=0,0,'2.Métricas'!BJ28/'2.Métricas'!BJ31)</f>
        <v>0</v>
      </c>
      <c r="BW92" s="184">
        <f>IF('2.Métricas'!BK31=0,0,'2.Métricas'!BK28/'2.Métricas'!BK31)</f>
        <v>0</v>
      </c>
      <c r="BX92" s="184">
        <f>IF('2.Métricas'!BL31=0,0,'2.Métricas'!BL28/'2.Métricas'!BL31)</f>
        <v>0</v>
      </c>
      <c r="BY92" s="184">
        <f>IF('2.Métricas'!BM31=0,0,'2.Métricas'!BM28/'2.Métricas'!BM31)</f>
        <v>0</v>
      </c>
      <c r="BZ92" s="184">
        <f>IF('2.Métricas'!BN31=0,0,'2.Métricas'!BN28/'2.Métricas'!BN31)</f>
        <v>0</v>
      </c>
    </row>
    <row r="93" spans="1:78" x14ac:dyDescent="0.3">
      <c r="BO93" s="135"/>
      <c r="BP93" s="135"/>
      <c r="BQ93" s="135"/>
      <c r="BR93" s="135"/>
      <c r="BS93" s="135"/>
      <c r="BT93" s="135"/>
      <c r="BU93" s="135"/>
      <c r="BV93" s="135"/>
      <c r="BW93" s="135"/>
      <c r="BX93" s="135"/>
      <c r="BY93" s="135"/>
      <c r="BZ93" s="135"/>
    </row>
    <row r="94" spans="1:78" ht="15" customHeight="1" x14ac:dyDescent="0.3">
      <c r="A94" s="276" t="s">
        <v>139</v>
      </c>
      <c r="B94" s="276"/>
      <c r="C94" s="276"/>
      <c r="D94" s="276"/>
      <c r="E94" s="276"/>
      <c r="F94" s="276"/>
      <c r="G94" s="276"/>
      <c r="H94" s="276"/>
      <c r="I94" s="276"/>
      <c r="J94" s="276"/>
      <c r="K94" s="276"/>
      <c r="L94" s="276"/>
      <c r="M94" s="276"/>
      <c r="N94" s="2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6"/>
      <c r="BR94" s="176"/>
      <c r="BS94" s="176"/>
      <c r="BT94" s="176"/>
      <c r="BU94" s="176"/>
      <c r="BV94" s="176"/>
      <c r="BW94" s="176"/>
      <c r="BX94" s="176"/>
      <c r="BY94" s="176"/>
      <c r="BZ94" s="176"/>
    </row>
    <row r="95" spans="1:78" ht="28.5" customHeight="1" x14ac:dyDescent="0.3">
      <c r="A95" s="229"/>
      <c r="B95" s="230">
        <v>17</v>
      </c>
      <c r="C95" s="231" t="s">
        <v>63</v>
      </c>
      <c r="D95" s="232"/>
      <c r="E95" s="223" t="s">
        <v>83</v>
      </c>
      <c r="F95" s="224" t="s">
        <v>84</v>
      </c>
      <c r="G95" s="225" t="s">
        <v>140</v>
      </c>
      <c r="H95" s="149" t="s">
        <v>86</v>
      </c>
      <c r="I95" s="190">
        <v>5</v>
      </c>
      <c r="J95" s="191">
        <f>N95</f>
        <v>3</v>
      </c>
      <c r="K95" s="152" t="s">
        <v>87</v>
      </c>
      <c r="L95" s="233">
        <f>I95</f>
        <v>5</v>
      </c>
      <c r="M95" s="154" t="s">
        <v>88</v>
      </c>
      <c r="N95" s="234">
        <v>3</v>
      </c>
      <c r="O95" s="170">
        <f>'2.Métricas'!C169</f>
        <v>6</v>
      </c>
      <c r="P95" s="156">
        <f>'2.Métricas'!D155</f>
        <v>0</v>
      </c>
      <c r="Q95" s="156">
        <f>'2.Métricas'!E155</f>
        <v>0</v>
      </c>
      <c r="R95" s="156">
        <f>'2.Métricas'!F155</f>
        <v>0</v>
      </c>
      <c r="S95" s="156">
        <f>'2.Métricas'!G155</f>
        <v>0</v>
      </c>
      <c r="T95" s="156">
        <f>'2.Métricas'!H155</f>
        <v>0</v>
      </c>
      <c r="U95" s="156">
        <f>'2.Métricas'!I155</f>
        <v>0</v>
      </c>
      <c r="V95" s="156">
        <f>'2.Métricas'!J155</f>
        <v>0</v>
      </c>
      <c r="W95" s="156">
        <f>'2.Métricas'!K155</f>
        <v>0</v>
      </c>
      <c r="X95" s="156">
        <f>'2.Métricas'!L155</f>
        <v>0</v>
      </c>
      <c r="Y95" s="156">
        <f>'2.Métricas'!M155</f>
        <v>0</v>
      </c>
      <c r="Z95" s="156">
        <f>'2.Métricas'!N155</f>
        <v>0</v>
      </c>
      <c r="AA95" s="156">
        <f>'2.Métricas'!O155</f>
        <v>0</v>
      </c>
      <c r="AB95" s="156">
        <f>'2.Métricas'!P155</f>
        <v>0</v>
      </c>
      <c r="AC95" s="156">
        <f>'2.Métricas'!Q155</f>
        <v>0</v>
      </c>
      <c r="AD95" s="156">
        <f>'2.Métricas'!R155</f>
        <v>0</v>
      </c>
      <c r="AE95" s="156">
        <f>'2.Métricas'!S155</f>
        <v>0</v>
      </c>
      <c r="AF95" s="156">
        <f>'2.Métricas'!T155</f>
        <v>0</v>
      </c>
      <c r="AG95" s="156">
        <f>'2.Métricas'!U155</f>
        <v>0</v>
      </c>
      <c r="AH95" s="156">
        <f>'2.Métricas'!V155</f>
        <v>0</v>
      </c>
      <c r="AI95" s="156">
        <f>'2.Métricas'!W155</f>
        <v>0</v>
      </c>
      <c r="AJ95" s="156">
        <f>'2.Métricas'!X155</f>
        <v>0</v>
      </c>
      <c r="AK95" s="156">
        <f>'2.Métricas'!Y155</f>
        <v>0</v>
      </c>
      <c r="AL95" s="156">
        <f>'2.Métricas'!Z155</f>
        <v>0</v>
      </c>
      <c r="AM95" s="156">
        <f>'2.Métricas'!AA155</f>
        <v>0</v>
      </c>
      <c r="AN95" s="156">
        <f>'2.Métricas'!AB155</f>
        <v>0</v>
      </c>
      <c r="AO95" s="156">
        <f>'2.Métricas'!AC155</f>
        <v>0</v>
      </c>
      <c r="AP95" s="156">
        <f>'2.Métricas'!AD155</f>
        <v>0</v>
      </c>
      <c r="AQ95" s="156">
        <f>'2.Métricas'!AE155</f>
        <v>0</v>
      </c>
      <c r="AR95" s="156">
        <f>'2.Métricas'!AF155</f>
        <v>0</v>
      </c>
      <c r="AS95" s="156">
        <f>'2.Métricas'!AG155</f>
        <v>0</v>
      </c>
      <c r="AT95" s="156">
        <f>'2.Métricas'!AH155</f>
        <v>0</v>
      </c>
      <c r="AU95" s="156">
        <f>'2.Métricas'!AI155</f>
        <v>0</v>
      </c>
      <c r="AV95" s="156">
        <f>'2.Métricas'!AJ155</f>
        <v>0</v>
      </c>
      <c r="AW95" s="156">
        <f>'2.Métricas'!AK155</f>
        <v>0</v>
      </c>
      <c r="AX95" s="156">
        <f>'2.Métricas'!AL155</f>
        <v>0</v>
      </c>
      <c r="AY95" s="156">
        <f>'2.Métricas'!AM155</f>
        <v>0</v>
      </c>
      <c r="AZ95" s="156">
        <f>'2.Métricas'!AN155</f>
        <v>0</v>
      </c>
      <c r="BA95" s="156">
        <f>'2.Métricas'!AO155</f>
        <v>0</v>
      </c>
      <c r="BB95" s="156">
        <f>'2.Métricas'!AP155</f>
        <v>0</v>
      </c>
      <c r="BC95" s="156">
        <f>'2.Métricas'!AQ155</f>
        <v>0</v>
      </c>
      <c r="BD95" s="156">
        <f>'2.Métricas'!AR155</f>
        <v>0</v>
      </c>
      <c r="BE95" s="156">
        <f>'2.Métricas'!AS155</f>
        <v>0</v>
      </c>
      <c r="BF95" s="156">
        <f>'2.Métricas'!AT155</f>
        <v>0</v>
      </c>
      <c r="BG95" s="156">
        <f>'2.Métricas'!AU155</f>
        <v>0</v>
      </c>
      <c r="BH95" s="156">
        <f>'2.Métricas'!AV155</f>
        <v>0</v>
      </c>
      <c r="BI95" s="156">
        <f>'2.Métricas'!AW155</f>
        <v>0</v>
      </c>
      <c r="BJ95" s="156">
        <f>'2.Métricas'!AX155</f>
        <v>0</v>
      </c>
      <c r="BK95" s="156">
        <f>'2.Métricas'!AY155</f>
        <v>0</v>
      </c>
      <c r="BL95" s="156">
        <f>'2.Métricas'!AZ155</f>
        <v>0</v>
      </c>
      <c r="BM95" s="156">
        <f>'2.Métricas'!BA155</f>
        <v>0</v>
      </c>
      <c r="BN95" s="156">
        <f>'2.Métricas'!BB155</f>
        <v>0</v>
      </c>
      <c r="BO95" s="156">
        <f>'2.Métricas'!BC155</f>
        <v>0</v>
      </c>
      <c r="BP95" s="156">
        <f>'2.Métricas'!BD155</f>
        <v>0</v>
      </c>
      <c r="BQ95" s="156">
        <f>'2.Métricas'!BE155</f>
        <v>0</v>
      </c>
      <c r="BR95" s="156">
        <f>'2.Métricas'!BF155</f>
        <v>0</v>
      </c>
      <c r="BS95" s="156">
        <f>'2.Métricas'!BG155</f>
        <v>0</v>
      </c>
      <c r="BT95" s="156">
        <f>'2.Métricas'!BH155</f>
        <v>0</v>
      </c>
      <c r="BU95" s="156">
        <f>'2.Métricas'!BI155</f>
        <v>0</v>
      </c>
      <c r="BV95" s="156">
        <f>'2.Métricas'!BJ155</f>
        <v>0</v>
      </c>
      <c r="BW95" s="156">
        <f>'2.Métricas'!BK155</f>
        <v>0</v>
      </c>
      <c r="BX95" s="156">
        <f>'2.Métricas'!BL155</f>
        <v>0</v>
      </c>
      <c r="BY95" s="156">
        <f>'2.Métricas'!BM155</f>
        <v>0</v>
      </c>
      <c r="BZ95" s="156">
        <f>'2.Métricas'!BN155</f>
        <v>0</v>
      </c>
    </row>
    <row r="96" spans="1:78" x14ac:dyDescent="0.3">
      <c r="BO96" s="135"/>
      <c r="BP96" s="135"/>
      <c r="BQ96" s="135"/>
      <c r="BR96" s="135"/>
      <c r="BS96" s="135"/>
      <c r="BT96" s="135"/>
      <c r="BU96" s="135"/>
      <c r="BV96" s="135"/>
      <c r="BW96" s="135"/>
      <c r="BX96" s="135"/>
      <c r="BY96" s="135"/>
      <c r="BZ96" s="135"/>
    </row>
    <row r="97" spans="1:78" ht="15" customHeight="1" x14ac:dyDescent="0.3">
      <c r="A97" s="276" t="s">
        <v>141</v>
      </c>
      <c r="B97" s="276"/>
      <c r="C97" s="276"/>
      <c r="D97" s="276"/>
      <c r="E97" s="276"/>
      <c r="F97" s="276"/>
      <c r="G97" s="276"/>
      <c r="H97" s="276"/>
      <c r="I97" s="276"/>
      <c r="J97" s="276"/>
      <c r="K97" s="276"/>
      <c r="L97" s="276"/>
      <c r="M97" s="276"/>
      <c r="N97" s="276"/>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6"/>
      <c r="BR97" s="176"/>
      <c r="BS97" s="176"/>
      <c r="BT97" s="176"/>
      <c r="BU97" s="176"/>
      <c r="BV97" s="176"/>
      <c r="BW97" s="176"/>
      <c r="BX97" s="176"/>
      <c r="BY97" s="176"/>
      <c r="BZ97" s="176"/>
    </row>
    <row r="98" spans="1:78" ht="28.5" customHeight="1" x14ac:dyDescent="0.3">
      <c r="A98" s="229"/>
      <c r="B98" s="230">
        <v>18</v>
      </c>
      <c r="C98" s="231" t="s">
        <v>65</v>
      </c>
      <c r="D98" s="232"/>
      <c r="E98" s="223" t="s">
        <v>83</v>
      </c>
      <c r="F98" s="224" t="s">
        <v>84</v>
      </c>
      <c r="G98" s="225" t="s">
        <v>140</v>
      </c>
      <c r="H98" s="149" t="s">
        <v>86</v>
      </c>
      <c r="I98" s="190">
        <v>5</v>
      </c>
      <c r="J98" s="191">
        <f>N98</f>
        <v>1</v>
      </c>
      <c r="K98" s="152" t="s">
        <v>87</v>
      </c>
      <c r="L98" s="233">
        <f>I98</f>
        <v>5</v>
      </c>
      <c r="M98" s="154" t="s">
        <v>88</v>
      </c>
      <c r="N98" s="234">
        <v>1</v>
      </c>
      <c r="O98" s="170">
        <f>'2.Métricas'!C172</f>
        <v>0</v>
      </c>
      <c r="P98" s="170">
        <f>'2.Métricas'!D172</f>
        <v>0</v>
      </c>
      <c r="Q98" s="170">
        <f>'2.Métricas'!E172</f>
        <v>0</v>
      </c>
      <c r="R98" s="170">
        <f>'2.Métricas'!F172</f>
        <v>0</v>
      </c>
      <c r="S98" s="170">
        <f>'2.Métricas'!G172</f>
        <v>0</v>
      </c>
      <c r="T98" s="170">
        <f>'2.Métricas'!H172</f>
        <v>0</v>
      </c>
      <c r="U98" s="170">
        <f>'2.Métricas'!I172</f>
        <v>0</v>
      </c>
      <c r="V98" s="170">
        <f>'2.Métricas'!J172</f>
        <v>0</v>
      </c>
      <c r="W98" s="170">
        <f>'2.Métricas'!K172</f>
        <v>0</v>
      </c>
      <c r="X98" s="170">
        <f>'2.Métricas'!L172</f>
        <v>0</v>
      </c>
      <c r="Y98" s="170">
        <f>'2.Métricas'!M172</f>
        <v>0</v>
      </c>
      <c r="Z98" s="170">
        <f>'2.Métricas'!N172</f>
        <v>0</v>
      </c>
      <c r="AA98" s="170">
        <f>'2.Métricas'!O172</f>
        <v>0</v>
      </c>
      <c r="AB98" s="170">
        <f>'2.Métricas'!P172</f>
        <v>0</v>
      </c>
      <c r="AC98" s="170">
        <f>'2.Métricas'!Q172</f>
        <v>0</v>
      </c>
      <c r="AD98" s="170">
        <f>'2.Métricas'!R172</f>
        <v>0</v>
      </c>
      <c r="AE98" s="170">
        <f>'2.Métricas'!S172</f>
        <v>0</v>
      </c>
      <c r="AF98" s="170">
        <f>'2.Métricas'!T172</f>
        <v>0</v>
      </c>
      <c r="AG98" s="170">
        <f>'2.Métricas'!U172</f>
        <v>0</v>
      </c>
      <c r="AH98" s="170">
        <f>'2.Métricas'!V172</f>
        <v>0</v>
      </c>
      <c r="AI98" s="170">
        <f>'2.Métricas'!W172</f>
        <v>0</v>
      </c>
      <c r="AJ98" s="170">
        <f>'2.Métricas'!X172</f>
        <v>0</v>
      </c>
      <c r="AK98" s="170">
        <f>'2.Métricas'!Y172</f>
        <v>0</v>
      </c>
      <c r="AL98" s="170">
        <f>'2.Métricas'!Z172</f>
        <v>0</v>
      </c>
      <c r="AM98" s="170">
        <f>'2.Métricas'!AA172</f>
        <v>0</v>
      </c>
      <c r="AN98" s="170">
        <f>'2.Métricas'!AB172</f>
        <v>0</v>
      </c>
      <c r="AO98" s="170">
        <f>'2.Métricas'!AC172</f>
        <v>0</v>
      </c>
      <c r="AP98" s="170">
        <f>'2.Métricas'!AD172</f>
        <v>0</v>
      </c>
      <c r="AQ98" s="170">
        <f>'2.Métricas'!AE172</f>
        <v>0</v>
      </c>
      <c r="AR98" s="170">
        <f>'2.Métricas'!AF172</f>
        <v>0</v>
      </c>
      <c r="AS98" s="170">
        <f>'2.Métricas'!AG172</f>
        <v>0</v>
      </c>
      <c r="AT98" s="170">
        <f>'2.Métricas'!AH172</f>
        <v>0</v>
      </c>
      <c r="AU98" s="170">
        <f>'2.Métricas'!AI172</f>
        <v>0</v>
      </c>
      <c r="AV98" s="170">
        <f>'2.Métricas'!AJ172</f>
        <v>0</v>
      </c>
      <c r="AW98" s="170">
        <f>'2.Métricas'!AK172</f>
        <v>0</v>
      </c>
      <c r="AX98" s="170">
        <f>'2.Métricas'!AL172</f>
        <v>0</v>
      </c>
      <c r="AY98" s="170">
        <f>'2.Métricas'!AM172</f>
        <v>0</v>
      </c>
      <c r="AZ98" s="170">
        <f>'2.Métricas'!AN172</f>
        <v>0</v>
      </c>
      <c r="BA98" s="170">
        <f>'2.Métricas'!AO172</f>
        <v>0</v>
      </c>
      <c r="BB98" s="170">
        <f>'2.Métricas'!AP172</f>
        <v>0</v>
      </c>
      <c r="BC98" s="170">
        <f>'2.Métricas'!AQ172</f>
        <v>0</v>
      </c>
      <c r="BD98" s="170">
        <f>'2.Métricas'!AR172</f>
        <v>0</v>
      </c>
      <c r="BE98" s="170">
        <f>'2.Métricas'!AS172</f>
        <v>0</v>
      </c>
      <c r="BF98" s="170">
        <f>'2.Métricas'!AT172</f>
        <v>0</v>
      </c>
      <c r="BG98" s="170">
        <f>'2.Métricas'!AU172</f>
        <v>0</v>
      </c>
      <c r="BH98" s="170">
        <f>'2.Métricas'!AV172</f>
        <v>0</v>
      </c>
      <c r="BI98" s="170">
        <f>'2.Métricas'!AW172</f>
        <v>0</v>
      </c>
      <c r="BJ98" s="170">
        <f>'2.Métricas'!AX172</f>
        <v>0</v>
      </c>
      <c r="BK98" s="170">
        <f>'2.Métricas'!AY172</f>
        <v>0</v>
      </c>
      <c r="BL98" s="170">
        <f>'2.Métricas'!AZ172</f>
        <v>0</v>
      </c>
      <c r="BM98" s="170">
        <f>'2.Métricas'!BA172</f>
        <v>0</v>
      </c>
      <c r="BN98" s="170">
        <f>'2.Métricas'!BB172</f>
        <v>0</v>
      </c>
      <c r="BO98" s="170">
        <f>'2.Métricas'!BC172</f>
        <v>0</v>
      </c>
      <c r="BP98" s="170">
        <f>'2.Métricas'!BD172</f>
        <v>0</v>
      </c>
      <c r="BQ98" s="170">
        <f>'2.Métricas'!BE172</f>
        <v>0</v>
      </c>
      <c r="BR98" s="170">
        <f>'2.Métricas'!BF172</f>
        <v>0</v>
      </c>
      <c r="BS98" s="170">
        <f>'2.Métricas'!BG172</f>
        <v>0</v>
      </c>
      <c r="BT98" s="170">
        <f>'2.Métricas'!BH172</f>
        <v>0</v>
      </c>
      <c r="BU98" s="170">
        <f>'2.Métricas'!BI172</f>
        <v>0</v>
      </c>
      <c r="BV98" s="170">
        <f>'2.Métricas'!BJ172</f>
        <v>0</v>
      </c>
      <c r="BW98" s="170">
        <f>'2.Métricas'!BK172</f>
        <v>0</v>
      </c>
      <c r="BX98" s="170">
        <f>'2.Métricas'!BL172</f>
        <v>0</v>
      </c>
      <c r="BY98" s="170">
        <f>'2.Métricas'!BM172</f>
        <v>0</v>
      </c>
      <c r="BZ98" s="170">
        <f>'2.Métricas'!BN172</f>
        <v>0</v>
      </c>
    </row>
    <row r="99" spans="1:78" ht="15" customHeight="1" x14ac:dyDescent="0.3">
      <c r="B99" s="230">
        <v>19</v>
      </c>
      <c r="C99" s="231" t="s">
        <v>66</v>
      </c>
      <c r="D99" s="232"/>
      <c r="E99" s="212"/>
      <c r="F99" s="213"/>
      <c r="G99" s="214"/>
      <c r="H99" s="163" t="s">
        <v>88</v>
      </c>
      <c r="I99" s="168">
        <v>85</v>
      </c>
      <c r="J99" s="226">
        <f>I99</f>
        <v>85</v>
      </c>
      <c r="K99" s="152" t="s">
        <v>87</v>
      </c>
      <c r="L99" s="152">
        <f>N99</f>
        <v>100</v>
      </c>
      <c r="M99" s="165" t="s">
        <v>86</v>
      </c>
      <c r="N99" s="169">
        <v>100</v>
      </c>
      <c r="O99" s="170">
        <f>'2.Métricas'!C173</f>
        <v>0</v>
      </c>
      <c r="P99" s="170">
        <f>'2.Métricas'!D173</f>
        <v>0</v>
      </c>
      <c r="Q99" s="170">
        <f>'2.Métricas'!E173</f>
        <v>0</v>
      </c>
      <c r="R99" s="170">
        <f>'2.Métricas'!F173</f>
        <v>0</v>
      </c>
      <c r="S99" s="170">
        <f>'2.Métricas'!G173</f>
        <v>49</v>
      </c>
      <c r="T99" s="170">
        <f>'2.Métricas'!H173</f>
        <v>42</v>
      </c>
      <c r="U99" s="170">
        <f>'2.Métricas'!I173</f>
        <v>0</v>
      </c>
      <c r="V99" s="170">
        <f>'2.Métricas'!J173</f>
        <v>0</v>
      </c>
      <c r="W99" s="170">
        <f>'2.Métricas'!K173</f>
        <v>0</v>
      </c>
      <c r="X99" s="170">
        <f>'2.Métricas'!L173</f>
        <v>25</v>
      </c>
      <c r="Y99" s="170">
        <f>'2.Métricas'!M173</f>
        <v>24</v>
      </c>
      <c r="Z99" s="170">
        <f>'2.Métricas'!N173</f>
        <v>22</v>
      </c>
      <c r="AA99" s="170">
        <f>'2.Métricas'!O173</f>
        <v>23</v>
      </c>
      <c r="AB99" s="170">
        <f>'2.Métricas'!P173</f>
        <v>6</v>
      </c>
      <c r="AC99" s="170">
        <f>'2.Métricas'!Q173</f>
        <v>111</v>
      </c>
      <c r="AD99" s="170">
        <f>'2.Métricas'!R173</f>
        <v>171</v>
      </c>
      <c r="AE99" s="170">
        <f>'2.Métricas'!S173</f>
        <v>64</v>
      </c>
      <c r="AF99" s="170">
        <f>'2.Métricas'!T173</f>
        <v>206</v>
      </c>
      <c r="AG99" s="170">
        <f>'2.Métricas'!U173</f>
        <v>162</v>
      </c>
      <c r="AH99" s="170">
        <f>'2.Métricas'!V173</f>
        <v>105</v>
      </c>
      <c r="AI99" s="170">
        <f>'2.Métricas'!W173</f>
        <v>132</v>
      </c>
      <c r="AJ99" s="170">
        <f>'2.Métricas'!X173</f>
        <v>224</v>
      </c>
      <c r="AK99" s="170">
        <f>'2.Métricas'!Y173</f>
        <v>212</v>
      </c>
      <c r="AL99" s="170">
        <f>'2.Métricas'!Z173</f>
        <v>241</v>
      </c>
      <c r="AM99" s="170">
        <f>'2.Métricas'!AA173</f>
        <v>218</v>
      </c>
      <c r="AN99" s="170">
        <f>'2.Métricas'!AB173</f>
        <v>204</v>
      </c>
      <c r="AO99" s="170">
        <f>'2.Métricas'!AC173</f>
        <v>256</v>
      </c>
      <c r="AP99" s="170">
        <f>'2.Métricas'!AD173</f>
        <v>261</v>
      </c>
      <c r="AQ99" s="170">
        <f>'2.Métricas'!AE173</f>
        <v>228</v>
      </c>
      <c r="AR99" s="170">
        <f>'2.Métricas'!AF173</f>
        <v>240</v>
      </c>
      <c r="AS99" s="170">
        <f>'2.Métricas'!AG173</f>
        <v>221</v>
      </c>
      <c r="AT99" s="170">
        <f>'2.Métricas'!AH173</f>
        <v>167</v>
      </c>
      <c r="AU99" s="170">
        <f>'2.Métricas'!AI173</f>
        <v>132</v>
      </c>
      <c r="AV99" s="170">
        <f>'2.Métricas'!AJ173</f>
        <v>193</v>
      </c>
      <c r="AW99" s="170">
        <f>'2.Métricas'!AK173</f>
        <v>392</v>
      </c>
      <c r="AX99" s="170">
        <f>'2.Métricas'!AL173</f>
        <v>170</v>
      </c>
      <c r="AY99" s="170">
        <f>'2.Métricas'!AM173</f>
        <v>140</v>
      </c>
      <c r="AZ99" s="170">
        <f>'2.Métricas'!AN173</f>
        <v>271</v>
      </c>
      <c r="BA99" s="170">
        <f>'2.Métricas'!AO173</f>
        <v>355</v>
      </c>
      <c r="BB99" s="170">
        <f>'2.Métricas'!AP173</f>
        <v>234</v>
      </c>
      <c r="BC99" s="170">
        <f>'2.Métricas'!AQ173</f>
        <v>390</v>
      </c>
      <c r="BD99" s="170">
        <f>'2.Métricas'!AR173</f>
        <v>298</v>
      </c>
      <c r="BE99" s="170">
        <f>'2.Métricas'!AS173</f>
        <v>191</v>
      </c>
      <c r="BF99" s="170">
        <f>'2.Métricas'!AT173</f>
        <v>239</v>
      </c>
      <c r="BG99" s="170">
        <f>'2.Métricas'!AU173</f>
        <v>222</v>
      </c>
      <c r="BH99" s="170">
        <f>'2.Métricas'!AV173</f>
        <v>259</v>
      </c>
      <c r="BI99" s="170">
        <f>'2.Métricas'!AW173</f>
        <v>239</v>
      </c>
      <c r="BJ99" s="170">
        <f>'2.Métricas'!AX173</f>
        <v>0</v>
      </c>
      <c r="BK99" s="170">
        <f>'2.Métricas'!AY173</f>
        <v>0</v>
      </c>
      <c r="BL99" s="170">
        <f>'2.Métricas'!AZ173</f>
        <v>0</v>
      </c>
      <c r="BM99" s="170">
        <f>'2.Métricas'!BA173</f>
        <v>0</v>
      </c>
      <c r="BN99" s="170">
        <f>'2.Métricas'!BB173</f>
        <v>0</v>
      </c>
      <c r="BO99" s="170">
        <f>'2.Métricas'!BC173</f>
        <v>0</v>
      </c>
      <c r="BP99" s="170">
        <f>'2.Métricas'!BD173</f>
        <v>0</v>
      </c>
      <c r="BQ99" s="170">
        <f>'2.Métricas'!BE173</f>
        <v>0</v>
      </c>
      <c r="BR99" s="170">
        <f>'2.Métricas'!BF173</f>
        <v>0</v>
      </c>
      <c r="BS99" s="170">
        <f>'2.Métricas'!BG173</f>
        <v>0</v>
      </c>
      <c r="BT99" s="170">
        <f>'2.Métricas'!BH173</f>
        <v>0</v>
      </c>
      <c r="BU99" s="170">
        <f>'2.Métricas'!BI173</f>
        <v>0</v>
      </c>
      <c r="BV99" s="170">
        <f>'2.Métricas'!BJ173</f>
        <v>0</v>
      </c>
      <c r="BW99" s="170">
        <f>'2.Métricas'!BK173</f>
        <v>0</v>
      </c>
      <c r="BX99" s="170">
        <f>'2.Métricas'!BL173</f>
        <v>0</v>
      </c>
      <c r="BY99" s="170">
        <f>'2.Métricas'!BM173</f>
        <v>0</v>
      </c>
      <c r="BZ99" s="170">
        <f>'2.Métricas'!BN173</f>
        <v>0</v>
      </c>
    </row>
    <row r="100" spans="1:78" ht="15" customHeight="1" x14ac:dyDescent="0.3">
      <c r="A100" s="277" t="s">
        <v>142</v>
      </c>
      <c r="B100" s="277"/>
      <c r="C100" s="277"/>
      <c r="D100" s="277"/>
      <c r="E100" s="277"/>
      <c r="F100" s="277"/>
      <c r="G100" s="277"/>
      <c r="H100" s="277"/>
      <c r="I100" s="277"/>
      <c r="J100" s="277"/>
      <c r="K100" s="277"/>
      <c r="L100" s="277"/>
      <c r="M100" s="277"/>
      <c r="N100" s="277"/>
    </row>
    <row r="101" spans="1:78" ht="15" customHeight="1" x14ac:dyDescent="0.3">
      <c r="A101" s="277" t="s">
        <v>143</v>
      </c>
      <c r="B101" s="277"/>
      <c r="C101" s="277"/>
      <c r="D101" s="277"/>
      <c r="E101" s="277"/>
      <c r="F101" s="277"/>
      <c r="G101" s="277"/>
      <c r="H101" s="277"/>
      <c r="I101" s="277"/>
      <c r="J101" s="277"/>
      <c r="K101" s="277"/>
      <c r="L101" s="277"/>
      <c r="M101" s="277"/>
      <c r="N101" s="277"/>
    </row>
    <row r="102" spans="1:78" ht="15" customHeight="1" x14ac:dyDescent="0.3">
      <c r="A102" s="277" t="s">
        <v>144</v>
      </c>
      <c r="B102" s="277"/>
      <c r="C102" s="277"/>
      <c r="D102" s="277"/>
      <c r="E102" s="277"/>
      <c r="F102" s="277"/>
      <c r="G102" s="277"/>
      <c r="H102" s="277"/>
      <c r="I102" s="277"/>
      <c r="J102" s="277"/>
      <c r="K102" s="277"/>
      <c r="L102" s="277"/>
      <c r="M102" s="277"/>
      <c r="N102" s="277"/>
    </row>
    <row r="103" spans="1:78" x14ac:dyDescent="0.3">
      <c r="G103" s="134"/>
      <c r="I103" s="134"/>
    </row>
    <row r="104" spans="1:78" ht="15.6" x14ac:dyDescent="0.3">
      <c r="A104" s="278" t="s">
        <v>145</v>
      </c>
      <c r="B104" s="278"/>
      <c r="C104" s="278"/>
      <c r="D104" s="278"/>
      <c r="E104" s="278"/>
      <c r="F104" s="278"/>
      <c r="G104" s="278"/>
      <c r="H104" s="278"/>
      <c r="I104" s="278"/>
      <c r="J104" s="278"/>
      <c r="K104" s="278"/>
      <c r="L104" s="278"/>
      <c r="M104" s="278"/>
      <c r="N104" s="278"/>
    </row>
    <row r="105" spans="1:78" s="236" customFormat="1" x14ac:dyDescent="0.3">
      <c r="A105" s="279" t="s">
        <v>146</v>
      </c>
      <c r="B105" s="279"/>
      <c r="C105" s="279"/>
      <c r="D105" s="279"/>
      <c r="E105" s="279"/>
      <c r="F105" s="279"/>
      <c r="G105" s="279"/>
      <c r="H105" s="279"/>
      <c r="I105" s="279"/>
      <c r="J105" s="279"/>
      <c r="K105" s="279"/>
      <c r="L105" s="279"/>
      <c r="M105" s="279"/>
      <c r="N105" s="279"/>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5"/>
      <c r="AR105" s="235"/>
      <c r="AS105" s="235"/>
      <c r="AT105" s="235"/>
      <c r="AU105" s="235"/>
      <c r="AV105" s="235"/>
      <c r="AW105" s="235"/>
      <c r="AX105" s="235"/>
      <c r="AY105" s="235"/>
      <c r="AZ105" s="235"/>
      <c r="BA105" s="235"/>
      <c r="BB105" s="235"/>
      <c r="BC105" s="235"/>
      <c r="BD105" s="235"/>
      <c r="BE105" s="235"/>
      <c r="BF105" s="235"/>
      <c r="BG105" s="235"/>
      <c r="BH105" s="235"/>
      <c r="BI105" s="235"/>
      <c r="BJ105" s="235"/>
      <c r="BK105" s="235"/>
      <c r="BL105" s="235"/>
      <c r="BM105" s="235"/>
      <c r="BN105" s="235"/>
    </row>
    <row r="106" spans="1:78" s="236" customFormat="1" x14ac:dyDescent="0.3">
      <c r="A106" s="279" t="s">
        <v>147</v>
      </c>
      <c r="B106" s="279"/>
      <c r="C106" s="279"/>
      <c r="D106" s="279"/>
      <c r="E106" s="279"/>
      <c r="F106" s="279"/>
      <c r="G106" s="279"/>
      <c r="H106" s="279"/>
      <c r="I106" s="279"/>
      <c r="J106" s="279"/>
      <c r="K106" s="279"/>
      <c r="L106" s="279"/>
      <c r="M106" s="279"/>
      <c r="N106" s="279"/>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5"/>
      <c r="AN106" s="235"/>
      <c r="AO106" s="235"/>
      <c r="AP106" s="235"/>
      <c r="AQ106" s="235"/>
      <c r="AR106" s="235"/>
      <c r="AS106" s="235"/>
      <c r="AT106" s="235"/>
      <c r="AU106" s="235"/>
      <c r="AV106" s="235"/>
      <c r="AW106" s="235"/>
      <c r="AX106" s="235"/>
      <c r="AY106" s="235"/>
      <c r="AZ106" s="235"/>
      <c r="BA106" s="235"/>
      <c r="BB106" s="235"/>
      <c r="BC106" s="235"/>
      <c r="BD106" s="235"/>
      <c r="BE106" s="235"/>
      <c r="BF106" s="235"/>
      <c r="BG106" s="235"/>
      <c r="BH106" s="235"/>
      <c r="BI106" s="235"/>
      <c r="BJ106" s="235"/>
      <c r="BK106" s="235"/>
      <c r="BL106" s="235"/>
      <c r="BM106" s="235"/>
      <c r="BN106" s="235"/>
    </row>
    <row r="107" spans="1:78" s="236" customFormat="1" x14ac:dyDescent="0.3">
      <c r="A107" s="279" t="s">
        <v>148</v>
      </c>
      <c r="B107" s="279"/>
      <c r="C107" s="279"/>
      <c r="D107" s="279"/>
      <c r="E107" s="279"/>
      <c r="F107" s="279"/>
      <c r="G107" s="279"/>
      <c r="H107" s="279"/>
      <c r="I107" s="279"/>
      <c r="J107" s="279"/>
      <c r="K107" s="279"/>
      <c r="L107" s="279"/>
      <c r="M107" s="279"/>
      <c r="N107" s="279"/>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c r="BA107" s="235"/>
      <c r="BB107" s="235"/>
      <c r="BC107" s="235"/>
      <c r="BD107" s="235"/>
      <c r="BE107" s="235"/>
      <c r="BF107" s="235"/>
      <c r="BG107" s="235"/>
      <c r="BH107" s="235"/>
      <c r="BI107" s="235"/>
      <c r="BJ107" s="235"/>
      <c r="BK107" s="235"/>
      <c r="BL107" s="235"/>
      <c r="BM107" s="235"/>
      <c r="BN107" s="235"/>
    </row>
    <row r="108" spans="1:78" s="236" customFormat="1" x14ac:dyDescent="0.3">
      <c r="A108" s="279" t="s">
        <v>149</v>
      </c>
      <c r="B108" s="279"/>
      <c r="C108" s="279"/>
      <c r="D108" s="279"/>
      <c r="E108" s="279"/>
      <c r="F108" s="279"/>
      <c r="G108" s="279"/>
      <c r="H108" s="279"/>
      <c r="I108" s="279"/>
      <c r="J108" s="279"/>
      <c r="K108" s="279"/>
      <c r="L108" s="279"/>
      <c r="M108" s="279"/>
      <c r="N108" s="279"/>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5"/>
      <c r="AM108" s="235"/>
      <c r="AN108" s="235"/>
      <c r="AO108" s="235"/>
      <c r="AP108" s="235"/>
      <c r="AQ108" s="235"/>
      <c r="AR108" s="235"/>
      <c r="AS108" s="235"/>
      <c r="AT108" s="235"/>
      <c r="AU108" s="235"/>
      <c r="AV108" s="235"/>
      <c r="AW108" s="235"/>
      <c r="AX108" s="235"/>
      <c r="AY108" s="235"/>
      <c r="AZ108" s="235"/>
      <c r="BA108" s="235"/>
      <c r="BB108" s="235"/>
      <c r="BC108" s="235"/>
      <c r="BD108" s="235"/>
      <c r="BE108" s="235"/>
      <c r="BF108" s="235"/>
      <c r="BG108" s="235"/>
      <c r="BH108" s="235"/>
      <c r="BI108" s="235"/>
      <c r="BJ108" s="235"/>
      <c r="BK108" s="235"/>
      <c r="BL108" s="235"/>
      <c r="BM108" s="235"/>
      <c r="BN108" s="235"/>
    </row>
    <row r="109" spans="1:78" s="236" customFormat="1" x14ac:dyDescent="0.3">
      <c r="A109" s="279" t="s">
        <v>150</v>
      </c>
      <c r="B109" s="279"/>
      <c r="C109" s="279"/>
      <c r="D109" s="279"/>
      <c r="E109" s="279"/>
      <c r="F109" s="279"/>
      <c r="G109" s="279"/>
      <c r="H109" s="279"/>
      <c r="I109" s="279"/>
      <c r="J109" s="279"/>
      <c r="K109" s="279"/>
      <c r="L109" s="279"/>
      <c r="M109" s="279"/>
      <c r="N109" s="279"/>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5"/>
      <c r="BJ109" s="235"/>
      <c r="BK109" s="235"/>
      <c r="BL109" s="235"/>
      <c r="BM109" s="235"/>
      <c r="BN109" s="235"/>
    </row>
    <row r="110" spans="1:78" s="236" customFormat="1" x14ac:dyDescent="0.3">
      <c r="A110" s="279" t="s">
        <v>151</v>
      </c>
      <c r="B110" s="279"/>
      <c r="C110" s="279"/>
      <c r="D110" s="279"/>
      <c r="E110" s="279"/>
      <c r="F110" s="279"/>
      <c r="G110" s="279"/>
      <c r="H110" s="279"/>
      <c r="I110" s="279"/>
      <c r="J110" s="279"/>
      <c r="K110" s="279"/>
      <c r="L110" s="279"/>
      <c r="M110" s="279"/>
      <c r="N110" s="279"/>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5"/>
      <c r="AP110" s="235"/>
      <c r="AQ110" s="235"/>
      <c r="AR110" s="235"/>
      <c r="AS110" s="235"/>
      <c r="AT110" s="235"/>
      <c r="AU110" s="235"/>
      <c r="AV110" s="235"/>
      <c r="AW110" s="235"/>
      <c r="AX110" s="235"/>
      <c r="AY110" s="235"/>
      <c r="AZ110" s="235"/>
      <c r="BA110" s="235"/>
      <c r="BB110" s="235"/>
      <c r="BC110" s="235"/>
      <c r="BD110" s="235"/>
      <c r="BE110" s="235"/>
      <c r="BF110" s="235"/>
      <c r="BG110" s="235"/>
      <c r="BH110" s="235"/>
      <c r="BI110" s="235"/>
      <c r="BJ110" s="235"/>
      <c r="BK110" s="235"/>
      <c r="BL110" s="235"/>
      <c r="BM110" s="235"/>
      <c r="BN110" s="235"/>
    </row>
    <row r="111" spans="1:78" x14ac:dyDescent="0.3">
      <c r="A111" s="237"/>
      <c r="B111" s="238"/>
      <c r="C111" s="238"/>
      <c r="D111" s="238"/>
      <c r="E111" s="238"/>
      <c r="F111" s="238"/>
      <c r="G111" s="238"/>
      <c r="H111" s="238"/>
      <c r="I111" s="238"/>
      <c r="J111" s="238"/>
      <c r="K111" s="238"/>
      <c r="N111" s="239"/>
    </row>
    <row r="112" spans="1:78" x14ac:dyDescent="0.3">
      <c r="A112" s="237"/>
      <c r="B112" s="238"/>
      <c r="C112" s="240" t="s">
        <v>152</v>
      </c>
      <c r="D112" s="241" t="s">
        <v>153</v>
      </c>
      <c r="E112" s="238"/>
      <c r="F112" s="238"/>
      <c r="G112" s="238"/>
      <c r="H112" s="238"/>
      <c r="I112" s="238"/>
      <c r="J112" s="238"/>
      <c r="K112" s="238"/>
      <c r="N112" s="239"/>
    </row>
    <row r="113" spans="1:14" x14ac:dyDescent="0.3">
      <c r="A113" s="242"/>
      <c r="C113" s="243" t="s">
        <v>94</v>
      </c>
      <c r="D113" s="244">
        <v>1</v>
      </c>
      <c r="N113" s="239"/>
    </row>
    <row r="114" spans="1:14" x14ac:dyDescent="0.3">
      <c r="A114" s="242"/>
      <c r="C114" s="245" t="s">
        <v>90</v>
      </c>
      <c r="D114" s="244">
        <v>5</v>
      </c>
      <c r="N114" s="239"/>
    </row>
    <row r="115" spans="1:14" x14ac:dyDescent="0.3">
      <c r="A115" s="242"/>
      <c r="C115" s="243" t="s">
        <v>154</v>
      </c>
      <c r="D115" s="244">
        <v>3</v>
      </c>
      <c r="N115" s="239"/>
    </row>
    <row r="116" spans="1:14" x14ac:dyDescent="0.3">
      <c r="A116" s="242"/>
      <c r="C116" s="245" t="s">
        <v>91</v>
      </c>
      <c r="D116" s="244">
        <v>1</v>
      </c>
      <c r="G116" s="134"/>
      <c r="I116" s="134"/>
      <c r="N116" s="239"/>
    </row>
    <row r="117" spans="1:14" x14ac:dyDescent="0.3">
      <c r="A117" s="242"/>
      <c r="C117" s="243" t="s">
        <v>89</v>
      </c>
      <c r="D117" s="244">
        <v>5</v>
      </c>
      <c r="G117" s="134"/>
      <c r="I117" s="134"/>
      <c r="N117" s="239"/>
    </row>
    <row r="118" spans="1:14" x14ac:dyDescent="0.3">
      <c r="A118" s="242"/>
      <c r="D118" s="246">
        <f>SUM(D113:D117)</f>
        <v>15</v>
      </c>
      <c r="G118" s="134"/>
      <c r="I118" s="134"/>
      <c r="N118" s="239"/>
    </row>
    <row r="119" spans="1:14" x14ac:dyDescent="0.3">
      <c r="A119" s="247" t="s">
        <v>155</v>
      </c>
      <c r="B119" s="248"/>
      <c r="C119" s="248"/>
      <c r="D119" s="249"/>
      <c r="E119" s="248"/>
      <c r="F119" s="248"/>
      <c r="G119" s="250"/>
      <c r="H119" s="248"/>
      <c r="I119" s="250"/>
      <c r="J119" s="248"/>
      <c r="K119" s="248"/>
      <c r="L119" s="248"/>
      <c r="M119" s="248"/>
      <c r="N119" s="251"/>
    </row>
    <row r="120" spans="1:14" ht="29.25" customHeight="1" x14ac:dyDescent="0.3">
      <c r="A120" s="280" t="s">
        <v>156</v>
      </c>
      <c r="B120" s="280"/>
      <c r="C120" s="280"/>
      <c r="D120" s="280"/>
      <c r="E120" s="280"/>
      <c r="F120" s="280"/>
      <c r="G120" s="280"/>
      <c r="H120" s="280"/>
      <c r="I120" s="280"/>
      <c r="J120" s="280"/>
      <c r="K120" s="280"/>
      <c r="L120" s="280"/>
      <c r="M120" s="280"/>
      <c r="N120" s="280"/>
    </row>
    <row r="121" spans="1:14" ht="43.5" customHeight="1" x14ac:dyDescent="0.3">
      <c r="A121" s="281" t="s">
        <v>157</v>
      </c>
      <c r="B121" s="281"/>
      <c r="C121" s="281"/>
      <c r="D121" s="281"/>
      <c r="E121" s="281"/>
      <c r="F121" s="281"/>
      <c r="G121" s="281"/>
      <c r="H121" s="281"/>
      <c r="I121" s="281"/>
      <c r="J121" s="281"/>
      <c r="K121" s="281"/>
      <c r="L121" s="281"/>
      <c r="M121" s="281"/>
      <c r="N121" s="281"/>
    </row>
    <row r="122" spans="1:14" ht="58.2" customHeight="1" x14ac:dyDescent="0.3">
      <c r="B122" s="282" t="s">
        <v>158</v>
      </c>
      <c r="C122" s="282"/>
      <c r="D122" s="282"/>
      <c r="E122" s="282"/>
      <c r="F122" s="282"/>
      <c r="G122" s="282"/>
      <c r="H122" s="282"/>
      <c r="I122" s="282"/>
      <c r="J122" s="282"/>
      <c r="K122" s="282"/>
      <c r="L122" s="282"/>
      <c r="M122" s="282"/>
      <c r="N122" s="282"/>
    </row>
  </sheetData>
  <sheetProtection selectLockedCells="1" selectUnlockedCells="1"/>
  <mergeCells count="35">
    <mergeCell ref="A120:N120"/>
    <mergeCell ref="A121:N121"/>
    <mergeCell ref="B122:N122"/>
    <mergeCell ref="A106:N106"/>
    <mergeCell ref="A107:N107"/>
    <mergeCell ref="A108:N108"/>
    <mergeCell ref="A109:N109"/>
    <mergeCell ref="A110:N110"/>
    <mergeCell ref="A100:N100"/>
    <mergeCell ref="A101:N101"/>
    <mergeCell ref="A102:N102"/>
    <mergeCell ref="A104:N104"/>
    <mergeCell ref="A105:N105"/>
    <mergeCell ref="O75:AD75"/>
    <mergeCell ref="C78:C83"/>
    <mergeCell ref="C85:C90"/>
    <mergeCell ref="A94:N94"/>
    <mergeCell ref="A97:N97"/>
    <mergeCell ref="A40:A49"/>
    <mergeCell ref="A50:A92"/>
    <mergeCell ref="C52:C56"/>
    <mergeCell ref="C58:C63"/>
    <mergeCell ref="C65:C70"/>
    <mergeCell ref="H5:I5"/>
    <mergeCell ref="J5:L5"/>
    <mergeCell ref="M5:N5"/>
    <mergeCell ref="A6:A39"/>
    <mergeCell ref="B6:B12"/>
    <mergeCell ref="B13:B19"/>
    <mergeCell ref="B20:B38"/>
    <mergeCell ref="A1:N1"/>
    <mergeCell ref="A2:N2"/>
    <mergeCell ref="A3:N3"/>
    <mergeCell ref="A4:G4"/>
    <mergeCell ref="H4:N4"/>
  </mergeCells>
  <conditionalFormatting sqref="O13:BZ13">
    <cfRule type="cellIs" dxfId="212" priority="2" operator="greaterThan">
      <formula>$N$13</formula>
    </cfRule>
    <cfRule type="cellIs" dxfId="211" priority="3" operator="between">
      <formula>$I$13</formula>
      <formula>$N$13</formula>
    </cfRule>
    <cfRule type="cellIs" dxfId="210" priority="4" operator="lessThan">
      <formula>$I$13</formula>
    </cfRule>
  </conditionalFormatting>
  <conditionalFormatting sqref="O7:BZ7">
    <cfRule type="cellIs" dxfId="209" priority="5" operator="greaterThan">
      <formula>$I$7</formula>
    </cfRule>
    <cfRule type="cellIs" dxfId="208" priority="6" operator="between">
      <formula>$I$7</formula>
      <formula>$N$7</formula>
    </cfRule>
    <cfRule type="cellIs" dxfId="207" priority="7" operator="lessThan">
      <formula>$N$7</formula>
    </cfRule>
  </conditionalFormatting>
  <conditionalFormatting sqref="O8:BZ8">
    <cfRule type="cellIs" dxfId="206" priority="8" operator="greaterThan">
      <formula>$I$8</formula>
    </cfRule>
    <cfRule type="cellIs" dxfId="205" priority="9" operator="between">
      <formula>$I$8</formula>
      <formula>$N$8</formula>
    </cfRule>
    <cfRule type="cellIs" dxfId="204" priority="10" operator="lessThan">
      <formula>$N$8</formula>
    </cfRule>
  </conditionalFormatting>
  <conditionalFormatting sqref="O6:BZ6">
    <cfRule type="cellIs" dxfId="203" priority="11" operator="greaterThan">
      <formula>$I$6</formula>
    </cfRule>
    <cfRule type="cellIs" dxfId="202" priority="12" operator="lessThan">
      <formula>$N$6</formula>
    </cfRule>
    <cfRule type="cellIs" dxfId="201" priority="13" operator="between">
      <formula>$I$6</formula>
      <formula>$N$6</formula>
    </cfRule>
  </conditionalFormatting>
  <conditionalFormatting sqref="O10:BZ10">
    <cfRule type="cellIs" dxfId="200" priority="14" operator="greaterThan">
      <formula>$I$10</formula>
    </cfRule>
    <cfRule type="cellIs" dxfId="199" priority="15" operator="between">
      <formula>$I$10</formula>
      <formula>$N$10</formula>
    </cfRule>
    <cfRule type="cellIs" dxfId="198" priority="16" operator="lessThan">
      <formula>$N$10</formula>
    </cfRule>
  </conditionalFormatting>
  <conditionalFormatting sqref="O11:BZ11">
    <cfRule type="cellIs" dxfId="197" priority="17" operator="greaterThan">
      <formula>$I$11</formula>
    </cfRule>
    <cfRule type="cellIs" dxfId="196" priority="18" operator="between">
      <formula>$I$11</formula>
      <formula>$N$11</formula>
    </cfRule>
    <cfRule type="cellIs" dxfId="195" priority="19" operator="lessThan">
      <formula>$N$11</formula>
    </cfRule>
  </conditionalFormatting>
  <conditionalFormatting sqref="O12:BZ12">
    <cfRule type="cellIs" dxfId="194" priority="20" operator="greaterThan">
      <formula>$I$12</formula>
    </cfRule>
    <cfRule type="cellIs" dxfId="193" priority="21" operator="between">
      <formula>$I$12</formula>
      <formula>$N$12</formula>
    </cfRule>
    <cfRule type="cellIs" dxfId="192" priority="22" operator="lessThan">
      <formula>$N$12</formula>
    </cfRule>
  </conditionalFormatting>
  <conditionalFormatting sqref="O14:BZ14">
    <cfRule type="cellIs" dxfId="191" priority="23" operator="greaterThan">
      <formula>$N$14</formula>
    </cfRule>
    <cfRule type="cellIs" dxfId="190" priority="24" operator="between">
      <formula>$I$14</formula>
      <formula>$N$14</formula>
    </cfRule>
    <cfRule type="cellIs" dxfId="189" priority="25" operator="lessThan">
      <formula>$I$14</formula>
    </cfRule>
  </conditionalFormatting>
  <conditionalFormatting sqref="O15:BZ15">
    <cfRule type="cellIs" dxfId="188" priority="26" operator="greaterThan">
      <formula>$N$15</formula>
    </cfRule>
    <cfRule type="cellIs" dxfId="187" priority="27" operator="between">
      <formula>$I$15</formula>
      <formula>$N$15</formula>
    </cfRule>
    <cfRule type="cellIs" dxfId="186" priority="28" operator="lessThan">
      <formula>$I$15</formula>
    </cfRule>
  </conditionalFormatting>
  <conditionalFormatting sqref="O16:BZ16">
    <cfRule type="cellIs" dxfId="185" priority="29" operator="greaterThan">
      <formula>$N$16</formula>
    </cfRule>
    <cfRule type="cellIs" dxfId="184" priority="30" operator="between">
      <formula>$I$16</formula>
      <formula>$N$16</formula>
    </cfRule>
    <cfRule type="cellIs" dxfId="183" priority="31" operator="lessThan">
      <formula>$I$16</formula>
    </cfRule>
  </conditionalFormatting>
  <conditionalFormatting sqref="O17:BZ17">
    <cfRule type="cellIs" dxfId="182" priority="32" operator="greaterThan">
      <formula>$N$17</formula>
    </cfRule>
    <cfRule type="cellIs" dxfId="181" priority="33" operator="between">
      <formula>$I$17</formula>
      <formula>$N$17</formula>
    </cfRule>
    <cfRule type="cellIs" dxfId="180" priority="34" operator="lessThan">
      <formula>$I$17</formula>
    </cfRule>
  </conditionalFormatting>
  <conditionalFormatting sqref="O18:BZ18">
    <cfRule type="cellIs" dxfId="179" priority="35" operator="greaterThan">
      <formula>$N$18</formula>
    </cfRule>
    <cfRule type="cellIs" dxfId="178" priority="36" operator="between">
      <formula>$I$18</formula>
      <formula>$N$18</formula>
    </cfRule>
    <cfRule type="cellIs" dxfId="177" priority="37" operator="lessThan">
      <formula>$I$18</formula>
    </cfRule>
  </conditionalFormatting>
  <conditionalFormatting sqref="O19:BZ19">
    <cfRule type="cellIs" dxfId="176" priority="38" operator="greaterThan">
      <formula>$N$19</formula>
    </cfRule>
    <cfRule type="cellIs" dxfId="175" priority="39" operator="between">
      <formula>$I$19</formula>
      <formula>$N$19</formula>
    </cfRule>
    <cfRule type="cellIs" dxfId="174" priority="40" operator="lessThan">
      <formula>$I$19</formula>
    </cfRule>
  </conditionalFormatting>
  <conditionalFormatting sqref="O20:BZ20">
    <cfRule type="cellIs" dxfId="173" priority="41" operator="greaterThan">
      <formula>$I$20</formula>
    </cfRule>
    <cfRule type="cellIs" dxfId="172" priority="42" operator="between">
      <formula>$N$20</formula>
      <formula>$I$20</formula>
    </cfRule>
    <cfRule type="cellIs" dxfId="171" priority="43" operator="lessThan">
      <formula>$N$20</formula>
    </cfRule>
  </conditionalFormatting>
  <conditionalFormatting sqref="O21:BZ21">
    <cfRule type="cellIs" dxfId="170" priority="44" operator="greaterThan">
      <formula>$I$21</formula>
    </cfRule>
    <cfRule type="cellIs" dxfId="169" priority="45" operator="between">
      <formula>$N$21</formula>
      <formula>$I$21</formula>
    </cfRule>
    <cfRule type="cellIs" dxfId="168" priority="46" operator="lessThan">
      <formula>$N$21</formula>
    </cfRule>
  </conditionalFormatting>
  <conditionalFormatting sqref="O24:BZ24">
    <cfRule type="cellIs" dxfId="167" priority="47" operator="greaterThan">
      <formula>$I$24</formula>
    </cfRule>
    <cfRule type="cellIs" dxfId="166" priority="48" operator="between">
      <formula>$N$24</formula>
      <formula>$I$24</formula>
    </cfRule>
    <cfRule type="cellIs" dxfId="165" priority="49" operator="lessThan">
      <formula>$N$24</formula>
    </cfRule>
  </conditionalFormatting>
  <conditionalFormatting sqref="O27:BZ27">
    <cfRule type="cellIs" dxfId="164" priority="50" operator="greaterThan">
      <formula>$I$27</formula>
    </cfRule>
    <cfRule type="cellIs" dxfId="163" priority="51" operator="between">
      <formula>$N$27</formula>
      <formula>$I$27</formula>
    </cfRule>
    <cfRule type="cellIs" dxfId="162" priority="52" operator="lessThan">
      <formula>$N$27</formula>
    </cfRule>
  </conditionalFormatting>
  <conditionalFormatting sqref="O30:BZ30">
    <cfRule type="cellIs" dxfId="161" priority="53" operator="greaterThan">
      <formula>$I$30</formula>
    </cfRule>
    <cfRule type="cellIs" dxfId="160" priority="54" operator="between">
      <formula>$N$30</formula>
      <formula>$I$30</formula>
    </cfRule>
    <cfRule type="cellIs" dxfId="159" priority="55" operator="lessThan">
      <formula>$N$30</formula>
    </cfRule>
  </conditionalFormatting>
  <conditionalFormatting sqref="O33:BZ33">
    <cfRule type="cellIs" dxfId="158" priority="56" operator="greaterThan">
      <formula>$I$33</formula>
    </cfRule>
    <cfRule type="cellIs" dxfId="157" priority="57" operator="between">
      <formula>$N$33</formula>
      <formula>$I$33</formula>
    </cfRule>
    <cfRule type="cellIs" dxfId="156" priority="58" operator="lessThan">
      <formula>$N$33</formula>
    </cfRule>
  </conditionalFormatting>
  <conditionalFormatting sqref="O36:BZ36">
    <cfRule type="cellIs" dxfId="155" priority="59" operator="greaterThan">
      <formula>$I$36</formula>
    </cfRule>
    <cfRule type="cellIs" dxfId="154" priority="60" operator="between">
      <formula>$N$36</formula>
      <formula>$I$36</formula>
    </cfRule>
    <cfRule type="cellIs" dxfId="153" priority="61" operator="lessThan">
      <formula>$N$36</formula>
    </cfRule>
  </conditionalFormatting>
  <conditionalFormatting sqref="O39:BZ39">
    <cfRule type="cellIs" dxfId="152" priority="62" operator="greaterThan">
      <formula>$N$39</formula>
    </cfRule>
    <cfRule type="cellIs" dxfId="151" priority="63" operator="between">
      <formula>$I$39</formula>
      <formula>$N$39</formula>
    </cfRule>
    <cfRule type="cellIs" dxfId="150" priority="64" operator="lessThan">
      <formula>$I$39</formula>
    </cfRule>
  </conditionalFormatting>
  <conditionalFormatting sqref="O41:BZ41">
    <cfRule type="cellIs" dxfId="149" priority="65" operator="greaterThan">
      <formula>$I$41</formula>
    </cfRule>
    <cfRule type="cellIs" dxfId="148" priority="66" operator="between">
      <formula>$N$41</formula>
      <formula>$I$41</formula>
    </cfRule>
    <cfRule type="cellIs" dxfId="147" priority="67" operator="lessThan">
      <formula>$N$41</formula>
    </cfRule>
  </conditionalFormatting>
  <conditionalFormatting sqref="O42:BZ42">
    <cfRule type="cellIs" dxfId="146" priority="68" operator="greaterThan">
      <formula>$I$42</formula>
    </cfRule>
    <cfRule type="cellIs" dxfId="145" priority="69" operator="between">
      <formula>$N$42</formula>
      <formula>$I$42</formula>
    </cfRule>
    <cfRule type="cellIs" dxfId="144" priority="70" operator="lessThan">
      <formula>$N$42</formula>
    </cfRule>
  </conditionalFormatting>
  <conditionalFormatting sqref="O43:BZ43">
    <cfRule type="cellIs" dxfId="143" priority="71" operator="greaterThan">
      <formula>$I$43</formula>
    </cfRule>
    <cfRule type="cellIs" dxfId="142" priority="72" operator="between">
      <formula>$N$43</formula>
      <formula>$I$43</formula>
    </cfRule>
    <cfRule type="cellIs" dxfId="141" priority="73" operator="lessThan">
      <formula>$N$43</formula>
    </cfRule>
  </conditionalFormatting>
  <conditionalFormatting sqref="O44:BZ44">
    <cfRule type="cellIs" dxfId="140" priority="74" operator="greaterThan">
      <formula>$N$44</formula>
    </cfRule>
    <cfRule type="cellIs" dxfId="139" priority="75" operator="between">
      <formula>$N$44</formula>
      <formula>$I$44</formula>
    </cfRule>
    <cfRule type="cellIs" dxfId="138" priority="76" operator="lessThan">
      <formula>$N$44</formula>
    </cfRule>
  </conditionalFormatting>
  <conditionalFormatting sqref="O45:BZ45">
    <cfRule type="cellIs" dxfId="137" priority="77" operator="greaterThan">
      <formula>$N$45</formula>
    </cfRule>
    <cfRule type="cellIs" dxfId="136" priority="78" operator="between">
      <formula>$N$45</formula>
      <formula>$I$45</formula>
    </cfRule>
    <cfRule type="cellIs" dxfId="135" priority="79" operator="lessThan">
      <formula>$N$45</formula>
    </cfRule>
  </conditionalFormatting>
  <conditionalFormatting sqref="O46:BZ46">
    <cfRule type="cellIs" dxfId="134" priority="80" operator="greaterThan">
      <formula>$I$46</formula>
    </cfRule>
    <cfRule type="cellIs" dxfId="133" priority="81" operator="between">
      <formula>$N$46</formula>
      <formula>$I$46</formula>
    </cfRule>
    <cfRule type="cellIs" dxfId="132" priority="82" operator="lessThan">
      <formula>$N$46</formula>
    </cfRule>
  </conditionalFormatting>
  <conditionalFormatting sqref="O47:BZ47">
    <cfRule type="cellIs" dxfId="131" priority="83" operator="greaterThan">
      <formula>$I$47</formula>
    </cfRule>
    <cfRule type="cellIs" dxfId="130" priority="84" operator="between">
      <formula>$N$47</formula>
      <formula>$I$47</formula>
    </cfRule>
    <cfRule type="cellIs" dxfId="129" priority="85" operator="lessThan">
      <formula>$N$47</formula>
    </cfRule>
  </conditionalFormatting>
  <conditionalFormatting sqref="O48:BZ48">
    <cfRule type="cellIs" dxfId="128" priority="86" operator="greaterThan">
      <formula>$I$48</formula>
    </cfRule>
    <cfRule type="cellIs" dxfId="127" priority="87" operator="between">
      <formula>$N$48</formula>
      <formula>$I$48</formula>
    </cfRule>
    <cfRule type="cellIs" dxfId="126" priority="88" operator="lessThan">
      <formula>$N$48</formula>
    </cfRule>
  </conditionalFormatting>
  <conditionalFormatting sqref="O49:BZ49">
    <cfRule type="cellIs" dxfId="125" priority="89" operator="greaterThan">
      <formula>$I$49</formula>
    </cfRule>
    <cfRule type="cellIs" dxfId="124" priority="90" operator="between">
      <formula>$N$49</formula>
      <formula>$I$49</formula>
    </cfRule>
    <cfRule type="cellIs" dxfId="123" priority="91" operator="lessThan">
      <formula>$N$49</formula>
    </cfRule>
  </conditionalFormatting>
  <conditionalFormatting sqref="O50:BZ50">
    <cfRule type="cellIs" dxfId="122" priority="92" operator="lessThan">
      <formula>$I$50</formula>
    </cfRule>
    <cfRule type="cellIs" dxfId="121" priority="93" operator="between">
      <formula>$I$50</formula>
      <formula>$N$50</formula>
    </cfRule>
    <cfRule type="cellIs" dxfId="120" priority="94" operator="greaterThan">
      <formula>$N$50</formula>
    </cfRule>
  </conditionalFormatting>
  <conditionalFormatting sqref="O57:BZ57">
    <cfRule type="cellIs" dxfId="119" priority="95" operator="lessThan">
      <formula>$N$57</formula>
    </cfRule>
    <cfRule type="cellIs" dxfId="118" priority="96" operator="between">
      <formula>$I$57</formula>
      <formula>$N$57</formula>
    </cfRule>
    <cfRule type="cellIs" dxfId="117" priority="97" operator="greaterThan">
      <formula>$I$57</formula>
    </cfRule>
  </conditionalFormatting>
  <conditionalFormatting sqref="O58:BZ58">
    <cfRule type="cellIs" dxfId="116" priority="98" operator="lessThan">
      <formula>$N$58</formula>
    </cfRule>
    <cfRule type="cellIs" dxfId="115" priority="99" operator="between">
      <formula>$I$58</formula>
      <formula>$N$58</formula>
    </cfRule>
    <cfRule type="cellIs" dxfId="114" priority="100" operator="greaterThan">
      <formula>$I$58</formula>
    </cfRule>
  </conditionalFormatting>
  <conditionalFormatting sqref="O59:BZ59">
    <cfRule type="cellIs" dxfId="113" priority="101" operator="lessThan">
      <formula>$N$59</formula>
    </cfRule>
    <cfRule type="cellIs" dxfId="112" priority="102" operator="between">
      <formula>$I$59</formula>
      <formula>$N$59</formula>
    </cfRule>
    <cfRule type="cellIs" dxfId="111" priority="103" operator="greaterThan">
      <formula>$I$59</formula>
    </cfRule>
  </conditionalFormatting>
  <conditionalFormatting sqref="O60:BZ60">
    <cfRule type="cellIs" dxfId="110" priority="104" operator="lessThan">
      <formula>$N$60</formula>
    </cfRule>
    <cfRule type="cellIs" dxfId="109" priority="105" operator="between">
      <formula>$I$60</formula>
      <formula>$N$60</formula>
    </cfRule>
    <cfRule type="cellIs" dxfId="108" priority="106" operator="greaterThan">
      <formula>$I$60</formula>
    </cfRule>
  </conditionalFormatting>
  <conditionalFormatting sqref="O61:BZ61">
    <cfRule type="cellIs" dxfId="107" priority="107" operator="lessThan">
      <formula>$N$61</formula>
    </cfRule>
    <cfRule type="cellIs" dxfId="106" priority="108" operator="between">
      <formula>$I$61</formula>
      <formula>$N$61</formula>
    </cfRule>
    <cfRule type="cellIs" dxfId="105" priority="109" operator="greaterThan">
      <formula>$I$61</formula>
    </cfRule>
  </conditionalFormatting>
  <conditionalFormatting sqref="O62:BZ62">
    <cfRule type="cellIs" dxfId="104" priority="110" operator="lessThan">
      <formula>$N$62</formula>
    </cfRule>
    <cfRule type="cellIs" dxfId="103" priority="111" operator="between">
      <formula>$I$62</formula>
      <formula>$N$62</formula>
    </cfRule>
    <cfRule type="cellIs" dxfId="102" priority="112" operator="greaterThan">
      <formula>$I$62</formula>
    </cfRule>
  </conditionalFormatting>
  <conditionalFormatting sqref="O63:BZ63">
    <cfRule type="cellIs" dxfId="101" priority="113" operator="lessThan">
      <formula>$N$63</formula>
    </cfRule>
    <cfRule type="cellIs" dxfId="100" priority="114" operator="between">
      <formula>$I$63</formula>
      <formula>$N$63</formula>
    </cfRule>
    <cfRule type="cellIs" dxfId="99" priority="115" operator="greaterThan">
      <formula>$I$63</formula>
    </cfRule>
  </conditionalFormatting>
  <conditionalFormatting sqref="O64:BZ64">
    <cfRule type="cellIs" dxfId="98" priority="116" operator="lessThan">
      <formula>$N$64</formula>
    </cfRule>
    <cfRule type="cellIs" dxfId="97" priority="117" operator="between">
      <formula>$I$64</formula>
      <formula>$N$64</formula>
    </cfRule>
    <cfRule type="cellIs" dxfId="96" priority="118" operator="greaterThan">
      <formula>$I$64</formula>
    </cfRule>
  </conditionalFormatting>
  <conditionalFormatting sqref="O65:BZ65">
    <cfRule type="cellIs" dxfId="95" priority="119" operator="lessThan">
      <formula>$N$65</formula>
    </cfRule>
    <cfRule type="cellIs" dxfId="94" priority="120" operator="between">
      <formula>$I$65</formula>
      <formula>$N$65</formula>
    </cfRule>
    <cfRule type="cellIs" dxfId="93" priority="121" operator="greaterThan">
      <formula>$I$65</formula>
    </cfRule>
  </conditionalFormatting>
  <conditionalFormatting sqref="O66:BZ66">
    <cfRule type="cellIs" dxfId="92" priority="122" operator="lessThan">
      <formula>$N$66</formula>
    </cfRule>
    <cfRule type="cellIs" dxfId="91" priority="123" operator="between">
      <formula>$I$66</formula>
      <formula>$N$66</formula>
    </cfRule>
    <cfRule type="cellIs" dxfId="90" priority="124" operator="greaterThan">
      <formula>$I$66</formula>
    </cfRule>
  </conditionalFormatting>
  <conditionalFormatting sqref="O67:BZ67">
    <cfRule type="cellIs" dxfId="89" priority="125" operator="lessThan">
      <formula>$N$67</formula>
    </cfRule>
    <cfRule type="cellIs" dxfId="88" priority="126" operator="between">
      <formula>$I$67</formula>
      <formula>$N$67</formula>
    </cfRule>
    <cfRule type="cellIs" dxfId="87" priority="127" operator="greaterThan">
      <formula>$I$67</formula>
    </cfRule>
  </conditionalFormatting>
  <conditionalFormatting sqref="O68:BZ68">
    <cfRule type="cellIs" dxfId="86" priority="128" operator="lessThan">
      <formula>$N$68</formula>
    </cfRule>
    <cfRule type="cellIs" dxfId="85" priority="129" operator="between">
      <formula>$I$68</formula>
      <formula>$N$68</formula>
    </cfRule>
    <cfRule type="cellIs" dxfId="84" priority="130" operator="greaterThan">
      <formula>$I$68</formula>
    </cfRule>
  </conditionalFormatting>
  <conditionalFormatting sqref="O69:BZ69">
    <cfRule type="cellIs" dxfId="83" priority="131" operator="lessThan">
      <formula>$N$69</formula>
    </cfRule>
    <cfRule type="cellIs" dxfId="82" priority="132" operator="between">
      <formula>$I$69</formula>
      <formula>$N$69</formula>
    </cfRule>
    <cfRule type="cellIs" dxfId="81" priority="133" operator="greaterThan">
      <formula>$I$69</formula>
    </cfRule>
  </conditionalFormatting>
  <conditionalFormatting sqref="O70:BZ70">
    <cfRule type="cellIs" dxfId="80" priority="134" operator="lessThan">
      <formula>$N$70</formula>
    </cfRule>
    <cfRule type="cellIs" dxfId="79" priority="135" operator="between">
      <formula>$I$70</formula>
      <formula>$N$70</formula>
    </cfRule>
    <cfRule type="cellIs" dxfId="78" priority="136" operator="greaterThan">
      <formula>$I$70</formula>
    </cfRule>
  </conditionalFormatting>
  <conditionalFormatting sqref="O71:BZ71">
    <cfRule type="cellIs" dxfId="77" priority="137" operator="greaterThan">
      <formula>$N71</formula>
    </cfRule>
    <cfRule type="cellIs" dxfId="76" priority="138" operator="between">
      <formula>$I71</formula>
      <formula>$N71</formula>
    </cfRule>
    <cfRule type="cellIs" dxfId="75" priority="139" operator="lessThan">
      <formula>$I71</formula>
    </cfRule>
  </conditionalFormatting>
  <conditionalFormatting sqref="O72:BZ72">
    <cfRule type="cellIs" dxfId="74" priority="140" operator="greaterThan">
      <formula>$N$72</formula>
    </cfRule>
    <cfRule type="cellIs" dxfId="73" priority="141" operator="between">
      <formula>$I$72</formula>
      <formula>$N$72</formula>
    </cfRule>
    <cfRule type="cellIs" dxfId="72" priority="142" operator="lessThan">
      <formula>$I$72</formula>
    </cfRule>
  </conditionalFormatting>
  <conditionalFormatting sqref="O73:BZ73">
    <cfRule type="cellIs" dxfId="71" priority="143" operator="greaterThan">
      <formula>$N$73</formula>
    </cfRule>
    <cfRule type="cellIs" dxfId="70" priority="144" operator="between">
      <formula>$I$73</formula>
      <formula>$N$73</formula>
    </cfRule>
    <cfRule type="cellIs" dxfId="69" priority="145" operator="lessThan">
      <formula>$I$73</formula>
    </cfRule>
  </conditionalFormatting>
  <conditionalFormatting sqref="O76:BZ76">
    <cfRule type="cellIs" dxfId="68" priority="146" operator="greaterThan">
      <formula>$N$76</formula>
    </cfRule>
    <cfRule type="cellIs" dxfId="67" priority="147" operator="between">
      <formula>$I$76</formula>
      <formula>$N$76</formula>
    </cfRule>
    <cfRule type="cellIs" dxfId="66" priority="148" operator="lessThan">
      <formula>$I$76</formula>
    </cfRule>
  </conditionalFormatting>
  <conditionalFormatting sqref="O77:BZ77">
    <cfRule type="cellIs" dxfId="65" priority="149" operator="greaterThan">
      <formula>$N$77</formula>
    </cfRule>
    <cfRule type="cellIs" dxfId="64" priority="150" operator="between">
      <formula>$I$77</formula>
      <formula>$N$77</formula>
    </cfRule>
    <cfRule type="cellIs" dxfId="63" priority="151" operator="lessThan">
      <formula>$I$77</formula>
    </cfRule>
  </conditionalFormatting>
  <conditionalFormatting sqref="O78:BZ78">
    <cfRule type="cellIs" dxfId="62" priority="152" operator="greaterThan">
      <formula>$N$78</formula>
    </cfRule>
    <cfRule type="cellIs" dxfId="61" priority="153" operator="between">
      <formula>$I$78</formula>
      <formula>$N$78</formula>
    </cfRule>
    <cfRule type="cellIs" dxfId="60" priority="154" operator="lessThan">
      <formula>$I$78</formula>
    </cfRule>
  </conditionalFormatting>
  <conditionalFormatting sqref="O79:BZ79">
    <cfRule type="cellIs" dxfId="59" priority="155" operator="greaterThan">
      <formula>$N$79</formula>
    </cfRule>
    <cfRule type="cellIs" dxfId="58" priority="156" operator="between">
      <formula>$I$79</formula>
      <formula>$N$79</formula>
    </cfRule>
    <cfRule type="cellIs" dxfId="57" priority="157" operator="lessThan">
      <formula>$I$79</formula>
    </cfRule>
  </conditionalFormatting>
  <conditionalFormatting sqref="O80:BZ80">
    <cfRule type="cellIs" dxfId="56" priority="158" operator="greaterThan">
      <formula>$N$80</formula>
    </cfRule>
    <cfRule type="cellIs" dxfId="55" priority="159" operator="between">
      <formula>$I$80</formula>
      <formula>$N$80</formula>
    </cfRule>
    <cfRule type="cellIs" dxfId="54" priority="160" operator="lessThan">
      <formula>$I$80</formula>
    </cfRule>
  </conditionalFormatting>
  <conditionalFormatting sqref="O81:BZ81">
    <cfRule type="cellIs" dxfId="53" priority="161" operator="greaterThan">
      <formula>$N$81</formula>
    </cfRule>
    <cfRule type="cellIs" dxfId="52" priority="162" operator="between">
      <formula>$I$81</formula>
      <formula>$N$81</formula>
    </cfRule>
    <cfRule type="cellIs" dxfId="51" priority="163" operator="lessThan">
      <formula>$I$81</formula>
    </cfRule>
  </conditionalFormatting>
  <conditionalFormatting sqref="O82:BZ82">
    <cfRule type="cellIs" dxfId="50" priority="164" operator="greaterThan">
      <formula>$N$82</formula>
    </cfRule>
    <cfRule type="cellIs" dxfId="49" priority="165" operator="between">
      <formula>$I$82</formula>
      <formula>$N$82</formula>
    </cfRule>
    <cfRule type="cellIs" dxfId="48" priority="166" operator="lessThan">
      <formula>$I$82</formula>
    </cfRule>
  </conditionalFormatting>
  <conditionalFormatting sqref="O91:BZ91">
    <cfRule type="cellIs" dxfId="47" priority="167" operator="greaterThan">
      <formula>$N$91</formula>
    </cfRule>
    <cfRule type="cellIs" dxfId="46" priority="168" operator="between">
      <formula>$I$91</formula>
      <formula>$N$91</formula>
    </cfRule>
    <cfRule type="cellIs" dxfId="45" priority="169" operator="lessThan">
      <formula>$I$91</formula>
    </cfRule>
  </conditionalFormatting>
  <conditionalFormatting sqref="O92:BZ92">
    <cfRule type="cellIs" dxfId="44" priority="170" operator="greaterThan">
      <formula>$N$92</formula>
    </cfRule>
    <cfRule type="cellIs" dxfId="43" priority="171" operator="between">
      <formula>$I$92</formula>
      <formula>$N$92</formula>
    </cfRule>
    <cfRule type="cellIs" dxfId="42" priority="172" operator="lessThan">
      <formula>$I$92</formula>
    </cfRule>
  </conditionalFormatting>
  <conditionalFormatting sqref="O9:BZ9">
    <cfRule type="cellIs" dxfId="41" priority="173" operator="greaterThan">
      <formula>$I$9</formula>
    </cfRule>
    <cfRule type="cellIs" dxfId="40" priority="174" operator="between">
      <formula>$I$9</formula>
      <formula>$N$9</formula>
    </cfRule>
    <cfRule type="cellIs" dxfId="39" priority="175" operator="lessThan">
      <formula>$N$9</formula>
    </cfRule>
  </conditionalFormatting>
  <conditionalFormatting sqref="O99:BZ99">
    <cfRule type="cellIs" dxfId="38" priority="176" operator="greaterThan">
      <formula>$N$99</formula>
    </cfRule>
    <cfRule type="cellIs" dxfId="37" priority="177" operator="between">
      <formula>$I$99</formula>
      <formula>$N$99</formula>
    </cfRule>
    <cfRule type="cellIs" dxfId="36" priority="178" operator="lessThan">
      <formula>$I$99</formula>
    </cfRule>
  </conditionalFormatting>
  <conditionalFormatting sqref="O98:BZ98">
    <cfRule type="cellIs" dxfId="35" priority="179" operator="greaterThan">
      <formula>$I$98</formula>
    </cfRule>
    <cfRule type="cellIs" dxfId="34" priority="180" operator="between">
      <formula>$N$98</formula>
      <formula>$I$98</formula>
    </cfRule>
    <cfRule type="cellIs" dxfId="33" priority="181" operator="lessThan">
      <formula>$N$98</formula>
    </cfRule>
  </conditionalFormatting>
  <conditionalFormatting sqref="O95:BZ95">
    <cfRule type="cellIs" dxfId="32" priority="182" operator="between">
      <formula>$N$95</formula>
      <formula>$I$95</formula>
    </cfRule>
    <cfRule type="cellIs" dxfId="31" priority="183" operator="lessThan">
      <formula>$N$95</formula>
    </cfRule>
    <cfRule type="cellIs" dxfId="30" priority="184" operator="greaterThan">
      <formula>$I$95</formula>
    </cfRule>
  </conditionalFormatting>
  <conditionalFormatting sqref="AE75:BZ75">
    <cfRule type="cellIs" dxfId="29" priority="185" operator="greaterThan">
      <formula>$N$75</formula>
    </cfRule>
    <cfRule type="cellIs" dxfId="28" priority="186" operator="between">
      <formula>$J$75</formula>
      <formula>$L$75</formula>
    </cfRule>
    <cfRule type="cellIs" dxfId="27" priority="187" operator="lessThan">
      <formula>$I$75</formula>
    </cfRule>
  </conditionalFormatting>
  <conditionalFormatting sqref="O74:BZ74">
    <cfRule type="cellIs" dxfId="26" priority="188" operator="greaterThan">
      <formula>$N74</formula>
    </cfRule>
    <cfRule type="cellIs" dxfId="25" priority="189" operator="between">
      <formula>$I74</formula>
      <formula>$N74</formula>
    </cfRule>
    <cfRule type="cellIs" dxfId="24" priority="190" operator="lessThan">
      <formula>$I74</formula>
    </cfRule>
  </conditionalFormatting>
  <conditionalFormatting sqref="O40:BZ40">
    <cfRule type="cellIs" dxfId="23" priority="191" operator="greaterThan">
      <formula>$I40</formula>
    </cfRule>
    <cfRule type="cellIs" dxfId="22" priority="192" operator="between">
      <formula>$N$40</formula>
      <formula>$I$40</formula>
    </cfRule>
    <cfRule type="cellIs" dxfId="21" priority="193" operator="lessThan">
      <formula>$N$40</formula>
    </cfRule>
  </conditionalFormatting>
  <conditionalFormatting sqref="AW51:BZ51">
    <cfRule type="cellIs" dxfId="20" priority="194" operator="lessThan">
      <formula>$N51</formula>
    </cfRule>
    <cfRule type="cellIs" dxfId="19" priority="195" operator="between">
      <formula>$J51</formula>
      <formula>$L51</formula>
    </cfRule>
    <cfRule type="cellIs" dxfId="18" priority="196" operator="greaterThan">
      <formula>$I51</formula>
    </cfRule>
  </conditionalFormatting>
  <conditionalFormatting sqref="AW52:BZ52">
    <cfRule type="cellIs" dxfId="17" priority="197" operator="lessThan">
      <formula>$N52</formula>
    </cfRule>
    <cfRule type="cellIs" dxfId="16" priority="198" operator="between">
      <formula>$J52</formula>
      <formula>$L52</formula>
    </cfRule>
    <cfRule type="cellIs" dxfId="15" priority="199" operator="greaterThan">
      <formula>$I52</formula>
    </cfRule>
  </conditionalFormatting>
  <conditionalFormatting sqref="AW53:BZ53">
    <cfRule type="cellIs" dxfId="14" priority="200" operator="lessThan">
      <formula>$N53</formula>
    </cfRule>
    <cfRule type="cellIs" dxfId="13" priority="201" operator="between">
      <formula>$J53</formula>
      <formula>$L53</formula>
    </cfRule>
    <cfRule type="cellIs" dxfId="12" priority="202" operator="greaterThan">
      <formula>$I53</formula>
    </cfRule>
  </conditionalFormatting>
  <conditionalFormatting sqref="AW54:BZ54">
    <cfRule type="cellIs" dxfId="11" priority="203" operator="lessThan">
      <formula>$N54</formula>
    </cfRule>
    <cfRule type="cellIs" dxfId="10" priority="204" operator="between">
      <formula>$J54</formula>
      <formula>$L54</formula>
    </cfRule>
    <cfRule type="cellIs" dxfId="9" priority="205" operator="greaterThan">
      <formula>$I54</formula>
    </cfRule>
  </conditionalFormatting>
  <conditionalFormatting sqref="AW55:BZ55">
    <cfRule type="cellIs" dxfId="8" priority="206" operator="lessThan">
      <formula>$N55</formula>
    </cfRule>
    <cfRule type="cellIs" dxfId="7" priority="207" operator="between">
      <formula>$J55</formula>
      <formula>$L55</formula>
    </cfRule>
    <cfRule type="cellIs" dxfId="6" priority="208" operator="greaterThan">
      <formula>$I55</formula>
    </cfRule>
  </conditionalFormatting>
  <conditionalFormatting sqref="AW56:BZ56">
    <cfRule type="cellIs" dxfId="5" priority="209" operator="lessThan">
      <formula>$N56</formula>
    </cfRule>
    <cfRule type="cellIs" dxfId="4" priority="210" operator="between">
      <formula>$J56</formula>
      <formula>$L56</formula>
    </cfRule>
    <cfRule type="cellIs" dxfId="3" priority="211" operator="greaterThan">
      <formula>$I56</formula>
    </cfRule>
  </conditionalFormatting>
  <conditionalFormatting sqref="AM83:BZ83">
    <cfRule type="cellIs" dxfId="2" priority="212" operator="lessThan">
      <formula>$I$83</formula>
    </cfRule>
    <cfRule type="cellIs" dxfId="1" priority="213" operator="greaterThan">
      <formula>$N$83</formula>
    </cfRule>
    <cfRule type="cellIs" dxfId="0" priority="214" operator="equal">
      <formula>$I$83</formula>
    </cfRule>
  </conditionalFormatting>
  <pageMargins left="0.78749999999999998" right="0.78749999999999998" top="1.0249999999999999" bottom="1.0249999999999999" header="0.78749999999999998" footer="0.78749999999999998"/>
  <pageSetup firstPageNumber="0" orientation="portrait" horizontalDpi="300" verticalDpi="300"/>
  <headerFooter>
    <oddHeader>&amp;C&amp;"Arial,Normal"&amp;10&amp;A</oddHeader>
    <oddFooter>&amp;C&amp;"Arial,Normal"&amp;10Página &amp;P</oddFooter>
  </headerFooter>
  <drawing r:id="rId1"/>
</worksheet>
</file>

<file path=docProps/app.xml><?xml version="1.0" encoding="utf-8"?>
<Properties xmlns="http://schemas.openxmlformats.org/officeDocument/2006/extended-properties" xmlns:vt="http://schemas.openxmlformats.org/officeDocument/2006/docPropsVTypes">
  <Template/>
  <TotalTime>620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1.Cálculo de Cuota</vt:lpstr>
      <vt:lpstr>2.Métricas</vt:lpstr>
      <vt:lpstr>3.Indicadores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Arce Hidalgo</dc:creator>
  <dc:description/>
  <cp:lastModifiedBy>Arelys Hernández Ovares</cp:lastModifiedBy>
  <cp:revision>54</cp:revision>
  <dcterms:created xsi:type="dcterms:W3CDTF">2016-10-25T23:40:04Z</dcterms:created>
  <dcterms:modified xsi:type="dcterms:W3CDTF">2020-09-10T19:19:11Z</dcterms:modified>
  <dc:language>es-CR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ntentTypeId">
    <vt:lpwstr>0x01010083E90502C3435C47BD042FBEC7DF2858</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